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drawings/drawing11.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12.xml" ContentType="application/vnd.openxmlformats-officedocument.drawing+xml"/>
  <Override PartName="/xl/comments8.xml" ContentType="application/vnd.openxmlformats-officedocument.spreadsheetml.comments+xml"/>
  <Override PartName="/xl/threadedComments/threadedComment8.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Sô_la_mviê_cNa_y" defaultThemeVersion="166925"/>
  <mc:AlternateContent xmlns:mc="http://schemas.openxmlformats.org/markup-compatibility/2006">
    <mc:Choice Requires="x15">
      <x15ac:absPath xmlns:x15ac="http://schemas.microsoft.com/office/spreadsheetml/2010/11/ac" url="C:\Budhha\"/>
    </mc:Choice>
  </mc:AlternateContent>
  <xr:revisionPtr revIDLastSave="0" documentId="13_ncr:1_{8AC1D13D-33C5-4C83-B3E4-F0C4DBB906DE}" xr6:coauthVersionLast="47" xr6:coauthVersionMax="47" xr10:uidLastSave="{00000000-0000-0000-0000-000000000000}"/>
  <bookViews>
    <workbookView xWindow="-28920" yWindow="-75" windowWidth="29040" windowHeight="15720" activeTab="11" xr2:uid="{00000000-000D-0000-FFFF-FFFF00000000}"/>
  </bookViews>
  <sheets>
    <sheet name="Menu" sheetId="20" r:id="rId1"/>
    <sheet name="Manual" sheetId="21" state="veryHidden" r:id="rId2"/>
    <sheet name="So do phan nhanh Vi Dieu phap" sheetId="2" state="veryHidden" r:id="rId3"/>
    <sheet name="Citta-Cetasika-Citta" sheetId="8" state="veryHidden" r:id="rId4"/>
    <sheet name="Cetasika" sheetId="11" state="veryHidden" r:id="rId5"/>
    <sheet name="3.x. Tap yeu tong quan" sheetId="12" state="veryHidden" r:id="rId6"/>
    <sheet name="3.x. Tap yeu chi tiet" sheetId="14" state="veryHidden" r:id="rId7"/>
    <sheet name="4.x. Lo trinh tam" sheetId="15" state="veryHidden" r:id="rId8"/>
    <sheet name="5.1. Cac canh gioi (31)" sheetId="16" state="veryHidden" r:id="rId9"/>
    <sheet name="6. Sac phap" sheetId="19" state="veryHidden" r:id="rId10"/>
    <sheet name="7.1. Cetasika v. Phien nao" sheetId="17" state="veryHidden" r:id="rId11"/>
    <sheet name="7.2. Cac the tai phuc hop" sheetId="18" r:id="rId12"/>
    <sheet name="Bang chi phap (VN-Pali)" sheetId="4" state="veryHidden" r:id="rId13"/>
    <sheet name="So do tham khao CMA" sheetId="6" state="veryHidden" r:id="rId14"/>
    <sheet name="Citta-Cetasika (2)" sheetId="10" state="veryHidden" r:id="rId15"/>
    <sheet name="Sơ đồ phân nhánh (2)" sheetId="3" state="veryHidden" r:id="rId16"/>
  </sheets>
  <definedNames>
    <definedName name="_xlnm._FilterDatabase" localSheetId="6" hidden="1">'3.x. Tap yeu chi tiet'!$A$8:$BG$129</definedName>
    <definedName name="_xlnm.Print_Area" localSheetId="7">'4.x. Lo trinh tam'!$B$1:$U$68</definedName>
    <definedName name="_xlnm.Print_Area" localSheetId="9">'6. Sac phap'!$B$1:$AV$54</definedName>
    <definedName name="_xlnm.Print_Area" localSheetId="10">'7.1. Cetasika v. Phien nao'!$B$23:$N$62</definedName>
    <definedName name="_xlnm.Print_Area" localSheetId="11">'7.2. Cac the tai phuc hop'!$B$1:$M$54</definedName>
    <definedName name="_xlnm.Print_Area" localSheetId="4">Cetasika!$B$1:$L$54</definedName>
    <definedName name="_xlnm.Print_Area" localSheetId="2">'So do phan nhanh Vi Dieu phap'!$B$2:$DV$151</definedName>
    <definedName name="_xlnm.Print_Titles" localSheetId="11">'7.2. Cac the tai phuc hop'!$2:$2</definedName>
    <definedName name="_xlnm.Print_Titles" localSheetId="4">Cetasika!$2:$2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8" i="19" l="1"/>
  <c r="H48" i="19"/>
  <c r="I48" i="19"/>
  <c r="J48" i="19"/>
  <c r="K48" i="19"/>
  <c r="L48" i="19"/>
  <c r="M48" i="19"/>
  <c r="N48" i="19"/>
  <c r="O48" i="19"/>
  <c r="P48" i="19"/>
  <c r="Q48" i="19"/>
  <c r="R48" i="19"/>
  <c r="S48" i="19"/>
  <c r="T48" i="19"/>
  <c r="U48" i="19"/>
  <c r="V48" i="19"/>
  <c r="W48" i="19"/>
  <c r="X48" i="19"/>
  <c r="Y48" i="19"/>
  <c r="Z48" i="19"/>
  <c r="AA48" i="19"/>
  <c r="AB48" i="19"/>
  <c r="AC48" i="19"/>
  <c r="AD48" i="19"/>
  <c r="AE48" i="19"/>
  <c r="AF48" i="19"/>
  <c r="AG48" i="19"/>
  <c r="AH48" i="19"/>
  <c r="AI48" i="19"/>
  <c r="AJ48" i="19"/>
  <c r="AK48" i="19"/>
  <c r="AL48" i="19"/>
  <c r="AM48" i="19"/>
  <c r="AN48" i="19"/>
  <c r="AO48" i="19"/>
  <c r="AP48" i="19"/>
  <c r="AQ48" i="19"/>
  <c r="AR48" i="19"/>
  <c r="AS48" i="19"/>
  <c r="AT48" i="19"/>
  <c r="AU48" i="19"/>
  <c r="AV48" i="19"/>
  <c r="F48" i="19"/>
  <c r="M41" i="17"/>
  <c r="J69" i="18"/>
  <c r="I69" i="18"/>
  <c r="M69" i="18"/>
  <c r="L69" i="18"/>
  <c r="K69" i="18"/>
  <c r="H69" i="18"/>
  <c r="G69" i="18"/>
  <c r="E60" i="17"/>
  <c r="E59" i="17"/>
  <c r="E58" i="17"/>
  <c r="E57" i="17"/>
  <c r="E56" i="17"/>
  <c r="E55" i="17"/>
  <c r="E54" i="17"/>
  <c r="E53" i="17"/>
  <c r="E52" i="17"/>
  <c r="E51" i="17"/>
  <c r="E50" i="17"/>
  <c r="E49" i="17"/>
  <c r="E48" i="17"/>
  <c r="E47" i="17"/>
  <c r="E40" i="17"/>
  <c r="E39" i="17"/>
  <c r="E38" i="17"/>
  <c r="E37" i="17"/>
  <c r="E36" i="17"/>
  <c r="E35" i="17"/>
  <c r="E34" i="17"/>
  <c r="E33" i="17"/>
  <c r="E32" i="17"/>
  <c r="E31" i="17"/>
  <c r="E30" i="17"/>
  <c r="E29" i="17"/>
  <c r="E28" i="17"/>
  <c r="E27" i="17"/>
  <c r="N61" i="17"/>
  <c r="M61" i="17"/>
  <c r="L61" i="17"/>
  <c r="K61" i="17"/>
  <c r="J61" i="17"/>
  <c r="I61" i="17"/>
  <c r="H61" i="17"/>
  <c r="G61" i="17"/>
  <c r="F61" i="17"/>
  <c r="K41" i="17"/>
  <c r="G41" i="17"/>
  <c r="H41" i="17"/>
  <c r="I41" i="17"/>
  <c r="J41" i="17"/>
  <c r="L41" i="17"/>
  <c r="N41" i="17"/>
  <c r="F41" i="17"/>
  <c r="S6" i="17"/>
  <c r="R6" i="17"/>
  <c r="Q6" i="17"/>
  <c r="P6" i="17"/>
  <c r="O6" i="17"/>
  <c r="N6" i="17"/>
  <c r="M6" i="17"/>
  <c r="L6" i="17"/>
  <c r="K6" i="17"/>
  <c r="J6" i="17"/>
  <c r="I6" i="17"/>
  <c r="H6" i="17"/>
  <c r="G6" i="17"/>
  <c r="F6" i="17"/>
  <c r="AT4" i="16"/>
  <c r="AU4" i="16"/>
  <c r="AV4" i="16"/>
  <c r="AW4" i="16"/>
  <c r="AX4" i="16"/>
  <c r="AY4" i="16"/>
  <c r="AZ4" i="16"/>
  <c r="BA4" i="16"/>
  <c r="BB4" i="16"/>
  <c r="BC4" i="16"/>
  <c r="BD4" i="16"/>
  <c r="BE4" i="16"/>
  <c r="BF4" i="16"/>
  <c r="BG4" i="16"/>
  <c r="BI4" i="16"/>
  <c r="BJ4" i="16"/>
  <c r="BK4" i="16"/>
  <c r="BL4" i="16"/>
  <c r="BM4" i="16"/>
  <c r="BN4" i="16"/>
  <c r="BO4" i="16"/>
  <c r="BP4" i="16"/>
  <c r="BQ4" i="16"/>
  <c r="BR4" i="16"/>
  <c r="BS4" i="16"/>
  <c r="BT4" i="16"/>
  <c r="BU4" i="16"/>
  <c r="BV4" i="16"/>
  <c r="BW4" i="16"/>
  <c r="AS4" i="16"/>
  <c r="K37" i="16"/>
  <c r="L37" i="16"/>
  <c r="M37" i="16"/>
  <c r="N37" i="16"/>
  <c r="O37" i="16"/>
  <c r="P37" i="16"/>
  <c r="Q37" i="16"/>
  <c r="R37" i="16"/>
  <c r="S37" i="16"/>
  <c r="T37" i="16"/>
  <c r="U37" i="16"/>
  <c r="J37" i="16"/>
  <c r="V33" i="16"/>
  <c r="V6" i="16"/>
  <c r="V7" i="16"/>
  <c r="V8" i="16"/>
  <c r="V9" i="16"/>
  <c r="V10" i="16"/>
  <c r="V11" i="16"/>
  <c r="V12" i="16"/>
  <c r="V13" i="16"/>
  <c r="V14" i="16"/>
  <c r="V15" i="16"/>
  <c r="V17" i="16"/>
  <c r="V18" i="16"/>
  <c r="V19" i="16"/>
  <c r="V20" i="16"/>
  <c r="V21" i="16"/>
  <c r="V22" i="16"/>
  <c r="V23" i="16"/>
  <c r="V24" i="16"/>
  <c r="V25" i="16"/>
  <c r="V26" i="16"/>
  <c r="V27" i="16"/>
  <c r="V28" i="16"/>
  <c r="V29" i="16"/>
  <c r="V30" i="16"/>
  <c r="V31" i="16"/>
  <c r="V32" i="16"/>
  <c r="V34" i="16"/>
  <c r="V35" i="16"/>
  <c r="V36" i="16"/>
  <c r="V16" i="16"/>
  <c r="AG48" i="12"/>
  <c r="W48" i="12"/>
  <c r="AT10" i="14"/>
  <c r="AT11" i="14"/>
  <c r="AT12" i="14"/>
  <c r="AT13" i="14"/>
  <c r="AT14" i="14"/>
  <c r="AT15" i="14"/>
  <c r="AT16" i="14"/>
  <c r="AT17" i="14"/>
  <c r="AT18" i="14"/>
  <c r="AT19" i="14"/>
  <c r="AT20" i="14"/>
  <c r="AT21" i="14"/>
  <c r="AT22" i="14"/>
  <c r="AT23" i="14"/>
  <c r="AT24" i="14"/>
  <c r="AT25" i="14"/>
  <c r="AT26" i="14"/>
  <c r="AT27" i="14"/>
  <c r="AT28" i="14"/>
  <c r="AT29" i="14"/>
  <c r="AT30" i="14"/>
  <c r="AT31" i="14"/>
  <c r="AT32" i="14"/>
  <c r="AT33" i="14"/>
  <c r="AT34" i="14"/>
  <c r="AT35" i="14"/>
  <c r="AT36" i="14"/>
  <c r="AT37" i="14"/>
  <c r="AT38" i="14"/>
  <c r="AT39" i="14"/>
  <c r="AT40" i="14"/>
  <c r="AT41" i="14"/>
  <c r="AT42" i="14"/>
  <c r="AT43" i="14"/>
  <c r="AT44" i="14"/>
  <c r="AT45" i="14"/>
  <c r="AT46" i="14"/>
  <c r="AT47" i="14"/>
  <c r="AT48" i="14"/>
  <c r="AT49" i="14"/>
  <c r="AT50" i="14"/>
  <c r="AT51" i="14"/>
  <c r="AT52" i="14"/>
  <c r="AT53" i="14"/>
  <c r="AT54" i="14"/>
  <c r="AT55" i="14"/>
  <c r="AT56" i="14"/>
  <c r="AT57" i="14"/>
  <c r="AT58" i="14"/>
  <c r="AT59" i="14"/>
  <c r="AT60" i="14"/>
  <c r="AT61" i="14"/>
  <c r="AT62" i="14"/>
  <c r="AT63" i="14"/>
  <c r="AT64" i="14"/>
  <c r="AT65" i="14"/>
  <c r="AT66" i="14"/>
  <c r="AT67" i="14"/>
  <c r="AT68" i="14"/>
  <c r="AT69" i="14"/>
  <c r="AT70" i="14"/>
  <c r="AT71" i="14"/>
  <c r="AT72" i="14"/>
  <c r="AT73" i="14"/>
  <c r="AT74" i="14"/>
  <c r="AT75" i="14"/>
  <c r="AT76" i="14"/>
  <c r="AT77" i="14"/>
  <c r="AT78" i="14"/>
  <c r="AT79" i="14"/>
  <c r="AT80" i="14"/>
  <c r="AT81" i="14"/>
  <c r="AT82" i="14"/>
  <c r="AT83" i="14"/>
  <c r="AT84" i="14"/>
  <c r="AT85" i="14"/>
  <c r="AT86" i="14"/>
  <c r="AT87" i="14"/>
  <c r="AT88" i="14"/>
  <c r="AT89" i="14"/>
  <c r="AT90" i="14"/>
  <c r="AT91" i="14"/>
  <c r="AT92" i="14"/>
  <c r="AT93" i="14"/>
  <c r="AT94" i="14"/>
  <c r="AT95" i="14"/>
  <c r="AT96" i="14"/>
  <c r="AT97" i="14"/>
  <c r="AT98" i="14"/>
  <c r="AT99" i="14"/>
  <c r="AT100" i="14"/>
  <c r="AT101" i="14"/>
  <c r="AT102" i="14"/>
  <c r="AT103" i="14"/>
  <c r="AT104" i="14"/>
  <c r="AT105" i="14"/>
  <c r="AT106" i="14"/>
  <c r="AT107" i="14"/>
  <c r="AT108" i="14"/>
  <c r="AT109" i="14"/>
  <c r="AT110" i="14"/>
  <c r="AT111" i="14"/>
  <c r="AT112" i="14"/>
  <c r="AT113" i="14"/>
  <c r="AT114" i="14"/>
  <c r="AT115" i="14"/>
  <c r="AT116" i="14"/>
  <c r="AT117" i="14"/>
  <c r="AT118" i="14"/>
  <c r="AT119" i="14"/>
  <c r="AT120" i="14"/>
  <c r="AT121" i="14"/>
  <c r="AT122" i="14"/>
  <c r="AT123" i="14"/>
  <c r="AT124" i="14"/>
  <c r="AT125" i="14"/>
  <c r="AT126" i="14"/>
  <c r="AT127" i="14"/>
  <c r="AT128" i="14"/>
  <c r="AT129" i="14"/>
  <c r="AT9" i="14"/>
  <c r="AD47" i="12"/>
  <c r="AK45" i="12"/>
  <c r="AN6" i="14"/>
  <c r="AO6" i="14"/>
  <c r="AP6" i="14"/>
  <c r="AQ6" i="14"/>
  <c r="AR6" i="14"/>
  <c r="AS6" i="14"/>
  <c r="AM6" i="14"/>
  <c r="AJ129" i="14"/>
  <c r="AJ128" i="14"/>
  <c r="AJ127" i="14"/>
  <c r="AJ126" i="14"/>
  <c r="AJ125" i="14"/>
  <c r="AJ124" i="14"/>
  <c r="AJ123" i="14"/>
  <c r="AJ122" i="14"/>
  <c r="AJ121" i="14"/>
  <c r="AJ120" i="14"/>
  <c r="AJ119" i="14"/>
  <c r="AJ118" i="14"/>
  <c r="AJ117" i="14"/>
  <c r="AJ116" i="14"/>
  <c r="AJ115" i="14"/>
  <c r="AJ114" i="14"/>
  <c r="AJ113" i="14"/>
  <c r="AJ112" i="14"/>
  <c r="AJ111" i="14"/>
  <c r="AJ110" i="14"/>
  <c r="AJ109" i="14"/>
  <c r="AJ108" i="14"/>
  <c r="AJ107" i="14"/>
  <c r="AJ106" i="14"/>
  <c r="AJ105" i="14"/>
  <c r="AJ104" i="14"/>
  <c r="AJ103" i="14"/>
  <c r="AJ102" i="14"/>
  <c r="AJ101" i="14"/>
  <c r="AJ100" i="14"/>
  <c r="AJ99" i="14"/>
  <c r="AJ98" i="14"/>
  <c r="AJ97" i="14"/>
  <c r="AJ96" i="14"/>
  <c r="AJ95" i="14"/>
  <c r="AJ94" i="14"/>
  <c r="AJ93" i="14"/>
  <c r="AJ92" i="14"/>
  <c r="AJ91" i="14"/>
  <c r="AJ90" i="14"/>
  <c r="AJ89" i="14"/>
  <c r="AJ88" i="14"/>
  <c r="AJ87" i="14"/>
  <c r="AJ86" i="14"/>
  <c r="AJ85" i="14"/>
  <c r="AJ84" i="14"/>
  <c r="AJ83" i="14"/>
  <c r="AJ82" i="14"/>
  <c r="AJ81" i="14"/>
  <c r="AJ80" i="14"/>
  <c r="AJ79" i="14"/>
  <c r="AJ78" i="14"/>
  <c r="AJ77" i="14"/>
  <c r="AJ76" i="14"/>
  <c r="AJ75" i="14"/>
  <c r="AJ74" i="14"/>
  <c r="AJ73" i="14"/>
  <c r="AJ72" i="14"/>
  <c r="AJ71" i="14"/>
  <c r="AJ70" i="14"/>
  <c r="AJ69" i="14"/>
  <c r="AJ68" i="14"/>
  <c r="AJ67" i="14"/>
  <c r="AJ66" i="14"/>
  <c r="AJ65" i="14"/>
  <c r="AJ64" i="14"/>
  <c r="AJ63" i="14"/>
  <c r="AJ62" i="14"/>
  <c r="AJ61" i="14"/>
  <c r="AJ60" i="14"/>
  <c r="AJ59" i="14"/>
  <c r="AJ58" i="14"/>
  <c r="AJ57" i="14"/>
  <c r="AJ56" i="14"/>
  <c r="AJ55" i="14"/>
  <c r="AJ54" i="14"/>
  <c r="AJ53" i="14"/>
  <c r="AJ52" i="14"/>
  <c r="AJ51" i="14"/>
  <c r="AJ50" i="14"/>
  <c r="AJ49" i="14"/>
  <c r="AJ48" i="14"/>
  <c r="AJ47" i="14"/>
  <c r="AJ46" i="14"/>
  <c r="AJ45" i="14"/>
  <c r="AJ44" i="14"/>
  <c r="AJ43" i="14"/>
  <c r="AJ42" i="14"/>
  <c r="AJ41" i="14"/>
  <c r="AJ40" i="14"/>
  <c r="AJ39" i="14"/>
  <c r="AJ38" i="14"/>
  <c r="AJ37" i="14"/>
  <c r="AJ36" i="14"/>
  <c r="AJ35" i="14"/>
  <c r="AJ34" i="14"/>
  <c r="AJ33" i="14"/>
  <c r="AJ32" i="14"/>
  <c r="AJ31" i="14"/>
  <c r="AJ30" i="14"/>
  <c r="AJ29" i="14"/>
  <c r="AJ28" i="14"/>
  <c r="AJ27" i="14"/>
  <c r="AJ26" i="14"/>
  <c r="AJ25" i="14"/>
  <c r="AJ24" i="14"/>
  <c r="AJ23" i="14"/>
  <c r="AJ22" i="14"/>
  <c r="AJ21" i="14"/>
  <c r="AJ20" i="14"/>
  <c r="AJ19" i="14"/>
  <c r="AJ18" i="14"/>
  <c r="AJ17" i="14"/>
  <c r="AJ16" i="14"/>
  <c r="AJ15" i="14"/>
  <c r="AJ14" i="14"/>
  <c r="AJ13" i="14"/>
  <c r="AJ12" i="14"/>
  <c r="AJ11" i="14"/>
  <c r="AJ10" i="14"/>
  <c r="AJ9" i="14"/>
  <c r="AD22" i="12"/>
  <c r="AD21" i="12"/>
  <c r="W6" i="14"/>
  <c r="X6" i="14"/>
  <c r="X22" i="12"/>
  <c r="W22" i="12"/>
  <c r="AI6" i="14"/>
  <c r="AH6" i="14"/>
  <c r="AG6" i="14"/>
  <c r="AF6" i="14"/>
  <c r="AE6" i="14"/>
  <c r="AD6" i="14"/>
  <c r="AC6" i="14"/>
  <c r="AB6" i="14"/>
  <c r="AA6" i="14"/>
  <c r="Z6" i="14"/>
  <c r="Y6" i="14"/>
  <c r="V6" i="14"/>
  <c r="S10" i="14"/>
  <c r="S11" i="14"/>
  <c r="S12" i="14"/>
  <c r="S13" i="14"/>
  <c r="S14" i="14"/>
  <c r="S15" i="14"/>
  <c r="S16" i="14"/>
  <c r="S17" i="14"/>
  <c r="S18" i="14"/>
  <c r="S19" i="14"/>
  <c r="S20" i="14"/>
  <c r="S21" i="14"/>
  <c r="S22" i="14"/>
  <c r="S23" i="14"/>
  <c r="S24" i="14"/>
  <c r="S25" i="14"/>
  <c r="S26" i="14"/>
  <c r="S27" i="14"/>
  <c r="S28" i="14"/>
  <c r="S29" i="14"/>
  <c r="S30" i="14"/>
  <c r="S31" i="14"/>
  <c r="S32" i="14"/>
  <c r="S33" i="14"/>
  <c r="S34" i="14"/>
  <c r="S35" i="14"/>
  <c r="S36" i="14"/>
  <c r="S37" i="14"/>
  <c r="S38" i="14"/>
  <c r="S39" i="14"/>
  <c r="S40" i="14"/>
  <c r="S41" i="14"/>
  <c r="S42" i="14"/>
  <c r="S43" i="14"/>
  <c r="S44" i="14"/>
  <c r="S45" i="14"/>
  <c r="S46" i="14"/>
  <c r="S47" i="14"/>
  <c r="S48" i="14"/>
  <c r="S49" i="14"/>
  <c r="S50" i="14"/>
  <c r="S51" i="14"/>
  <c r="S52" i="14"/>
  <c r="S53" i="14"/>
  <c r="S54" i="14"/>
  <c r="S55" i="14"/>
  <c r="S56" i="14"/>
  <c r="S57" i="14"/>
  <c r="S58" i="14"/>
  <c r="S59" i="14"/>
  <c r="S60" i="14"/>
  <c r="S61" i="14"/>
  <c r="S62" i="14"/>
  <c r="S63" i="14"/>
  <c r="S64" i="14"/>
  <c r="S65" i="14"/>
  <c r="S66" i="14"/>
  <c r="S67" i="14"/>
  <c r="S68" i="14"/>
  <c r="S69" i="14"/>
  <c r="S70" i="14"/>
  <c r="S71" i="14"/>
  <c r="S72" i="14"/>
  <c r="S73" i="14"/>
  <c r="S74" i="14"/>
  <c r="S75" i="14"/>
  <c r="S76" i="14"/>
  <c r="S77" i="14"/>
  <c r="S78" i="14"/>
  <c r="S79" i="14"/>
  <c r="S80" i="14"/>
  <c r="S81" i="14"/>
  <c r="S82" i="14"/>
  <c r="S83" i="14"/>
  <c r="S84" i="14"/>
  <c r="S85" i="14"/>
  <c r="S86" i="14"/>
  <c r="S87" i="14"/>
  <c r="S88" i="14"/>
  <c r="S89" i="14"/>
  <c r="S90" i="14"/>
  <c r="S91" i="14"/>
  <c r="S92" i="14"/>
  <c r="S93" i="14"/>
  <c r="S94" i="14"/>
  <c r="S95" i="14"/>
  <c r="S96" i="14"/>
  <c r="S97" i="14"/>
  <c r="S98" i="14"/>
  <c r="S99" i="14"/>
  <c r="S100" i="14"/>
  <c r="S101" i="14"/>
  <c r="S102" i="14"/>
  <c r="S103" i="14"/>
  <c r="S104" i="14"/>
  <c r="S105" i="14"/>
  <c r="S106" i="14"/>
  <c r="S107" i="14"/>
  <c r="S108" i="14"/>
  <c r="S109" i="14"/>
  <c r="S110" i="14"/>
  <c r="S111" i="14"/>
  <c r="S112" i="14"/>
  <c r="S113" i="14"/>
  <c r="S114" i="14"/>
  <c r="S115" i="14"/>
  <c r="S116" i="14"/>
  <c r="S117" i="14"/>
  <c r="S118" i="14"/>
  <c r="S119" i="14"/>
  <c r="S120" i="14"/>
  <c r="S121" i="14"/>
  <c r="S122" i="14"/>
  <c r="S123" i="14"/>
  <c r="S124" i="14"/>
  <c r="S125" i="14"/>
  <c r="S126" i="14"/>
  <c r="S127" i="14"/>
  <c r="S128" i="14"/>
  <c r="S129" i="14"/>
  <c r="S9" i="14"/>
  <c r="D47" i="12"/>
  <c r="L44" i="12"/>
  <c r="P6" i="14"/>
  <c r="Q6" i="14"/>
  <c r="R6" i="14"/>
  <c r="N6" i="14"/>
  <c r="O6" i="14"/>
  <c r="M6" i="14"/>
  <c r="K133" i="14"/>
  <c r="K134" i="14"/>
  <c r="K135" i="14"/>
  <c r="K136" i="14"/>
  <c r="K132" i="14"/>
  <c r="A6" i="14"/>
  <c r="AJ46" i="12"/>
  <c r="AK46" i="12" s="1"/>
  <c r="AG41" i="12"/>
  <c r="AG42" i="12"/>
  <c r="AG43" i="12"/>
  <c r="AK43" i="12" s="1"/>
  <c r="AG44" i="12"/>
  <c r="AG45" i="12"/>
  <c r="AG40" i="12"/>
  <c r="X47" i="12"/>
  <c r="Y47" i="12"/>
  <c r="Z47" i="12"/>
  <c r="AA47" i="12"/>
  <c r="AB47" i="12"/>
  <c r="AC47" i="12"/>
  <c r="AE47" i="12"/>
  <c r="AF47" i="12"/>
  <c r="AH47" i="12"/>
  <c r="AI47" i="12"/>
  <c r="AJ47" i="12"/>
  <c r="W47" i="12"/>
  <c r="AI48" i="12"/>
  <c r="AF48" i="12"/>
  <c r="AE48" i="12"/>
  <c r="AD48" i="12"/>
  <c r="AC48" i="12"/>
  <c r="AB48" i="12"/>
  <c r="AA48" i="12"/>
  <c r="Z48" i="12"/>
  <c r="Y48" i="12"/>
  <c r="X48" i="12"/>
  <c r="AH48" i="12"/>
  <c r="AK48" i="12" s="1"/>
  <c r="AK42" i="12"/>
  <c r="AK41" i="12"/>
  <c r="AK40" i="12"/>
  <c r="L45" i="12"/>
  <c r="AC21" i="12"/>
  <c r="AB21" i="12"/>
  <c r="AA21" i="12"/>
  <c r="Z21" i="12"/>
  <c r="Y21" i="12"/>
  <c r="X21" i="12"/>
  <c r="W21" i="12"/>
  <c r="AM21" i="12"/>
  <c r="AK21" i="12"/>
  <c r="AJ21" i="12"/>
  <c r="AI21" i="12"/>
  <c r="AH21" i="12"/>
  <c r="AG21" i="12"/>
  <c r="AF21" i="12"/>
  <c r="AE21" i="12"/>
  <c r="Y22" i="12"/>
  <c r="Z22" i="12"/>
  <c r="AA22" i="12"/>
  <c r="AB22" i="12"/>
  <c r="AC22" i="12"/>
  <c r="AE22" i="12"/>
  <c r="AF22" i="12"/>
  <c r="AG22" i="12"/>
  <c r="AH22" i="12"/>
  <c r="AI22" i="12"/>
  <c r="AJ22" i="12"/>
  <c r="AK22" i="12"/>
  <c r="AM22" i="12"/>
  <c r="AO21" i="12"/>
  <c r="AL19" i="12"/>
  <c r="AL21" i="12" s="1"/>
  <c r="AN19" i="12"/>
  <c r="AN22" i="12" s="1"/>
  <c r="AP10" i="12"/>
  <c r="AP11" i="12"/>
  <c r="AP12" i="12"/>
  <c r="AP13" i="12"/>
  <c r="AP14" i="12"/>
  <c r="AP15" i="12"/>
  <c r="AP16" i="12"/>
  <c r="AP17" i="12"/>
  <c r="AP18" i="12"/>
  <c r="AP20" i="12"/>
  <c r="AP9" i="12"/>
  <c r="E26" i="12"/>
  <c r="E47" i="12"/>
  <c r="F47" i="12"/>
  <c r="G47" i="12"/>
  <c r="H47" i="12"/>
  <c r="I47" i="12"/>
  <c r="J47" i="12"/>
  <c r="K47" i="12"/>
  <c r="L42" i="12"/>
  <c r="L43" i="12"/>
  <c r="L46" i="12"/>
  <c r="L41" i="12"/>
  <c r="E27" i="12"/>
  <c r="E28" i="12"/>
  <c r="F28" i="12" s="1"/>
  <c r="E29" i="12"/>
  <c r="E30" i="12"/>
  <c r="P4" i="12"/>
  <c r="P5" i="12"/>
  <c r="P6" i="12"/>
  <c r="P7" i="12"/>
  <c r="P8" i="12"/>
  <c r="P9" i="12"/>
  <c r="P10" i="12"/>
  <c r="P11" i="12"/>
  <c r="P12" i="12"/>
  <c r="P13" i="12"/>
  <c r="P14" i="12"/>
  <c r="P15" i="12"/>
  <c r="P16" i="12"/>
  <c r="P17" i="12"/>
  <c r="P18" i="12"/>
  <c r="P19" i="12"/>
  <c r="P20" i="12"/>
  <c r="P21" i="12"/>
  <c r="P22" i="12"/>
  <c r="P23" i="12"/>
  <c r="P3" i="12"/>
  <c r="DJ129" i="10"/>
  <c r="DI129" i="10"/>
  <c r="DH129" i="10"/>
  <c r="DG129" i="10"/>
  <c r="DF129" i="10"/>
  <c r="DE129" i="10"/>
  <c r="DD129" i="10"/>
  <c r="DC129" i="10"/>
  <c r="DB129" i="10"/>
  <c r="DA129" i="10"/>
  <c r="CZ129" i="10"/>
  <c r="CY129" i="10"/>
  <c r="CX129" i="10"/>
  <c r="CW129" i="10"/>
  <c r="CV129" i="10"/>
  <c r="CU129" i="10"/>
  <c r="CT129" i="10"/>
  <c r="CS129" i="10"/>
  <c r="CR129" i="10"/>
  <c r="CQ129" i="10"/>
  <c r="CP129" i="10"/>
  <c r="CO129" i="10"/>
  <c r="CN129" i="10"/>
  <c r="CM129" i="10"/>
  <c r="CL129" i="10"/>
  <c r="CK129" i="10"/>
  <c r="CJ129" i="10"/>
  <c r="CI129" i="10"/>
  <c r="CH129" i="10"/>
  <c r="CG129" i="10"/>
  <c r="CF129" i="10"/>
  <c r="CE129" i="10"/>
  <c r="CD129" i="10"/>
  <c r="CC129" i="10"/>
  <c r="CB129" i="10"/>
  <c r="CA129" i="10"/>
  <c r="BZ129" i="10"/>
  <c r="BY129" i="10"/>
  <c r="BX129" i="10"/>
  <c r="BW129" i="10"/>
  <c r="BV129" i="10"/>
  <c r="BU129" i="10"/>
  <c r="BT129" i="10"/>
  <c r="BS129" i="10"/>
  <c r="BR129" i="10"/>
  <c r="BQ129" i="10"/>
  <c r="BP129" i="10"/>
  <c r="BO129" i="10"/>
  <c r="BN129" i="10"/>
  <c r="BM129" i="10"/>
  <c r="BL129" i="10"/>
  <c r="BK129" i="10"/>
  <c r="I129" i="10"/>
  <c r="DJ128" i="10"/>
  <c r="DI128" i="10"/>
  <c r="DH128" i="10"/>
  <c r="DG128" i="10"/>
  <c r="DF128" i="10"/>
  <c r="DE128" i="10"/>
  <c r="DD128" i="10"/>
  <c r="DC128" i="10"/>
  <c r="DB128" i="10"/>
  <c r="DA128" i="10"/>
  <c r="CZ128" i="10"/>
  <c r="CY128" i="10"/>
  <c r="CX128" i="10"/>
  <c r="CW128" i="10"/>
  <c r="CV128" i="10"/>
  <c r="CU128" i="10"/>
  <c r="CT128" i="10"/>
  <c r="CS128" i="10"/>
  <c r="CR128" i="10"/>
  <c r="CQ128" i="10"/>
  <c r="CP128" i="10"/>
  <c r="CO128" i="10"/>
  <c r="CN128" i="10"/>
  <c r="CM128" i="10"/>
  <c r="CL128" i="10"/>
  <c r="CK128" i="10"/>
  <c r="CJ128" i="10"/>
  <c r="CI128" i="10"/>
  <c r="CH128" i="10"/>
  <c r="CG128" i="10"/>
  <c r="CF128" i="10"/>
  <c r="CE128" i="10"/>
  <c r="CD128" i="10"/>
  <c r="CC128" i="10"/>
  <c r="CB128" i="10"/>
  <c r="CA128" i="10"/>
  <c r="BZ128" i="10"/>
  <c r="BY128" i="10"/>
  <c r="BX128" i="10"/>
  <c r="BW128" i="10"/>
  <c r="BV128" i="10"/>
  <c r="BU128" i="10"/>
  <c r="BT128" i="10"/>
  <c r="BS128" i="10"/>
  <c r="BR128" i="10"/>
  <c r="BQ128" i="10"/>
  <c r="BP128" i="10"/>
  <c r="BO128" i="10"/>
  <c r="BN128" i="10"/>
  <c r="BM128" i="10"/>
  <c r="BL128" i="10"/>
  <c r="BK128" i="10"/>
  <c r="I128" i="10"/>
  <c r="DJ127" i="10"/>
  <c r="DI127" i="10"/>
  <c r="DH127" i="10"/>
  <c r="DG127" i="10"/>
  <c r="DF127" i="10"/>
  <c r="DE127" i="10"/>
  <c r="DD127" i="10"/>
  <c r="DC127" i="10"/>
  <c r="DB127" i="10"/>
  <c r="DA127" i="10"/>
  <c r="CZ127" i="10"/>
  <c r="CY127" i="10"/>
  <c r="CX127" i="10"/>
  <c r="CW127" i="10"/>
  <c r="CV127" i="10"/>
  <c r="CU127" i="10"/>
  <c r="CT127" i="10"/>
  <c r="CS127" i="10"/>
  <c r="CR127" i="10"/>
  <c r="CQ127" i="10"/>
  <c r="CP127" i="10"/>
  <c r="CO127" i="10"/>
  <c r="CN127" i="10"/>
  <c r="CM127" i="10"/>
  <c r="CL127" i="10"/>
  <c r="CK127" i="10"/>
  <c r="CJ127" i="10"/>
  <c r="CI127" i="10"/>
  <c r="CH127" i="10"/>
  <c r="CG127" i="10"/>
  <c r="CF127" i="10"/>
  <c r="CE127" i="10"/>
  <c r="CD127" i="10"/>
  <c r="CC127" i="10"/>
  <c r="CB127" i="10"/>
  <c r="CA127" i="10"/>
  <c r="BZ127" i="10"/>
  <c r="BY127" i="10"/>
  <c r="BX127" i="10"/>
  <c r="BW127" i="10"/>
  <c r="BV127" i="10"/>
  <c r="BU127" i="10"/>
  <c r="BT127" i="10"/>
  <c r="BS127" i="10"/>
  <c r="BR127" i="10"/>
  <c r="BQ127" i="10"/>
  <c r="BP127" i="10"/>
  <c r="BO127" i="10"/>
  <c r="BN127" i="10"/>
  <c r="BM127" i="10"/>
  <c r="BL127" i="10"/>
  <c r="BK127" i="10"/>
  <c r="I127" i="10"/>
  <c r="DJ126" i="10"/>
  <c r="DI126" i="10"/>
  <c r="DH126" i="10"/>
  <c r="DG126" i="10"/>
  <c r="DF126" i="10"/>
  <c r="DE126" i="10"/>
  <c r="DD126" i="10"/>
  <c r="DC126" i="10"/>
  <c r="DB126" i="10"/>
  <c r="DA126" i="10"/>
  <c r="CZ126" i="10"/>
  <c r="CY126" i="10"/>
  <c r="CX126" i="10"/>
  <c r="CW126" i="10"/>
  <c r="CV126" i="10"/>
  <c r="CU126" i="10"/>
  <c r="CT126" i="10"/>
  <c r="CS126" i="10"/>
  <c r="CR126" i="10"/>
  <c r="CQ126" i="10"/>
  <c r="CP126" i="10"/>
  <c r="CO126" i="10"/>
  <c r="CN126" i="10"/>
  <c r="CM126" i="10"/>
  <c r="CL126" i="10"/>
  <c r="CK126" i="10"/>
  <c r="CJ126" i="10"/>
  <c r="CI126" i="10"/>
  <c r="CH126" i="10"/>
  <c r="CG126" i="10"/>
  <c r="CF126" i="10"/>
  <c r="CE126" i="10"/>
  <c r="CD126" i="10"/>
  <c r="CC126" i="10"/>
  <c r="CB126" i="10"/>
  <c r="CA126" i="10"/>
  <c r="BZ126" i="10"/>
  <c r="BY126" i="10"/>
  <c r="BX126" i="10"/>
  <c r="BW126" i="10"/>
  <c r="BV126" i="10"/>
  <c r="BU126" i="10"/>
  <c r="BT126" i="10"/>
  <c r="BS126" i="10"/>
  <c r="BR126" i="10"/>
  <c r="BQ126" i="10"/>
  <c r="BP126" i="10"/>
  <c r="BO126" i="10"/>
  <c r="BN126" i="10"/>
  <c r="BM126" i="10"/>
  <c r="BL126" i="10"/>
  <c r="BK126" i="10"/>
  <c r="I126" i="10"/>
  <c r="DJ125" i="10"/>
  <c r="DI125" i="10"/>
  <c r="DH125" i="10"/>
  <c r="DG125" i="10"/>
  <c r="DF125" i="10"/>
  <c r="DE125" i="10"/>
  <c r="DD125" i="10"/>
  <c r="DC125" i="10"/>
  <c r="DB125" i="10"/>
  <c r="DA125" i="10"/>
  <c r="CZ125" i="10"/>
  <c r="CY125" i="10"/>
  <c r="CX125" i="10"/>
  <c r="CW125" i="10"/>
  <c r="CV125" i="10"/>
  <c r="CU125" i="10"/>
  <c r="CT125" i="10"/>
  <c r="CS125" i="10"/>
  <c r="CR125" i="10"/>
  <c r="CQ125" i="10"/>
  <c r="CP125" i="10"/>
  <c r="CO125" i="10"/>
  <c r="CN125" i="10"/>
  <c r="CM125" i="10"/>
  <c r="CL125" i="10"/>
  <c r="CK125" i="10"/>
  <c r="CJ125" i="10"/>
  <c r="CI125" i="10"/>
  <c r="CH125" i="10"/>
  <c r="CG125" i="10"/>
  <c r="CF125" i="10"/>
  <c r="CE125" i="10"/>
  <c r="CD125" i="10"/>
  <c r="CC125" i="10"/>
  <c r="CB125" i="10"/>
  <c r="CA125" i="10"/>
  <c r="BZ125" i="10"/>
  <c r="BY125" i="10"/>
  <c r="BX125" i="10"/>
  <c r="BW125" i="10"/>
  <c r="BV125" i="10"/>
  <c r="BU125" i="10"/>
  <c r="BT125" i="10"/>
  <c r="BS125" i="10"/>
  <c r="BR125" i="10"/>
  <c r="BQ125" i="10"/>
  <c r="BP125" i="10"/>
  <c r="BO125" i="10"/>
  <c r="BN125" i="10"/>
  <c r="BM125" i="10"/>
  <c r="BL125" i="10"/>
  <c r="BK125" i="10"/>
  <c r="I125" i="10"/>
  <c r="DJ124" i="10"/>
  <c r="DI124" i="10"/>
  <c r="DH124" i="10"/>
  <c r="DG124" i="10"/>
  <c r="DF124" i="10"/>
  <c r="DE124" i="10"/>
  <c r="DD124" i="10"/>
  <c r="DC124" i="10"/>
  <c r="DB124" i="10"/>
  <c r="DA124" i="10"/>
  <c r="CZ124" i="10"/>
  <c r="CY124" i="10"/>
  <c r="CX124" i="10"/>
  <c r="CW124" i="10"/>
  <c r="CV124" i="10"/>
  <c r="CU124" i="10"/>
  <c r="CT124" i="10"/>
  <c r="CS124" i="10"/>
  <c r="CR124" i="10"/>
  <c r="CQ124" i="10"/>
  <c r="CP124" i="10"/>
  <c r="CO124" i="10"/>
  <c r="CN124" i="10"/>
  <c r="CM124" i="10"/>
  <c r="CL124" i="10"/>
  <c r="CK124" i="10"/>
  <c r="CJ124" i="10"/>
  <c r="CI124" i="10"/>
  <c r="CH124" i="10"/>
  <c r="CG124" i="10"/>
  <c r="CF124" i="10"/>
  <c r="CE124" i="10"/>
  <c r="CD124" i="10"/>
  <c r="CC124" i="10"/>
  <c r="CB124" i="10"/>
  <c r="CA124" i="10"/>
  <c r="BZ124" i="10"/>
  <c r="BY124" i="10"/>
  <c r="BX124" i="10"/>
  <c r="BW124" i="10"/>
  <c r="BV124" i="10"/>
  <c r="BU124" i="10"/>
  <c r="BT124" i="10"/>
  <c r="BS124" i="10"/>
  <c r="BR124" i="10"/>
  <c r="BQ124" i="10"/>
  <c r="BP124" i="10"/>
  <c r="BO124" i="10"/>
  <c r="BN124" i="10"/>
  <c r="BM124" i="10"/>
  <c r="BL124" i="10"/>
  <c r="BK124" i="10"/>
  <c r="I124" i="10"/>
  <c r="DJ123" i="10"/>
  <c r="DI123" i="10"/>
  <c r="DH123" i="10"/>
  <c r="DG123" i="10"/>
  <c r="DF123" i="10"/>
  <c r="DE123" i="10"/>
  <c r="DD123" i="10"/>
  <c r="DC123" i="10"/>
  <c r="DB123" i="10"/>
  <c r="DA123" i="10"/>
  <c r="CZ123" i="10"/>
  <c r="CY123" i="10"/>
  <c r="CX123" i="10"/>
  <c r="CW123" i="10"/>
  <c r="CV123" i="10"/>
  <c r="CU123" i="10"/>
  <c r="CT123" i="10"/>
  <c r="CS123" i="10"/>
  <c r="CR123" i="10"/>
  <c r="CQ123" i="10"/>
  <c r="CP123" i="10"/>
  <c r="CO123" i="10"/>
  <c r="CN123" i="10"/>
  <c r="CM123" i="10"/>
  <c r="CL123" i="10"/>
  <c r="CK123" i="10"/>
  <c r="CJ123" i="10"/>
  <c r="CI123" i="10"/>
  <c r="CH123" i="10"/>
  <c r="CG123" i="10"/>
  <c r="CF123" i="10"/>
  <c r="CE123" i="10"/>
  <c r="CD123" i="10"/>
  <c r="CC123" i="10"/>
  <c r="CB123" i="10"/>
  <c r="CA123" i="10"/>
  <c r="BZ123" i="10"/>
  <c r="BY123" i="10"/>
  <c r="BX123" i="10"/>
  <c r="BW123" i="10"/>
  <c r="BV123" i="10"/>
  <c r="BU123" i="10"/>
  <c r="BT123" i="10"/>
  <c r="BS123" i="10"/>
  <c r="BR123" i="10"/>
  <c r="BQ123" i="10"/>
  <c r="BP123" i="10"/>
  <c r="BO123" i="10"/>
  <c r="BN123" i="10"/>
  <c r="BM123" i="10"/>
  <c r="BL123" i="10"/>
  <c r="BK123" i="10"/>
  <c r="I123" i="10"/>
  <c r="DJ122" i="10"/>
  <c r="DI122" i="10"/>
  <c r="DH122" i="10"/>
  <c r="DG122" i="10"/>
  <c r="DF122" i="10"/>
  <c r="DE122" i="10"/>
  <c r="DD122" i="10"/>
  <c r="DC122" i="10"/>
  <c r="DB122" i="10"/>
  <c r="DA122" i="10"/>
  <c r="CZ122" i="10"/>
  <c r="CY122" i="10"/>
  <c r="CX122" i="10"/>
  <c r="CW122" i="10"/>
  <c r="CV122" i="10"/>
  <c r="CU122" i="10"/>
  <c r="CT122" i="10"/>
  <c r="CS122" i="10"/>
  <c r="CR122" i="10"/>
  <c r="CQ122" i="10"/>
  <c r="CP122" i="10"/>
  <c r="CO122" i="10"/>
  <c r="CN122" i="10"/>
  <c r="CM122" i="10"/>
  <c r="CL122" i="10"/>
  <c r="CK122" i="10"/>
  <c r="CJ122" i="10"/>
  <c r="CI122" i="10"/>
  <c r="CH122" i="10"/>
  <c r="CG122" i="10"/>
  <c r="CF122" i="10"/>
  <c r="CE122" i="10"/>
  <c r="CD122" i="10"/>
  <c r="CC122" i="10"/>
  <c r="CB122" i="10"/>
  <c r="CA122" i="10"/>
  <c r="BZ122" i="10"/>
  <c r="BY122" i="10"/>
  <c r="BX122" i="10"/>
  <c r="BW122" i="10"/>
  <c r="BV122" i="10"/>
  <c r="BU122" i="10"/>
  <c r="BT122" i="10"/>
  <c r="BS122" i="10"/>
  <c r="BR122" i="10"/>
  <c r="BQ122" i="10"/>
  <c r="BP122" i="10"/>
  <c r="BO122" i="10"/>
  <c r="BN122" i="10"/>
  <c r="BM122" i="10"/>
  <c r="BL122" i="10"/>
  <c r="BK122" i="10"/>
  <c r="I122" i="10"/>
  <c r="DJ121" i="10"/>
  <c r="DI121" i="10"/>
  <c r="DH121" i="10"/>
  <c r="DG121" i="10"/>
  <c r="DF121" i="10"/>
  <c r="DE121" i="10"/>
  <c r="DD121" i="10"/>
  <c r="DC121" i="10"/>
  <c r="DB121" i="10"/>
  <c r="DA121" i="10"/>
  <c r="CZ121" i="10"/>
  <c r="CY121" i="10"/>
  <c r="CX121" i="10"/>
  <c r="CW121" i="10"/>
  <c r="CV121" i="10"/>
  <c r="CU121" i="10"/>
  <c r="CT121" i="10"/>
  <c r="CS121" i="10"/>
  <c r="CR121" i="10"/>
  <c r="CQ121" i="10"/>
  <c r="CP121" i="10"/>
  <c r="CO121" i="10"/>
  <c r="CN121" i="10"/>
  <c r="CM121" i="10"/>
  <c r="CL121" i="10"/>
  <c r="CK121" i="10"/>
  <c r="CJ121" i="10"/>
  <c r="CI121" i="10"/>
  <c r="CH121" i="10"/>
  <c r="CG121" i="10"/>
  <c r="CF121" i="10"/>
  <c r="CE121" i="10"/>
  <c r="CD121" i="10"/>
  <c r="CC121" i="10"/>
  <c r="CB121" i="10"/>
  <c r="CA121" i="10"/>
  <c r="BZ121" i="10"/>
  <c r="BY121" i="10"/>
  <c r="BX121" i="10"/>
  <c r="BW121" i="10"/>
  <c r="BV121" i="10"/>
  <c r="BU121" i="10"/>
  <c r="BT121" i="10"/>
  <c r="BS121" i="10"/>
  <c r="BR121" i="10"/>
  <c r="BQ121" i="10"/>
  <c r="BP121" i="10"/>
  <c r="BO121" i="10"/>
  <c r="BN121" i="10"/>
  <c r="BM121" i="10"/>
  <c r="BL121" i="10"/>
  <c r="BK121" i="10"/>
  <c r="I121" i="10"/>
  <c r="DJ120" i="10"/>
  <c r="DI120" i="10"/>
  <c r="DH120" i="10"/>
  <c r="DG120" i="10"/>
  <c r="DF120" i="10"/>
  <c r="DE120" i="10"/>
  <c r="DD120" i="10"/>
  <c r="DC120" i="10"/>
  <c r="DB120" i="10"/>
  <c r="DA120" i="10"/>
  <c r="CZ120" i="10"/>
  <c r="CY120" i="10"/>
  <c r="CX120" i="10"/>
  <c r="CW120" i="10"/>
  <c r="CV120" i="10"/>
  <c r="CU120" i="10"/>
  <c r="CT120" i="10"/>
  <c r="CS120" i="10"/>
  <c r="CR120" i="10"/>
  <c r="CQ120" i="10"/>
  <c r="CP120" i="10"/>
  <c r="CO120" i="10"/>
  <c r="CN120" i="10"/>
  <c r="CM120" i="10"/>
  <c r="CL120" i="10"/>
  <c r="CK120" i="10"/>
  <c r="CJ120" i="10"/>
  <c r="CI120" i="10"/>
  <c r="CH120" i="10"/>
  <c r="CG120" i="10"/>
  <c r="CF120" i="10"/>
  <c r="CE120" i="10"/>
  <c r="CD120" i="10"/>
  <c r="CC120" i="10"/>
  <c r="CB120" i="10"/>
  <c r="CA120" i="10"/>
  <c r="BZ120" i="10"/>
  <c r="BY120" i="10"/>
  <c r="BX120" i="10"/>
  <c r="BW120" i="10"/>
  <c r="BV120" i="10"/>
  <c r="BU120" i="10"/>
  <c r="BT120" i="10"/>
  <c r="BS120" i="10"/>
  <c r="BR120" i="10"/>
  <c r="BQ120" i="10"/>
  <c r="BP120" i="10"/>
  <c r="BO120" i="10"/>
  <c r="BN120" i="10"/>
  <c r="BM120" i="10"/>
  <c r="BL120" i="10"/>
  <c r="BK120" i="10"/>
  <c r="I120" i="10"/>
  <c r="DJ119" i="10"/>
  <c r="DI119" i="10"/>
  <c r="DH119" i="10"/>
  <c r="DG119" i="10"/>
  <c r="DF119" i="10"/>
  <c r="DE119" i="10"/>
  <c r="DD119" i="10"/>
  <c r="DC119" i="10"/>
  <c r="DB119" i="10"/>
  <c r="DA119" i="10"/>
  <c r="CZ119" i="10"/>
  <c r="CY119" i="10"/>
  <c r="CX119" i="10"/>
  <c r="CW119" i="10"/>
  <c r="CV119" i="10"/>
  <c r="CU119" i="10"/>
  <c r="CT119" i="10"/>
  <c r="CS119" i="10"/>
  <c r="CR119" i="10"/>
  <c r="CQ119" i="10"/>
  <c r="CP119" i="10"/>
  <c r="CO119" i="10"/>
  <c r="CN119" i="10"/>
  <c r="CM119" i="10"/>
  <c r="CL119" i="10"/>
  <c r="CK119" i="10"/>
  <c r="CJ119" i="10"/>
  <c r="CI119" i="10"/>
  <c r="CH119" i="10"/>
  <c r="CG119" i="10"/>
  <c r="CF119" i="10"/>
  <c r="CE119" i="10"/>
  <c r="CD119" i="10"/>
  <c r="CC119" i="10"/>
  <c r="CB119" i="10"/>
  <c r="CA119" i="10"/>
  <c r="BZ119" i="10"/>
  <c r="BY119" i="10"/>
  <c r="BX119" i="10"/>
  <c r="BW119" i="10"/>
  <c r="BV119" i="10"/>
  <c r="BU119" i="10"/>
  <c r="BT119" i="10"/>
  <c r="BS119" i="10"/>
  <c r="BR119" i="10"/>
  <c r="BQ119" i="10"/>
  <c r="BP119" i="10"/>
  <c r="BO119" i="10"/>
  <c r="BN119" i="10"/>
  <c r="BM119" i="10"/>
  <c r="BL119" i="10"/>
  <c r="BK119" i="10"/>
  <c r="I119" i="10"/>
  <c r="DJ118" i="10"/>
  <c r="DI118" i="10"/>
  <c r="DH118" i="10"/>
  <c r="DG118" i="10"/>
  <c r="DF118" i="10"/>
  <c r="DE118" i="10"/>
  <c r="DD118" i="10"/>
  <c r="DC118" i="10"/>
  <c r="DB118" i="10"/>
  <c r="DA118" i="10"/>
  <c r="CZ118" i="10"/>
  <c r="CY118" i="10"/>
  <c r="CX118" i="10"/>
  <c r="CW118" i="10"/>
  <c r="CV118" i="10"/>
  <c r="CU118" i="10"/>
  <c r="CT118" i="10"/>
  <c r="CS118" i="10"/>
  <c r="CR118" i="10"/>
  <c r="CQ118" i="10"/>
  <c r="CP118" i="10"/>
  <c r="CO118" i="10"/>
  <c r="CN118" i="10"/>
  <c r="CM118" i="10"/>
  <c r="CL118" i="10"/>
  <c r="CK118" i="10"/>
  <c r="CJ118" i="10"/>
  <c r="CI118" i="10"/>
  <c r="CH118" i="10"/>
  <c r="CG118" i="10"/>
  <c r="CF118" i="10"/>
  <c r="CE118" i="10"/>
  <c r="CD118" i="10"/>
  <c r="CC118" i="10"/>
  <c r="CB118" i="10"/>
  <c r="CA118" i="10"/>
  <c r="BZ118" i="10"/>
  <c r="BY118" i="10"/>
  <c r="BX118" i="10"/>
  <c r="BW118" i="10"/>
  <c r="BV118" i="10"/>
  <c r="BU118" i="10"/>
  <c r="BT118" i="10"/>
  <c r="BS118" i="10"/>
  <c r="BR118" i="10"/>
  <c r="BQ118" i="10"/>
  <c r="BP118" i="10"/>
  <c r="BO118" i="10"/>
  <c r="BN118" i="10"/>
  <c r="BM118" i="10"/>
  <c r="BL118" i="10"/>
  <c r="BK118" i="10"/>
  <c r="I118" i="10"/>
  <c r="DJ117" i="10"/>
  <c r="DI117" i="10"/>
  <c r="DH117" i="10"/>
  <c r="DG117" i="10"/>
  <c r="DF117" i="10"/>
  <c r="DE117" i="10"/>
  <c r="DD117" i="10"/>
  <c r="DC117" i="10"/>
  <c r="DB117" i="10"/>
  <c r="DA117" i="10"/>
  <c r="CZ117" i="10"/>
  <c r="CY117" i="10"/>
  <c r="CX117" i="10"/>
  <c r="CW117" i="10"/>
  <c r="CV117" i="10"/>
  <c r="CU117" i="10"/>
  <c r="CT117" i="10"/>
  <c r="CS117" i="10"/>
  <c r="CR117" i="10"/>
  <c r="CQ117" i="10"/>
  <c r="CP117" i="10"/>
  <c r="CO117" i="10"/>
  <c r="CN117" i="10"/>
  <c r="CM117" i="10"/>
  <c r="CL117" i="10"/>
  <c r="CK117" i="10"/>
  <c r="CJ117" i="10"/>
  <c r="CI117" i="10"/>
  <c r="CH117" i="10"/>
  <c r="CG117" i="10"/>
  <c r="CF117" i="10"/>
  <c r="CE117" i="10"/>
  <c r="CD117" i="10"/>
  <c r="CC117" i="10"/>
  <c r="CB117" i="10"/>
  <c r="CA117" i="10"/>
  <c r="BZ117" i="10"/>
  <c r="BY117" i="10"/>
  <c r="BX117" i="10"/>
  <c r="BW117" i="10"/>
  <c r="BV117" i="10"/>
  <c r="BU117" i="10"/>
  <c r="BT117" i="10"/>
  <c r="BS117" i="10"/>
  <c r="BR117" i="10"/>
  <c r="BQ117" i="10"/>
  <c r="BP117" i="10"/>
  <c r="BO117" i="10"/>
  <c r="BN117" i="10"/>
  <c r="BM117" i="10"/>
  <c r="BL117" i="10"/>
  <c r="BK117" i="10"/>
  <c r="I117" i="10"/>
  <c r="DJ116" i="10"/>
  <c r="DI116" i="10"/>
  <c r="DH116" i="10"/>
  <c r="DG116" i="10"/>
  <c r="DF116" i="10"/>
  <c r="DE116" i="10"/>
  <c r="DD116" i="10"/>
  <c r="DC116" i="10"/>
  <c r="DB116" i="10"/>
  <c r="DA116" i="10"/>
  <c r="CZ116" i="10"/>
  <c r="CY116" i="10"/>
  <c r="CX116" i="10"/>
  <c r="CW116" i="10"/>
  <c r="CV116" i="10"/>
  <c r="CU116" i="10"/>
  <c r="CT116" i="10"/>
  <c r="CS116" i="10"/>
  <c r="CR116" i="10"/>
  <c r="CQ116" i="10"/>
  <c r="CP116" i="10"/>
  <c r="CO116" i="10"/>
  <c r="CN116" i="10"/>
  <c r="CM116" i="10"/>
  <c r="CL116" i="10"/>
  <c r="CK116" i="10"/>
  <c r="CJ116" i="10"/>
  <c r="CI116" i="10"/>
  <c r="CH116" i="10"/>
  <c r="CG116" i="10"/>
  <c r="CF116" i="10"/>
  <c r="CE116" i="10"/>
  <c r="CD116" i="10"/>
  <c r="CC116" i="10"/>
  <c r="CB116" i="10"/>
  <c r="CA116" i="10"/>
  <c r="BZ116" i="10"/>
  <c r="BY116" i="10"/>
  <c r="BX116" i="10"/>
  <c r="BW116" i="10"/>
  <c r="BV116" i="10"/>
  <c r="BU116" i="10"/>
  <c r="BT116" i="10"/>
  <c r="BS116" i="10"/>
  <c r="BR116" i="10"/>
  <c r="BQ116" i="10"/>
  <c r="BP116" i="10"/>
  <c r="BO116" i="10"/>
  <c r="BN116" i="10"/>
  <c r="BM116" i="10"/>
  <c r="BL116" i="10"/>
  <c r="BK116" i="10"/>
  <c r="I116" i="10"/>
  <c r="DJ115" i="10"/>
  <c r="DI115" i="10"/>
  <c r="DH115" i="10"/>
  <c r="DG115" i="10"/>
  <c r="DF115" i="10"/>
  <c r="DE115" i="10"/>
  <c r="DD115" i="10"/>
  <c r="DC115" i="10"/>
  <c r="DB115" i="10"/>
  <c r="DA115" i="10"/>
  <c r="CZ115" i="10"/>
  <c r="CY115" i="10"/>
  <c r="CX115" i="10"/>
  <c r="CW115" i="10"/>
  <c r="CV115" i="10"/>
  <c r="CU115" i="10"/>
  <c r="CT115" i="10"/>
  <c r="CS115" i="10"/>
  <c r="CR115" i="10"/>
  <c r="CQ115" i="10"/>
  <c r="CP115" i="10"/>
  <c r="CO115" i="10"/>
  <c r="CN115" i="10"/>
  <c r="CM115" i="10"/>
  <c r="CL115" i="10"/>
  <c r="CK115" i="10"/>
  <c r="CJ115" i="10"/>
  <c r="CI115" i="10"/>
  <c r="CH115" i="10"/>
  <c r="CG115" i="10"/>
  <c r="CF115" i="10"/>
  <c r="CE115" i="10"/>
  <c r="CD115" i="10"/>
  <c r="CC115" i="10"/>
  <c r="CB115" i="10"/>
  <c r="CA115" i="10"/>
  <c r="BZ115" i="10"/>
  <c r="BY115" i="10"/>
  <c r="BX115" i="10"/>
  <c r="BW115" i="10"/>
  <c r="BV115" i="10"/>
  <c r="BU115" i="10"/>
  <c r="BT115" i="10"/>
  <c r="BS115" i="10"/>
  <c r="BR115" i="10"/>
  <c r="BQ115" i="10"/>
  <c r="BP115" i="10"/>
  <c r="BO115" i="10"/>
  <c r="BN115" i="10"/>
  <c r="BM115" i="10"/>
  <c r="BL115" i="10"/>
  <c r="BK115" i="10"/>
  <c r="I115" i="10"/>
  <c r="DJ114" i="10"/>
  <c r="DI114" i="10"/>
  <c r="DH114" i="10"/>
  <c r="DG114" i="10"/>
  <c r="DF114" i="10"/>
  <c r="DE114" i="10"/>
  <c r="DD114" i="10"/>
  <c r="DC114" i="10"/>
  <c r="DB114" i="10"/>
  <c r="DA114" i="10"/>
  <c r="CZ114" i="10"/>
  <c r="CY114" i="10"/>
  <c r="CX114" i="10"/>
  <c r="CW114" i="10"/>
  <c r="CV114" i="10"/>
  <c r="CU114" i="10"/>
  <c r="CT114" i="10"/>
  <c r="CS114" i="10"/>
  <c r="CR114" i="10"/>
  <c r="CQ114" i="10"/>
  <c r="CP114" i="10"/>
  <c r="CO114" i="10"/>
  <c r="CN114" i="10"/>
  <c r="CM114" i="10"/>
  <c r="CL114" i="10"/>
  <c r="CK114" i="10"/>
  <c r="CJ114" i="10"/>
  <c r="CI114" i="10"/>
  <c r="CH114" i="10"/>
  <c r="CG114" i="10"/>
  <c r="CF114" i="10"/>
  <c r="CE114" i="10"/>
  <c r="CD114" i="10"/>
  <c r="CC114" i="10"/>
  <c r="CB114" i="10"/>
  <c r="CA114" i="10"/>
  <c r="BZ114" i="10"/>
  <c r="BY114" i="10"/>
  <c r="BX114" i="10"/>
  <c r="BW114" i="10"/>
  <c r="BV114" i="10"/>
  <c r="BU114" i="10"/>
  <c r="BT114" i="10"/>
  <c r="BS114" i="10"/>
  <c r="BR114" i="10"/>
  <c r="BQ114" i="10"/>
  <c r="BP114" i="10"/>
  <c r="BO114" i="10"/>
  <c r="BN114" i="10"/>
  <c r="BM114" i="10"/>
  <c r="BL114" i="10"/>
  <c r="BK114" i="10"/>
  <c r="I114" i="10"/>
  <c r="DJ113" i="10"/>
  <c r="DI113" i="10"/>
  <c r="DH113" i="10"/>
  <c r="DG113" i="10"/>
  <c r="DF113" i="10"/>
  <c r="DE113" i="10"/>
  <c r="DD113" i="10"/>
  <c r="DC113" i="10"/>
  <c r="DB113" i="10"/>
  <c r="DA113" i="10"/>
  <c r="CZ113" i="10"/>
  <c r="CY113" i="10"/>
  <c r="CX113" i="10"/>
  <c r="CW113" i="10"/>
  <c r="CV113" i="10"/>
  <c r="CU113" i="10"/>
  <c r="CT113" i="10"/>
  <c r="CS113" i="10"/>
  <c r="CR113" i="10"/>
  <c r="CQ113" i="10"/>
  <c r="CP113" i="10"/>
  <c r="CO113" i="10"/>
  <c r="CN113" i="10"/>
  <c r="CM113" i="10"/>
  <c r="CL113" i="10"/>
  <c r="CK113" i="10"/>
  <c r="CJ113" i="10"/>
  <c r="CI113" i="10"/>
  <c r="CH113" i="10"/>
  <c r="CG113" i="10"/>
  <c r="CF113" i="10"/>
  <c r="CE113" i="10"/>
  <c r="CD113" i="10"/>
  <c r="CC113" i="10"/>
  <c r="CB113" i="10"/>
  <c r="CA113" i="10"/>
  <c r="BZ113" i="10"/>
  <c r="BY113" i="10"/>
  <c r="BX113" i="10"/>
  <c r="BW113" i="10"/>
  <c r="BV113" i="10"/>
  <c r="BU113" i="10"/>
  <c r="BT113" i="10"/>
  <c r="BS113" i="10"/>
  <c r="BR113" i="10"/>
  <c r="BQ113" i="10"/>
  <c r="BP113" i="10"/>
  <c r="BO113" i="10"/>
  <c r="BN113" i="10"/>
  <c r="BM113" i="10"/>
  <c r="BL113" i="10"/>
  <c r="BK113" i="10"/>
  <c r="I113" i="10"/>
  <c r="DJ112" i="10"/>
  <c r="DI112" i="10"/>
  <c r="DH112" i="10"/>
  <c r="DG112" i="10"/>
  <c r="DF112" i="10"/>
  <c r="DE112" i="10"/>
  <c r="DD112" i="10"/>
  <c r="DC112" i="10"/>
  <c r="DB112" i="10"/>
  <c r="DA112" i="10"/>
  <c r="CZ112" i="10"/>
  <c r="CY112" i="10"/>
  <c r="CX112" i="10"/>
  <c r="CW112" i="10"/>
  <c r="CV112" i="10"/>
  <c r="CU112" i="10"/>
  <c r="CT112" i="10"/>
  <c r="CS112" i="10"/>
  <c r="CR112" i="10"/>
  <c r="CQ112" i="10"/>
  <c r="CP112" i="10"/>
  <c r="CO112" i="10"/>
  <c r="CN112" i="10"/>
  <c r="CM112" i="10"/>
  <c r="CL112" i="10"/>
  <c r="CK112" i="10"/>
  <c r="CJ112" i="10"/>
  <c r="CI112" i="10"/>
  <c r="CH112" i="10"/>
  <c r="CG112" i="10"/>
  <c r="CF112" i="10"/>
  <c r="CE112" i="10"/>
  <c r="CD112" i="10"/>
  <c r="CC112" i="10"/>
  <c r="CB112" i="10"/>
  <c r="CA112" i="10"/>
  <c r="BZ112" i="10"/>
  <c r="BY112" i="10"/>
  <c r="BX112" i="10"/>
  <c r="BW112" i="10"/>
  <c r="BV112" i="10"/>
  <c r="BU112" i="10"/>
  <c r="BT112" i="10"/>
  <c r="BS112" i="10"/>
  <c r="BR112" i="10"/>
  <c r="BQ112" i="10"/>
  <c r="BP112" i="10"/>
  <c r="BO112" i="10"/>
  <c r="BN112" i="10"/>
  <c r="BM112" i="10"/>
  <c r="BL112" i="10"/>
  <c r="BK112" i="10"/>
  <c r="I112" i="10"/>
  <c r="DJ111" i="10"/>
  <c r="DI111" i="10"/>
  <c r="DH111" i="10"/>
  <c r="DG111" i="10"/>
  <c r="DF111" i="10"/>
  <c r="DE111" i="10"/>
  <c r="DD111" i="10"/>
  <c r="DC111" i="10"/>
  <c r="DB111" i="10"/>
  <c r="DA111" i="10"/>
  <c r="CZ111" i="10"/>
  <c r="CY111" i="10"/>
  <c r="CX111" i="10"/>
  <c r="CW111" i="10"/>
  <c r="CV111" i="10"/>
  <c r="CU111" i="10"/>
  <c r="CT111" i="10"/>
  <c r="CS111" i="10"/>
  <c r="CR111" i="10"/>
  <c r="CQ111" i="10"/>
  <c r="CP111" i="10"/>
  <c r="CO111" i="10"/>
  <c r="CN111" i="10"/>
  <c r="CM111" i="10"/>
  <c r="CL111" i="10"/>
  <c r="CK111" i="10"/>
  <c r="CJ111" i="10"/>
  <c r="CI111" i="10"/>
  <c r="CH111" i="10"/>
  <c r="CG111" i="10"/>
  <c r="CF111" i="10"/>
  <c r="CE111" i="10"/>
  <c r="CD111" i="10"/>
  <c r="CC111" i="10"/>
  <c r="CB111" i="10"/>
  <c r="CA111" i="10"/>
  <c r="BZ111" i="10"/>
  <c r="BY111" i="10"/>
  <c r="BX111" i="10"/>
  <c r="BW111" i="10"/>
  <c r="BV111" i="10"/>
  <c r="BU111" i="10"/>
  <c r="BT111" i="10"/>
  <c r="BS111" i="10"/>
  <c r="BR111" i="10"/>
  <c r="BQ111" i="10"/>
  <c r="BP111" i="10"/>
  <c r="BO111" i="10"/>
  <c r="BN111" i="10"/>
  <c r="BM111" i="10"/>
  <c r="BL111" i="10"/>
  <c r="BK111" i="10"/>
  <c r="I111" i="10"/>
  <c r="DJ110" i="10"/>
  <c r="DI110" i="10"/>
  <c r="DH110" i="10"/>
  <c r="DG110" i="10"/>
  <c r="DF110" i="10"/>
  <c r="DE110" i="10"/>
  <c r="DD110" i="10"/>
  <c r="DC110" i="10"/>
  <c r="DB110" i="10"/>
  <c r="DA110" i="10"/>
  <c r="CZ110" i="10"/>
  <c r="CY110" i="10"/>
  <c r="CX110" i="10"/>
  <c r="CW110" i="10"/>
  <c r="CV110" i="10"/>
  <c r="CU110" i="10"/>
  <c r="CT110" i="10"/>
  <c r="CS110" i="10"/>
  <c r="CR110" i="10"/>
  <c r="CQ110" i="10"/>
  <c r="CP110" i="10"/>
  <c r="CO110" i="10"/>
  <c r="CN110" i="10"/>
  <c r="CM110" i="10"/>
  <c r="CL110" i="10"/>
  <c r="CK110" i="10"/>
  <c r="CJ110" i="10"/>
  <c r="CI110" i="10"/>
  <c r="CH110" i="10"/>
  <c r="CG110" i="10"/>
  <c r="CF110" i="10"/>
  <c r="CE110" i="10"/>
  <c r="CD110" i="10"/>
  <c r="CC110" i="10"/>
  <c r="CB110" i="10"/>
  <c r="CA110" i="10"/>
  <c r="BZ110" i="10"/>
  <c r="BY110" i="10"/>
  <c r="BX110" i="10"/>
  <c r="BW110" i="10"/>
  <c r="BV110" i="10"/>
  <c r="BU110" i="10"/>
  <c r="BT110" i="10"/>
  <c r="BS110" i="10"/>
  <c r="BR110" i="10"/>
  <c r="BQ110" i="10"/>
  <c r="BP110" i="10"/>
  <c r="BO110" i="10"/>
  <c r="BN110" i="10"/>
  <c r="BM110" i="10"/>
  <c r="BL110" i="10"/>
  <c r="BK110" i="10"/>
  <c r="I110" i="10"/>
  <c r="DJ109" i="10"/>
  <c r="DI109" i="10"/>
  <c r="DH109" i="10"/>
  <c r="DG109" i="10"/>
  <c r="DF109" i="10"/>
  <c r="DE109" i="10"/>
  <c r="DD109" i="10"/>
  <c r="DC109" i="10"/>
  <c r="DB109" i="10"/>
  <c r="DA109" i="10"/>
  <c r="CZ109" i="10"/>
  <c r="CY109" i="10"/>
  <c r="CX109" i="10"/>
  <c r="CW109" i="10"/>
  <c r="CV109" i="10"/>
  <c r="CU109" i="10"/>
  <c r="CT109" i="10"/>
  <c r="CS109" i="10"/>
  <c r="CR109" i="10"/>
  <c r="CQ109" i="10"/>
  <c r="CP109" i="10"/>
  <c r="CO109" i="10"/>
  <c r="CN109" i="10"/>
  <c r="CM109" i="10"/>
  <c r="CL109" i="10"/>
  <c r="CK109" i="10"/>
  <c r="CJ109" i="10"/>
  <c r="CI109" i="10"/>
  <c r="CH109" i="10"/>
  <c r="CG109" i="10"/>
  <c r="CF109" i="10"/>
  <c r="CE109" i="10"/>
  <c r="CD109" i="10"/>
  <c r="CC109" i="10"/>
  <c r="CB109" i="10"/>
  <c r="CA109" i="10"/>
  <c r="BZ109" i="10"/>
  <c r="BY109" i="10"/>
  <c r="BX109" i="10"/>
  <c r="BW109" i="10"/>
  <c r="BV109" i="10"/>
  <c r="BU109" i="10"/>
  <c r="BT109" i="10"/>
  <c r="BS109" i="10"/>
  <c r="BR109" i="10"/>
  <c r="BQ109" i="10"/>
  <c r="BP109" i="10"/>
  <c r="BO109" i="10"/>
  <c r="BN109" i="10"/>
  <c r="BM109" i="10"/>
  <c r="BL109" i="10"/>
  <c r="BK109" i="10"/>
  <c r="I109" i="10"/>
  <c r="DJ108" i="10"/>
  <c r="DI108" i="10"/>
  <c r="DH108" i="10"/>
  <c r="DG108" i="10"/>
  <c r="DF108" i="10"/>
  <c r="DE108" i="10"/>
  <c r="DD108" i="10"/>
  <c r="DC108" i="10"/>
  <c r="DB108" i="10"/>
  <c r="DA108" i="10"/>
  <c r="CZ108" i="10"/>
  <c r="CY108" i="10"/>
  <c r="CX108" i="10"/>
  <c r="CW108" i="10"/>
  <c r="CV108" i="10"/>
  <c r="CU108" i="10"/>
  <c r="CT108" i="10"/>
  <c r="CS108" i="10"/>
  <c r="CR108" i="10"/>
  <c r="CQ108" i="10"/>
  <c r="CP108" i="10"/>
  <c r="CO108" i="10"/>
  <c r="CN108" i="10"/>
  <c r="CM108" i="10"/>
  <c r="CL108" i="10"/>
  <c r="CK108" i="10"/>
  <c r="CJ108" i="10"/>
  <c r="CI108" i="10"/>
  <c r="CH108" i="10"/>
  <c r="CG108" i="10"/>
  <c r="CF108" i="10"/>
  <c r="CE108" i="10"/>
  <c r="CD108" i="10"/>
  <c r="CC108" i="10"/>
  <c r="CB108" i="10"/>
  <c r="CA108" i="10"/>
  <c r="BZ108" i="10"/>
  <c r="BY108" i="10"/>
  <c r="BX108" i="10"/>
  <c r="BW108" i="10"/>
  <c r="BV108" i="10"/>
  <c r="BU108" i="10"/>
  <c r="BT108" i="10"/>
  <c r="BS108" i="10"/>
  <c r="BR108" i="10"/>
  <c r="BQ108" i="10"/>
  <c r="BP108" i="10"/>
  <c r="BO108" i="10"/>
  <c r="BN108" i="10"/>
  <c r="BM108" i="10"/>
  <c r="BL108" i="10"/>
  <c r="BK108" i="10"/>
  <c r="I108" i="10"/>
  <c r="DJ107" i="10"/>
  <c r="DI107" i="10"/>
  <c r="DH107" i="10"/>
  <c r="DG107" i="10"/>
  <c r="DF107" i="10"/>
  <c r="DE107" i="10"/>
  <c r="DD107" i="10"/>
  <c r="DC107" i="10"/>
  <c r="DB107" i="10"/>
  <c r="DA107" i="10"/>
  <c r="CZ107" i="10"/>
  <c r="CY107" i="10"/>
  <c r="CX107" i="10"/>
  <c r="CW107" i="10"/>
  <c r="CV107" i="10"/>
  <c r="CU107" i="10"/>
  <c r="CT107" i="10"/>
  <c r="CS107" i="10"/>
  <c r="CR107" i="10"/>
  <c r="CQ107" i="10"/>
  <c r="CP107" i="10"/>
  <c r="CO107" i="10"/>
  <c r="CN107" i="10"/>
  <c r="CM107" i="10"/>
  <c r="CL107" i="10"/>
  <c r="CK107" i="10"/>
  <c r="CJ107" i="10"/>
  <c r="CI107" i="10"/>
  <c r="CH107" i="10"/>
  <c r="CG107" i="10"/>
  <c r="CF107" i="10"/>
  <c r="CE107" i="10"/>
  <c r="CD107" i="10"/>
  <c r="CC107" i="10"/>
  <c r="CB107" i="10"/>
  <c r="CA107" i="10"/>
  <c r="BZ107" i="10"/>
  <c r="BY107" i="10"/>
  <c r="BX107" i="10"/>
  <c r="BW107" i="10"/>
  <c r="BV107" i="10"/>
  <c r="BU107" i="10"/>
  <c r="BT107" i="10"/>
  <c r="BS107" i="10"/>
  <c r="BR107" i="10"/>
  <c r="BQ107" i="10"/>
  <c r="BP107" i="10"/>
  <c r="BO107" i="10"/>
  <c r="BN107" i="10"/>
  <c r="BM107" i="10"/>
  <c r="BL107" i="10"/>
  <c r="BK107" i="10"/>
  <c r="I107" i="10"/>
  <c r="DJ106" i="10"/>
  <c r="DI106" i="10"/>
  <c r="DH106" i="10"/>
  <c r="DG106" i="10"/>
  <c r="DF106" i="10"/>
  <c r="DE106" i="10"/>
  <c r="DD106" i="10"/>
  <c r="DC106" i="10"/>
  <c r="DB106" i="10"/>
  <c r="DA106" i="10"/>
  <c r="CZ106" i="10"/>
  <c r="CY106" i="10"/>
  <c r="CX106" i="10"/>
  <c r="CW106" i="10"/>
  <c r="CV106" i="10"/>
  <c r="CU106" i="10"/>
  <c r="CT106" i="10"/>
  <c r="CS106" i="10"/>
  <c r="CR106" i="10"/>
  <c r="CQ106" i="10"/>
  <c r="CP106" i="10"/>
  <c r="CO106" i="10"/>
  <c r="CN106" i="10"/>
  <c r="CM106" i="10"/>
  <c r="CL106" i="10"/>
  <c r="CK106" i="10"/>
  <c r="CJ106" i="10"/>
  <c r="CI106" i="10"/>
  <c r="CH106" i="10"/>
  <c r="CG106" i="10"/>
  <c r="CF106" i="10"/>
  <c r="CE106" i="10"/>
  <c r="CD106" i="10"/>
  <c r="CC106" i="10"/>
  <c r="CB106" i="10"/>
  <c r="CA106" i="10"/>
  <c r="BZ106" i="10"/>
  <c r="BY106" i="10"/>
  <c r="BX106" i="10"/>
  <c r="BW106" i="10"/>
  <c r="BV106" i="10"/>
  <c r="BU106" i="10"/>
  <c r="BT106" i="10"/>
  <c r="BS106" i="10"/>
  <c r="BR106" i="10"/>
  <c r="BQ106" i="10"/>
  <c r="BP106" i="10"/>
  <c r="BO106" i="10"/>
  <c r="BN106" i="10"/>
  <c r="BM106" i="10"/>
  <c r="BL106" i="10"/>
  <c r="BK106" i="10"/>
  <c r="I106" i="10"/>
  <c r="DJ105" i="10"/>
  <c r="DI105" i="10"/>
  <c r="DH105" i="10"/>
  <c r="DG105" i="10"/>
  <c r="DF105" i="10"/>
  <c r="DE105" i="10"/>
  <c r="DD105" i="10"/>
  <c r="DC105" i="10"/>
  <c r="DB105" i="10"/>
  <c r="DA105" i="10"/>
  <c r="CZ105" i="10"/>
  <c r="CY105" i="10"/>
  <c r="CX105" i="10"/>
  <c r="CW105" i="10"/>
  <c r="CV105" i="10"/>
  <c r="CU105" i="10"/>
  <c r="CT105" i="10"/>
  <c r="CS105" i="10"/>
  <c r="CR105" i="10"/>
  <c r="CQ105" i="10"/>
  <c r="CP105" i="10"/>
  <c r="CO105" i="10"/>
  <c r="CN105" i="10"/>
  <c r="CM105" i="10"/>
  <c r="CL105" i="10"/>
  <c r="CK105" i="10"/>
  <c r="CJ105" i="10"/>
  <c r="CI105" i="10"/>
  <c r="CH105" i="10"/>
  <c r="CG105" i="10"/>
  <c r="CF105" i="10"/>
  <c r="CE105" i="10"/>
  <c r="CD105" i="10"/>
  <c r="CC105" i="10"/>
  <c r="CB105" i="10"/>
  <c r="CA105" i="10"/>
  <c r="BZ105" i="10"/>
  <c r="BY105" i="10"/>
  <c r="BX105" i="10"/>
  <c r="BW105" i="10"/>
  <c r="BV105" i="10"/>
  <c r="BU105" i="10"/>
  <c r="BT105" i="10"/>
  <c r="BS105" i="10"/>
  <c r="BR105" i="10"/>
  <c r="BQ105" i="10"/>
  <c r="BP105" i="10"/>
  <c r="BO105" i="10"/>
  <c r="BN105" i="10"/>
  <c r="BM105" i="10"/>
  <c r="BL105" i="10"/>
  <c r="BK105" i="10"/>
  <c r="I105" i="10"/>
  <c r="DJ104" i="10"/>
  <c r="DI104" i="10"/>
  <c r="DH104" i="10"/>
  <c r="DG104" i="10"/>
  <c r="DF104" i="10"/>
  <c r="DE104" i="10"/>
  <c r="DD104" i="10"/>
  <c r="DC104" i="10"/>
  <c r="DB104" i="10"/>
  <c r="DA104" i="10"/>
  <c r="CZ104" i="10"/>
  <c r="CY104" i="10"/>
  <c r="CX104" i="10"/>
  <c r="CW104" i="10"/>
  <c r="CV104" i="10"/>
  <c r="CU104" i="10"/>
  <c r="CT104" i="10"/>
  <c r="CS104" i="10"/>
  <c r="CR104" i="10"/>
  <c r="CQ104" i="10"/>
  <c r="CP104" i="10"/>
  <c r="CO104" i="10"/>
  <c r="CN104" i="10"/>
  <c r="CM104" i="10"/>
  <c r="CL104" i="10"/>
  <c r="CK104" i="10"/>
  <c r="CJ104" i="10"/>
  <c r="CI104" i="10"/>
  <c r="CH104" i="10"/>
  <c r="CG104" i="10"/>
  <c r="CF104" i="10"/>
  <c r="CE104" i="10"/>
  <c r="CD104" i="10"/>
  <c r="CC104" i="10"/>
  <c r="CB104" i="10"/>
  <c r="CA104" i="10"/>
  <c r="BZ104" i="10"/>
  <c r="BY104" i="10"/>
  <c r="BX104" i="10"/>
  <c r="BW104" i="10"/>
  <c r="BV104" i="10"/>
  <c r="BU104" i="10"/>
  <c r="BT104" i="10"/>
  <c r="BS104" i="10"/>
  <c r="BR104" i="10"/>
  <c r="BQ104" i="10"/>
  <c r="BP104" i="10"/>
  <c r="BO104" i="10"/>
  <c r="BN104" i="10"/>
  <c r="BM104" i="10"/>
  <c r="BL104" i="10"/>
  <c r="BK104" i="10"/>
  <c r="I104" i="10"/>
  <c r="DJ103" i="10"/>
  <c r="DI103" i="10"/>
  <c r="DH103" i="10"/>
  <c r="DG103" i="10"/>
  <c r="DF103" i="10"/>
  <c r="DE103" i="10"/>
  <c r="DD103" i="10"/>
  <c r="DC103" i="10"/>
  <c r="DB103" i="10"/>
  <c r="DA103" i="10"/>
  <c r="CZ103" i="10"/>
  <c r="CY103" i="10"/>
  <c r="CX103" i="10"/>
  <c r="CW103" i="10"/>
  <c r="CV103" i="10"/>
  <c r="CU103" i="10"/>
  <c r="CT103" i="10"/>
  <c r="CS103" i="10"/>
  <c r="CR103" i="10"/>
  <c r="CQ103" i="10"/>
  <c r="CP103" i="10"/>
  <c r="CO103" i="10"/>
  <c r="CN103" i="10"/>
  <c r="CM103" i="10"/>
  <c r="CL103" i="10"/>
  <c r="CK103" i="10"/>
  <c r="CJ103" i="10"/>
  <c r="CI103" i="10"/>
  <c r="CH103" i="10"/>
  <c r="CG103" i="10"/>
  <c r="CF103" i="10"/>
  <c r="CE103" i="10"/>
  <c r="CD103" i="10"/>
  <c r="CC103" i="10"/>
  <c r="CB103" i="10"/>
  <c r="CA103" i="10"/>
  <c r="BZ103" i="10"/>
  <c r="BY103" i="10"/>
  <c r="BX103" i="10"/>
  <c r="BW103" i="10"/>
  <c r="BV103" i="10"/>
  <c r="BU103" i="10"/>
  <c r="BT103" i="10"/>
  <c r="BS103" i="10"/>
  <c r="BR103" i="10"/>
  <c r="BQ103" i="10"/>
  <c r="BP103" i="10"/>
  <c r="BO103" i="10"/>
  <c r="BN103" i="10"/>
  <c r="BM103" i="10"/>
  <c r="BL103" i="10"/>
  <c r="BK103" i="10"/>
  <c r="I103" i="10"/>
  <c r="DJ102" i="10"/>
  <c r="DI102" i="10"/>
  <c r="DH102" i="10"/>
  <c r="DG102" i="10"/>
  <c r="DF102" i="10"/>
  <c r="DE102" i="10"/>
  <c r="DD102" i="10"/>
  <c r="DC102" i="10"/>
  <c r="DB102" i="10"/>
  <c r="DA102" i="10"/>
  <c r="CZ102" i="10"/>
  <c r="CY102" i="10"/>
  <c r="CX102" i="10"/>
  <c r="CW102" i="10"/>
  <c r="CV102" i="10"/>
  <c r="CU102" i="10"/>
  <c r="CT102" i="10"/>
  <c r="CS102" i="10"/>
  <c r="CR102" i="10"/>
  <c r="CQ102" i="10"/>
  <c r="CP102" i="10"/>
  <c r="CO102" i="10"/>
  <c r="CN102" i="10"/>
  <c r="CM102" i="10"/>
  <c r="CL102" i="10"/>
  <c r="CK102" i="10"/>
  <c r="CJ102" i="10"/>
  <c r="CI102" i="10"/>
  <c r="CH102" i="10"/>
  <c r="CG102" i="10"/>
  <c r="CF102" i="10"/>
  <c r="CE102" i="10"/>
  <c r="CD102" i="10"/>
  <c r="CC102" i="10"/>
  <c r="CB102" i="10"/>
  <c r="CA102" i="10"/>
  <c r="BZ102" i="10"/>
  <c r="BY102" i="10"/>
  <c r="BX102" i="10"/>
  <c r="BW102" i="10"/>
  <c r="BV102" i="10"/>
  <c r="BU102" i="10"/>
  <c r="BT102" i="10"/>
  <c r="BS102" i="10"/>
  <c r="BR102" i="10"/>
  <c r="BQ102" i="10"/>
  <c r="BP102" i="10"/>
  <c r="BO102" i="10"/>
  <c r="BN102" i="10"/>
  <c r="BM102" i="10"/>
  <c r="BL102" i="10"/>
  <c r="BK102" i="10"/>
  <c r="I102" i="10"/>
  <c r="DJ101" i="10"/>
  <c r="DI101" i="10"/>
  <c r="DH101" i="10"/>
  <c r="DG101" i="10"/>
  <c r="DF101" i="10"/>
  <c r="DE101" i="10"/>
  <c r="DD101" i="10"/>
  <c r="DC101" i="10"/>
  <c r="DB101" i="10"/>
  <c r="DA101" i="10"/>
  <c r="CZ101" i="10"/>
  <c r="CY101" i="10"/>
  <c r="CX101" i="10"/>
  <c r="CW101" i="10"/>
  <c r="CV101" i="10"/>
  <c r="CU101" i="10"/>
  <c r="CT101" i="10"/>
  <c r="CS101" i="10"/>
  <c r="CR101" i="10"/>
  <c r="CQ101" i="10"/>
  <c r="CP101" i="10"/>
  <c r="CO101" i="10"/>
  <c r="CN101" i="10"/>
  <c r="CM101" i="10"/>
  <c r="CL101" i="10"/>
  <c r="CK101" i="10"/>
  <c r="CJ101" i="10"/>
  <c r="CI101" i="10"/>
  <c r="CH101" i="10"/>
  <c r="CG101" i="10"/>
  <c r="CF101" i="10"/>
  <c r="CE101" i="10"/>
  <c r="CD101" i="10"/>
  <c r="CC101" i="10"/>
  <c r="CB101" i="10"/>
  <c r="CA101" i="10"/>
  <c r="BZ101" i="10"/>
  <c r="BY101" i="10"/>
  <c r="BX101" i="10"/>
  <c r="BW101" i="10"/>
  <c r="BV101" i="10"/>
  <c r="BU101" i="10"/>
  <c r="BT101" i="10"/>
  <c r="BS101" i="10"/>
  <c r="BR101" i="10"/>
  <c r="BQ101" i="10"/>
  <c r="BP101" i="10"/>
  <c r="BO101" i="10"/>
  <c r="BN101" i="10"/>
  <c r="BM101" i="10"/>
  <c r="BL101" i="10"/>
  <c r="BK101" i="10"/>
  <c r="I101" i="10"/>
  <c r="DJ100" i="10"/>
  <c r="DI100" i="10"/>
  <c r="DH100" i="10"/>
  <c r="DG100" i="10"/>
  <c r="DF100" i="10"/>
  <c r="DE100" i="10"/>
  <c r="DD100" i="10"/>
  <c r="DC100" i="10"/>
  <c r="DB100" i="10"/>
  <c r="DA100" i="10"/>
  <c r="CZ100" i="10"/>
  <c r="CY100" i="10"/>
  <c r="CX100" i="10"/>
  <c r="CW100" i="10"/>
  <c r="CV100" i="10"/>
  <c r="CU100" i="10"/>
  <c r="CT100" i="10"/>
  <c r="CS100" i="10"/>
  <c r="CR100" i="10"/>
  <c r="CQ100" i="10"/>
  <c r="CP100" i="10"/>
  <c r="CO100" i="10"/>
  <c r="CN100" i="10"/>
  <c r="CM100" i="10"/>
  <c r="CL100" i="10"/>
  <c r="CK100" i="10"/>
  <c r="CJ100" i="10"/>
  <c r="CI100" i="10"/>
  <c r="CH100" i="10"/>
  <c r="CG100" i="10"/>
  <c r="CF100" i="10"/>
  <c r="CE100" i="10"/>
  <c r="CD100" i="10"/>
  <c r="CC100" i="10"/>
  <c r="CB100" i="10"/>
  <c r="CA100" i="10"/>
  <c r="BZ100" i="10"/>
  <c r="BY100" i="10"/>
  <c r="BX100" i="10"/>
  <c r="BW100" i="10"/>
  <c r="BV100" i="10"/>
  <c r="BU100" i="10"/>
  <c r="BT100" i="10"/>
  <c r="BS100" i="10"/>
  <c r="BR100" i="10"/>
  <c r="BQ100" i="10"/>
  <c r="BP100" i="10"/>
  <c r="BO100" i="10"/>
  <c r="BN100" i="10"/>
  <c r="BM100" i="10"/>
  <c r="BL100" i="10"/>
  <c r="BK100" i="10"/>
  <c r="I100" i="10"/>
  <c r="DJ99" i="10"/>
  <c r="DI99" i="10"/>
  <c r="DH99" i="10"/>
  <c r="DG99" i="10"/>
  <c r="DF99" i="10"/>
  <c r="DE99" i="10"/>
  <c r="DD99" i="10"/>
  <c r="DC99" i="10"/>
  <c r="DB99" i="10"/>
  <c r="DA99" i="10"/>
  <c r="CZ99" i="10"/>
  <c r="CY99" i="10"/>
  <c r="CX99" i="10"/>
  <c r="CW99" i="10"/>
  <c r="CV99" i="10"/>
  <c r="CU99" i="10"/>
  <c r="CT99" i="10"/>
  <c r="CS99" i="10"/>
  <c r="CR99" i="10"/>
  <c r="CQ99" i="10"/>
  <c r="CP99" i="10"/>
  <c r="CO99" i="10"/>
  <c r="CN99" i="10"/>
  <c r="CM99" i="10"/>
  <c r="CL99" i="10"/>
  <c r="CK99" i="10"/>
  <c r="CJ99" i="10"/>
  <c r="CI99" i="10"/>
  <c r="CH99" i="10"/>
  <c r="CG99" i="10"/>
  <c r="CF99" i="10"/>
  <c r="CE99" i="10"/>
  <c r="CD99" i="10"/>
  <c r="CC99" i="10"/>
  <c r="CB99" i="10"/>
  <c r="CA99" i="10"/>
  <c r="BZ99" i="10"/>
  <c r="BY99" i="10"/>
  <c r="BX99" i="10"/>
  <c r="BW99" i="10"/>
  <c r="BV99" i="10"/>
  <c r="BU99" i="10"/>
  <c r="BT99" i="10"/>
  <c r="BS99" i="10"/>
  <c r="BR99" i="10"/>
  <c r="BQ99" i="10"/>
  <c r="BP99" i="10"/>
  <c r="BO99" i="10"/>
  <c r="BN99" i="10"/>
  <c r="BM99" i="10"/>
  <c r="BL99" i="10"/>
  <c r="BK99" i="10"/>
  <c r="I99" i="10"/>
  <c r="DJ98" i="10"/>
  <c r="DI98" i="10"/>
  <c r="DH98" i="10"/>
  <c r="DG98" i="10"/>
  <c r="DF98" i="10"/>
  <c r="DE98" i="10"/>
  <c r="DD98" i="10"/>
  <c r="DC98" i="10"/>
  <c r="DB98" i="10"/>
  <c r="DA98" i="10"/>
  <c r="CZ98" i="10"/>
  <c r="CY98" i="10"/>
  <c r="CX98" i="10"/>
  <c r="CW98" i="10"/>
  <c r="CV98" i="10"/>
  <c r="CU98" i="10"/>
  <c r="CT98" i="10"/>
  <c r="CS98" i="10"/>
  <c r="CR98" i="10"/>
  <c r="CQ98" i="10"/>
  <c r="CP98" i="10"/>
  <c r="CO98" i="10"/>
  <c r="CN98" i="10"/>
  <c r="CM98" i="10"/>
  <c r="CL98" i="10"/>
  <c r="CK98" i="10"/>
  <c r="CJ98" i="10"/>
  <c r="CI98" i="10"/>
  <c r="CH98" i="10"/>
  <c r="CG98" i="10"/>
  <c r="CF98" i="10"/>
  <c r="CE98" i="10"/>
  <c r="CD98" i="10"/>
  <c r="CC98" i="10"/>
  <c r="CB98" i="10"/>
  <c r="CA98" i="10"/>
  <c r="BZ98" i="10"/>
  <c r="BY98" i="10"/>
  <c r="BX98" i="10"/>
  <c r="BW98" i="10"/>
  <c r="BV98" i="10"/>
  <c r="BU98" i="10"/>
  <c r="BT98" i="10"/>
  <c r="BS98" i="10"/>
  <c r="BR98" i="10"/>
  <c r="BQ98" i="10"/>
  <c r="BP98" i="10"/>
  <c r="BO98" i="10"/>
  <c r="BN98" i="10"/>
  <c r="BM98" i="10"/>
  <c r="BL98" i="10"/>
  <c r="BK98" i="10"/>
  <c r="I98" i="10"/>
  <c r="DJ97" i="10"/>
  <c r="DI97" i="10"/>
  <c r="DH97" i="10"/>
  <c r="DG97" i="10"/>
  <c r="DF97" i="10"/>
  <c r="DE97" i="10"/>
  <c r="DD97" i="10"/>
  <c r="DC97" i="10"/>
  <c r="DB97" i="10"/>
  <c r="DA97" i="10"/>
  <c r="CZ97" i="10"/>
  <c r="CY97" i="10"/>
  <c r="CX97" i="10"/>
  <c r="CW97" i="10"/>
  <c r="CV97" i="10"/>
  <c r="CU97" i="10"/>
  <c r="CT97" i="10"/>
  <c r="CS97" i="10"/>
  <c r="CR97" i="10"/>
  <c r="CQ97" i="10"/>
  <c r="CP97" i="10"/>
  <c r="CO97" i="10"/>
  <c r="CN97" i="10"/>
  <c r="CM97" i="10"/>
  <c r="CL97" i="10"/>
  <c r="CK97" i="10"/>
  <c r="CJ97" i="10"/>
  <c r="CI97" i="10"/>
  <c r="CH97" i="10"/>
  <c r="CG97" i="10"/>
  <c r="CF97" i="10"/>
  <c r="CE97" i="10"/>
  <c r="CD97" i="10"/>
  <c r="CC97" i="10"/>
  <c r="CB97" i="10"/>
  <c r="CA97" i="10"/>
  <c r="BZ97" i="10"/>
  <c r="BY97" i="10"/>
  <c r="BX97" i="10"/>
  <c r="BW97" i="10"/>
  <c r="BV97" i="10"/>
  <c r="BU97" i="10"/>
  <c r="BT97" i="10"/>
  <c r="BS97" i="10"/>
  <c r="BR97" i="10"/>
  <c r="BQ97" i="10"/>
  <c r="BP97" i="10"/>
  <c r="BO97" i="10"/>
  <c r="BN97" i="10"/>
  <c r="BM97" i="10"/>
  <c r="BL97" i="10"/>
  <c r="BK97" i="10"/>
  <c r="I97" i="10"/>
  <c r="DJ96" i="10"/>
  <c r="DI96" i="10"/>
  <c r="DH96" i="10"/>
  <c r="DG96" i="10"/>
  <c r="DF96" i="10"/>
  <c r="DE96" i="10"/>
  <c r="DD96" i="10"/>
  <c r="DC96" i="10"/>
  <c r="DB96" i="10"/>
  <c r="DA96" i="10"/>
  <c r="CZ96" i="10"/>
  <c r="CY96" i="10"/>
  <c r="CX96" i="10"/>
  <c r="CW96" i="10"/>
  <c r="CV96" i="10"/>
  <c r="CU96" i="10"/>
  <c r="CT96" i="10"/>
  <c r="CS96" i="10"/>
  <c r="CR96" i="10"/>
  <c r="CQ96" i="10"/>
  <c r="CP96" i="10"/>
  <c r="CO96" i="10"/>
  <c r="CN96" i="10"/>
  <c r="CM96" i="10"/>
  <c r="CL96" i="10"/>
  <c r="CK96" i="10"/>
  <c r="CJ96" i="10"/>
  <c r="CI96" i="10"/>
  <c r="CH96" i="10"/>
  <c r="CG96" i="10"/>
  <c r="CF96" i="10"/>
  <c r="CE96" i="10"/>
  <c r="CD96" i="10"/>
  <c r="CC96" i="10"/>
  <c r="CB96" i="10"/>
  <c r="CA96" i="10"/>
  <c r="BZ96" i="10"/>
  <c r="BY96" i="10"/>
  <c r="BX96" i="10"/>
  <c r="BW96" i="10"/>
  <c r="BV96" i="10"/>
  <c r="BU96" i="10"/>
  <c r="BT96" i="10"/>
  <c r="BS96" i="10"/>
  <c r="BR96" i="10"/>
  <c r="BQ96" i="10"/>
  <c r="BP96" i="10"/>
  <c r="BO96" i="10"/>
  <c r="BN96" i="10"/>
  <c r="BM96" i="10"/>
  <c r="BL96" i="10"/>
  <c r="BK96" i="10"/>
  <c r="I96" i="10"/>
  <c r="DJ95" i="10"/>
  <c r="DI95" i="10"/>
  <c r="DH95" i="10"/>
  <c r="DG95" i="10"/>
  <c r="DF95" i="10"/>
  <c r="DE95" i="10"/>
  <c r="DD95" i="10"/>
  <c r="DC95" i="10"/>
  <c r="DB95" i="10"/>
  <c r="DA95" i="10"/>
  <c r="CZ95" i="10"/>
  <c r="CY95" i="10"/>
  <c r="CX95" i="10"/>
  <c r="CW95" i="10"/>
  <c r="CV95" i="10"/>
  <c r="CU95" i="10"/>
  <c r="CT95" i="10"/>
  <c r="CS95" i="10"/>
  <c r="CR95" i="10"/>
  <c r="CQ95" i="10"/>
  <c r="CP95" i="10"/>
  <c r="CO95" i="10"/>
  <c r="CN95" i="10"/>
  <c r="CM95" i="10"/>
  <c r="CL95" i="10"/>
  <c r="CK95" i="10"/>
  <c r="CJ95" i="10"/>
  <c r="CI95" i="10"/>
  <c r="CH95" i="10"/>
  <c r="CG95" i="10"/>
  <c r="CF95" i="10"/>
  <c r="CE95" i="10"/>
  <c r="CD95" i="10"/>
  <c r="CC95" i="10"/>
  <c r="CB95" i="10"/>
  <c r="CA95" i="10"/>
  <c r="BZ95" i="10"/>
  <c r="BY95" i="10"/>
  <c r="BX95" i="10"/>
  <c r="BW95" i="10"/>
  <c r="BV95" i="10"/>
  <c r="BU95" i="10"/>
  <c r="BT95" i="10"/>
  <c r="BS95" i="10"/>
  <c r="BR95" i="10"/>
  <c r="BQ95" i="10"/>
  <c r="BP95" i="10"/>
  <c r="BO95" i="10"/>
  <c r="BN95" i="10"/>
  <c r="BM95" i="10"/>
  <c r="BL95" i="10"/>
  <c r="BK95" i="10"/>
  <c r="I95" i="10"/>
  <c r="DJ94" i="10"/>
  <c r="DI94" i="10"/>
  <c r="DH94" i="10"/>
  <c r="DG94" i="10"/>
  <c r="DF94" i="10"/>
  <c r="DE94" i="10"/>
  <c r="DD94" i="10"/>
  <c r="DC94" i="10"/>
  <c r="DB94" i="10"/>
  <c r="DA94" i="10"/>
  <c r="CZ94" i="10"/>
  <c r="CY94" i="10"/>
  <c r="CX94" i="10"/>
  <c r="CW94" i="10"/>
  <c r="CV94" i="10"/>
  <c r="CU94" i="10"/>
  <c r="CT94" i="10"/>
  <c r="CS94" i="10"/>
  <c r="CR94" i="10"/>
  <c r="CQ94" i="10"/>
  <c r="CP94" i="10"/>
  <c r="CO94" i="10"/>
  <c r="CN94" i="10"/>
  <c r="CM94" i="10"/>
  <c r="CL94" i="10"/>
  <c r="CK94" i="10"/>
  <c r="CJ94" i="10"/>
  <c r="CI94" i="10"/>
  <c r="CH94" i="10"/>
  <c r="CG94" i="10"/>
  <c r="CF94" i="10"/>
  <c r="CE94" i="10"/>
  <c r="CD94" i="10"/>
  <c r="CC94" i="10"/>
  <c r="CB94" i="10"/>
  <c r="CA94" i="10"/>
  <c r="BZ94" i="10"/>
  <c r="BY94" i="10"/>
  <c r="BX94" i="10"/>
  <c r="BW94" i="10"/>
  <c r="BV94" i="10"/>
  <c r="BU94" i="10"/>
  <c r="BT94" i="10"/>
  <c r="BS94" i="10"/>
  <c r="BR94" i="10"/>
  <c r="BQ94" i="10"/>
  <c r="BP94" i="10"/>
  <c r="BO94" i="10"/>
  <c r="BN94" i="10"/>
  <c r="BM94" i="10"/>
  <c r="BL94" i="10"/>
  <c r="BK94" i="10"/>
  <c r="I94" i="10"/>
  <c r="DJ93" i="10"/>
  <c r="DI93" i="10"/>
  <c r="DH93" i="10"/>
  <c r="DG93" i="10"/>
  <c r="DF93" i="10"/>
  <c r="DE93" i="10"/>
  <c r="DD93" i="10"/>
  <c r="DC93" i="10"/>
  <c r="DB93" i="10"/>
  <c r="DA93" i="10"/>
  <c r="CZ93" i="10"/>
  <c r="CY93" i="10"/>
  <c r="CX93" i="10"/>
  <c r="CW93" i="10"/>
  <c r="CV93" i="10"/>
  <c r="CU93" i="10"/>
  <c r="CT93" i="10"/>
  <c r="CS93" i="10"/>
  <c r="CR93" i="10"/>
  <c r="CQ93" i="10"/>
  <c r="CP93" i="10"/>
  <c r="CO93" i="10"/>
  <c r="CN93" i="10"/>
  <c r="CM93" i="10"/>
  <c r="CL93" i="10"/>
  <c r="CK93" i="10"/>
  <c r="CJ93" i="10"/>
  <c r="CI93" i="10"/>
  <c r="CH93" i="10"/>
  <c r="CG93" i="10"/>
  <c r="CF93" i="10"/>
  <c r="CE93" i="10"/>
  <c r="CD93" i="10"/>
  <c r="CC93" i="10"/>
  <c r="CB93" i="10"/>
  <c r="CA93" i="10"/>
  <c r="BZ93" i="10"/>
  <c r="BY93" i="10"/>
  <c r="BX93" i="10"/>
  <c r="BW93" i="10"/>
  <c r="BV93" i="10"/>
  <c r="BU93" i="10"/>
  <c r="BT93" i="10"/>
  <c r="BS93" i="10"/>
  <c r="BR93" i="10"/>
  <c r="BQ93" i="10"/>
  <c r="BP93" i="10"/>
  <c r="BO93" i="10"/>
  <c r="BN93" i="10"/>
  <c r="BM93" i="10"/>
  <c r="BL93" i="10"/>
  <c r="BK93" i="10"/>
  <c r="I93" i="10"/>
  <c r="DJ92" i="10"/>
  <c r="DI92" i="10"/>
  <c r="DH92" i="10"/>
  <c r="DG92" i="10"/>
  <c r="DF92" i="10"/>
  <c r="DE92" i="10"/>
  <c r="DD92" i="10"/>
  <c r="DC92" i="10"/>
  <c r="DB92" i="10"/>
  <c r="DA92" i="10"/>
  <c r="CZ92" i="10"/>
  <c r="CY92" i="10"/>
  <c r="CX92" i="10"/>
  <c r="CW92" i="10"/>
  <c r="CV92" i="10"/>
  <c r="CU92" i="10"/>
  <c r="CT92" i="10"/>
  <c r="CS92" i="10"/>
  <c r="CR92" i="10"/>
  <c r="CQ92" i="10"/>
  <c r="CP92" i="10"/>
  <c r="CO92" i="10"/>
  <c r="CN92" i="10"/>
  <c r="CM92" i="10"/>
  <c r="CL92" i="10"/>
  <c r="CK92" i="10"/>
  <c r="CJ92" i="10"/>
  <c r="CI92" i="10"/>
  <c r="CH92" i="10"/>
  <c r="CG92" i="10"/>
  <c r="CF92" i="10"/>
  <c r="CE92" i="10"/>
  <c r="CD92" i="10"/>
  <c r="CC92" i="10"/>
  <c r="CB92" i="10"/>
  <c r="CA92" i="10"/>
  <c r="BZ92" i="10"/>
  <c r="BY92" i="10"/>
  <c r="BX92" i="10"/>
  <c r="BW92" i="10"/>
  <c r="BV92" i="10"/>
  <c r="BU92" i="10"/>
  <c r="BT92" i="10"/>
  <c r="BS92" i="10"/>
  <c r="BR92" i="10"/>
  <c r="BQ92" i="10"/>
  <c r="BP92" i="10"/>
  <c r="BO92" i="10"/>
  <c r="BN92" i="10"/>
  <c r="BM92" i="10"/>
  <c r="BL92" i="10"/>
  <c r="BK92" i="10"/>
  <c r="I92" i="10"/>
  <c r="DJ91" i="10"/>
  <c r="DI91" i="10"/>
  <c r="DH91" i="10"/>
  <c r="DG91" i="10"/>
  <c r="DF91" i="10"/>
  <c r="DE91" i="10"/>
  <c r="DD91" i="10"/>
  <c r="DC91" i="10"/>
  <c r="DB91" i="10"/>
  <c r="DA91" i="10"/>
  <c r="CZ91" i="10"/>
  <c r="CY91" i="10"/>
  <c r="CX91" i="10"/>
  <c r="CW91" i="10"/>
  <c r="CV91" i="10"/>
  <c r="CU91" i="10"/>
  <c r="CT91" i="10"/>
  <c r="CS91" i="10"/>
  <c r="CR91" i="10"/>
  <c r="CQ91" i="10"/>
  <c r="CP91" i="10"/>
  <c r="CO91" i="10"/>
  <c r="CN91" i="10"/>
  <c r="CM91" i="10"/>
  <c r="CL91" i="10"/>
  <c r="CK91" i="10"/>
  <c r="CJ91" i="10"/>
  <c r="CI91" i="10"/>
  <c r="CH91" i="10"/>
  <c r="CG91" i="10"/>
  <c r="CF91" i="10"/>
  <c r="CE91" i="10"/>
  <c r="CD91" i="10"/>
  <c r="CC91" i="10"/>
  <c r="CB91" i="10"/>
  <c r="CA91" i="10"/>
  <c r="BZ91" i="10"/>
  <c r="BY91" i="10"/>
  <c r="BX91" i="10"/>
  <c r="BW91" i="10"/>
  <c r="BV91" i="10"/>
  <c r="BU91" i="10"/>
  <c r="BT91" i="10"/>
  <c r="BS91" i="10"/>
  <c r="BR91" i="10"/>
  <c r="BQ91" i="10"/>
  <c r="BP91" i="10"/>
  <c r="BO91" i="10"/>
  <c r="BN91" i="10"/>
  <c r="BM91" i="10"/>
  <c r="BL91" i="10"/>
  <c r="BK91" i="10"/>
  <c r="I91" i="10"/>
  <c r="DJ90" i="10"/>
  <c r="DI90" i="10"/>
  <c r="DH90" i="10"/>
  <c r="DG90" i="10"/>
  <c r="DF90" i="10"/>
  <c r="DE90" i="10"/>
  <c r="DD90" i="10"/>
  <c r="DC90" i="10"/>
  <c r="DB90" i="10"/>
  <c r="DA90" i="10"/>
  <c r="CZ90" i="10"/>
  <c r="CY90" i="10"/>
  <c r="CX90" i="10"/>
  <c r="CW90" i="10"/>
  <c r="CV90" i="10"/>
  <c r="CU90" i="10"/>
  <c r="CT90" i="10"/>
  <c r="CS90" i="10"/>
  <c r="CR90" i="10"/>
  <c r="CQ90" i="10"/>
  <c r="CP90" i="10"/>
  <c r="CO90" i="10"/>
  <c r="CN90" i="10"/>
  <c r="CM90" i="10"/>
  <c r="CL90" i="10"/>
  <c r="CK90" i="10"/>
  <c r="CJ90" i="10"/>
  <c r="CI90" i="10"/>
  <c r="CH90" i="10"/>
  <c r="CG90" i="10"/>
  <c r="CF90" i="10"/>
  <c r="CE90" i="10"/>
  <c r="CD90" i="10"/>
  <c r="CC90" i="10"/>
  <c r="CB90" i="10"/>
  <c r="CA90" i="10"/>
  <c r="BZ90" i="10"/>
  <c r="BY90" i="10"/>
  <c r="BX90" i="10"/>
  <c r="BW90" i="10"/>
  <c r="BV90" i="10"/>
  <c r="BU90" i="10"/>
  <c r="BT90" i="10"/>
  <c r="BS90" i="10"/>
  <c r="BR90" i="10"/>
  <c r="BQ90" i="10"/>
  <c r="BP90" i="10"/>
  <c r="BO90" i="10"/>
  <c r="BN90" i="10"/>
  <c r="BM90" i="10"/>
  <c r="BL90" i="10"/>
  <c r="BK90" i="10"/>
  <c r="I90" i="10"/>
  <c r="DJ89" i="10"/>
  <c r="DI89" i="10"/>
  <c r="DH89" i="10"/>
  <c r="DG89" i="10"/>
  <c r="DF89" i="10"/>
  <c r="DE89" i="10"/>
  <c r="DD89" i="10"/>
  <c r="DC89" i="10"/>
  <c r="DB89" i="10"/>
  <c r="DA89" i="10"/>
  <c r="CZ89" i="10"/>
  <c r="CY89" i="10"/>
  <c r="CX89" i="10"/>
  <c r="CW89" i="10"/>
  <c r="CV89" i="10"/>
  <c r="CU89" i="10"/>
  <c r="CT89" i="10"/>
  <c r="CS89" i="10"/>
  <c r="CR89" i="10"/>
  <c r="CQ89" i="10"/>
  <c r="CP89" i="10"/>
  <c r="CO89" i="10"/>
  <c r="CN89" i="10"/>
  <c r="CM89" i="10"/>
  <c r="CL89" i="10"/>
  <c r="CK89" i="10"/>
  <c r="CJ89" i="10"/>
  <c r="CI89" i="10"/>
  <c r="CH89" i="10"/>
  <c r="CG89" i="10"/>
  <c r="CF89" i="10"/>
  <c r="CE89" i="10"/>
  <c r="CD89" i="10"/>
  <c r="CC89" i="10"/>
  <c r="CB89" i="10"/>
  <c r="CA89" i="10"/>
  <c r="BZ89" i="10"/>
  <c r="BY89" i="10"/>
  <c r="BX89" i="10"/>
  <c r="BW89" i="10"/>
  <c r="BV89" i="10"/>
  <c r="BU89" i="10"/>
  <c r="BT89" i="10"/>
  <c r="BS89" i="10"/>
  <c r="BR89" i="10"/>
  <c r="BQ89" i="10"/>
  <c r="BP89" i="10"/>
  <c r="BO89" i="10"/>
  <c r="BN89" i="10"/>
  <c r="BM89" i="10"/>
  <c r="BL89" i="10"/>
  <c r="BK89" i="10"/>
  <c r="I89" i="10"/>
  <c r="DJ88" i="10"/>
  <c r="DI88" i="10"/>
  <c r="DH88" i="10"/>
  <c r="DG88" i="10"/>
  <c r="DF88" i="10"/>
  <c r="DE88" i="10"/>
  <c r="DD88" i="10"/>
  <c r="DC88" i="10"/>
  <c r="DB88" i="10"/>
  <c r="DA88" i="10"/>
  <c r="CZ88" i="10"/>
  <c r="CY88" i="10"/>
  <c r="CX88" i="10"/>
  <c r="CW88" i="10"/>
  <c r="CV88" i="10"/>
  <c r="CU88" i="10"/>
  <c r="CT88" i="10"/>
  <c r="CS88" i="10"/>
  <c r="CR88" i="10"/>
  <c r="CQ88" i="10"/>
  <c r="CP88" i="10"/>
  <c r="CO88" i="10"/>
  <c r="CN88" i="10"/>
  <c r="CM88" i="10"/>
  <c r="CL88" i="10"/>
  <c r="CK88" i="10"/>
  <c r="CJ88" i="10"/>
  <c r="CI88" i="10"/>
  <c r="CH88" i="10"/>
  <c r="CG88" i="10"/>
  <c r="CF88" i="10"/>
  <c r="CE88" i="10"/>
  <c r="CD88" i="10"/>
  <c r="CC88" i="10"/>
  <c r="CB88" i="10"/>
  <c r="CA88" i="10"/>
  <c r="BZ88" i="10"/>
  <c r="BY88" i="10"/>
  <c r="BX88" i="10"/>
  <c r="BW88" i="10"/>
  <c r="BV88" i="10"/>
  <c r="BU88" i="10"/>
  <c r="BT88" i="10"/>
  <c r="BS88" i="10"/>
  <c r="BR88" i="10"/>
  <c r="BQ88" i="10"/>
  <c r="BP88" i="10"/>
  <c r="BO88" i="10"/>
  <c r="BN88" i="10"/>
  <c r="BM88" i="10"/>
  <c r="BL88" i="10"/>
  <c r="BK88" i="10"/>
  <c r="I88" i="10"/>
  <c r="DJ87" i="10"/>
  <c r="DI87" i="10"/>
  <c r="DH87" i="10"/>
  <c r="DG87" i="10"/>
  <c r="DF87" i="10"/>
  <c r="DE87" i="10"/>
  <c r="DD87" i="10"/>
  <c r="DC87" i="10"/>
  <c r="DB87" i="10"/>
  <c r="DA87" i="10"/>
  <c r="CZ87" i="10"/>
  <c r="CY87" i="10"/>
  <c r="CX87" i="10"/>
  <c r="CW87" i="10"/>
  <c r="CV87" i="10"/>
  <c r="CU87" i="10"/>
  <c r="CT87" i="10"/>
  <c r="CS87" i="10"/>
  <c r="CR87" i="10"/>
  <c r="CQ87" i="10"/>
  <c r="CP87" i="10"/>
  <c r="CO87" i="10"/>
  <c r="CN87" i="10"/>
  <c r="CM87" i="10"/>
  <c r="CL87" i="10"/>
  <c r="CK87" i="10"/>
  <c r="CJ87" i="10"/>
  <c r="CI87" i="10"/>
  <c r="CH87" i="10"/>
  <c r="CG87" i="10"/>
  <c r="CF87" i="10"/>
  <c r="CE87" i="10"/>
  <c r="CD87" i="10"/>
  <c r="CC87" i="10"/>
  <c r="CB87" i="10"/>
  <c r="CA87" i="10"/>
  <c r="BZ87" i="10"/>
  <c r="BY87" i="10"/>
  <c r="BX87" i="10"/>
  <c r="BW87" i="10"/>
  <c r="BV87" i="10"/>
  <c r="BU87" i="10"/>
  <c r="BT87" i="10"/>
  <c r="BS87" i="10"/>
  <c r="BR87" i="10"/>
  <c r="BQ87" i="10"/>
  <c r="BP87" i="10"/>
  <c r="BO87" i="10"/>
  <c r="BN87" i="10"/>
  <c r="BM87" i="10"/>
  <c r="BL87" i="10"/>
  <c r="BK87" i="10"/>
  <c r="I87" i="10"/>
  <c r="DJ86" i="10"/>
  <c r="DI86" i="10"/>
  <c r="DH86" i="10"/>
  <c r="DG86" i="10"/>
  <c r="DF86" i="10"/>
  <c r="DE86" i="10"/>
  <c r="DD86" i="10"/>
  <c r="DC86" i="10"/>
  <c r="DB86" i="10"/>
  <c r="DA86" i="10"/>
  <c r="CZ86" i="10"/>
  <c r="CY86" i="10"/>
  <c r="CX86" i="10"/>
  <c r="CW86" i="10"/>
  <c r="CV86" i="10"/>
  <c r="CU86" i="10"/>
  <c r="CT86" i="10"/>
  <c r="CS86" i="10"/>
  <c r="CR86" i="10"/>
  <c r="CQ86" i="10"/>
  <c r="CP86" i="10"/>
  <c r="CO86" i="10"/>
  <c r="CN86" i="10"/>
  <c r="CM86" i="10"/>
  <c r="CL86" i="10"/>
  <c r="CK86" i="10"/>
  <c r="CJ86" i="10"/>
  <c r="CI86" i="10"/>
  <c r="CH86" i="10"/>
  <c r="CG86" i="10"/>
  <c r="CF86" i="10"/>
  <c r="CE86" i="10"/>
  <c r="CD86" i="10"/>
  <c r="CC86" i="10"/>
  <c r="CB86" i="10"/>
  <c r="CA86" i="10"/>
  <c r="BZ86" i="10"/>
  <c r="BY86" i="10"/>
  <c r="BX86" i="10"/>
  <c r="BW86" i="10"/>
  <c r="BV86" i="10"/>
  <c r="BU86" i="10"/>
  <c r="BT86" i="10"/>
  <c r="BS86" i="10"/>
  <c r="BR86" i="10"/>
  <c r="BQ86" i="10"/>
  <c r="BP86" i="10"/>
  <c r="BO86" i="10"/>
  <c r="BN86" i="10"/>
  <c r="BM86" i="10"/>
  <c r="BL86" i="10"/>
  <c r="BK86" i="10"/>
  <c r="I86" i="10"/>
  <c r="DJ85" i="10"/>
  <c r="DI85" i="10"/>
  <c r="DH85" i="10"/>
  <c r="DG85" i="10"/>
  <c r="DF85" i="10"/>
  <c r="DE85" i="10"/>
  <c r="DD85" i="10"/>
  <c r="DC85" i="10"/>
  <c r="DB85" i="10"/>
  <c r="DA85" i="10"/>
  <c r="CZ85" i="10"/>
  <c r="CY85" i="10"/>
  <c r="CX85" i="10"/>
  <c r="CW85" i="10"/>
  <c r="CV85" i="10"/>
  <c r="CU85" i="10"/>
  <c r="CT85" i="10"/>
  <c r="CS85" i="10"/>
  <c r="CR85" i="10"/>
  <c r="CQ85" i="10"/>
  <c r="CP85" i="10"/>
  <c r="CO85" i="10"/>
  <c r="CN85" i="10"/>
  <c r="CM85" i="10"/>
  <c r="CL85" i="10"/>
  <c r="CK85" i="10"/>
  <c r="CJ85" i="10"/>
  <c r="CI85" i="10"/>
  <c r="CH85" i="10"/>
  <c r="CG85" i="10"/>
  <c r="CF85" i="10"/>
  <c r="CE85" i="10"/>
  <c r="CD85" i="10"/>
  <c r="CC85" i="10"/>
  <c r="CB85" i="10"/>
  <c r="CA85" i="10"/>
  <c r="BZ85" i="10"/>
  <c r="BY85" i="10"/>
  <c r="BX85" i="10"/>
  <c r="BW85" i="10"/>
  <c r="BV85" i="10"/>
  <c r="BU85" i="10"/>
  <c r="BT85" i="10"/>
  <c r="BS85" i="10"/>
  <c r="BR85" i="10"/>
  <c r="BQ85" i="10"/>
  <c r="BP85" i="10"/>
  <c r="BO85" i="10"/>
  <c r="BN85" i="10"/>
  <c r="BM85" i="10"/>
  <c r="BL85" i="10"/>
  <c r="BK85" i="10"/>
  <c r="I85" i="10"/>
  <c r="DJ84" i="10"/>
  <c r="DI84" i="10"/>
  <c r="DH84" i="10"/>
  <c r="DG84" i="10"/>
  <c r="DF84" i="10"/>
  <c r="DE84" i="10"/>
  <c r="DD84" i="10"/>
  <c r="DC84" i="10"/>
  <c r="DB84" i="10"/>
  <c r="DA84" i="10"/>
  <c r="CZ84" i="10"/>
  <c r="CY84" i="10"/>
  <c r="CX84" i="10"/>
  <c r="CW84" i="10"/>
  <c r="CV84" i="10"/>
  <c r="CU84" i="10"/>
  <c r="CT84" i="10"/>
  <c r="CS84" i="10"/>
  <c r="CR84" i="10"/>
  <c r="CQ84" i="10"/>
  <c r="CP84" i="10"/>
  <c r="CO84" i="10"/>
  <c r="CN84" i="10"/>
  <c r="CM84" i="10"/>
  <c r="CL84" i="10"/>
  <c r="CK84" i="10"/>
  <c r="CJ84" i="10"/>
  <c r="CI84" i="10"/>
  <c r="CH84" i="10"/>
  <c r="CG84" i="10"/>
  <c r="CF84" i="10"/>
  <c r="CE84" i="10"/>
  <c r="CD84" i="10"/>
  <c r="CC84" i="10"/>
  <c r="CB84" i="10"/>
  <c r="CA84" i="10"/>
  <c r="BZ84" i="10"/>
  <c r="BY84" i="10"/>
  <c r="BX84" i="10"/>
  <c r="BW84" i="10"/>
  <c r="BV84" i="10"/>
  <c r="BU84" i="10"/>
  <c r="BT84" i="10"/>
  <c r="BS84" i="10"/>
  <c r="BR84" i="10"/>
  <c r="BQ84" i="10"/>
  <c r="BP84" i="10"/>
  <c r="BO84" i="10"/>
  <c r="BN84" i="10"/>
  <c r="BM84" i="10"/>
  <c r="BL84" i="10"/>
  <c r="BK84" i="10"/>
  <c r="I84" i="10"/>
  <c r="DJ83" i="10"/>
  <c r="DI83" i="10"/>
  <c r="DH83" i="10"/>
  <c r="DG83" i="10"/>
  <c r="DF83" i="10"/>
  <c r="DE83" i="10"/>
  <c r="DD83" i="10"/>
  <c r="DC83" i="10"/>
  <c r="DB83" i="10"/>
  <c r="DA83" i="10"/>
  <c r="CZ83" i="10"/>
  <c r="CY83" i="10"/>
  <c r="CX83" i="10"/>
  <c r="CW83" i="10"/>
  <c r="CV83" i="10"/>
  <c r="CU83" i="10"/>
  <c r="CT83" i="10"/>
  <c r="CS83" i="10"/>
  <c r="CR83" i="10"/>
  <c r="CQ83" i="10"/>
  <c r="CP83" i="10"/>
  <c r="CO83" i="10"/>
  <c r="CN83" i="10"/>
  <c r="CM83" i="10"/>
  <c r="CL83" i="10"/>
  <c r="CK83" i="10"/>
  <c r="CJ83" i="10"/>
  <c r="CI83" i="10"/>
  <c r="CH83" i="10"/>
  <c r="CG83" i="10"/>
  <c r="CF83" i="10"/>
  <c r="CE83" i="10"/>
  <c r="CD83" i="10"/>
  <c r="CC83" i="10"/>
  <c r="CB83" i="10"/>
  <c r="CA83" i="10"/>
  <c r="BZ83" i="10"/>
  <c r="BY83" i="10"/>
  <c r="BX83" i="10"/>
  <c r="BW83" i="10"/>
  <c r="BV83" i="10"/>
  <c r="BU83" i="10"/>
  <c r="BT83" i="10"/>
  <c r="BS83" i="10"/>
  <c r="BR83" i="10"/>
  <c r="BQ83" i="10"/>
  <c r="BP83" i="10"/>
  <c r="BO83" i="10"/>
  <c r="BN83" i="10"/>
  <c r="BM83" i="10"/>
  <c r="BL83" i="10"/>
  <c r="BK83" i="10"/>
  <c r="I83" i="10"/>
  <c r="DJ82" i="10"/>
  <c r="DI82" i="10"/>
  <c r="DH82" i="10"/>
  <c r="DG82" i="10"/>
  <c r="DF82" i="10"/>
  <c r="DE82" i="10"/>
  <c r="DD82" i="10"/>
  <c r="DC82" i="10"/>
  <c r="DB82" i="10"/>
  <c r="DA82" i="10"/>
  <c r="CZ82" i="10"/>
  <c r="CY82" i="10"/>
  <c r="CX82" i="10"/>
  <c r="CW82" i="10"/>
  <c r="CV82" i="10"/>
  <c r="CU82" i="10"/>
  <c r="CT82" i="10"/>
  <c r="CS82" i="10"/>
  <c r="CR82" i="10"/>
  <c r="CQ82" i="10"/>
  <c r="CP82" i="10"/>
  <c r="CO82" i="10"/>
  <c r="CN82" i="10"/>
  <c r="CM82" i="10"/>
  <c r="CL82" i="10"/>
  <c r="CK82" i="10"/>
  <c r="CJ82" i="10"/>
  <c r="CI82" i="10"/>
  <c r="CH82" i="10"/>
  <c r="CG82" i="10"/>
  <c r="CF82" i="10"/>
  <c r="CE82" i="10"/>
  <c r="CD82" i="10"/>
  <c r="CC82" i="10"/>
  <c r="CB82" i="10"/>
  <c r="CA82" i="10"/>
  <c r="BZ82" i="10"/>
  <c r="BY82" i="10"/>
  <c r="BX82" i="10"/>
  <c r="BW82" i="10"/>
  <c r="BV82" i="10"/>
  <c r="BU82" i="10"/>
  <c r="BT82" i="10"/>
  <c r="BS82" i="10"/>
  <c r="BR82" i="10"/>
  <c r="BQ82" i="10"/>
  <c r="BP82" i="10"/>
  <c r="BO82" i="10"/>
  <c r="BN82" i="10"/>
  <c r="BM82" i="10"/>
  <c r="BL82" i="10"/>
  <c r="BK82" i="10"/>
  <c r="I82" i="10"/>
  <c r="DJ81" i="10"/>
  <c r="DI81" i="10"/>
  <c r="DH81" i="10"/>
  <c r="DG81" i="10"/>
  <c r="DF81" i="10"/>
  <c r="DE81" i="10"/>
  <c r="DD81" i="10"/>
  <c r="DC81" i="10"/>
  <c r="DB81" i="10"/>
  <c r="DA81" i="10"/>
  <c r="CZ81" i="10"/>
  <c r="CY81" i="10"/>
  <c r="CX81" i="10"/>
  <c r="CW81" i="10"/>
  <c r="CV81" i="10"/>
  <c r="CU81" i="10"/>
  <c r="CT81" i="10"/>
  <c r="CS81" i="10"/>
  <c r="CR81" i="10"/>
  <c r="CQ81" i="10"/>
  <c r="CP81" i="10"/>
  <c r="CO81" i="10"/>
  <c r="CN81" i="10"/>
  <c r="CM81" i="10"/>
  <c r="CL81" i="10"/>
  <c r="CK81" i="10"/>
  <c r="CJ81" i="10"/>
  <c r="CI81" i="10"/>
  <c r="CH81" i="10"/>
  <c r="CG81" i="10"/>
  <c r="CF81" i="10"/>
  <c r="CE81" i="10"/>
  <c r="CD81" i="10"/>
  <c r="CC81" i="10"/>
  <c r="CB81" i="10"/>
  <c r="CA81" i="10"/>
  <c r="BZ81" i="10"/>
  <c r="BY81" i="10"/>
  <c r="BX81" i="10"/>
  <c r="BW81" i="10"/>
  <c r="BV81" i="10"/>
  <c r="BU81" i="10"/>
  <c r="BT81" i="10"/>
  <c r="BS81" i="10"/>
  <c r="BR81" i="10"/>
  <c r="BQ81" i="10"/>
  <c r="BP81" i="10"/>
  <c r="BO81" i="10"/>
  <c r="BN81" i="10"/>
  <c r="BM81" i="10"/>
  <c r="BL81" i="10"/>
  <c r="BK81" i="10"/>
  <c r="I81" i="10"/>
  <c r="DJ80" i="10"/>
  <c r="DI80" i="10"/>
  <c r="DH80" i="10"/>
  <c r="DG80" i="10"/>
  <c r="DF80" i="10"/>
  <c r="DE80" i="10"/>
  <c r="DD80" i="10"/>
  <c r="DC80" i="10"/>
  <c r="DB80" i="10"/>
  <c r="DA80" i="10"/>
  <c r="CZ80" i="10"/>
  <c r="CY80" i="10"/>
  <c r="CX80" i="10"/>
  <c r="CW80" i="10"/>
  <c r="CV80" i="10"/>
  <c r="CU80" i="10"/>
  <c r="CT80" i="10"/>
  <c r="CS80" i="10"/>
  <c r="CR80" i="10"/>
  <c r="CQ80" i="10"/>
  <c r="CP80" i="10"/>
  <c r="CO80" i="10"/>
  <c r="CN80" i="10"/>
  <c r="CM80" i="10"/>
  <c r="CL80" i="10"/>
  <c r="CK80" i="10"/>
  <c r="CJ80" i="10"/>
  <c r="CI80" i="10"/>
  <c r="CH80" i="10"/>
  <c r="CG80" i="10"/>
  <c r="CF80" i="10"/>
  <c r="CE80" i="10"/>
  <c r="CD80" i="10"/>
  <c r="CC80" i="10"/>
  <c r="CB80" i="10"/>
  <c r="CA80" i="10"/>
  <c r="BZ80" i="10"/>
  <c r="BY80" i="10"/>
  <c r="BX80" i="10"/>
  <c r="BW80" i="10"/>
  <c r="BV80" i="10"/>
  <c r="BU80" i="10"/>
  <c r="BT80" i="10"/>
  <c r="BS80" i="10"/>
  <c r="BR80" i="10"/>
  <c r="BQ80" i="10"/>
  <c r="BP80" i="10"/>
  <c r="BO80" i="10"/>
  <c r="BN80" i="10"/>
  <c r="BM80" i="10"/>
  <c r="BL80" i="10"/>
  <c r="BK80" i="10"/>
  <c r="I80" i="10"/>
  <c r="DJ79" i="10"/>
  <c r="DI79" i="10"/>
  <c r="DH79" i="10"/>
  <c r="DG79" i="10"/>
  <c r="DF79" i="10"/>
  <c r="DE79" i="10"/>
  <c r="DD79" i="10"/>
  <c r="DC79" i="10"/>
  <c r="DB79" i="10"/>
  <c r="DA79" i="10"/>
  <c r="CZ79" i="10"/>
  <c r="CY79" i="10"/>
  <c r="CX79" i="10"/>
  <c r="CW79" i="10"/>
  <c r="CV79" i="10"/>
  <c r="CU79" i="10"/>
  <c r="CT79" i="10"/>
  <c r="CS79" i="10"/>
  <c r="CR79" i="10"/>
  <c r="CQ79" i="10"/>
  <c r="CP79" i="10"/>
  <c r="CO79" i="10"/>
  <c r="CN79" i="10"/>
  <c r="CM79" i="10"/>
  <c r="CL79" i="10"/>
  <c r="CK79" i="10"/>
  <c r="CJ79" i="10"/>
  <c r="CI79" i="10"/>
  <c r="CH79" i="10"/>
  <c r="CG79" i="10"/>
  <c r="CF79" i="10"/>
  <c r="CE79" i="10"/>
  <c r="CD79" i="10"/>
  <c r="CC79" i="10"/>
  <c r="CB79" i="10"/>
  <c r="CA79" i="10"/>
  <c r="BZ79" i="10"/>
  <c r="BY79" i="10"/>
  <c r="BX79" i="10"/>
  <c r="BW79" i="10"/>
  <c r="BV79" i="10"/>
  <c r="BU79" i="10"/>
  <c r="BT79" i="10"/>
  <c r="BS79" i="10"/>
  <c r="BR79" i="10"/>
  <c r="BQ79" i="10"/>
  <c r="BP79" i="10"/>
  <c r="BO79" i="10"/>
  <c r="BN79" i="10"/>
  <c r="BM79" i="10"/>
  <c r="BL79" i="10"/>
  <c r="BK79" i="10"/>
  <c r="I79" i="10"/>
  <c r="DJ78" i="10"/>
  <c r="DI78" i="10"/>
  <c r="DH78" i="10"/>
  <c r="DG78" i="10"/>
  <c r="DF78" i="10"/>
  <c r="DE78" i="10"/>
  <c r="DD78" i="10"/>
  <c r="DC78" i="10"/>
  <c r="DB78" i="10"/>
  <c r="DA78" i="10"/>
  <c r="CZ78" i="10"/>
  <c r="CY78" i="10"/>
  <c r="CX78" i="10"/>
  <c r="CW78" i="10"/>
  <c r="CV78" i="10"/>
  <c r="CU78" i="10"/>
  <c r="CT78" i="10"/>
  <c r="CS78" i="10"/>
  <c r="CR78" i="10"/>
  <c r="CQ78" i="10"/>
  <c r="CP78" i="10"/>
  <c r="CO78" i="10"/>
  <c r="CN78" i="10"/>
  <c r="CM78" i="10"/>
  <c r="CL78" i="10"/>
  <c r="CK78" i="10"/>
  <c r="CJ78" i="10"/>
  <c r="CI78" i="10"/>
  <c r="CH78" i="10"/>
  <c r="CG78" i="10"/>
  <c r="CF78" i="10"/>
  <c r="CE78" i="10"/>
  <c r="CD78" i="10"/>
  <c r="CC78" i="10"/>
  <c r="CB78" i="10"/>
  <c r="CA78" i="10"/>
  <c r="BZ78" i="10"/>
  <c r="BY78" i="10"/>
  <c r="BX78" i="10"/>
  <c r="BW78" i="10"/>
  <c r="BV78" i="10"/>
  <c r="BU78" i="10"/>
  <c r="BT78" i="10"/>
  <c r="BS78" i="10"/>
  <c r="BR78" i="10"/>
  <c r="BQ78" i="10"/>
  <c r="BP78" i="10"/>
  <c r="BO78" i="10"/>
  <c r="BN78" i="10"/>
  <c r="BM78" i="10"/>
  <c r="BL78" i="10"/>
  <c r="BK78" i="10"/>
  <c r="I78" i="10"/>
  <c r="DJ77" i="10"/>
  <c r="DI77" i="10"/>
  <c r="DH77" i="10"/>
  <c r="DG77" i="10"/>
  <c r="DF77" i="10"/>
  <c r="DE77" i="10"/>
  <c r="DD77" i="10"/>
  <c r="DC77" i="10"/>
  <c r="DB77" i="10"/>
  <c r="DA77" i="10"/>
  <c r="CZ77" i="10"/>
  <c r="CY77" i="10"/>
  <c r="CX77" i="10"/>
  <c r="CW77" i="10"/>
  <c r="CV77" i="10"/>
  <c r="CU77" i="10"/>
  <c r="CT77" i="10"/>
  <c r="CS77" i="10"/>
  <c r="CR77" i="10"/>
  <c r="CQ77" i="10"/>
  <c r="CP77" i="10"/>
  <c r="CO77" i="10"/>
  <c r="CN77" i="10"/>
  <c r="CM77" i="10"/>
  <c r="CL77" i="10"/>
  <c r="CK77" i="10"/>
  <c r="CJ77" i="10"/>
  <c r="CI77" i="10"/>
  <c r="CH77" i="10"/>
  <c r="CG77" i="10"/>
  <c r="CF77" i="10"/>
  <c r="CE77" i="10"/>
  <c r="CD77" i="10"/>
  <c r="CC77" i="10"/>
  <c r="CB77" i="10"/>
  <c r="CA77" i="10"/>
  <c r="BZ77" i="10"/>
  <c r="BY77" i="10"/>
  <c r="BX77" i="10"/>
  <c r="BW77" i="10"/>
  <c r="BV77" i="10"/>
  <c r="BU77" i="10"/>
  <c r="BT77" i="10"/>
  <c r="BS77" i="10"/>
  <c r="BR77" i="10"/>
  <c r="BQ77" i="10"/>
  <c r="BP77" i="10"/>
  <c r="BO77" i="10"/>
  <c r="BN77" i="10"/>
  <c r="BM77" i="10"/>
  <c r="BL77" i="10"/>
  <c r="BK77" i="10"/>
  <c r="I77" i="10"/>
  <c r="DJ76" i="10"/>
  <c r="DI76" i="10"/>
  <c r="DH76" i="10"/>
  <c r="DG76" i="10"/>
  <c r="DF76" i="10"/>
  <c r="DE76" i="10"/>
  <c r="DD76" i="10"/>
  <c r="DC76" i="10"/>
  <c r="DB76" i="10"/>
  <c r="DA76" i="10"/>
  <c r="CZ76" i="10"/>
  <c r="CY76" i="10"/>
  <c r="CX76" i="10"/>
  <c r="CW76" i="10"/>
  <c r="CV76" i="10"/>
  <c r="CU76" i="10"/>
  <c r="CT76" i="10"/>
  <c r="CS76" i="10"/>
  <c r="CR76" i="10"/>
  <c r="CQ76" i="10"/>
  <c r="CP76" i="10"/>
  <c r="CO76" i="10"/>
  <c r="CN76" i="10"/>
  <c r="CM76" i="10"/>
  <c r="CL76" i="10"/>
  <c r="CK76" i="10"/>
  <c r="CJ76" i="10"/>
  <c r="CI76" i="10"/>
  <c r="CH76" i="10"/>
  <c r="CG76" i="10"/>
  <c r="CF76" i="10"/>
  <c r="CE76" i="10"/>
  <c r="CD76" i="10"/>
  <c r="CC76" i="10"/>
  <c r="CB76" i="10"/>
  <c r="CA76" i="10"/>
  <c r="BZ76" i="10"/>
  <c r="BY76" i="10"/>
  <c r="BX76" i="10"/>
  <c r="BW76" i="10"/>
  <c r="BV76" i="10"/>
  <c r="BU76" i="10"/>
  <c r="BT76" i="10"/>
  <c r="BS76" i="10"/>
  <c r="BR76" i="10"/>
  <c r="BQ76" i="10"/>
  <c r="BP76" i="10"/>
  <c r="BO76" i="10"/>
  <c r="BN76" i="10"/>
  <c r="BM76" i="10"/>
  <c r="BL76" i="10"/>
  <c r="BK76" i="10"/>
  <c r="I76" i="10"/>
  <c r="DJ75" i="10"/>
  <c r="DI75" i="10"/>
  <c r="DH75" i="10"/>
  <c r="DG75" i="10"/>
  <c r="DF75" i="10"/>
  <c r="DE75" i="10"/>
  <c r="DD75" i="10"/>
  <c r="DC75" i="10"/>
  <c r="DB75" i="10"/>
  <c r="DA75" i="10"/>
  <c r="CZ75" i="10"/>
  <c r="CY75" i="10"/>
  <c r="CX75" i="10"/>
  <c r="CW75" i="10"/>
  <c r="CV75" i="10"/>
  <c r="CU75" i="10"/>
  <c r="CT75" i="10"/>
  <c r="CS75" i="10"/>
  <c r="CR75" i="10"/>
  <c r="CQ75" i="10"/>
  <c r="CP75" i="10"/>
  <c r="CO75" i="10"/>
  <c r="CN75" i="10"/>
  <c r="CM75" i="10"/>
  <c r="CL75" i="10"/>
  <c r="CK75" i="10"/>
  <c r="CJ75" i="10"/>
  <c r="CI75" i="10"/>
  <c r="CH75" i="10"/>
  <c r="CG75" i="10"/>
  <c r="CF75" i="10"/>
  <c r="CE75" i="10"/>
  <c r="CD75" i="10"/>
  <c r="CC75" i="10"/>
  <c r="CB75" i="10"/>
  <c r="CA75" i="10"/>
  <c r="BZ75" i="10"/>
  <c r="BY75" i="10"/>
  <c r="BX75" i="10"/>
  <c r="BW75" i="10"/>
  <c r="BV75" i="10"/>
  <c r="BU75" i="10"/>
  <c r="BT75" i="10"/>
  <c r="BS75" i="10"/>
  <c r="BR75" i="10"/>
  <c r="BQ75" i="10"/>
  <c r="BP75" i="10"/>
  <c r="BO75" i="10"/>
  <c r="BN75" i="10"/>
  <c r="BM75" i="10"/>
  <c r="BL75" i="10"/>
  <c r="BK75" i="10"/>
  <c r="I75" i="10"/>
  <c r="DJ74" i="10"/>
  <c r="DI74" i="10"/>
  <c r="DH74" i="10"/>
  <c r="DG74" i="10"/>
  <c r="DF74" i="10"/>
  <c r="DE74" i="10"/>
  <c r="DD74" i="10"/>
  <c r="DC74" i="10"/>
  <c r="DB74" i="10"/>
  <c r="DA74" i="10"/>
  <c r="CZ74" i="10"/>
  <c r="CY74" i="10"/>
  <c r="CX74" i="10"/>
  <c r="CW74" i="10"/>
  <c r="CV74" i="10"/>
  <c r="CU74" i="10"/>
  <c r="CT74" i="10"/>
  <c r="CS74" i="10"/>
  <c r="CR74" i="10"/>
  <c r="CQ74" i="10"/>
  <c r="CP74" i="10"/>
  <c r="CO74" i="10"/>
  <c r="CN74" i="10"/>
  <c r="CM74" i="10"/>
  <c r="CL74" i="10"/>
  <c r="CK74" i="10"/>
  <c r="CJ74" i="10"/>
  <c r="CI74" i="10"/>
  <c r="CH74" i="10"/>
  <c r="CG74" i="10"/>
  <c r="CF74" i="10"/>
  <c r="CE74" i="10"/>
  <c r="CD74" i="10"/>
  <c r="CC74" i="10"/>
  <c r="CB74" i="10"/>
  <c r="CA74" i="10"/>
  <c r="BZ74" i="10"/>
  <c r="BY74" i="10"/>
  <c r="BX74" i="10"/>
  <c r="BW74" i="10"/>
  <c r="BV74" i="10"/>
  <c r="BU74" i="10"/>
  <c r="BT74" i="10"/>
  <c r="BS74" i="10"/>
  <c r="BR74" i="10"/>
  <c r="BQ74" i="10"/>
  <c r="BP74" i="10"/>
  <c r="BO74" i="10"/>
  <c r="BN74" i="10"/>
  <c r="BM74" i="10"/>
  <c r="BL74" i="10"/>
  <c r="BK74" i="10"/>
  <c r="I74" i="10"/>
  <c r="DJ73" i="10"/>
  <c r="DI73" i="10"/>
  <c r="DH73" i="10"/>
  <c r="DG73" i="10"/>
  <c r="DF73" i="10"/>
  <c r="DE73" i="10"/>
  <c r="DD73" i="10"/>
  <c r="DC73" i="10"/>
  <c r="DB73" i="10"/>
  <c r="DA73" i="10"/>
  <c r="CZ73" i="10"/>
  <c r="CY73" i="10"/>
  <c r="CX73" i="10"/>
  <c r="CW73" i="10"/>
  <c r="CV73" i="10"/>
  <c r="CU73" i="10"/>
  <c r="CT73" i="10"/>
  <c r="CS73" i="10"/>
  <c r="CR73" i="10"/>
  <c r="CQ73" i="10"/>
  <c r="CP73" i="10"/>
  <c r="CO73" i="10"/>
  <c r="CN73" i="10"/>
  <c r="CM73" i="10"/>
  <c r="CL73" i="10"/>
  <c r="CK73" i="10"/>
  <c r="CJ73" i="10"/>
  <c r="CI73" i="10"/>
  <c r="CH73" i="10"/>
  <c r="CG73" i="10"/>
  <c r="CF73" i="10"/>
  <c r="CE73" i="10"/>
  <c r="CD73" i="10"/>
  <c r="CC73" i="10"/>
  <c r="CB73" i="10"/>
  <c r="CA73" i="10"/>
  <c r="BZ73" i="10"/>
  <c r="BY73" i="10"/>
  <c r="BX73" i="10"/>
  <c r="BW73" i="10"/>
  <c r="BV73" i="10"/>
  <c r="BU73" i="10"/>
  <c r="BT73" i="10"/>
  <c r="BS73" i="10"/>
  <c r="BR73" i="10"/>
  <c r="BQ73" i="10"/>
  <c r="BP73" i="10"/>
  <c r="BO73" i="10"/>
  <c r="BN73" i="10"/>
  <c r="BM73" i="10"/>
  <c r="BL73" i="10"/>
  <c r="BK73" i="10"/>
  <c r="I73" i="10"/>
  <c r="DJ72" i="10"/>
  <c r="DI72" i="10"/>
  <c r="DH72" i="10"/>
  <c r="DG72" i="10"/>
  <c r="DF72" i="10"/>
  <c r="DE72" i="10"/>
  <c r="DD72" i="10"/>
  <c r="DC72" i="10"/>
  <c r="DB72" i="10"/>
  <c r="DA72" i="10"/>
  <c r="CZ72" i="10"/>
  <c r="CY72" i="10"/>
  <c r="CX72" i="10"/>
  <c r="CW72" i="10"/>
  <c r="CV72" i="10"/>
  <c r="CU72" i="10"/>
  <c r="CT72" i="10"/>
  <c r="CS72" i="10"/>
  <c r="CR72" i="10"/>
  <c r="CQ72" i="10"/>
  <c r="CP72" i="10"/>
  <c r="CO72" i="10"/>
  <c r="CN72" i="10"/>
  <c r="CM72" i="10"/>
  <c r="CL72" i="10"/>
  <c r="CK72" i="10"/>
  <c r="CJ72" i="10"/>
  <c r="CI72" i="10"/>
  <c r="CH72" i="10"/>
  <c r="CG72" i="10"/>
  <c r="CF72" i="10"/>
  <c r="CE72" i="10"/>
  <c r="CD72" i="10"/>
  <c r="CC72" i="10"/>
  <c r="CB72" i="10"/>
  <c r="CA72" i="10"/>
  <c r="BZ72" i="10"/>
  <c r="BY72" i="10"/>
  <c r="BX72" i="10"/>
  <c r="BW72" i="10"/>
  <c r="BV72" i="10"/>
  <c r="BU72" i="10"/>
  <c r="BT72" i="10"/>
  <c r="BS72" i="10"/>
  <c r="BR72" i="10"/>
  <c r="BQ72" i="10"/>
  <c r="BP72" i="10"/>
  <c r="BO72" i="10"/>
  <c r="BN72" i="10"/>
  <c r="BM72" i="10"/>
  <c r="BL72" i="10"/>
  <c r="BK72" i="10"/>
  <c r="I72" i="10"/>
  <c r="DJ71" i="10"/>
  <c r="DI71" i="10"/>
  <c r="DH71" i="10"/>
  <c r="DG71" i="10"/>
  <c r="DF71" i="10"/>
  <c r="DE71" i="10"/>
  <c r="DD71" i="10"/>
  <c r="DC71" i="10"/>
  <c r="DB71" i="10"/>
  <c r="DA71" i="10"/>
  <c r="CZ71" i="10"/>
  <c r="CY71" i="10"/>
  <c r="CX71" i="10"/>
  <c r="CW71" i="10"/>
  <c r="CV71" i="10"/>
  <c r="CU71" i="10"/>
  <c r="CT71" i="10"/>
  <c r="CS71" i="10"/>
  <c r="CR71" i="10"/>
  <c r="CQ71" i="10"/>
  <c r="CP71" i="10"/>
  <c r="CO71" i="10"/>
  <c r="CN71" i="10"/>
  <c r="CM71" i="10"/>
  <c r="CL71" i="10"/>
  <c r="CK71" i="10"/>
  <c r="CJ71" i="10"/>
  <c r="CI71" i="10"/>
  <c r="CH71" i="10"/>
  <c r="CG71" i="10"/>
  <c r="CF71" i="10"/>
  <c r="CE71" i="10"/>
  <c r="CD71" i="10"/>
  <c r="CC71" i="10"/>
  <c r="CB71" i="10"/>
  <c r="CA71" i="10"/>
  <c r="BZ71" i="10"/>
  <c r="BY71" i="10"/>
  <c r="BX71" i="10"/>
  <c r="BW71" i="10"/>
  <c r="BV71" i="10"/>
  <c r="BU71" i="10"/>
  <c r="BT71" i="10"/>
  <c r="BS71" i="10"/>
  <c r="BR71" i="10"/>
  <c r="BQ71" i="10"/>
  <c r="BP71" i="10"/>
  <c r="BO71" i="10"/>
  <c r="BN71" i="10"/>
  <c r="BM71" i="10"/>
  <c r="BL71" i="10"/>
  <c r="BK71" i="10"/>
  <c r="I71" i="10"/>
  <c r="DJ70" i="10"/>
  <c r="DI70" i="10"/>
  <c r="DH70" i="10"/>
  <c r="DG70" i="10"/>
  <c r="DF70" i="10"/>
  <c r="DE70" i="10"/>
  <c r="DD70" i="10"/>
  <c r="DC70" i="10"/>
  <c r="DB70" i="10"/>
  <c r="DA70" i="10"/>
  <c r="CZ70" i="10"/>
  <c r="CY70" i="10"/>
  <c r="CX70" i="10"/>
  <c r="CW70" i="10"/>
  <c r="CV70" i="10"/>
  <c r="CU70" i="10"/>
  <c r="CT70" i="10"/>
  <c r="CS70" i="10"/>
  <c r="CR70" i="10"/>
  <c r="CQ70" i="10"/>
  <c r="CP70" i="10"/>
  <c r="CO70" i="10"/>
  <c r="CN70" i="10"/>
  <c r="CM70" i="10"/>
  <c r="CL70" i="10"/>
  <c r="CK70" i="10"/>
  <c r="CJ70" i="10"/>
  <c r="CI70" i="10"/>
  <c r="CH70" i="10"/>
  <c r="CG70" i="10"/>
  <c r="CF70" i="10"/>
  <c r="CE70" i="10"/>
  <c r="CD70" i="10"/>
  <c r="CC70" i="10"/>
  <c r="CB70" i="10"/>
  <c r="CA70" i="10"/>
  <c r="BZ70" i="10"/>
  <c r="BY70" i="10"/>
  <c r="BX70" i="10"/>
  <c r="BW70" i="10"/>
  <c r="BV70" i="10"/>
  <c r="BU70" i="10"/>
  <c r="BT70" i="10"/>
  <c r="BS70" i="10"/>
  <c r="BR70" i="10"/>
  <c r="BQ70" i="10"/>
  <c r="BP70" i="10"/>
  <c r="BO70" i="10"/>
  <c r="BN70" i="10"/>
  <c r="BM70" i="10"/>
  <c r="BL70" i="10"/>
  <c r="BK70" i="10"/>
  <c r="I70" i="10"/>
  <c r="DJ69" i="10"/>
  <c r="DI69" i="10"/>
  <c r="DH69" i="10"/>
  <c r="DG69" i="10"/>
  <c r="DF69" i="10"/>
  <c r="DE69" i="10"/>
  <c r="DD69" i="10"/>
  <c r="DC69" i="10"/>
  <c r="DB69" i="10"/>
  <c r="DA69" i="10"/>
  <c r="CZ69" i="10"/>
  <c r="CY69" i="10"/>
  <c r="CX69" i="10"/>
  <c r="CW69" i="10"/>
  <c r="CV69" i="10"/>
  <c r="CU69" i="10"/>
  <c r="CT69" i="10"/>
  <c r="CS69" i="10"/>
  <c r="CR69" i="10"/>
  <c r="CQ69" i="10"/>
  <c r="CP69" i="10"/>
  <c r="CO69" i="10"/>
  <c r="CN69" i="10"/>
  <c r="CM69" i="10"/>
  <c r="CL69" i="10"/>
  <c r="CK69" i="10"/>
  <c r="CJ69" i="10"/>
  <c r="CI69" i="10"/>
  <c r="CH69" i="10"/>
  <c r="CG69" i="10"/>
  <c r="CF69" i="10"/>
  <c r="CE69" i="10"/>
  <c r="CD69" i="10"/>
  <c r="CC69" i="10"/>
  <c r="CB69" i="10"/>
  <c r="CA69" i="10"/>
  <c r="BZ69" i="10"/>
  <c r="BY69" i="10"/>
  <c r="BX69" i="10"/>
  <c r="BW69" i="10"/>
  <c r="BV69" i="10"/>
  <c r="BU69" i="10"/>
  <c r="BT69" i="10"/>
  <c r="BS69" i="10"/>
  <c r="BR69" i="10"/>
  <c r="BQ69" i="10"/>
  <c r="BP69" i="10"/>
  <c r="BO69" i="10"/>
  <c r="BN69" i="10"/>
  <c r="BM69" i="10"/>
  <c r="BL69" i="10"/>
  <c r="BK69" i="10"/>
  <c r="I69" i="10"/>
  <c r="DJ68" i="10"/>
  <c r="DI68" i="10"/>
  <c r="DH68" i="10"/>
  <c r="DG68" i="10"/>
  <c r="DF68" i="10"/>
  <c r="DE68" i="10"/>
  <c r="DD68" i="10"/>
  <c r="DC68" i="10"/>
  <c r="DB68" i="10"/>
  <c r="DA68" i="10"/>
  <c r="CZ68" i="10"/>
  <c r="CY68" i="10"/>
  <c r="CX68" i="10"/>
  <c r="CW68" i="10"/>
  <c r="CV68" i="10"/>
  <c r="CU68" i="10"/>
  <c r="CT68" i="10"/>
  <c r="CS68" i="10"/>
  <c r="CR68" i="10"/>
  <c r="CQ68" i="10"/>
  <c r="CP68" i="10"/>
  <c r="CO68" i="10"/>
  <c r="CN68" i="10"/>
  <c r="CM68" i="10"/>
  <c r="CL68" i="10"/>
  <c r="CK68" i="10"/>
  <c r="CJ68" i="10"/>
  <c r="CI68" i="10"/>
  <c r="CH68" i="10"/>
  <c r="CG68" i="10"/>
  <c r="CF68" i="10"/>
  <c r="CE68" i="10"/>
  <c r="CD68" i="10"/>
  <c r="CC68" i="10"/>
  <c r="CB68" i="10"/>
  <c r="CA68" i="10"/>
  <c r="BZ68" i="10"/>
  <c r="BY68" i="10"/>
  <c r="BX68" i="10"/>
  <c r="BW68" i="10"/>
  <c r="BV68" i="10"/>
  <c r="BU68" i="10"/>
  <c r="BT68" i="10"/>
  <c r="BS68" i="10"/>
  <c r="BR68" i="10"/>
  <c r="BQ68" i="10"/>
  <c r="BP68" i="10"/>
  <c r="BO68" i="10"/>
  <c r="BN68" i="10"/>
  <c r="BM68" i="10"/>
  <c r="BL68" i="10"/>
  <c r="BK68" i="10"/>
  <c r="I68" i="10"/>
  <c r="DJ67" i="10"/>
  <c r="DI67" i="10"/>
  <c r="DH67" i="10"/>
  <c r="DG67" i="10"/>
  <c r="DF67" i="10"/>
  <c r="DE67" i="10"/>
  <c r="DD67" i="10"/>
  <c r="DC67" i="10"/>
  <c r="DB67" i="10"/>
  <c r="DA67" i="10"/>
  <c r="CZ67" i="10"/>
  <c r="CY67" i="10"/>
  <c r="CX67" i="10"/>
  <c r="CW67" i="10"/>
  <c r="CV67" i="10"/>
  <c r="CU67" i="10"/>
  <c r="CT67" i="10"/>
  <c r="CS67" i="10"/>
  <c r="CR67" i="10"/>
  <c r="CQ67" i="10"/>
  <c r="CP67" i="10"/>
  <c r="CO67" i="10"/>
  <c r="CN67" i="10"/>
  <c r="CM67" i="10"/>
  <c r="CL67" i="10"/>
  <c r="CK67" i="10"/>
  <c r="CJ67" i="10"/>
  <c r="CI67" i="10"/>
  <c r="CH67" i="10"/>
  <c r="CG67" i="10"/>
  <c r="CF67" i="10"/>
  <c r="CE67" i="10"/>
  <c r="CD67" i="10"/>
  <c r="CC67" i="10"/>
  <c r="CB67" i="10"/>
  <c r="CA67" i="10"/>
  <c r="BZ67" i="10"/>
  <c r="BY67" i="10"/>
  <c r="BX67" i="10"/>
  <c r="BW67" i="10"/>
  <c r="BV67" i="10"/>
  <c r="BU67" i="10"/>
  <c r="BT67" i="10"/>
  <c r="BS67" i="10"/>
  <c r="BR67" i="10"/>
  <c r="BQ67" i="10"/>
  <c r="BP67" i="10"/>
  <c r="BO67" i="10"/>
  <c r="BN67" i="10"/>
  <c r="BM67" i="10"/>
  <c r="BL67" i="10"/>
  <c r="BK67" i="10"/>
  <c r="I67" i="10"/>
  <c r="DJ66" i="10"/>
  <c r="DI66" i="10"/>
  <c r="DH66" i="10"/>
  <c r="DG66" i="10"/>
  <c r="DF66" i="10"/>
  <c r="DE66" i="10"/>
  <c r="DD66" i="10"/>
  <c r="DC66" i="10"/>
  <c r="DB66" i="10"/>
  <c r="DA66" i="10"/>
  <c r="CZ66" i="10"/>
  <c r="CY66" i="10"/>
  <c r="CX66" i="10"/>
  <c r="CW66" i="10"/>
  <c r="CV66" i="10"/>
  <c r="CU66" i="10"/>
  <c r="CT66" i="10"/>
  <c r="CS66" i="10"/>
  <c r="CR66" i="10"/>
  <c r="CQ66" i="10"/>
  <c r="CP66" i="10"/>
  <c r="CO66" i="10"/>
  <c r="CN66" i="10"/>
  <c r="CM66" i="10"/>
  <c r="CL66" i="10"/>
  <c r="CK66" i="10"/>
  <c r="CJ66" i="10"/>
  <c r="CI66" i="10"/>
  <c r="CH66" i="10"/>
  <c r="CG66" i="10"/>
  <c r="CF66" i="10"/>
  <c r="CE66" i="10"/>
  <c r="CD66" i="10"/>
  <c r="CC66" i="10"/>
  <c r="CB66" i="10"/>
  <c r="CA66" i="10"/>
  <c r="BZ66" i="10"/>
  <c r="BY66" i="10"/>
  <c r="BX66" i="10"/>
  <c r="BW66" i="10"/>
  <c r="BV66" i="10"/>
  <c r="BU66" i="10"/>
  <c r="BT66" i="10"/>
  <c r="BS66" i="10"/>
  <c r="BR66" i="10"/>
  <c r="BQ66" i="10"/>
  <c r="BP66" i="10"/>
  <c r="BO66" i="10"/>
  <c r="BN66" i="10"/>
  <c r="BM66" i="10"/>
  <c r="BL66" i="10"/>
  <c r="BK66" i="10"/>
  <c r="I66" i="10"/>
  <c r="DJ65" i="10"/>
  <c r="DI65" i="10"/>
  <c r="DH65" i="10"/>
  <c r="DG65" i="10"/>
  <c r="DF65" i="10"/>
  <c r="DE65" i="10"/>
  <c r="DD65" i="10"/>
  <c r="DC65" i="10"/>
  <c r="DB65" i="10"/>
  <c r="DA65" i="10"/>
  <c r="CZ65" i="10"/>
  <c r="CY65" i="10"/>
  <c r="CX65" i="10"/>
  <c r="CW65" i="10"/>
  <c r="CV65" i="10"/>
  <c r="CU65" i="10"/>
  <c r="CT65" i="10"/>
  <c r="CS65" i="10"/>
  <c r="CR65" i="10"/>
  <c r="CQ65" i="10"/>
  <c r="CP65" i="10"/>
  <c r="CO65" i="10"/>
  <c r="CN65" i="10"/>
  <c r="CM65" i="10"/>
  <c r="CL65" i="10"/>
  <c r="CK65" i="10"/>
  <c r="CJ65" i="10"/>
  <c r="CI65" i="10"/>
  <c r="CH65" i="10"/>
  <c r="CG65" i="10"/>
  <c r="CF65" i="10"/>
  <c r="CE65" i="10"/>
  <c r="CD65" i="10"/>
  <c r="CC65" i="10"/>
  <c r="CB65" i="10"/>
  <c r="CA65" i="10"/>
  <c r="BZ65" i="10"/>
  <c r="BY65" i="10"/>
  <c r="BX65" i="10"/>
  <c r="BW65" i="10"/>
  <c r="BV65" i="10"/>
  <c r="BU65" i="10"/>
  <c r="BT65" i="10"/>
  <c r="BS65" i="10"/>
  <c r="BR65" i="10"/>
  <c r="BQ65" i="10"/>
  <c r="BP65" i="10"/>
  <c r="BO65" i="10"/>
  <c r="BN65" i="10"/>
  <c r="BM65" i="10"/>
  <c r="BL65" i="10"/>
  <c r="BK65" i="10"/>
  <c r="I65" i="10"/>
  <c r="DJ64" i="10"/>
  <c r="DI64" i="10"/>
  <c r="DH64" i="10"/>
  <c r="DG64" i="10"/>
  <c r="DF64" i="10"/>
  <c r="DE64" i="10"/>
  <c r="DD64" i="10"/>
  <c r="DC64" i="10"/>
  <c r="DB64" i="10"/>
  <c r="DA64" i="10"/>
  <c r="CZ64" i="10"/>
  <c r="CY64" i="10"/>
  <c r="CX64" i="10"/>
  <c r="CW64" i="10"/>
  <c r="CV64" i="10"/>
  <c r="CU64" i="10"/>
  <c r="CT64" i="10"/>
  <c r="CS64" i="10"/>
  <c r="CR64" i="10"/>
  <c r="CQ64" i="10"/>
  <c r="CP64" i="10"/>
  <c r="CO64" i="10"/>
  <c r="CN64" i="10"/>
  <c r="CM64" i="10"/>
  <c r="CL64" i="10"/>
  <c r="CK64" i="10"/>
  <c r="CJ64" i="10"/>
  <c r="CI64" i="10"/>
  <c r="CH64" i="10"/>
  <c r="CG64" i="10"/>
  <c r="CF64" i="10"/>
  <c r="CE64" i="10"/>
  <c r="CD64" i="10"/>
  <c r="CC64" i="10"/>
  <c r="CB64" i="10"/>
  <c r="CA64" i="10"/>
  <c r="BZ64" i="10"/>
  <c r="BY64" i="10"/>
  <c r="BX64" i="10"/>
  <c r="BW64" i="10"/>
  <c r="BV64" i="10"/>
  <c r="BU64" i="10"/>
  <c r="BT64" i="10"/>
  <c r="BS64" i="10"/>
  <c r="BR64" i="10"/>
  <c r="BQ64" i="10"/>
  <c r="BP64" i="10"/>
  <c r="BO64" i="10"/>
  <c r="BN64" i="10"/>
  <c r="BM64" i="10"/>
  <c r="BL64" i="10"/>
  <c r="BK64" i="10"/>
  <c r="I64" i="10"/>
  <c r="DJ63" i="10"/>
  <c r="DI63" i="10"/>
  <c r="DH63" i="10"/>
  <c r="DG63" i="10"/>
  <c r="DF63" i="10"/>
  <c r="DE63" i="10"/>
  <c r="DD63" i="10"/>
  <c r="DC63" i="10"/>
  <c r="DB63" i="10"/>
  <c r="DA63" i="10"/>
  <c r="CZ63" i="10"/>
  <c r="CY63" i="10"/>
  <c r="CX63" i="10"/>
  <c r="CW63" i="10"/>
  <c r="CV63" i="10"/>
  <c r="CU63" i="10"/>
  <c r="CT63" i="10"/>
  <c r="CS63" i="10"/>
  <c r="CR63" i="10"/>
  <c r="CQ63" i="10"/>
  <c r="CP63" i="10"/>
  <c r="CO63" i="10"/>
  <c r="CN63" i="10"/>
  <c r="CM63" i="10"/>
  <c r="CL63" i="10"/>
  <c r="CK63" i="10"/>
  <c r="CJ63" i="10"/>
  <c r="CI63" i="10"/>
  <c r="CH63" i="10"/>
  <c r="CG63" i="10"/>
  <c r="CF63" i="10"/>
  <c r="CE63" i="10"/>
  <c r="CD63" i="10"/>
  <c r="CC63" i="10"/>
  <c r="CB63" i="10"/>
  <c r="CA63" i="10"/>
  <c r="BZ63" i="10"/>
  <c r="BY63" i="10"/>
  <c r="BX63" i="10"/>
  <c r="BW63" i="10"/>
  <c r="BV63" i="10"/>
  <c r="BU63" i="10"/>
  <c r="BT63" i="10"/>
  <c r="BS63" i="10"/>
  <c r="BR63" i="10"/>
  <c r="BQ63" i="10"/>
  <c r="BP63" i="10"/>
  <c r="BO63" i="10"/>
  <c r="BN63" i="10"/>
  <c r="BM63" i="10"/>
  <c r="BL63" i="10"/>
  <c r="BK63" i="10"/>
  <c r="I63" i="10"/>
  <c r="DJ62" i="10"/>
  <c r="DI62" i="10"/>
  <c r="DH62" i="10"/>
  <c r="DG62" i="10"/>
  <c r="DF62" i="10"/>
  <c r="DE62" i="10"/>
  <c r="DD62" i="10"/>
  <c r="DC62" i="10"/>
  <c r="DB62" i="10"/>
  <c r="DA62" i="10"/>
  <c r="CZ62" i="10"/>
  <c r="CY62" i="10"/>
  <c r="CX62" i="10"/>
  <c r="CW62" i="10"/>
  <c r="CV62" i="10"/>
  <c r="CU62" i="10"/>
  <c r="CT62" i="10"/>
  <c r="CS62" i="10"/>
  <c r="CR62" i="10"/>
  <c r="CQ62" i="10"/>
  <c r="CP62" i="10"/>
  <c r="CO62" i="10"/>
  <c r="CN62" i="10"/>
  <c r="CM62" i="10"/>
  <c r="CL62" i="10"/>
  <c r="CK62" i="10"/>
  <c r="CJ62" i="10"/>
  <c r="CI62" i="10"/>
  <c r="CH62" i="10"/>
  <c r="CG62" i="10"/>
  <c r="CF62" i="10"/>
  <c r="CE62" i="10"/>
  <c r="CD62" i="10"/>
  <c r="CC62" i="10"/>
  <c r="CB62" i="10"/>
  <c r="CA62" i="10"/>
  <c r="BZ62" i="10"/>
  <c r="BY62" i="10"/>
  <c r="BX62" i="10"/>
  <c r="BW62" i="10"/>
  <c r="BV62" i="10"/>
  <c r="BU62" i="10"/>
  <c r="BT62" i="10"/>
  <c r="BS62" i="10"/>
  <c r="BR62" i="10"/>
  <c r="BQ62" i="10"/>
  <c r="BP62" i="10"/>
  <c r="BO62" i="10"/>
  <c r="BN62" i="10"/>
  <c r="BM62" i="10"/>
  <c r="BL62" i="10"/>
  <c r="BK62" i="10"/>
  <c r="I62" i="10"/>
  <c r="DJ61" i="10"/>
  <c r="DI61" i="10"/>
  <c r="DH61" i="10"/>
  <c r="DG61" i="10"/>
  <c r="DF61" i="10"/>
  <c r="DE61" i="10"/>
  <c r="DD61" i="10"/>
  <c r="DC61" i="10"/>
  <c r="DB61" i="10"/>
  <c r="DA61" i="10"/>
  <c r="CZ61" i="10"/>
  <c r="CY61" i="10"/>
  <c r="CX61" i="10"/>
  <c r="CW61" i="10"/>
  <c r="CV61" i="10"/>
  <c r="CU61" i="10"/>
  <c r="CT61" i="10"/>
  <c r="CS61" i="10"/>
  <c r="CR61" i="10"/>
  <c r="CQ61" i="10"/>
  <c r="CP61" i="10"/>
  <c r="CO61" i="10"/>
  <c r="CN61" i="10"/>
  <c r="CM61" i="10"/>
  <c r="CL61" i="10"/>
  <c r="CK61" i="10"/>
  <c r="CJ61" i="10"/>
  <c r="CI61" i="10"/>
  <c r="CH61" i="10"/>
  <c r="CG61" i="10"/>
  <c r="CF61" i="10"/>
  <c r="CE61" i="10"/>
  <c r="CD61" i="10"/>
  <c r="CC61" i="10"/>
  <c r="CB61" i="10"/>
  <c r="CA61" i="10"/>
  <c r="BZ61" i="10"/>
  <c r="BY61" i="10"/>
  <c r="BX61" i="10"/>
  <c r="BW61" i="10"/>
  <c r="BV61" i="10"/>
  <c r="BU61" i="10"/>
  <c r="BT61" i="10"/>
  <c r="BS61" i="10"/>
  <c r="BR61" i="10"/>
  <c r="BQ61" i="10"/>
  <c r="BP61" i="10"/>
  <c r="BO61" i="10"/>
  <c r="BN61" i="10"/>
  <c r="BM61" i="10"/>
  <c r="BL61" i="10"/>
  <c r="BK61" i="10"/>
  <c r="I61" i="10"/>
  <c r="DJ60" i="10"/>
  <c r="DI60" i="10"/>
  <c r="DH60" i="10"/>
  <c r="DG60" i="10"/>
  <c r="DF60" i="10"/>
  <c r="DE60" i="10"/>
  <c r="DD60" i="10"/>
  <c r="DC60" i="10"/>
  <c r="DB60" i="10"/>
  <c r="DA60" i="10"/>
  <c r="CZ60" i="10"/>
  <c r="CY60" i="10"/>
  <c r="CX60" i="10"/>
  <c r="CW60" i="10"/>
  <c r="CV60" i="10"/>
  <c r="CU60" i="10"/>
  <c r="CT60" i="10"/>
  <c r="CS60" i="10"/>
  <c r="CR60" i="10"/>
  <c r="CQ60" i="10"/>
  <c r="CP60" i="10"/>
  <c r="CO60" i="10"/>
  <c r="CN60" i="10"/>
  <c r="CM60" i="10"/>
  <c r="CL60" i="10"/>
  <c r="CK60" i="10"/>
  <c r="CJ60" i="10"/>
  <c r="CI60" i="10"/>
  <c r="CH60" i="10"/>
  <c r="CG60" i="10"/>
  <c r="CF60" i="10"/>
  <c r="CE60" i="10"/>
  <c r="CD60" i="10"/>
  <c r="CC60" i="10"/>
  <c r="CB60" i="10"/>
  <c r="CA60" i="10"/>
  <c r="BZ60" i="10"/>
  <c r="BY60" i="10"/>
  <c r="BX60" i="10"/>
  <c r="BW60" i="10"/>
  <c r="BV60" i="10"/>
  <c r="BU60" i="10"/>
  <c r="BT60" i="10"/>
  <c r="BS60" i="10"/>
  <c r="BR60" i="10"/>
  <c r="BQ60" i="10"/>
  <c r="BP60" i="10"/>
  <c r="BO60" i="10"/>
  <c r="BN60" i="10"/>
  <c r="BM60" i="10"/>
  <c r="BL60" i="10"/>
  <c r="BK60" i="10"/>
  <c r="I60" i="10"/>
  <c r="DJ59" i="10"/>
  <c r="DI59" i="10"/>
  <c r="DH59" i="10"/>
  <c r="DG59" i="10"/>
  <c r="DF59" i="10"/>
  <c r="DE59" i="10"/>
  <c r="DD59" i="10"/>
  <c r="DC59" i="10"/>
  <c r="DB59" i="10"/>
  <c r="DA59" i="10"/>
  <c r="CZ59" i="10"/>
  <c r="CY59" i="10"/>
  <c r="CX59" i="10"/>
  <c r="CW59" i="10"/>
  <c r="CV59" i="10"/>
  <c r="CU59" i="10"/>
  <c r="CT59" i="10"/>
  <c r="CS59" i="10"/>
  <c r="CR59" i="10"/>
  <c r="CQ59" i="10"/>
  <c r="CP59" i="10"/>
  <c r="CO59" i="10"/>
  <c r="CN59" i="10"/>
  <c r="CM59" i="10"/>
  <c r="CL59" i="10"/>
  <c r="CK59" i="10"/>
  <c r="CJ59" i="10"/>
  <c r="CI59" i="10"/>
  <c r="CH59" i="10"/>
  <c r="CG59" i="10"/>
  <c r="CF59" i="10"/>
  <c r="CE59" i="10"/>
  <c r="CD59" i="10"/>
  <c r="CC59" i="10"/>
  <c r="CB59" i="10"/>
  <c r="CA59" i="10"/>
  <c r="BZ59" i="10"/>
  <c r="BY59" i="10"/>
  <c r="BX59" i="10"/>
  <c r="BW59" i="10"/>
  <c r="BV59" i="10"/>
  <c r="BU59" i="10"/>
  <c r="BT59" i="10"/>
  <c r="BS59" i="10"/>
  <c r="BR59" i="10"/>
  <c r="BQ59" i="10"/>
  <c r="BP59" i="10"/>
  <c r="BO59" i="10"/>
  <c r="BN59" i="10"/>
  <c r="BM59" i="10"/>
  <c r="BL59" i="10"/>
  <c r="BK59" i="10"/>
  <c r="I59" i="10"/>
  <c r="DJ58" i="10"/>
  <c r="DI58" i="10"/>
  <c r="DH58" i="10"/>
  <c r="DG58" i="10"/>
  <c r="DF58" i="10"/>
  <c r="DE58" i="10"/>
  <c r="DD58" i="10"/>
  <c r="DC58" i="10"/>
  <c r="DB58" i="10"/>
  <c r="DA58" i="10"/>
  <c r="CZ58" i="10"/>
  <c r="CY58" i="10"/>
  <c r="CX58" i="10"/>
  <c r="CW58" i="10"/>
  <c r="CV58" i="10"/>
  <c r="CU58" i="10"/>
  <c r="CT58" i="10"/>
  <c r="CS58" i="10"/>
  <c r="CR58" i="10"/>
  <c r="CQ58" i="10"/>
  <c r="CP58" i="10"/>
  <c r="CO58" i="10"/>
  <c r="CN58" i="10"/>
  <c r="CM58" i="10"/>
  <c r="CL58" i="10"/>
  <c r="CK58" i="10"/>
  <c r="CJ58" i="10"/>
  <c r="CI58" i="10"/>
  <c r="CH58" i="10"/>
  <c r="CG58" i="10"/>
  <c r="CF58" i="10"/>
  <c r="CE58" i="10"/>
  <c r="CD58" i="10"/>
  <c r="CC58" i="10"/>
  <c r="CB58" i="10"/>
  <c r="CA58" i="10"/>
  <c r="BZ58" i="10"/>
  <c r="BY58" i="10"/>
  <c r="BX58" i="10"/>
  <c r="BW58" i="10"/>
  <c r="BV58" i="10"/>
  <c r="BU58" i="10"/>
  <c r="BT58" i="10"/>
  <c r="BS58" i="10"/>
  <c r="BR58" i="10"/>
  <c r="BQ58" i="10"/>
  <c r="BP58" i="10"/>
  <c r="BO58" i="10"/>
  <c r="BN58" i="10"/>
  <c r="BM58" i="10"/>
  <c r="BL58" i="10"/>
  <c r="BK58" i="10"/>
  <c r="I58" i="10"/>
  <c r="DJ57" i="10"/>
  <c r="DI57" i="10"/>
  <c r="DH57" i="10"/>
  <c r="DG57" i="10"/>
  <c r="DF57" i="10"/>
  <c r="DE57" i="10"/>
  <c r="DD57" i="10"/>
  <c r="DC57" i="10"/>
  <c r="DB57" i="10"/>
  <c r="DA57" i="10"/>
  <c r="CZ57" i="10"/>
  <c r="CY57" i="10"/>
  <c r="CX57" i="10"/>
  <c r="CW57" i="10"/>
  <c r="CV57" i="10"/>
  <c r="CU57" i="10"/>
  <c r="CT57" i="10"/>
  <c r="CS57" i="10"/>
  <c r="CR57" i="10"/>
  <c r="CQ57" i="10"/>
  <c r="CP57" i="10"/>
  <c r="CO57" i="10"/>
  <c r="CN57" i="10"/>
  <c r="CM57" i="10"/>
  <c r="CL57" i="10"/>
  <c r="CK57" i="10"/>
  <c r="CJ57" i="10"/>
  <c r="CI57" i="10"/>
  <c r="CH57" i="10"/>
  <c r="CG57" i="10"/>
  <c r="CF57" i="10"/>
  <c r="CE57" i="10"/>
  <c r="CD57" i="10"/>
  <c r="CC57" i="10"/>
  <c r="CB57" i="10"/>
  <c r="CA57" i="10"/>
  <c r="BZ57" i="10"/>
  <c r="BY57" i="10"/>
  <c r="BX57" i="10"/>
  <c r="BW57" i="10"/>
  <c r="BV57" i="10"/>
  <c r="BU57" i="10"/>
  <c r="BT57" i="10"/>
  <c r="BS57" i="10"/>
  <c r="BR57" i="10"/>
  <c r="BQ57" i="10"/>
  <c r="BP57" i="10"/>
  <c r="BO57" i="10"/>
  <c r="BN57" i="10"/>
  <c r="BM57" i="10"/>
  <c r="BL57" i="10"/>
  <c r="BK57" i="10"/>
  <c r="I57" i="10"/>
  <c r="DJ56" i="10"/>
  <c r="DI56" i="10"/>
  <c r="DH56" i="10"/>
  <c r="DG56" i="10"/>
  <c r="DF56" i="10"/>
  <c r="DE56" i="10"/>
  <c r="DD56" i="10"/>
  <c r="DC56" i="10"/>
  <c r="DB56" i="10"/>
  <c r="DA56" i="10"/>
  <c r="CZ56" i="10"/>
  <c r="CY56" i="10"/>
  <c r="CX56" i="10"/>
  <c r="CW56" i="10"/>
  <c r="CV56" i="10"/>
  <c r="CU56" i="10"/>
  <c r="CT56" i="10"/>
  <c r="CS56" i="10"/>
  <c r="CR56" i="10"/>
  <c r="CQ56" i="10"/>
  <c r="CP56" i="10"/>
  <c r="CO56" i="10"/>
  <c r="CN56" i="10"/>
  <c r="CM56" i="10"/>
  <c r="CL56" i="10"/>
  <c r="CK56" i="10"/>
  <c r="CJ56" i="10"/>
  <c r="CI56" i="10"/>
  <c r="CH56" i="10"/>
  <c r="CG56" i="10"/>
  <c r="CF56" i="10"/>
  <c r="CE56" i="10"/>
  <c r="CD56" i="10"/>
  <c r="CC56" i="10"/>
  <c r="CB56" i="10"/>
  <c r="CA56" i="10"/>
  <c r="BZ56" i="10"/>
  <c r="BY56" i="10"/>
  <c r="BX56" i="10"/>
  <c r="BW56" i="10"/>
  <c r="BV56" i="10"/>
  <c r="BU56" i="10"/>
  <c r="BT56" i="10"/>
  <c r="BS56" i="10"/>
  <c r="BR56" i="10"/>
  <c r="BQ56" i="10"/>
  <c r="BP56" i="10"/>
  <c r="BO56" i="10"/>
  <c r="BN56" i="10"/>
  <c r="BM56" i="10"/>
  <c r="BL56" i="10"/>
  <c r="BK56" i="10"/>
  <c r="I56" i="10"/>
  <c r="DJ55" i="10"/>
  <c r="DI55" i="10"/>
  <c r="DH55" i="10"/>
  <c r="DG55" i="10"/>
  <c r="DF55" i="10"/>
  <c r="DE55" i="10"/>
  <c r="DD55" i="10"/>
  <c r="DC55" i="10"/>
  <c r="DB55" i="10"/>
  <c r="DA55" i="10"/>
  <c r="CZ55" i="10"/>
  <c r="CY55" i="10"/>
  <c r="CX55" i="10"/>
  <c r="CW55" i="10"/>
  <c r="CV55" i="10"/>
  <c r="CU55" i="10"/>
  <c r="CT55" i="10"/>
  <c r="CS55" i="10"/>
  <c r="CR55" i="10"/>
  <c r="CQ55" i="10"/>
  <c r="CP55" i="10"/>
  <c r="CO55" i="10"/>
  <c r="CN55" i="10"/>
  <c r="CM55" i="10"/>
  <c r="CL55" i="10"/>
  <c r="CK55" i="10"/>
  <c r="CJ55" i="10"/>
  <c r="CI55" i="10"/>
  <c r="CH55" i="10"/>
  <c r="CG55" i="10"/>
  <c r="CF55" i="10"/>
  <c r="CE55" i="10"/>
  <c r="CD55" i="10"/>
  <c r="CC55" i="10"/>
  <c r="CB55" i="10"/>
  <c r="CA55" i="10"/>
  <c r="BZ55" i="10"/>
  <c r="BY55" i="10"/>
  <c r="BX55" i="10"/>
  <c r="BW55" i="10"/>
  <c r="BV55" i="10"/>
  <c r="BU55" i="10"/>
  <c r="BT55" i="10"/>
  <c r="BS55" i="10"/>
  <c r="BR55" i="10"/>
  <c r="BQ55" i="10"/>
  <c r="BP55" i="10"/>
  <c r="BO55" i="10"/>
  <c r="BN55" i="10"/>
  <c r="BM55" i="10"/>
  <c r="BL55" i="10"/>
  <c r="BK55" i="10"/>
  <c r="I55" i="10"/>
  <c r="DJ54" i="10"/>
  <c r="DI54" i="10"/>
  <c r="DH54" i="10"/>
  <c r="DG54" i="10"/>
  <c r="DF54" i="10"/>
  <c r="DE54" i="10"/>
  <c r="DD54" i="10"/>
  <c r="DC54" i="10"/>
  <c r="DB54" i="10"/>
  <c r="DA54" i="10"/>
  <c r="CZ54" i="10"/>
  <c r="CY54" i="10"/>
  <c r="CX54" i="10"/>
  <c r="CW54" i="10"/>
  <c r="CV54" i="10"/>
  <c r="CU54" i="10"/>
  <c r="CT54" i="10"/>
  <c r="CS54" i="10"/>
  <c r="CR54" i="10"/>
  <c r="CQ54" i="10"/>
  <c r="CP54" i="10"/>
  <c r="CO54" i="10"/>
  <c r="CN54" i="10"/>
  <c r="CM54" i="10"/>
  <c r="CL54" i="10"/>
  <c r="CK54" i="10"/>
  <c r="CJ54" i="10"/>
  <c r="CI54" i="10"/>
  <c r="CH54" i="10"/>
  <c r="CG54" i="10"/>
  <c r="CF54" i="10"/>
  <c r="CE54" i="10"/>
  <c r="CD54" i="10"/>
  <c r="CC54" i="10"/>
  <c r="CB54" i="10"/>
  <c r="CA54" i="10"/>
  <c r="BZ54" i="10"/>
  <c r="BY54" i="10"/>
  <c r="BX54" i="10"/>
  <c r="BW54" i="10"/>
  <c r="BV54" i="10"/>
  <c r="BU54" i="10"/>
  <c r="BT54" i="10"/>
  <c r="BS54" i="10"/>
  <c r="BR54" i="10"/>
  <c r="BQ54" i="10"/>
  <c r="BP54" i="10"/>
  <c r="BO54" i="10"/>
  <c r="BN54" i="10"/>
  <c r="BM54" i="10"/>
  <c r="BL54" i="10"/>
  <c r="BK54" i="10"/>
  <c r="I54" i="10"/>
  <c r="DJ53" i="10"/>
  <c r="DI53" i="10"/>
  <c r="DH53" i="10"/>
  <c r="DG53" i="10"/>
  <c r="DF53" i="10"/>
  <c r="DE53" i="10"/>
  <c r="DD53" i="10"/>
  <c r="DC53" i="10"/>
  <c r="DB53" i="10"/>
  <c r="DA53" i="10"/>
  <c r="CZ53" i="10"/>
  <c r="CY53" i="10"/>
  <c r="CX53" i="10"/>
  <c r="CW53" i="10"/>
  <c r="CV53" i="10"/>
  <c r="CU53" i="10"/>
  <c r="CT53" i="10"/>
  <c r="CS53" i="10"/>
  <c r="CR53" i="10"/>
  <c r="CQ53" i="10"/>
  <c r="CP53" i="10"/>
  <c r="CO53" i="10"/>
  <c r="CN53" i="10"/>
  <c r="CM53" i="10"/>
  <c r="CL53" i="10"/>
  <c r="CK53" i="10"/>
  <c r="CJ53" i="10"/>
  <c r="CI53" i="10"/>
  <c r="CH53" i="10"/>
  <c r="CG53" i="10"/>
  <c r="CF53" i="10"/>
  <c r="CE53" i="10"/>
  <c r="CD53" i="10"/>
  <c r="CC53" i="10"/>
  <c r="CB53" i="10"/>
  <c r="CA53" i="10"/>
  <c r="BZ53" i="10"/>
  <c r="BY53" i="10"/>
  <c r="BX53" i="10"/>
  <c r="BW53" i="10"/>
  <c r="BV53" i="10"/>
  <c r="BU53" i="10"/>
  <c r="BT53" i="10"/>
  <c r="BS53" i="10"/>
  <c r="BR53" i="10"/>
  <c r="BQ53" i="10"/>
  <c r="BP53" i="10"/>
  <c r="BO53" i="10"/>
  <c r="BN53" i="10"/>
  <c r="BM53" i="10"/>
  <c r="BL53" i="10"/>
  <c r="BK53" i="10"/>
  <c r="I53" i="10"/>
  <c r="DJ52" i="10"/>
  <c r="DI52" i="10"/>
  <c r="DH52" i="10"/>
  <c r="DG52" i="10"/>
  <c r="DF52" i="10"/>
  <c r="DE52" i="10"/>
  <c r="DD52" i="10"/>
  <c r="DC52" i="10"/>
  <c r="DB52" i="10"/>
  <c r="DA52" i="10"/>
  <c r="CZ52" i="10"/>
  <c r="CY52" i="10"/>
  <c r="CX52" i="10"/>
  <c r="CW52" i="10"/>
  <c r="CV52" i="10"/>
  <c r="CU52" i="10"/>
  <c r="CT52" i="10"/>
  <c r="CS52" i="10"/>
  <c r="CR52" i="10"/>
  <c r="CQ52" i="10"/>
  <c r="CP52" i="10"/>
  <c r="CO52" i="10"/>
  <c r="CN52" i="10"/>
  <c r="CM52" i="10"/>
  <c r="CL52" i="10"/>
  <c r="CK52" i="10"/>
  <c r="CJ52" i="10"/>
  <c r="CI52" i="10"/>
  <c r="CH52" i="10"/>
  <c r="CG52" i="10"/>
  <c r="CF52" i="10"/>
  <c r="CE52" i="10"/>
  <c r="CD52" i="10"/>
  <c r="CC52" i="10"/>
  <c r="CB52" i="10"/>
  <c r="CA52" i="10"/>
  <c r="BZ52" i="10"/>
  <c r="BY52" i="10"/>
  <c r="BX52" i="10"/>
  <c r="BW52" i="10"/>
  <c r="BV52" i="10"/>
  <c r="BU52" i="10"/>
  <c r="BT52" i="10"/>
  <c r="BS52" i="10"/>
  <c r="BR52" i="10"/>
  <c r="BQ52" i="10"/>
  <c r="BP52" i="10"/>
  <c r="BO52" i="10"/>
  <c r="BN52" i="10"/>
  <c r="BM52" i="10"/>
  <c r="BL52" i="10"/>
  <c r="BK52" i="10"/>
  <c r="I52" i="10"/>
  <c r="DJ51" i="10"/>
  <c r="DI51" i="10"/>
  <c r="DH51" i="10"/>
  <c r="DG51" i="10"/>
  <c r="DF51" i="10"/>
  <c r="DE51" i="10"/>
  <c r="DD51" i="10"/>
  <c r="DC51" i="10"/>
  <c r="DB51" i="10"/>
  <c r="DA51" i="10"/>
  <c r="CZ51" i="10"/>
  <c r="CY51" i="10"/>
  <c r="CX51" i="10"/>
  <c r="CW51" i="10"/>
  <c r="CV51" i="10"/>
  <c r="CU51" i="10"/>
  <c r="CT51" i="10"/>
  <c r="CS51" i="10"/>
  <c r="CR51" i="10"/>
  <c r="CQ51" i="10"/>
  <c r="CP51" i="10"/>
  <c r="CO51" i="10"/>
  <c r="CN51" i="10"/>
  <c r="CM51" i="10"/>
  <c r="CL51" i="10"/>
  <c r="CK51" i="10"/>
  <c r="CJ51" i="10"/>
  <c r="CI51" i="10"/>
  <c r="CH51" i="10"/>
  <c r="CG51" i="10"/>
  <c r="CF51" i="10"/>
  <c r="CE51" i="10"/>
  <c r="CD51" i="10"/>
  <c r="CC51" i="10"/>
  <c r="CB51" i="10"/>
  <c r="CA51" i="10"/>
  <c r="BZ51" i="10"/>
  <c r="BY51" i="10"/>
  <c r="BX51" i="10"/>
  <c r="BW51" i="10"/>
  <c r="BV51" i="10"/>
  <c r="BU51" i="10"/>
  <c r="BT51" i="10"/>
  <c r="BS51" i="10"/>
  <c r="BR51" i="10"/>
  <c r="BQ51" i="10"/>
  <c r="BP51" i="10"/>
  <c r="BO51" i="10"/>
  <c r="BN51" i="10"/>
  <c r="BM51" i="10"/>
  <c r="BL51" i="10"/>
  <c r="BK51" i="10"/>
  <c r="I51" i="10"/>
  <c r="DJ50" i="10"/>
  <c r="DI50" i="10"/>
  <c r="DH50" i="10"/>
  <c r="DG50" i="10"/>
  <c r="DF50" i="10"/>
  <c r="DE50" i="10"/>
  <c r="DD50" i="10"/>
  <c r="DC50" i="10"/>
  <c r="DB50" i="10"/>
  <c r="DA50" i="10"/>
  <c r="CZ50" i="10"/>
  <c r="CY50" i="10"/>
  <c r="CX50" i="10"/>
  <c r="CW50" i="10"/>
  <c r="CV50" i="10"/>
  <c r="CU50" i="10"/>
  <c r="CT50" i="10"/>
  <c r="CS50" i="10"/>
  <c r="CR50" i="10"/>
  <c r="CQ50" i="10"/>
  <c r="CP50" i="10"/>
  <c r="CO50" i="10"/>
  <c r="CN50" i="10"/>
  <c r="CM50" i="10"/>
  <c r="CL50" i="10"/>
  <c r="CK50" i="10"/>
  <c r="CJ50" i="10"/>
  <c r="CI50" i="10"/>
  <c r="CH50" i="10"/>
  <c r="CG50" i="10"/>
  <c r="CF50" i="10"/>
  <c r="CE50" i="10"/>
  <c r="CD50" i="10"/>
  <c r="CC50" i="10"/>
  <c r="CB50" i="10"/>
  <c r="CA50" i="10"/>
  <c r="BZ50" i="10"/>
  <c r="BY50" i="10"/>
  <c r="BX50" i="10"/>
  <c r="BW50" i="10"/>
  <c r="BV50" i="10"/>
  <c r="BU50" i="10"/>
  <c r="BT50" i="10"/>
  <c r="BS50" i="10"/>
  <c r="BR50" i="10"/>
  <c r="BQ50" i="10"/>
  <c r="BP50" i="10"/>
  <c r="BO50" i="10"/>
  <c r="BN50" i="10"/>
  <c r="BM50" i="10"/>
  <c r="BL50" i="10"/>
  <c r="BK50" i="10"/>
  <c r="I50" i="10"/>
  <c r="DJ49" i="10"/>
  <c r="DI49" i="10"/>
  <c r="DH49" i="10"/>
  <c r="DG49" i="10"/>
  <c r="DF49" i="10"/>
  <c r="DE49" i="10"/>
  <c r="DD49" i="10"/>
  <c r="DC49" i="10"/>
  <c r="DB49" i="10"/>
  <c r="DA49" i="10"/>
  <c r="CZ49" i="10"/>
  <c r="CY49" i="10"/>
  <c r="CX49" i="10"/>
  <c r="CW49" i="10"/>
  <c r="CV49" i="10"/>
  <c r="CU49" i="10"/>
  <c r="CT49" i="10"/>
  <c r="CS49" i="10"/>
  <c r="CR49" i="10"/>
  <c r="CQ49" i="10"/>
  <c r="CP49" i="10"/>
  <c r="CO49" i="10"/>
  <c r="CN49" i="10"/>
  <c r="CM49" i="10"/>
  <c r="CL49" i="10"/>
  <c r="CK49" i="10"/>
  <c r="CJ49" i="10"/>
  <c r="CI49" i="10"/>
  <c r="CH49" i="10"/>
  <c r="CG49" i="10"/>
  <c r="CF49" i="10"/>
  <c r="CE49" i="10"/>
  <c r="CD49" i="10"/>
  <c r="CC49" i="10"/>
  <c r="CB49" i="10"/>
  <c r="CA49" i="10"/>
  <c r="BZ49" i="10"/>
  <c r="BY49" i="10"/>
  <c r="BX49" i="10"/>
  <c r="BW49" i="10"/>
  <c r="BV49" i="10"/>
  <c r="BU49" i="10"/>
  <c r="BT49" i="10"/>
  <c r="BS49" i="10"/>
  <c r="BR49" i="10"/>
  <c r="BQ49" i="10"/>
  <c r="BP49" i="10"/>
  <c r="BO49" i="10"/>
  <c r="BN49" i="10"/>
  <c r="BM49" i="10"/>
  <c r="BL49" i="10"/>
  <c r="BK49" i="10"/>
  <c r="I49" i="10"/>
  <c r="DJ48" i="10"/>
  <c r="DI48" i="10"/>
  <c r="DH48" i="10"/>
  <c r="DG48" i="10"/>
  <c r="DF48" i="10"/>
  <c r="DE48" i="10"/>
  <c r="DD48" i="10"/>
  <c r="DC48" i="10"/>
  <c r="DB48" i="10"/>
  <c r="DA48" i="10"/>
  <c r="CZ48" i="10"/>
  <c r="CY48" i="10"/>
  <c r="CX48" i="10"/>
  <c r="CW48" i="10"/>
  <c r="CV48" i="10"/>
  <c r="CU48" i="10"/>
  <c r="CT48" i="10"/>
  <c r="CS48" i="10"/>
  <c r="CR48" i="10"/>
  <c r="CQ48" i="10"/>
  <c r="CP48" i="10"/>
  <c r="CO48" i="10"/>
  <c r="CN48" i="10"/>
  <c r="CM48" i="10"/>
  <c r="CL48" i="10"/>
  <c r="CK48" i="10"/>
  <c r="CJ48" i="10"/>
  <c r="CI48" i="10"/>
  <c r="CH48" i="10"/>
  <c r="CG48" i="10"/>
  <c r="CF48" i="10"/>
  <c r="CE48" i="10"/>
  <c r="CD48" i="10"/>
  <c r="CC48" i="10"/>
  <c r="CB48" i="10"/>
  <c r="CA48" i="10"/>
  <c r="BZ48" i="10"/>
  <c r="BY48" i="10"/>
  <c r="BX48" i="10"/>
  <c r="BW48" i="10"/>
  <c r="BV48" i="10"/>
  <c r="BU48" i="10"/>
  <c r="BT48" i="10"/>
  <c r="BS48" i="10"/>
  <c r="BR48" i="10"/>
  <c r="BQ48" i="10"/>
  <c r="BP48" i="10"/>
  <c r="BO48" i="10"/>
  <c r="BN48" i="10"/>
  <c r="BM48" i="10"/>
  <c r="BL48" i="10"/>
  <c r="BK48" i="10"/>
  <c r="I48" i="10"/>
  <c r="DJ47" i="10"/>
  <c r="DI47" i="10"/>
  <c r="DH47" i="10"/>
  <c r="DG47" i="10"/>
  <c r="DF47" i="10"/>
  <c r="DE47" i="10"/>
  <c r="DD47" i="10"/>
  <c r="DC47" i="10"/>
  <c r="DB47" i="10"/>
  <c r="DA47" i="10"/>
  <c r="CZ47" i="10"/>
  <c r="CY47" i="10"/>
  <c r="CX47" i="10"/>
  <c r="CW47" i="10"/>
  <c r="CV47" i="10"/>
  <c r="CU47" i="10"/>
  <c r="CT47" i="10"/>
  <c r="CS47" i="10"/>
  <c r="CR47" i="10"/>
  <c r="CQ47" i="10"/>
  <c r="CP47" i="10"/>
  <c r="CO47" i="10"/>
  <c r="CN47" i="10"/>
  <c r="CM47" i="10"/>
  <c r="CL47" i="10"/>
  <c r="CK47" i="10"/>
  <c r="CJ47" i="10"/>
  <c r="CI47" i="10"/>
  <c r="CH47" i="10"/>
  <c r="CG47" i="10"/>
  <c r="CF47" i="10"/>
  <c r="CE47" i="10"/>
  <c r="CD47" i="10"/>
  <c r="CC47" i="10"/>
  <c r="CB47" i="10"/>
  <c r="CA47" i="10"/>
  <c r="BZ47" i="10"/>
  <c r="BY47" i="10"/>
  <c r="BX47" i="10"/>
  <c r="BW47" i="10"/>
  <c r="BV47" i="10"/>
  <c r="BU47" i="10"/>
  <c r="BT47" i="10"/>
  <c r="BS47" i="10"/>
  <c r="BR47" i="10"/>
  <c r="BQ47" i="10"/>
  <c r="BP47" i="10"/>
  <c r="BO47" i="10"/>
  <c r="BN47" i="10"/>
  <c r="BM47" i="10"/>
  <c r="BL47" i="10"/>
  <c r="BK47" i="10"/>
  <c r="I47" i="10"/>
  <c r="DJ46" i="10"/>
  <c r="DI46" i="10"/>
  <c r="DH46" i="10"/>
  <c r="DG46" i="10"/>
  <c r="DF46" i="10"/>
  <c r="DE46" i="10"/>
  <c r="DD46" i="10"/>
  <c r="DC46" i="10"/>
  <c r="DB46" i="10"/>
  <c r="DA46" i="10"/>
  <c r="CZ46" i="10"/>
  <c r="CY46" i="10"/>
  <c r="CX46" i="10"/>
  <c r="CW46" i="10"/>
  <c r="CV46" i="10"/>
  <c r="CU46" i="10"/>
  <c r="CT46" i="10"/>
  <c r="CS46" i="10"/>
  <c r="CR46" i="10"/>
  <c r="CQ46" i="10"/>
  <c r="CP46" i="10"/>
  <c r="CO46" i="10"/>
  <c r="CN46" i="10"/>
  <c r="CM46" i="10"/>
  <c r="CL46" i="10"/>
  <c r="CK46" i="10"/>
  <c r="CJ46" i="10"/>
  <c r="CI46" i="10"/>
  <c r="CH46" i="10"/>
  <c r="CG46" i="10"/>
  <c r="CF46" i="10"/>
  <c r="CE46" i="10"/>
  <c r="CD46" i="10"/>
  <c r="CC46" i="10"/>
  <c r="CB46" i="10"/>
  <c r="CA46" i="10"/>
  <c r="BZ46" i="10"/>
  <c r="BY46" i="10"/>
  <c r="BX46" i="10"/>
  <c r="BW46" i="10"/>
  <c r="BV46" i="10"/>
  <c r="BU46" i="10"/>
  <c r="BT46" i="10"/>
  <c r="BS46" i="10"/>
  <c r="BR46" i="10"/>
  <c r="BQ46" i="10"/>
  <c r="BP46" i="10"/>
  <c r="BO46" i="10"/>
  <c r="BN46" i="10"/>
  <c r="BM46" i="10"/>
  <c r="BL46" i="10"/>
  <c r="BK46" i="10"/>
  <c r="I46" i="10"/>
  <c r="DJ45" i="10"/>
  <c r="DI45" i="10"/>
  <c r="DH45" i="10"/>
  <c r="DG45" i="10"/>
  <c r="DF45" i="10"/>
  <c r="DE45" i="10"/>
  <c r="DD45" i="10"/>
  <c r="DC45" i="10"/>
  <c r="DB45" i="10"/>
  <c r="DA45" i="10"/>
  <c r="CZ45" i="10"/>
  <c r="CY45" i="10"/>
  <c r="CX45" i="10"/>
  <c r="CW45" i="10"/>
  <c r="CV45" i="10"/>
  <c r="CU45" i="10"/>
  <c r="CT45" i="10"/>
  <c r="CS45" i="10"/>
  <c r="CR45" i="10"/>
  <c r="CQ45" i="10"/>
  <c r="CP45" i="10"/>
  <c r="CO45" i="10"/>
  <c r="CN45" i="10"/>
  <c r="CM45" i="10"/>
  <c r="CL45" i="10"/>
  <c r="CK45" i="10"/>
  <c r="CJ45" i="10"/>
  <c r="CI45" i="10"/>
  <c r="CH45" i="10"/>
  <c r="CG45" i="10"/>
  <c r="CF45" i="10"/>
  <c r="CE45" i="10"/>
  <c r="CD45" i="10"/>
  <c r="CC45" i="10"/>
  <c r="CB45" i="10"/>
  <c r="CA45" i="10"/>
  <c r="BZ45" i="10"/>
  <c r="BY45" i="10"/>
  <c r="BX45" i="10"/>
  <c r="BW45" i="10"/>
  <c r="BV45" i="10"/>
  <c r="BU45" i="10"/>
  <c r="BT45" i="10"/>
  <c r="BS45" i="10"/>
  <c r="BR45" i="10"/>
  <c r="BQ45" i="10"/>
  <c r="BP45" i="10"/>
  <c r="BO45" i="10"/>
  <c r="BN45" i="10"/>
  <c r="BM45" i="10"/>
  <c r="BL45" i="10"/>
  <c r="BK45" i="10"/>
  <c r="I45" i="10"/>
  <c r="DJ44" i="10"/>
  <c r="DI44" i="10"/>
  <c r="DH44" i="10"/>
  <c r="DG44" i="10"/>
  <c r="DF44" i="10"/>
  <c r="DE44" i="10"/>
  <c r="DD44" i="10"/>
  <c r="DC44" i="10"/>
  <c r="DB44" i="10"/>
  <c r="DA44" i="10"/>
  <c r="CZ44" i="10"/>
  <c r="CY44" i="10"/>
  <c r="CX44" i="10"/>
  <c r="CW44" i="10"/>
  <c r="CV44" i="10"/>
  <c r="CU44" i="10"/>
  <c r="CT44" i="10"/>
  <c r="CS44" i="10"/>
  <c r="CR44" i="10"/>
  <c r="CQ44" i="10"/>
  <c r="CP44" i="10"/>
  <c r="CO44" i="10"/>
  <c r="CN44" i="10"/>
  <c r="CM44" i="10"/>
  <c r="CL44" i="10"/>
  <c r="CK44" i="10"/>
  <c r="CJ44" i="10"/>
  <c r="CI44" i="10"/>
  <c r="CH44" i="10"/>
  <c r="CG44" i="10"/>
  <c r="CF44" i="10"/>
  <c r="CE44" i="10"/>
  <c r="CD44" i="10"/>
  <c r="CC44" i="10"/>
  <c r="CB44" i="10"/>
  <c r="CA44" i="10"/>
  <c r="BZ44" i="10"/>
  <c r="BY44" i="10"/>
  <c r="BX44" i="10"/>
  <c r="BW44" i="10"/>
  <c r="BV44" i="10"/>
  <c r="BU44" i="10"/>
  <c r="BT44" i="10"/>
  <c r="BS44" i="10"/>
  <c r="BR44" i="10"/>
  <c r="BQ44" i="10"/>
  <c r="BP44" i="10"/>
  <c r="BO44" i="10"/>
  <c r="BN44" i="10"/>
  <c r="BM44" i="10"/>
  <c r="BL44" i="10"/>
  <c r="BK44" i="10"/>
  <c r="I44" i="10"/>
  <c r="DJ43" i="10"/>
  <c r="DI43" i="10"/>
  <c r="DH43" i="10"/>
  <c r="DG43" i="10"/>
  <c r="DF43" i="10"/>
  <c r="DE43" i="10"/>
  <c r="DD43" i="10"/>
  <c r="DC43" i="10"/>
  <c r="DB43" i="10"/>
  <c r="DA43" i="10"/>
  <c r="CZ43" i="10"/>
  <c r="CY43" i="10"/>
  <c r="CX43" i="10"/>
  <c r="CW43" i="10"/>
  <c r="CV43" i="10"/>
  <c r="CU43" i="10"/>
  <c r="CT43" i="10"/>
  <c r="CS43" i="10"/>
  <c r="CR43" i="10"/>
  <c r="CQ43" i="10"/>
  <c r="CP43" i="10"/>
  <c r="CO43" i="10"/>
  <c r="CN43" i="10"/>
  <c r="CM43" i="10"/>
  <c r="CL43" i="10"/>
  <c r="CK43" i="10"/>
  <c r="CJ43" i="10"/>
  <c r="CI43" i="10"/>
  <c r="CH43" i="10"/>
  <c r="CG43" i="10"/>
  <c r="CF43" i="10"/>
  <c r="CE43" i="10"/>
  <c r="CD43" i="10"/>
  <c r="CC43" i="10"/>
  <c r="CB43" i="10"/>
  <c r="CA43" i="10"/>
  <c r="BZ43" i="10"/>
  <c r="BY43" i="10"/>
  <c r="BX43" i="10"/>
  <c r="BW43" i="10"/>
  <c r="BV43" i="10"/>
  <c r="BU43" i="10"/>
  <c r="BT43" i="10"/>
  <c r="BS43" i="10"/>
  <c r="BR43" i="10"/>
  <c r="BQ43" i="10"/>
  <c r="BP43" i="10"/>
  <c r="BO43" i="10"/>
  <c r="BN43" i="10"/>
  <c r="BM43" i="10"/>
  <c r="BL43" i="10"/>
  <c r="BK43" i="10"/>
  <c r="I43" i="10"/>
  <c r="DJ42" i="10"/>
  <c r="DI42" i="10"/>
  <c r="DH42" i="10"/>
  <c r="DG42" i="10"/>
  <c r="DF42" i="10"/>
  <c r="DE42" i="10"/>
  <c r="DD42" i="10"/>
  <c r="DC42" i="10"/>
  <c r="DB42" i="10"/>
  <c r="DA42" i="10"/>
  <c r="CZ42" i="10"/>
  <c r="CY42" i="10"/>
  <c r="CX42" i="10"/>
  <c r="CW42" i="10"/>
  <c r="CV42" i="10"/>
  <c r="CU42" i="10"/>
  <c r="CT42" i="10"/>
  <c r="CS42" i="10"/>
  <c r="CR42" i="10"/>
  <c r="CQ42" i="10"/>
  <c r="CP42" i="10"/>
  <c r="CO42" i="10"/>
  <c r="CN42" i="10"/>
  <c r="CM42" i="10"/>
  <c r="CL42" i="10"/>
  <c r="CK42" i="10"/>
  <c r="CJ42" i="10"/>
  <c r="CI42" i="10"/>
  <c r="CH42" i="10"/>
  <c r="CG42" i="10"/>
  <c r="CF42" i="10"/>
  <c r="CE42" i="10"/>
  <c r="CD42" i="10"/>
  <c r="CC42" i="10"/>
  <c r="CB42" i="10"/>
  <c r="CA42" i="10"/>
  <c r="BZ42" i="10"/>
  <c r="BY42" i="10"/>
  <c r="BX42" i="10"/>
  <c r="BW42" i="10"/>
  <c r="BV42" i="10"/>
  <c r="BU42" i="10"/>
  <c r="BT42" i="10"/>
  <c r="BS42" i="10"/>
  <c r="BR42" i="10"/>
  <c r="BQ42" i="10"/>
  <c r="BP42" i="10"/>
  <c r="BO42" i="10"/>
  <c r="BN42" i="10"/>
  <c r="BM42" i="10"/>
  <c r="BL42" i="10"/>
  <c r="BK42" i="10"/>
  <c r="I42" i="10"/>
  <c r="DJ41" i="10"/>
  <c r="DI41" i="10"/>
  <c r="DH41" i="10"/>
  <c r="DG41" i="10"/>
  <c r="DF41" i="10"/>
  <c r="DE41" i="10"/>
  <c r="DD41" i="10"/>
  <c r="DC41" i="10"/>
  <c r="DB41" i="10"/>
  <c r="DA41" i="10"/>
  <c r="CZ41" i="10"/>
  <c r="CY41" i="10"/>
  <c r="CX41" i="10"/>
  <c r="CW41" i="10"/>
  <c r="CV41" i="10"/>
  <c r="CU41" i="10"/>
  <c r="CT41" i="10"/>
  <c r="CS41" i="10"/>
  <c r="CR41" i="10"/>
  <c r="CQ41" i="10"/>
  <c r="CP41" i="10"/>
  <c r="CO41" i="10"/>
  <c r="CN41" i="10"/>
  <c r="CM41" i="10"/>
  <c r="CL41" i="10"/>
  <c r="CK41" i="10"/>
  <c r="CJ41" i="10"/>
  <c r="CI41" i="10"/>
  <c r="CH41" i="10"/>
  <c r="CG41" i="10"/>
  <c r="CF41" i="10"/>
  <c r="CE41" i="10"/>
  <c r="CD41" i="10"/>
  <c r="CC41" i="10"/>
  <c r="CB41" i="10"/>
  <c r="CA41" i="10"/>
  <c r="BZ41" i="10"/>
  <c r="BY41" i="10"/>
  <c r="BX41" i="10"/>
  <c r="BW41" i="10"/>
  <c r="BV41" i="10"/>
  <c r="BU41" i="10"/>
  <c r="BT41" i="10"/>
  <c r="BS41" i="10"/>
  <c r="BR41" i="10"/>
  <c r="BQ41" i="10"/>
  <c r="BP41" i="10"/>
  <c r="BO41" i="10"/>
  <c r="BN41" i="10"/>
  <c r="BM41" i="10"/>
  <c r="BL41" i="10"/>
  <c r="BK41" i="10"/>
  <c r="I41" i="10"/>
  <c r="DJ40" i="10"/>
  <c r="DI40" i="10"/>
  <c r="DH40" i="10"/>
  <c r="DG40" i="10"/>
  <c r="DF40" i="10"/>
  <c r="DE40" i="10"/>
  <c r="DD40" i="10"/>
  <c r="DC40" i="10"/>
  <c r="DB40" i="10"/>
  <c r="DA40" i="10"/>
  <c r="CZ40" i="10"/>
  <c r="CY40" i="10"/>
  <c r="CX40" i="10"/>
  <c r="CW40" i="10"/>
  <c r="CV40" i="10"/>
  <c r="CU40" i="10"/>
  <c r="CT40" i="10"/>
  <c r="CS40" i="10"/>
  <c r="CR40" i="10"/>
  <c r="CQ40" i="10"/>
  <c r="CP40" i="10"/>
  <c r="CO40" i="10"/>
  <c r="CN40" i="10"/>
  <c r="CM40" i="10"/>
  <c r="CL40" i="10"/>
  <c r="CK40" i="10"/>
  <c r="CJ40" i="10"/>
  <c r="CI40" i="10"/>
  <c r="CH40" i="10"/>
  <c r="CG40" i="10"/>
  <c r="CF40" i="10"/>
  <c r="CE40" i="10"/>
  <c r="CD40" i="10"/>
  <c r="CC40" i="10"/>
  <c r="CB40" i="10"/>
  <c r="CA40" i="10"/>
  <c r="BZ40" i="10"/>
  <c r="BY40" i="10"/>
  <c r="BX40" i="10"/>
  <c r="BW40" i="10"/>
  <c r="BV40" i="10"/>
  <c r="BU40" i="10"/>
  <c r="BT40" i="10"/>
  <c r="BS40" i="10"/>
  <c r="BR40" i="10"/>
  <c r="BQ40" i="10"/>
  <c r="BP40" i="10"/>
  <c r="BO40" i="10"/>
  <c r="BN40" i="10"/>
  <c r="BM40" i="10"/>
  <c r="BL40" i="10"/>
  <c r="BK40" i="10"/>
  <c r="I40" i="10"/>
  <c r="DJ39" i="10"/>
  <c r="DI39" i="10"/>
  <c r="DH39" i="10"/>
  <c r="DG39" i="10"/>
  <c r="DF39" i="10"/>
  <c r="DE39" i="10"/>
  <c r="DD39" i="10"/>
  <c r="DC39" i="10"/>
  <c r="DB39" i="10"/>
  <c r="DA39" i="10"/>
  <c r="CZ39" i="10"/>
  <c r="CY39" i="10"/>
  <c r="CX39" i="10"/>
  <c r="CW39" i="10"/>
  <c r="CV39" i="10"/>
  <c r="CU39" i="10"/>
  <c r="CT39" i="10"/>
  <c r="CS39" i="10"/>
  <c r="CR39" i="10"/>
  <c r="CQ39" i="10"/>
  <c r="CP39" i="10"/>
  <c r="CO39" i="10"/>
  <c r="CN39" i="10"/>
  <c r="CM39" i="10"/>
  <c r="CL39" i="10"/>
  <c r="CK39" i="10"/>
  <c r="CJ39" i="10"/>
  <c r="CI39" i="10"/>
  <c r="CH39" i="10"/>
  <c r="CG39" i="10"/>
  <c r="CF39" i="10"/>
  <c r="CE39" i="10"/>
  <c r="CD39" i="10"/>
  <c r="CC39" i="10"/>
  <c r="CB39" i="10"/>
  <c r="CA39" i="10"/>
  <c r="BZ39" i="10"/>
  <c r="BY39" i="10"/>
  <c r="BX39" i="10"/>
  <c r="BW39" i="10"/>
  <c r="BV39" i="10"/>
  <c r="BU39" i="10"/>
  <c r="BT39" i="10"/>
  <c r="BS39" i="10"/>
  <c r="BR39" i="10"/>
  <c r="BQ39" i="10"/>
  <c r="BP39" i="10"/>
  <c r="BO39" i="10"/>
  <c r="BN39" i="10"/>
  <c r="BM39" i="10"/>
  <c r="BL39" i="10"/>
  <c r="BK39" i="10"/>
  <c r="I39" i="10"/>
  <c r="DJ38" i="10"/>
  <c r="DI38" i="10"/>
  <c r="DH38" i="10"/>
  <c r="DG38" i="10"/>
  <c r="DF38" i="10"/>
  <c r="DE38" i="10"/>
  <c r="DD38" i="10"/>
  <c r="DC38" i="10"/>
  <c r="DB38" i="10"/>
  <c r="DA38" i="10"/>
  <c r="CZ38" i="10"/>
  <c r="CY38" i="10"/>
  <c r="CX38" i="10"/>
  <c r="CW38" i="10"/>
  <c r="CV38" i="10"/>
  <c r="CU38" i="10"/>
  <c r="CT38" i="10"/>
  <c r="CS38" i="10"/>
  <c r="CR38" i="10"/>
  <c r="CQ38" i="10"/>
  <c r="CP38" i="10"/>
  <c r="CO38" i="10"/>
  <c r="CN38" i="10"/>
  <c r="CM38" i="10"/>
  <c r="CL38" i="10"/>
  <c r="CK38" i="10"/>
  <c r="CJ38" i="10"/>
  <c r="CI38" i="10"/>
  <c r="CH38" i="10"/>
  <c r="CG38" i="10"/>
  <c r="CF38" i="10"/>
  <c r="CE38" i="10"/>
  <c r="CD38" i="10"/>
  <c r="CC38" i="10"/>
  <c r="CB38" i="10"/>
  <c r="CA38" i="10"/>
  <c r="BZ38" i="10"/>
  <c r="BY38" i="10"/>
  <c r="BX38" i="10"/>
  <c r="BW38" i="10"/>
  <c r="BV38" i="10"/>
  <c r="BU38" i="10"/>
  <c r="BT38" i="10"/>
  <c r="BS38" i="10"/>
  <c r="BR38" i="10"/>
  <c r="BQ38" i="10"/>
  <c r="BP38" i="10"/>
  <c r="BO38" i="10"/>
  <c r="BN38" i="10"/>
  <c r="BM38" i="10"/>
  <c r="BL38" i="10"/>
  <c r="BK38" i="10"/>
  <c r="I38" i="10"/>
  <c r="DJ37" i="10"/>
  <c r="DI37" i="10"/>
  <c r="DH37" i="10"/>
  <c r="DG37" i="10"/>
  <c r="DF37" i="10"/>
  <c r="DE37" i="10"/>
  <c r="DD37" i="10"/>
  <c r="DC37" i="10"/>
  <c r="DB37" i="10"/>
  <c r="DA37" i="10"/>
  <c r="CZ37" i="10"/>
  <c r="CY37" i="10"/>
  <c r="CX37" i="10"/>
  <c r="CW37" i="10"/>
  <c r="CV37" i="10"/>
  <c r="CU37" i="10"/>
  <c r="CT37" i="10"/>
  <c r="CS37" i="10"/>
  <c r="CR37" i="10"/>
  <c r="CQ37" i="10"/>
  <c r="CP37" i="10"/>
  <c r="CO37" i="10"/>
  <c r="CN37" i="10"/>
  <c r="CM37" i="10"/>
  <c r="CL37" i="10"/>
  <c r="CK37" i="10"/>
  <c r="CJ37" i="10"/>
  <c r="CI37" i="10"/>
  <c r="CH37" i="10"/>
  <c r="CG37" i="10"/>
  <c r="CF37" i="10"/>
  <c r="CE37" i="10"/>
  <c r="CD37" i="10"/>
  <c r="CC37" i="10"/>
  <c r="CB37" i="10"/>
  <c r="CA37" i="10"/>
  <c r="BZ37" i="10"/>
  <c r="BY37" i="10"/>
  <c r="BX37" i="10"/>
  <c r="BW37" i="10"/>
  <c r="BV37" i="10"/>
  <c r="BU37" i="10"/>
  <c r="BT37" i="10"/>
  <c r="BS37" i="10"/>
  <c r="BR37" i="10"/>
  <c r="BQ37" i="10"/>
  <c r="BP37" i="10"/>
  <c r="BO37" i="10"/>
  <c r="BN37" i="10"/>
  <c r="BM37" i="10"/>
  <c r="BL37" i="10"/>
  <c r="BK37" i="10"/>
  <c r="I37" i="10"/>
  <c r="DJ36" i="10"/>
  <c r="DI36" i="10"/>
  <c r="DH36" i="10"/>
  <c r="DG36" i="10"/>
  <c r="DF36" i="10"/>
  <c r="DE36" i="10"/>
  <c r="DD36" i="10"/>
  <c r="DC36" i="10"/>
  <c r="DB36" i="10"/>
  <c r="DA36" i="10"/>
  <c r="CZ36" i="10"/>
  <c r="CY36" i="10"/>
  <c r="CX36" i="10"/>
  <c r="CW36" i="10"/>
  <c r="CV36" i="10"/>
  <c r="CU36" i="10"/>
  <c r="CT36" i="10"/>
  <c r="CS36" i="10"/>
  <c r="CR36" i="10"/>
  <c r="CQ36" i="10"/>
  <c r="CP36" i="10"/>
  <c r="CO36" i="10"/>
  <c r="CN36" i="10"/>
  <c r="CM36" i="10"/>
  <c r="CL36" i="10"/>
  <c r="CK36" i="10"/>
  <c r="CJ36" i="10"/>
  <c r="CI36" i="10"/>
  <c r="CH36" i="10"/>
  <c r="CG36" i="10"/>
  <c r="CF36" i="10"/>
  <c r="CE36" i="10"/>
  <c r="CD36" i="10"/>
  <c r="CC36" i="10"/>
  <c r="CB36" i="10"/>
  <c r="CA36" i="10"/>
  <c r="BZ36" i="10"/>
  <c r="BY36" i="10"/>
  <c r="BX36" i="10"/>
  <c r="BW36" i="10"/>
  <c r="BV36" i="10"/>
  <c r="BU36" i="10"/>
  <c r="BT36" i="10"/>
  <c r="BS36" i="10"/>
  <c r="BR36" i="10"/>
  <c r="BQ36" i="10"/>
  <c r="BP36" i="10"/>
  <c r="BO36" i="10"/>
  <c r="BN36" i="10"/>
  <c r="BM36" i="10"/>
  <c r="BL36" i="10"/>
  <c r="BK36" i="10"/>
  <c r="I36" i="10"/>
  <c r="DJ35" i="10"/>
  <c r="DI35" i="10"/>
  <c r="DH35" i="10"/>
  <c r="DG35" i="10"/>
  <c r="DF35" i="10"/>
  <c r="DE35" i="10"/>
  <c r="DD35" i="10"/>
  <c r="DC35" i="10"/>
  <c r="DB35" i="10"/>
  <c r="DA35" i="10"/>
  <c r="CZ35" i="10"/>
  <c r="CY35" i="10"/>
  <c r="CX35" i="10"/>
  <c r="CW35" i="10"/>
  <c r="CV35" i="10"/>
  <c r="CU35" i="10"/>
  <c r="CT35" i="10"/>
  <c r="CS35" i="10"/>
  <c r="CR35" i="10"/>
  <c r="CQ35" i="10"/>
  <c r="CP35" i="10"/>
  <c r="CO35" i="10"/>
  <c r="CN35" i="10"/>
  <c r="CM35" i="10"/>
  <c r="CL35" i="10"/>
  <c r="CK35" i="10"/>
  <c r="CJ35" i="10"/>
  <c r="CI35" i="10"/>
  <c r="CH35" i="10"/>
  <c r="CG35" i="10"/>
  <c r="CF35" i="10"/>
  <c r="CE35" i="10"/>
  <c r="CD35" i="10"/>
  <c r="CC35" i="10"/>
  <c r="CB35" i="10"/>
  <c r="CA35" i="10"/>
  <c r="BZ35" i="10"/>
  <c r="BY35" i="10"/>
  <c r="BX35" i="10"/>
  <c r="BW35" i="10"/>
  <c r="BV35" i="10"/>
  <c r="BU35" i="10"/>
  <c r="BT35" i="10"/>
  <c r="BS35" i="10"/>
  <c r="BR35" i="10"/>
  <c r="BQ35" i="10"/>
  <c r="BP35" i="10"/>
  <c r="BO35" i="10"/>
  <c r="BN35" i="10"/>
  <c r="BM35" i="10"/>
  <c r="BL35" i="10"/>
  <c r="BK35" i="10"/>
  <c r="I35" i="10"/>
  <c r="DJ34" i="10"/>
  <c r="DI34" i="10"/>
  <c r="DH34" i="10"/>
  <c r="DG34" i="10"/>
  <c r="DF34" i="10"/>
  <c r="DE34" i="10"/>
  <c r="DD34" i="10"/>
  <c r="DC34" i="10"/>
  <c r="DB34" i="10"/>
  <c r="DA34" i="10"/>
  <c r="CZ34" i="10"/>
  <c r="CY34" i="10"/>
  <c r="CX34" i="10"/>
  <c r="CW34" i="10"/>
  <c r="CV34" i="10"/>
  <c r="CU34" i="10"/>
  <c r="CT34" i="10"/>
  <c r="CS34" i="10"/>
  <c r="CR34" i="10"/>
  <c r="CQ34" i="10"/>
  <c r="CP34" i="10"/>
  <c r="CO34" i="10"/>
  <c r="CN34" i="10"/>
  <c r="CM34" i="10"/>
  <c r="CL34" i="10"/>
  <c r="CK34" i="10"/>
  <c r="CJ34" i="10"/>
  <c r="CI34" i="10"/>
  <c r="CH34" i="10"/>
  <c r="CG34" i="10"/>
  <c r="CF34" i="10"/>
  <c r="CE34" i="10"/>
  <c r="CD34" i="10"/>
  <c r="CC34" i="10"/>
  <c r="CB34" i="10"/>
  <c r="CA34" i="10"/>
  <c r="BZ34" i="10"/>
  <c r="BY34" i="10"/>
  <c r="BX34" i="10"/>
  <c r="BW34" i="10"/>
  <c r="BV34" i="10"/>
  <c r="BU34" i="10"/>
  <c r="BT34" i="10"/>
  <c r="BS34" i="10"/>
  <c r="BR34" i="10"/>
  <c r="BQ34" i="10"/>
  <c r="BP34" i="10"/>
  <c r="BO34" i="10"/>
  <c r="BN34" i="10"/>
  <c r="BM34" i="10"/>
  <c r="BL34" i="10"/>
  <c r="BK34" i="10"/>
  <c r="I34" i="10"/>
  <c r="DJ33" i="10"/>
  <c r="DI33" i="10"/>
  <c r="DH33" i="10"/>
  <c r="DG33" i="10"/>
  <c r="DF33" i="10"/>
  <c r="DE33" i="10"/>
  <c r="DD33" i="10"/>
  <c r="DC33" i="10"/>
  <c r="DB33" i="10"/>
  <c r="DA33" i="10"/>
  <c r="CZ33" i="10"/>
  <c r="CY33" i="10"/>
  <c r="CX33" i="10"/>
  <c r="CW33" i="10"/>
  <c r="CV33" i="10"/>
  <c r="CU33" i="10"/>
  <c r="CT33" i="10"/>
  <c r="CS33" i="10"/>
  <c r="CR33" i="10"/>
  <c r="CQ33" i="10"/>
  <c r="CP33" i="10"/>
  <c r="CO33" i="10"/>
  <c r="CN33" i="10"/>
  <c r="CM33" i="10"/>
  <c r="CL33" i="10"/>
  <c r="CK33" i="10"/>
  <c r="CJ33" i="10"/>
  <c r="CI33" i="10"/>
  <c r="CH33" i="10"/>
  <c r="CG33" i="10"/>
  <c r="CF33" i="10"/>
  <c r="CE33" i="10"/>
  <c r="CD33" i="10"/>
  <c r="CC33" i="10"/>
  <c r="CB33" i="10"/>
  <c r="CA33" i="10"/>
  <c r="BZ33" i="10"/>
  <c r="BY33" i="10"/>
  <c r="BX33" i="10"/>
  <c r="BW33" i="10"/>
  <c r="BV33" i="10"/>
  <c r="BU33" i="10"/>
  <c r="BT33" i="10"/>
  <c r="BS33" i="10"/>
  <c r="BR33" i="10"/>
  <c r="BQ33" i="10"/>
  <c r="BP33" i="10"/>
  <c r="BO33" i="10"/>
  <c r="BN33" i="10"/>
  <c r="BM33" i="10"/>
  <c r="BL33" i="10"/>
  <c r="BK33" i="10"/>
  <c r="I33" i="10"/>
  <c r="DJ32" i="10"/>
  <c r="DI32" i="10"/>
  <c r="DH32" i="10"/>
  <c r="DG32" i="10"/>
  <c r="DF32" i="10"/>
  <c r="DE32" i="10"/>
  <c r="DD32" i="10"/>
  <c r="DC32" i="10"/>
  <c r="DB32" i="10"/>
  <c r="DA32" i="10"/>
  <c r="CZ32" i="10"/>
  <c r="CY32" i="10"/>
  <c r="CX32" i="10"/>
  <c r="CW32" i="10"/>
  <c r="CV32" i="10"/>
  <c r="CU32" i="10"/>
  <c r="CT32" i="10"/>
  <c r="CS32" i="10"/>
  <c r="CR32" i="10"/>
  <c r="CQ32" i="10"/>
  <c r="CP32" i="10"/>
  <c r="CO32" i="10"/>
  <c r="CN32" i="10"/>
  <c r="CM32" i="10"/>
  <c r="CL32" i="10"/>
  <c r="CK32" i="10"/>
  <c r="CJ32" i="10"/>
  <c r="CI32" i="10"/>
  <c r="CH32" i="10"/>
  <c r="CG32" i="10"/>
  <c r="CF32" i="10"/>
  <c r="CE32" i="10"/>
  <c r="CD32" i="10"/>
  <c r="CC32" i="10"/>
  <c r="CB32" i="10"/>
  <c r="CA32" i="10"/>
  <c r="BZ32" i="10"/>
  <c r="BY32" i="10"/>
  <c r="BX32" i="10"/>
  <c r="BW32" i="10"/>
  <c r="BV32" i="10"/>
  <c r="BU32" i="10"/>
  <c r="BT32" i="10"/>
  <c r="BS32" i="10"/>
  <c r="BR32" i="10"/>
  <c r="BQ32" i="10"/>
  <c r="BP32" i="10"/>
  <c r="BO32" i="10"/>
  <c r="BN32" i="10"/>
  <c r="BM32" i="10"/>
  <c r="BL32" i="10"/>
  <c r="BK32" i="10"/>
  <c r="I32" i="10"/>
  <c r="DJ31" i="10"/>
  <c r="DI31" i="10"/>
  <c r="DH31" i="10"/>
  <c r="DG31" i="10"/>
  <c r="DF31" i="10"/>
  <c r="DE31" i="10"/>
  <c r="DD31" i="10"/>
  <c r="DC31" i="10"/>
  <c r="DB31" i="10"/>
  <c r="DA31" i="10"/>
  <c r="CZ31" i="10"/>
  <c r="CY31" i="10"/>
  <c r="CX31" i="10"/>
  <c r="CW31" i="10"/>
  <c r="CV31" i="10"/>
  <c r="CU31" i="10"/>
  <c r="CT31" i="10"/>
  <c r="CS31" i="10"/>
  <c r="CR31" i="10"/>
  <c r="CQ31" i="10"/>
  <c r="CP31" i="10"/>
  <c r="CO31" i="10"/>
  <c r="CN31" i="10"/>
  <c r="CM31" i="10"/>
  <c r="CL31" i="10"/>
  <c r="CK31" i="10"/>
  <c r="CJ31" i="10"/>
  <c r="CI31" i="10"/>
  <c r="CH31" i="10"/>
  <c r="CG31" i="10"/>
  <c r="CF31" i="10"/>
  <c r="CE31" i="10"/>
  <c r="CD31" i="10"/>
  <c r="CC31" i="10"/>
  <c r="CB31" i="10"/>
  <c r="CA31" i="10"/>
  <c r="BZ31" i="10"/>
  <c r="BY31" i="10"/>
  <c r="BX31" i="10"/>
  <c r="BW31" i="10"/>
  <c r="BV31" i="10"/>
  <c r="BU31" i="10"/>
  <c r="BT31" i="10"/>
  <c r="BS31" i="10"/>
  <c r="BR31" i="10"/>
  <c r="BQ31" i="10"/>
  <c r="BP31" i="10"/>
  <c r="BO31" i="10"/>
  <c r="BN31" i="10"/>
  <c r="BM31" i="10"/>
  <c r="BL31" i="10"/>
  <c r="BK31" i="10"/>
  <c r="I31" i="10"/>
  <c r="DJ30" i="10"/>
  <c r="DI30" i="10"/>
  <c r="DH30" i="10"/>
  <c r="DG30" i="10"/>
  <c r="DF30" i="10"/>
  <c r="DE30" i="10"/>
  <c r="DD30" i="10"/>
  <c r="DC30" i="10"/>
  <c r="DB30" i="10"/>
  <c r="DA30" i="10"/>
  <c r="CZ30" i="10"/>
  <c r="CY30" i="10"/>
  <c r="CX30" i="10"/>
  <c r="CW30" i="10"/>
  <c r="CV30" i="10"/>
  <c r="CU30" i="10"/>
  <c r="CT30" i="10"/>
  <c r="CS30" i="10"/>
  <c r="CR30" i="10"/>
  <c r="CQ30" i="10"/>
  <c r="CP30" i="10"/>
  <c r="CO30" i="10"/>
  <c r="CN30" i="10"/>
  <c r="CM30" i="10"/>
  <c r="CL30" i="10"/>
  <c r="CK30"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I30" i="10"/>
  <c r="DJ29" i="10"/>
  <c r="DI29" i="10"/>
  <c r="DH29" i="10"/>
  <c r="DG29" i="10"/>
  <c r="DF29" i="10"/>
  <c r="DE29" i="10"/>
  <c r="DD29" i="10"/>
  <c r="DC29" i="10"/>
  <c r="DB29" i="10"/>
  <c r="DA29" i="10"/>
  <c r="CZ29" i="10"/>
  <c r="CY29" i="10"/>
  <c r="CX29" i="10"/>
  <c r="CW29" i="10"/>
  <c r="CV29" i="10"/>
  <c r="CU29" i="10"/>
  <c r="CT29" i="10"/>
  <c r="CS29" i="10"/>
  <c r="CR29" i="10"/>
  <c r="CQ29" i="10"/>
  <c r="CP29" i="10"/>
  <c r="CO29" i="10"/>
  <c r="CN29" i="10"/>
  <c r="CM29" i="10"/>
  <c r="CL29" i="10"/>
  <c r="CK29" i="10"/>
  <c r="CJ29" i="10"/>
  <c r="CI29" i="10"/>
  <c r="CH29" i="10"/>
  <c r="CG29" i="10"/>
  <c r="CF29" i="10"/>
  <c r="CE29" i="10"/>
  <c r="CD29" i="10"/>
  <c r="CC29" i="10"/>
  <c r="CB29" i="10"/>
  <c r="CA29" i="10"/>
  <c r="BZ29" i="10"/>
  <c r="BY29" i="10"/>
  <c r="BX29" i="10"/>
  <c r="BW29" i="10"/>
  <c r="BV29" i="10"/>
  <c r="BU29" i="10"/>
  <c r="BT29" i="10"/>
  <c r="BS29" i="10"/>
  <c r="BR29" i="10"/>
  <c r="BQ29" i="10"/>
  <c r="BP29" i="10"/>
  <c r="BO29" i="10"/>
  <c r="BN29" i="10"/>
  <c r="BM29" i="10"/>
  <c r="BL29" i="10"/>
  <c r="BK29" i="10"/>
  <c r="I29" i="10"/>
  <c r="DJ28" i="10"/>
  <c r="DI28" i="10"/>
  <c r="DH28" i="10"/>
  <c r="DG28" i="10"/>
  <c r="DF28" i="10"/>
  <c r="DE28" i="10"/>
  <c r="DD28" i="10"/>
  <c r="DC28" i="10"/>
  <c r="DB28" i="10"/>
  <c r="DA28" i="10"/>
  <c r="CZ28" i="10"/>
  <c r="CY28" i="10"/>
  <c r="CX28" i="10"/>
  <c r="CW28" i="10"/>
  <c r="CV28" i="10"/>
  <c r="CU28" i="10"/>
  <c r="CT28" i="10"/>
  <c r="CS28" i="10"/>
  <c r="CR28" i="10"/>
  <c r="CQ28" i="10"/>
  <c r="CP28" i="10"/>
  <c r="CO28" i="10"/>
  <c r="CN28" i="10"/>
  <c r="CM28" i="10"/>
  <c r="CL28" i="10"/>
  <c r="CK28" i="10"/>
  <c r="CJ28" i="10"/>
  <c r="CI28" i="10"/>
  <c r="CH28" i="10"/>
  <c r="CG28" i="10"/>
  <c r="CF28" i="10"/>
  <c r="CE28" i="10"/>
  <c r="CD28" i="10"/>
  <c r="CC28" i="10"/>
  <c r="CB28" i="10"/>
  <c r="CA28" i="10"/>
  <c r="BZ28" i="10"/>
  <c r="BY28" i="10"/>
  <c r="BX28" i="10"/>
  <c r="BW28" i="10"/>
  <c r="BV28" i="10"/>
  <c r="BU28" i="10"/>
  <c r="BT28" i="10"/>
  <c r="BS28" i="10"/>
  <c r="BR28" i="10"/>
  <c r="BQ28" i="10"/>
  <c r="BP28" i="10"/>
  <c r="BO28" i="10"/>
  <c r="BN28" i="10"/>
  <c r="BM28" i="10"/>
  <c r="BL28" i="10"/>
  <c r="BK28" i="10"/>
  <c r="I28" i="10"/>
  <c r="DJ27" i="10"/>
  <c r="DI27" i="10"/>
  <c r="DH27" i="10"/>
  <c r="DG27" i="10"/>
  <c r="DF27" i="10"/>
  <c r="DE27" i="10"/>
  <c r="DD27" i="10"/>
  <c r="DC27" i="10"/>
  <c r="DB27" i="10"/>
  <c r="DA27" i="10"/>
  <c r="CZ27" i="10"/>
  <c r="CY27" i="10"/>
  <c r="CX27" i="10"/>
  <c r="CW27" i="10"/>
  <c r="CV27" i="10"/>
  <c r="CU27" i="10"/>
  <c r="CT27" i="10"/>
  <c r="CS27" i="10"/>
  <c r="CR27" i="10"/>
  <c r="CQ27" i="10"/>
  <c r="CP27" i="10"/>
  <c r="CO27" i="10"/>
  <c r="CN27" i="10"/>
  <c r="CM27" i="10"/>
  <c r="CL27" i="10"/>
  <c r="CK27" i="10"/>
  <c r="CJ27" i="10"/>
  <c r="CI27" i="10"/>
  <c r="CH27" i="10"/>
  <c r="CG27" i="10"/>
  <c r="CF27" i="10"/>
  <c r="CE27" i="10"/>
  <c r="CD27" i="10"/>
  <c r="CC27" i="10"/>
  <c r="CB27" i="10"/>
  <c r="CA27" i="10"/>
  <c r="BZ27" i="10"/>
  <c r="BY27" i="10"/>
  <c r="BX27" i="10"/>
  <c r="BW27" i="10"/>
  <c r="BV27" i="10"/>
  <c r="BU27" i="10"/>
  <c r="BT27" i="10"/>
  <c r="BS27" i="10"/>
  <c r="BR27" i="10"/>
  <c r="BQ27" i="10"/>
  <c r="BP27" i="10"/>
  <c r="BO27" i="10"/>
  <c r="BN27" i="10"/>
  <c r="BM27" i="10"/>
  <c r="BL27" i="10"/>
  <c r="BK27" i="10"/>
  <c r="I27" i="10"/>
  <c r="DJ26" i="10"/>
  <c r="DI26" i="10"/>
  <c r="DH26" i="10"/>
  <c r="DG26" i="10"/>
  <c r="DF26" i="10"/>
  <c r="DE26" i="10"/>
  <c r="DD26" i="10"/>
  <c r="DC26" i="10"/>
  <c r="DB26" i="10"/>
  <c r="DA26" i="10"/>
  <c r="CZ26" i="10"/>
  <c r="CY26" i="10"/>
  <c r="CX26" i="10"/>
  <c r="CW26" i="10"/>
  <c r="CV26" i="10"/>
  <c r="CU26" i="10"/>
  <c r="CT26" i="10"/>
  <c r="CS26" i="10"/>
  <c r="CR26" i="10"/>
  <c r="CQ26" i="10"/>
  <c r="CP26" i="10"/>
  <c r="CO26" i="10"/>
  <c r="CN26" i="10"/>
  <c r="CM26" i="10"/>
  <c r="CL26" i="10"/>
  <c r="CK26" i="10"/>
  <c r="CJ26" i="10"/>
  <c r="CI26" i="10"/>
  <c r="CH26" i="10"/>
  <c r="CG26" i="10"/>
  <c r="CF26" i="10"/>
  <c r="CE26" i="10"/>
  <c r="CD26" i="10"/>
  <c r="CC26" i="10"/>
  <c r="CB26" i="10"/>
  <c r="CA26" i="10"/>
  <c r="BZ26" i="10"/>
  <c r="BY26" i="10"/>
  <c r="BX26" i="10"/>
  <c r="BW26" i="10"/>
  <c r="BV26" i="10"/>
  <c r="BU26" i="10"/>
  <c r="BT26" i="10"/>
  <c r="BS26" i="10"/>
  <c r="BR26" i="10"/>
  <c r="BQ26" i="10"/>
  <c r="BP26" i="10"/>
  <c r="BO26" i="10"/>
  <c r="BN26" i="10"/>
  <c r="BM26" i="10"/>
  <c r="BL26" i="10"/>
  <c r="BK26" i="10"/>
  <c r="I26" i="10"/>
  <c r="DJ25" i="10"/>
  <c r="DI25" i="10"/>
  <c r="DH25" i="10"/>
  <c r="DG25" i="10"/>
  <c r="DF25" i="10"/>
  <c r="DE25" i="10"/>
  <c r="DD25" i="10"/>
  <c r="DC25" i="10"/>
  <c r="DB25" i="10"/>
  <c r="DA25" i="10"/>
  <c r="CZ25" i="10"/>
  <c r="CY25" i="10"/>
  <c r="CX25" i="10"/>
  <c r="CW25" i="10"/>
  <c r="CV25" i="10"/>
  <c r="CU25" i="10"/>
  <c r="CT25" i="10"/>
  <c r="CS25" i="10"/>
  <c r="CR25" i="10"/>
  <c r="CQ25" i="10"/>
  <c r="CP25" i="10"/>
  <c r="CO25" i="10"/>
  <c r="CN25" i="10"/>
  <c r="CM25" i="10"/>
  <c r="CL25" i="10"/>
  <c r="CK25" i="10"/>
  <c r="CJ25" i="10"/>
  <c r="CI25" i="10"/>
  <c r="CH25" i="10"/>
  <c r="CG25" i="10"/>
  <c r="CF25" i="10"/>
  <c r="CE25" i="10"/>
  <c r="CD25" i="10"/>
  <c r="CC25" i="10"/>
  <c r="CB25" i="10"/>
  <c r="CA25" i="10"/>
  <c r="BZ25" i="10"/>
  <c r="BY25" i="10"/>
  <c r="BX25" i="10"/>
  <c r="BW25" i="10"/>
  <c r="BV25" i="10"/>
  <c r="BU25" i="10"/>
  <c r="BT25" i="10"/>
  <c r="BS25" i="10"/>
  <c r="BR25" i="10"/>
  <c r="BQ25" i="10"/>
  <c r="BP25" i="10"/>
  <c r="BO25" i="10"/>
  <c r="BN25" i="10"/>
  <c r="BM25" i="10"/>
  <c r="BL25" i="10"/>
  <c r="BK25" i="10"/>
  <c r="I25"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BZ24" i="10"/>
  <c r="BY24" i="10"/>
  <c r="BX24" i="10"/>
  <c r="BW24" i="10"/>
  <c r="BV24" i="10"/>
  <c r="BU24" i="10"/>
  <c r="BT24" i="10"/>
  <c r="BS24" i="10"/>
  <c r="BR24" i="10"/>
  <c r="BQ24" i="10"/>
  <c r="BP24" i="10"/>
  <c r="BO24" i="10"/>
  <c r="BN24" i="10"/>
  <c r="BM24" i="10"/>
  <c r="BL24" i="10"/>
  <c r="BK24" i="10"/>
  <c r="I24"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3" i="10"/>
  <c r="BY23" i="10"/>
  <c r="BX23" i="10"/>
  <c r="BW23" i="10"/>
  <c r="BV23" i="10"/>
  <c r="BU23" i="10"/>
  <c r="BT23" i="10"/>
  <c r="BS23" i="10"/>
  <c r="BR23" i="10"/>
  <c r="BQ23" i="10"/>
  <c r="BP23" i="10"/>
  <c r="BO23" i="10"/>
  <c r="BN23" i="10"/>
  <c r="BM23" i="10"/>
  <c r="BL23" i="10"/>
  <c r="BK23" i="10"/>
  <c r="I23" i="10"/>
  <c r="DJ22" i="10"/>
  <c r="DI22" i="10"/>
  <c r="DH22" i="10"/>
  <c r="DG22" i="10"/>
  <c r="DF22" i="10"/>
  <c r="DE22" i="10"/>
  <c r="DD22" i="10"/>
  <c r="DC22" i="10"/>
  <c r="DB22" i="10"/>
  <c r="DA22" i="10"/>
  <c r="CZ22" i="10"/>
  <c r="CY22" i="10"/>
  <c r="CX22" i="10"/>
  <c r="CW22" i="10"/>
  <c r="CV22" i="10"/>
  <c r="CU22" i="10"/>
  <c r="CT22" i="10"/>
  <c r="CS22" i="10"/>
  <c r="CR22" i="10"/>
  <c r="CQ22" i="10"/>
  <c r="CP22" i="10"/>
  <c r="CO22" i="10"/>
  <c r="CN22" i="10"/>
  <c r="CM22" i="10"/>
  <c r="CL22" i="10"/>
  <c r="CK22" i="10"/>
  <c r="CJ22" i="10"/>
  <c r="CI22" i="10"/>
  <c r="CH22" i="10"/>
  <c r="CG22" i="10"/>
  <c r="CF22" i="10"/>
  <c r="CE22" i="10"/>
  <c r="CD22" i="10"/>
  <c r="CC22" i="10"/>
  <c r="CB22" i="10"/>
  <c r="CA22" i="10"/>
  <c r="BZ22" i="10"/>
  <c r="BY22" i="10"/>
  <c r="BX22" i="10"/>
  <c r="BW22" i="10"/>
  <c r="BV22" i="10"/>
  <c r="BU22" i="10"/>
  <c r="BT22" i="10"/>
  <c r="BS22" i="10"/>
  <c r="BR22" i="10"/>
  <c r="BQ22" i="10"/>
  <c r="BP22" i="10"/>
  <c r="BO22" i="10"/>
  <c r="BN22" i="10"/>
  <c r="BM22" i="10"/>
  <c r="BL22" i="10"/>
  <c r="BK22" i="10"/>
  <c r="I22" i="10"/>
  <c r="DJ21" i="10"/>
  <c r="DI21" i="10"/>
  <c r="DH21" i="10"/>
  <c r="DG21" i="10"/>
  <c r="DF21" i="10"/>
  <c r="DE21" i="10"/>
  <c r="DD21" i="10"/>
  <c r="DC21" i="10"/>
  <c r="DB21" i="10"/>
  <c r="DA21" i="10"/>
  <c r="CZ21" i="10"/>
  <c r="CY21" i="10"/>
  <c r="CX21" i="10"/>
  <c r="CW21" i="10"/>
  <c r="CV21" i="10"/>
  <c r="CU21" i="10"/>
  <c r="CT21" i="10"/>
  <c r="CS21" i="10"/>
  <c r="CR21" i="10"/>
  <c r="CQ21" i="10"/>
  <c r="CP21" i="10"/>
  <c r="CO21" i="10"/>
  <c r="CN21" i="10"/>
  <c r="CM21" i="10"/>
  <c r="CL21" i="10"/>
  <c r="CK21" i="10"/>
  <c r="CJ21" i="10"/>
  <c r="CI21" i="10"/>
  <c r="CH21" i="10"/>
  <c r="CG21" i="10"/>
  <c r="CF21" i="10"/>
  <c r="CE21" i="10"/>
  <c r="CD21" i="10"/>
  <c r="CC21" i="10"/>
  <c r="CB21" i="10"/>
  <c r="CA21" i="10"/>
  <c r="BZ21" i="10"/>
  <c r="BY21" i="10"/>
  <c r="BX21" i="10"/>
  <c r="BW21" i="10"/>
  <c r="BV21" i="10"/>
  <c r="BU21" i="10"/>
  <c r="BT21" i="10"/>
  <c r="BS21" i="10"/>
  <c r="BR21" i="10"/>
  <c r="BQ21" i="10"/>
  <c r="BP21" i="10"/>
  <c r="BO21" i="10"/>
  <c r="BN21" i="10"/>
  <c r="BM21" i="10"/>
  <c r="BL21" i="10"/>
  <c r="BK21" i="10"/>
  <c r="I21" i="10"/>
  <c r="DJ20" i="10"/>
  <c r="DI20" i="10"/>
  <c r="DH20" i="10"/>
  <c r="DG20" i="10"/>
  <c r="DF20" i="10"/>
  <c r="DE20" i="10"/>
  <c r="DD20" i="10"/>
  <c r="DC20" i="10"/>
  <c r="DB20" i="10"/>
  <c r="DA20" i="10"/>
  <c r="CZ20" i="10"/>
  <c r="CY20" i="10"/>
  <c r="CX20" i="10"/>
  <c r="CW20" i="10"/>
  <c r="CV20" i="10"/>
  <c r="CU20" i="10"/>
  <c r="CT20" i="10"/>
  <c r="CS20" i="10"/>
  <c r="CR20" i="10"/>
  <c r="CQ20" i="10"/>
  <c r="CP20" i="10"/>
  <c r="CO20" i="10"/>
  <c r="CN20" i="10"/>
  <c r="CM20" i="10"/>
  <c r="CL20" i="10"/>
  <c r="CK20"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I20" i="10"/>
  <c r="DJ19" i="10"/>
  <c r="DI19" i="10"/>
  <c r="DH19" i="10"/>
  <c r="DG19" i="10"/>
  <c r="DF19" i="10"/>
  <c r="DE19" i="10"/>
  <c r="DD19" i="10"/>
  <c r="DC19" i="10"/>
  <c r="DB19" i="10"/>
  <c r="DA19" i="10"/>
  <c r="CZ19" i="10"/>
  <c r="CY19" i="10"/>
  <c r="CX19" i="10"/>
  <c r="CW19" i="10"/>
  <c r="CV19" i="10"/>
  <c r="CU19" i="10"/>
  <c r="CT19" i="10"/>
  <c r="CS19" i="10"/>
  <c r="CR19" i="10"/>
  <c r="CQ19" i="10"/>
  <c r="CP19" i="10"/>
  <c r="CO19" i="10"/>
  <c r="CN19" i="10"/>
  <c r="CM19" i="10"/>
  <c r="CL19" i="10"/>
  <c r="CK19" i="10"/>
  <c r="CJ19" i="10"/>
  <c r="CI19" i="10"/>
  <c r="CH19" i="10"/>
  <c r="CG19" i="10"/>
  <c r="CF19" i="10"/>
  <c r="CE19" i="10"/>
  <c r="CD19" i="10"/>
  <c r="CC19" i="10"/>
  <c r="CB19" i="10"/>
  <c r="CA19" i="10"/>
  <c r="BZ19" i="10"/>
  <c r="BY19" i="10"/>
  <c r="BX19" i="10"/>
  <c r="BW19" i="10"/>
  <c r="BV19" i="10"/>
  <c r="BU19" i="10"/>
  <c r="BT19" i="10"/>
  <c r="BS19" i="10"/>
  <c r="BR19" i="10"/>
  <c r="BQ19" i="10"/>
  <c r="BP19" i="10"/>
  <c r="BO19" i="10"/>
  <c r="BN19" i="10"/>
  <c r="BM19" i="10"/>
  <c r="BL19" i="10"/>
  <c r="BK19" i="10"/>
  <c r="I19" i="10"/>
  <c r="DJ18" i="10"/>
  <c r="DI18" i="10"/>
  <c r="DH18" i="10"/>
  <c r="DG18" i="10"/>
  <c r="DF18" i="10"/>
  <c r="DE18" i="10"/>
  <c r="DD18" i="10"/>
  <c r="DC18" i="10"/>
  <c r="DB18" i="10"/>
  <c r="DA18" i="10"/>
  <c r="CZ18" i="10"/>
  <c r="CY18" i="10"/>
  <c r="CX18" i="10"/>
  <c r="CW18" i="10"/>
  <c r="CV18" i="10"/>
  <c r="CU18" i="10"/>
  <c r="CT18" i="10"/>
  <c r="CS18" i="10"/>
  <c r="CR18" i="10"/>
  <c r="CQ18" i="10"/>
  <c r="CP18" i="10"/>
  <c r="CO18" i="10"/>
  <c r="CN18" i="10"/>
  <c r="CM18" i="10"/>
  <c r="CL18"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I18" i="10"/>
  <c r="DJ17" i="10"/>
  <c r="DI17" i="10"/>
  <c r="DH17" i="10"/>
  <c r="DG17" i="10"/>
  <c r="DF17" i="10"/>
  <c r="DE17" i="10"/>
  <c r="DD17" i="10"/>
  <c r="DC17" i="10"/>
  <c r="DB17" i="10"/>
  <c r="DA17" i="10"/>
  <c r="CZ17" i="10"/>
  <c r="CY17" i="10"/>
  <c r="CX17" i="10"/>
  <c r="CW17" i="10"/>
  <c r="CV17" i="10"/>
  <c r="CU17" i="10"/>
  <c r="CT17" i="10"/>
  <c r="CS17" i="10"/>
  <c r="CR17" i="10"/>
  <c r="CQ17" i="10"/>
  <c r="CP17" i="10"/>
  <c r="CO17" i="10"/>
  <c r="CN17" i="10"/>
  <c r="CM17" i="10"/>
  <c r="CL17" i="10"/>
  <c r="CK17" i="10"/>
  <c r="CJ17" i="10"/>
  <c r="CI17" i="10"/>
  <c r="CH17" i="10"/>
  <c r="CG17" i="10"/>
  <c r="CF17" i="10"/>
  <c r="CE17" i="10"/>
  <c r="CD17" i="10"/>
  <c r="CC17" i="10"/>
  <c r="CB17" i="10"/>
  <c r="CA17" i="10"/>
  <c r="BZ17" i="10"/>
  <c r="BY17" i="10"/>
  <c r="BX17" i="10"/>
  <c r="BW17" i="10"/>
  <c r="BV17" i="10"/>
  <c r="BU17" i="10"/>
  <c r="BT17" i="10"/>
  <c r="BS17" i="10"/>
  <c r="BR17" i="10"/>
  <c r="BQ17" i="10"/>
  <c r="BP17" i="10"/>
  <c r="BO17" i="10"/>
  <c r="BN17" i="10"/>
  <c r="BM17" i="10"/>
  <c r="BL17" i="10"/>
  <c r="BK17" i="10"/>
  <c r="I17" i="10"/>
  <c r="DJ16" i="10"/>
  <c r="DI16" i="10"/>
  <c r="DH16" i="10"/>
  <c r="DG16" i="10"/>
  <c r="DF16" i="10"/>
  <c r="DE16" i="10"/>
  <c r="DD16" i="10"/>
  <c r="DC16" i="10"/>
  <c r="DB16" i="10"/>
  <c r="DA16" i="10"/>
  <c r="CZ16" i="10"/>
  <c r="CY16" i="10"/>
  <c r="CX16" i="10"/>
  <c r="CW16" i="10"/>
  <c r="CV16" i="10"/>
  <c r="CU16" i="10"/>
  <c r="CT16" i="10"/>
  <c r="CS16" i="10"/>
  <c r="CR16" i="10"/>
  <c r="CQ16" i="10"/>
  <c r="CP16" i="10"/>
  <c r="CO16" i="10"/>
  <c r="CN16" i="10"/>
  <c r="CM16" i="10"/>
  <c r="CL16" i="10"/>
  <c r="CK16"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I16" i="10"/>
  <c r="DJ15" i="10"/>
  <c r="DI15" i="10"/>
  <c r="DH15" i="10"/>
  <c r="DG15" i="10"/>
  <c r="DF15" i="10"/>
  <c r="DE15" i="10"/>
  <c r="DD15" i="10"/>
  <c r="DC15" i="10"/>
  <c r="DB15" i="10"/>
  <c r="DA15" i="10"/>
  <c r="CZ15" i="10"/>
  <c r="CY15" i="10"/>
  <c r="CX15" i="10"/>
  <c r="CW15" i="10"/>
  <c r="CV15" i="10"/>
  <c r="CU15" i="10"/>
  <c r="CT15" i="10"/>
  <c r="CS15" i="10"/>
  <c r="CR15" i="10"/>
  <c r="CQ15" i="10"/>
  <c r="CP15" i="10"/>
  <c r="CO15" i="10"/>
  <c r="CN15" i="10"/>
  <c r="CM15" i="10"/>
  <c r="CL15" i="10"/>
  <c r="CK15" i="10"/>
  <c r="CJ15" i="10"/>
  <c r="CI15" i="10"/>
  <c r="CH15" i="10"/>
  <c r="CG15" i="10"/>
  <c r="CF15" i="10"/>
  <c r="CE15" i="10"/>
  <c r="CD15" i="10"/>
  <c r="CC15" i="10"/>
  <c r="CB15" i="10"/>
  <c r="CA15" i="10"/>
  <c r="BZ15" i="10"/>
  <c r="BY15" i="10"/>
  <c r="BX15" i="10"/>
  <c r="BW15" i="10"/>
  <c r="BV15" i="10"/>
  <c r="BU15" i="10"/>
  <c r="BT15" i="10"/>
  <c r="BS15" i="10"/>
  <c r="BR15" i="10"/>
  <c r="BQ15" i="10"/>
  <c r="BP15" i="10"/>
  <c r="BO15" i="10"/>
  <c r="BN15" i="10"/>
  <c r="BM15" i="10"/>
  <c r="BL15" i="10"/>
  <c r="BK15" i="10"/>
  <c r="I15" i="10"/>
  <c r="DJ14" i="10"/>
  <c r="DI14" i="10"/>
  <c r="DH14" i="10"/>
  <c r="DG14" i="10"/>
  <c r="DF14" i="10"/>
  <c r="DE14" i="10"/>
  <c r="DD14" i="10"/>
  <c r="DC14" i="10"/>
  <c r="DB14" i="10"/>
  <c r="DA14" i="10"/>
  <c r="CZ14" i="10"/>
  <c r="CY14" i="10"/>
  <c r="CX14" i="10"/>
  <c r="CW14" i="10"/>
  <c r="CV14" i="10"/>
  <c r="CU14" i="10"/>
  <c r="CT14" i="10"/>
  <c r="CS14" i="10"/>
  <c r="CR14" i="10"/>
  <c r="CQ14" i="10"/>
  <c r="CP14" i="10"/>
  <c r="CO14" i="10"/>
  <c r="CN14" i="10"/>
  <c r="CM14" i="10"/>
  <c r="CL14" i="10"/>
  <c r="CK14" i="10"/>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I14" i="10"/>
  <c r="DJ13" i="10"/>
  <c r="DI13" i="10"/>
  <c r="DH13" i="10"/>
  <c r="DG13" i="10"/>
  <c r="DF13" i="10"/>
  <c r="DE13" i="10"/>
  <c r="DD13" i="10"/>
  <c r="DC13" i="10"/>
  <c r="DB13" i="10"/>
  <c r="DA13" i="10"/>
  <c r="CZ13" i="10"/>
  <c r="CY13" i="10"/>
  <c r="CX13" i="10"/>
  <c r="CW13" i="10"/>
  <c r="CV13" i="10"/>
  <c r="CU13" i="10"/>
  <c r="CT13" i="10"/>
  <c r="CS13" i="10"/>
  <c r="CR13" i="10"/>
  <c r="CQ13" i="10"/>
  <c r="CP13" i="10"/>
  <c r="CO13" i="10"/>
  <c r="CN13" i="10"/>
  <c r="CM13" i="10"/>
  <c r="CL13" i="10"/>
  <c r="CK13" i="10"/>
  <c r="CJ13" i="10"/>
  <c r="CI13" i="10"/>
  <c r="CH13" i="10"/>
  <c r="CG13" i="10"/>
  <c r="CF13" i="10"/>
  <c r="CE13" i="10"/>
  <c r="CD13" i="10"/>
  <c r="CC13" i="10"/>
  <c r="CB13" i="10"/>
  <c r="CA13" i="10"/>
  <c r="BZ13" i="10"/>
  <c r="BY13" i="10"/>
  <c r="BX13" i="10"/>
  <c r="BW13" i="10"/>
  <c r="BV13" i="10"/>
  <c r="BU13" i="10"/>
  <c r="BT13" i="10"/>
  <c r="BS13" i="10"/>
  <c r="BR13" i="10"/>
  <c r="BQ13" i="10"/>
  <c r="BP13" i="10"/>
  <c r="BO13" i="10"/>
  <c r="BN13" i="10"/>
  <c r="BM13" i="10"/>
  <c r="BL13" i="10"/>
  <c r="BK13" i="10"/>
  <c r="I13" i="10"/>
  <c r="DJ12" i="10"/>
  <c r="DI12" i="10"/>
  <c r="DH12" i="10"/>
  <c r="DG12" i="10"/>
  <c r="DF12" i="10"/>
  <c r="DE12" i="10"/>
  <c r="DD12" i="10"/>
  <c r="DC12" i="10"/>
  <c r="DB12" i="10"/>
  <c r="DA12" i="10"/>
  <c r="CZ12" i="10"/>
  <c r="CY12" i="10"/>
  <c r="CX12" i="10"/>
  <c r="CW12" i="10"/>
  <c r="CV12" i="10"/>
  <c r="CU12" i="10"/>
  <c r="CT12" i="10"/>
  <c r="CS12" i="10"/>
  <c r="CR12" i="10"/>
  <c r="CQ12" i="10"/>
  <c r="CP12" i="10"/>
  <c r="CO12" i="10"/>
  <c r="CN12" i="10"/>
  <c r="CM12" i="10"/>
  <c r="CL12" i="10"/>
  <c r="CK12"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I12" i="10"/>
  <c r="DJ11" i="10"/>
  <c r="DI11" i="10"/>
  <c r="DH11" i="10"/>
  <c r="DG11" i="10"/>
  <c r="DF11" i="10"/>
  <c r="DE11" i="10"/>
  <c r="DD11" i="10"/>
  <c r="DC11" i="10"/>
  <c r="DB11" i="10"/>
  <c r="DA11" i="10"/>
  <c r="CZ11" i="10"/>
  <c r="CY11" i="10"/>
  <c r="CX11" i="10"/>
  <c r="CW11" i="10"/>
  <c r="CV11" i="10"/>
  <c r="CU11" i="10"/>
  <c r="CT11" i="10"/>
  <c r="CS11" i="10"/>
  <c r="CR11" i="10"/>
  <c r="CQ11" i="10"/>
  <c r="CP11" i="10"/>
  <c r="CO11" i="10"/>
  <c r="CN11" i="10"/>
  <c r="CM11" i="10"/>
  <c r="CL11" i="10"/>
  <c r="CK11" i="10"/>
  <c r="CJ11" i="10"/>
  <c r="CI11" i="10"/>
  <c r="CH11" i="10"/>
  <c r="CG11" i="10"/>
  <c r="CF11" i="10"/>
  <c r="CE11" i="10"/>
  <c r="CD11" i="10"/>
  <c r="CC11" i="10"/>
  <c r="CB11" i="10"/>
  <c r="CA11" i="10"/>
  <c r="BZ11" i="10"/>
  <c r="BY11" i="10"/>
  <c r="BX11" i="10"/>
  <c r="BW11" i="10"/>
  <c r="BV11" i="10"/>
  <c r="BU11" i="10"/>
  <c r="BT11" i="10"/>
  <c r="BS11" i="10"/>
  <c r="BR11" i="10"/>
  <c r="BQ11" i="10"/>
  <c r="BP11" i="10"/>
  <c r="BO11" i="10"/>
  <c r="BN11" i="10"/>
  <c r="BM11" i="10"/>
  <c r="BL11" i="10"/>
  <c r="BK11" i="10"/>
  <c r="I11" i="10"/>
  <c r="DJ10" i="10"/>
  <c r="DI10" i="10"/>
  <c r="DI6" i="10" s="1"/>
  <c r="DH10" i="10"/>
  <c r="DG10" i="10"/>
  <c r="DF10" i="10"/>
  <c r="DE10" i="10"/>
  <c r="DE6" i="10" s="1"/>
  <c r="DD10" i="10"/>
  <c r="DC10" i="10"/>
  <c r="DB10" i="10"/>
  <c r="DA10" i="10"/>
  <c r="DA6" i="10" s="1"/>
  <c r="CZ10" i="10"/>
  <c r="CY10" i="10"/>
  <c r="CX10" i="10"/>
  <c r="CW10" i="10"/>
  <c r="CW6" i="10" s="1"/>
  <c r="CV10" i="10"/>
  <c r="CU10" i="10"/>
  <c r="CT10" i="10"/>
  <c r="CS10" i="10"/>
  <c r="CS6" i="10" s="1"/>
  <c r="CR10" i="10"/>
  <c r="CQ10" i="10"/>
  <c r="CP10" i="10"/>
  <c r="CO10" i="10"/>
  <c r="CO6" i="10" s="1"/>
  <c r="CN10" i="10"/>
  <c r="CM10" i="10"/>
  <c r="CL10" i="10"/>
  <c r="CK10" i="10"/>
  <c r="CK6" i="10" s="1"/>
  <c r="CJ10" i="10"/>
  <c r="CI10" i="10"/>
  <c r="CH10" i="10"/>
  <c r="CG10" i="10"/>
  <c r="CG6" i="10" s="1"/>
  <c r="CF10" i="10"/>
  <c r="CE10" i="10"/>
  <c r="CD10" i="10"/>
  <c r="CC10" i="10"/>
  <c r="CC6" i="10" s="1"/>
  <c r="CB10" i="10"/>
  <c r="CA10" i="10"/>
  <c r="BZ10" i="10"/>
  <c r="BY10" i="10"/>
  <c r="BY6" i="10" s="1"/>
  <c r="BX10" i="10"/>
  <c r="BW10" i="10"/>
  <c r="BV10" i="10"/>
  <c r="BU10" i="10"/>
  <c r="BU6" i="10" s="1"/>
  <c r="BT10" i="10"/>
  <c r="BS10" i="10"/>
  <c r="BR10" i="10"/>
  <c r="BQ10" i="10"/>
  <c r="BQ6" i="10" s="1"/>
  <c r="BP10" i="10"/>
  <c r="BO10" i="10"/>
  <c r="BN10" i="10"/>
  <c r="BM10" i="10"/>
  <c r="BM6" i="10" s="1"/>
  <c r="BL10" i="10"/>
  <c r="BK10" i="10"/>
  <c r="I10" i="10"/>
  <c r="DJ9" i="10"/>
  <c r="DJ6" i="10" s="1"/>
  <c r="DI9" i="10"/>
  <c r="DH9" i="10"/>
  <c r="DH6" i="10" s="1"/>
  <c r="DG9" i="10"/>
  <c r="DF9" i="10"/>
  <c r="DF6" i="10" s="1"/>
  <c r="DE9" i="10"/>
  <c r="DD9" i="10"/>
  <c r="DD6" i="10" s="1"/>
  <c r="DC9" i="10"/>
  <c r="DB9" i="10"/>
  <c r="DB6" i="10" s="1"/>
  <c r="DA9" i="10"/>
  <c r="CZ9" i="10"/>
  <c r="CZ6" i="10" s="1"/>
  <c r="CY9" i="10"/>
  <c r="CX9" i="10"/>
  <c r="CX6" i="10" s="1"/>
  <c r="CW9" i="10"/>
  <c r="CV9" i="10"/>
  <c r="CV6" i="10" s="1"/>
  <c r="CU9" i="10"/>
  <c r="CT9" i="10"/>
  <c r="CT6" i="10" s="1"/>
  <c r="CS9" i="10"/>
  <c r="CR9" i="10"/>
  <c r="CR6" i="10" s="1"/>
  <c r="CQ9" i="10"/>
  <c r="CP9" i="10"/>
  <c r="CP6" i="10" s="1"/>
  <c r="CO9" i="10"/>
  <c r="CN9" i="10"/>
  <c r="CN6" i="10" s="1"/>
  <c r="CM9" i="10"/>
  <c r="CL9" i="10"/>
  <c r="CL6" i="10" s="1"/>
  <c r="CK9" i="10"/>
  <c r="CJ9" i="10"/>
  <c r="CJ6" i="10" s="1"/>
  <c r="CI9" i="10"/>
  <c r="CH9" i="10"/>
  <c r="CH6" i="10" s="1"/>
  <c r="CG9" i="10"/>
  <c r="CF9" i="10"/>
  <c r="CF6" i="10" s="1"/>
  <c r="CE9" i="10"/>
  <c r="CD9" i="10"/>
  <c r="CD6" i="10" s="1"/>
  <c r="CC9" i="10"/>
  <c r="CB9" i="10"/>
  <c r="CB6" i="10" s="1"/>
  <c r="CA9" i="10"/>
  <c r="BZ9" i="10"/>
  <c r="BZ6" i="10" s="1"/>
  <c r="BY9" i="10"/>
  <c r="BX9" i="10"/>
  <c r="BX6" i="10" s="1"/>
  <c r="BW9" i="10"/>
  <c r="BV9" i="10"/>
  <c r="BV6" i="10" s="1"/>
  <c r="BU9" i="10"/>
  <c r="BT9" i="10"/>
  <c r="BT6" i="10" s="1"/>
  <c r="BS9" i="10"/>
  <c r="BR9" i="10"/>
  <c r="BR6" i="10" s="1"/>
  <c r="BQ9" i="10"/>
  <c r="BP9" i="10"/>
  <c r="BP6" i="10" s="1"/>
  <c r="BO9" i="10"/>
  <c r="BN9" i="10"/>
  <c r="BN6" i="10" s="1"/>
  <c r="BM9" i="10"/>
  <c r="BL9" i="10"/>
  <c r="BL6" i="10" s="1"/>
  <c r="BK9" i="10"/>
  <c r="I9" i="10"/>
  <c r="DG6" i="10"/>
  <c r="DC6" i="10"/>
  <c r="CY6" i="10"/>
  <c r="CU6" i="10"/>
  <c r="CQ6" i="10"/>
  <c r="CM6" i="10"/>
  <c r="CI6" i="10"/>
  <c r="CE6" i="10"/>
  <c r="CA6" i="10"/>
  <c r="BW6" i="10"/>
  <c r="BS6" i="10"/>
  <c r="BO6" i="10"/>
  <c r="BK6" i="10"/>
  <c r="BI6" i="10"/>
  <c r="BH6" i="10"/>
  <c r="BG6" i="10"/>
  <c r="BF6" i="10"/>
  <c r="BE6" i="10"/>
  <c r="BD6" i="10"/>
  <c r="BC6" i="10"/>
  <c r="BB6" i="10"/>
  <c r="BA6" i="10"/>
  <c r="AZ6" i="10"/>
  <c r="AY6" i="10"/>
  <c r="AX6" i="10"/>
  <c r="AW6" i="10"/>
  <c r="AV6"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A6" i="10"/>
  <c r="BI1" i="10"/>
  <c r="BH1" i="10"/>
  <c r="BG1" i="10"/>
  <c r="BF1" i="10"/>
  <c r="BE1" i="10"/>
  <c r="BD1" i="10"/>
  <c r="BC1" i="10"/>
  <c r="BB1" i="10"/>
  <c r="BA1" i="10"/>
  <c r="AZ1" i="10"/>
  <c r="AY1" i="10"/>
  <c r="AX1" i="10"/>
  <c r="AW1" i="10"/>
  <c r="AV1" i="10"/>
  <c r="AU1" i="10"/>
  <c r="AT1" i="10"/>
  <c r="AS1" i="10"/>
  <c r="AR1" i="10"/>
  <c r="AQ1" i="10"/>
  <c r="AP1" i="10"/>
  <c r="AO1" i="10"/>
  <c r="AN1" i="10"/>
  <c r="AM1" i="10"/>
  <c r="AL1" i="10"/>
  <c r="AK1" i="10"/>
  <c r="AJ1" i="10"/>
  <c r="AI1" i="10"/>
  <c r="AH1" i="10"/>
  <c r="AG1" i="10"/>
  <c r="AF1" i="10"/>
  <c r="AE1" i="10"/>
  <c r="AD1" i="10"/>
  <c r="AC1" i="10"/>
  <c r="AB1" i="10"/>
  <c r="AA1" i="10"/>
  <c r="Z1" i="10"/>
  <c r="Y1" i="10"/>
  <c r="X1" i="10"/>
  <c r="W1" i="10"/>
  <c r="V1" i="10"/>
  <c r="U1" i="10"/>
  <c r="T1" i="10"/>
  <c r="S1" i="10"/>
  <c r="R1" i="10"/>
  <c r="Q1" i="10"/>
  <c r="P1" i="10"/>
  <c r="O1" i="10"/>
  <c r="N1" i="10"/>
  <c r="M1" i="10"/>
  <c r="L1" i="10"/>
  <c r="K1" i="10"/>
  <c r="J1" i="10"/>
  <c r="BI6" i="8"/>
  <c r="BH6" i="8"/>
  <c r="BG6" i="8"/>
  <c r="BF6" i="8"/>
  <c r="BE6" i="8"/>
  <c r="BD6" i="8"/>
  <c r="BC6" i="8"/>
  <c r="BB6" i="8"/>
  <c r="BA6" i="8"/>
  <c r="AZ6" i="8"/>
  <c r="AY6" i="8"/>
  <c r="AX6" i="8"/>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A6"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9" i="8"/>
  <c r="AA54" i="2"/>
  <c r="AA34" i="2"/>
  <c r="AA30" i="2" s="1"/>
  <c r="AS34" i="2"/>
  <c r="AS102" i="2"/>
  <c r="AS86" i="2"/>
  <c r="BK132" i="2"/>
  <c r="BK94" i="2"/>
  <c r="BK30" i="2"/>
  <c r="CB20" i="2"/>
  <c r="AT132" i="14" l="1"/>
  <c r="AT134" i="14"/>
  <c r="AT135" i="14" s="1"/>
  <c r="AT133" i="14"/>
  <c r="V37" i="16"/>
  <c r="AK44" i="12"/>
  <c r="AG47" i="12"/>
  <c r="AN21" i="12"/>
  <c r="X27" i="12" s="1"/>
  <c r="AO22" i="12"/>
  <c r="AP22" i="12" s="1"/>
  <c r="F26" i="12"/>
  <c r="X29" i="12"/>
  <c r="AL22" i="12"/>
  <c r="AJ48" i="12"/>
  <c r="AP19" i="12"/>
  <c r="F29" i="12"/>
  <c r="AS30" i="2"/>
  <c r="AA25" i="2"/>
  <c r="BC25" i="2"/>
  <c r="X30" i="12" l="1"/>
  <c r="X28" i="12"/>
  <c r="Y52" i="12"/>
  <c r="Y53" i="12"/>
  <c r="Y55" i="12" s="1"/>
  <c r="Y51" i="12"/>
  <c r="X26" i="12"/>
  <c r="AN20" i="2"/>
  <c r="BH1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tc={0211E44B-73D6-40B3-A6AA-9B648DF96F18}</author>
    <author>tc={66BC08A9-52A5-4BDE-BD93-A78E86A6DEF0}</author>
    <author>tc={BE04ACDB-B14E-459E-8067-60D93348C508}</author>
    <author>tc={9EBF4A70-BD1B-4B15-8057-A0FB97FA9955}</author>
    <author>tc={606509FF-4793-4CFA-9B4C-66FD2A134BD0}</author>
    <author>tc={D2F532F3-7E77-4F36-8C9E-915FCA6D4EBA}</author>
    <author>tc={FBB129BB-15F4-4C75-9E8F-3CE9B9823E12}</author>
    <author>tc={60F29391-1928-4A8B-9892-BA9FAE7C3822}</author>
    <author>tc={0794F848-2D7A-4C2D-B9D6-DD2726600EFA}</author>
    <author>tc={489CF60C-384E-410D-BD49-3F5464758766}</author>
    <author>tc={FC328761-4623-447B-B080-1F403812745B}</author>
    <author>tc={07458ADF-E829-4F43-BA92-6AD5576AB34B}</author>
    <author>tc={79FE9F92-F60B-4E8E-9371-3DDB8DEA1E75}</author>
    <author>tc={D8F94FDA-D9F4-4CD6-AB14-D0903343AA20}</author>
    <author>tc={5EAEFFD7-AA78-4C26-BF09-E2C6701C11D0}</author>
    <author>tc={CCFAB432-C25B-47EE-8360-B19EB1733489}</author>
    <author>tc={42535E10-E8AA-45D7-A238-31C9BFB27DC9}</author>
    <author>tc={D67AF368-C5E7-49D9-B8B8-8A63A481CE01}</author>
    <author>tc={2B17307D-82CA-45CC-A413-1A8412481017}</author>
  </authors>
  <commentList>
    <comment ref="AY5" authorId="0" shapeId="0" xr:uid="{0211E44B-73D6-40B3-A6AA-9B648DF96F18}">
      <text>
        <t xml:space="preserve">[Threaded comment]
Your version of Excel allows you to read this threaded comment; however, any edits to it will get removed if the file is opened in a newer version of Excel. Learn more: https://go.microsoft.com/fwlink/?linkid=870924
Comment:
    Theo đúng nghĩa của từng chữ, Abhidhamma là "Giáo Lý Cao Siêu". 
Attha ở đây là "sự vật". 
Saṅgaha là một toát yếu, một quyển sách khái lược bao gồm những nét đại cương. 
Tiếp đầu ngữ "abhi" được dùng trong nghĩa ưu thắng, vĩ đại, tuyệt diệu, tối thượng, lỗi lạc v.v…
3. Abhidhamma Piṭaka ~ Tạng Diệu Pháp
thường gọi là Tạng Luận, gồm bảy bộ là: 
(1) Dhammasaṅganī, 
(2) Vibhaṅga, 
(3) Dhātukathā, 
(4) Puggalapaññatti, 
(5) Kathāvatthu, 
(6) Yamaka và 
(7) Paṭṭhāna.
</t>
      </text>
    </comment>
    <comment ref="Z10" authorId="1" shapeId="0" xr:uid="{66BC08A9-52A5-4BDE-BD93-A78E86A6DEF0}">
      <text>
        <t xml:space="preserve">[Threaded comment]
Your version of Excel allows you to read this threaded comment; however, any edits to it will get removed if the file is opened in a newer version of Excel. Learn more: https://go.microsoft.com/fwlink/?linkid=870924
Comment:
    Thực tại cùng tột, chân đế, hay đệ nhất nghĩa đế à là chân lý tuyệt đối, trừu tượng (paramattha sacca).
</t>
      </text>
    </comment>
    <comment ref="CV10" authorId="2" shapeId="0" xr:uid="{BE04ACDB-B14E-459E-8067-60D93348C508}">
      <text>
        <t xml:space="preserve">[Threaded comment]
Your version of Excel allows you to read this threaded comment; however, any edits to it will get removed if the file is opened in a newer version of Excel. Learn more: https://go.microsoft.com/fwlink/?linkid=870924
Comment:
    Thực tại bề ngoài, hay tục đế à là chân lý chế định, quy ước, thực tại thông thường của thế gian (sammuti sacca)
</t>
      </text>
    </comment>
    <comment ref="AC20" authorId="3" shapeId="0" xr:uid="{9EBF4A70-BD1B-4B15-8057-A0FB97FA9955}">
      <text>
        <t xml:space="preserve">[Threaded comment]
Your version of Excel allows you to read this threaded comment; however, any edits to it will get removed if the file is opened in a newer version of Excel. Learn more: https://go.microsoft.com/fwlink/?linkid=870924
Comment:
    Nāma bao gồm cả hai, tâm vương và tâm sở. Chương 2 của sách Vi Diệu pháp Toát yếu sẽ đề cập đến các tâm sở ấy (cetasika). 
Có tất cả 52 tâm sở. 
Vedanā, Thọ, là một. 
Saññā, Tưởng, là một tâm sở khác. 50 tâm sở còn lại được gọi chung là Saṅkhāra, Hành. Cái chứa đựng những đặc tính tinh thần ấy là Viññāṇa, Thức, hay tâm vương, đề tài của chương này.
</t>
      </text>
    </comment>
    <comment ref="BQ20" authorId="4" shapeId="0" xr:uid="{606509FF-4793-4CFA-9B4C-66FD2A134BD0}">
      <text>
        <t xml:space="preserve">[Threaded comment]
Your version of Excel allows you to read this threaded comment; however, any edits to it will get removed if the file is opened in a newer version of Excel. Learn more: https://go.microsoft.com/fwlink/?linkid=870924
Comment:
    Rūpa hay Sắc bao hàm cả hai ý nghĩa: đơn vị căn bản của vật chất và cũng là những biến đổi vật lý. 
Vi Diệu Pháp liệt kê 28 loại vật chất, sẽ được đề cập đến trong một chương sau. 
</t>
      </text>
    </comment>
    <comment ref="Q25" authorId="5" shapeId="0" xr:uid="{D2F532F3-7E77-4F36-8C9E-915FCA6D4EBA}">
      <text>
        <t xml:space="preserve">[Threaded comment]
Your version of Excel allows you to read this threaded comment; however, any edits to it will get removed if the file is opened in a newer version of Excel. Learn more: https://go.microsoft.com/fwlink/?linkid=870924
Comment:
    Paramattha, chân đế, hay thực tại đầu tiên là Citta (Tâm Vương). Danh từ "citta" xuất nguyên từ căn "citi", có nghĩa suy nghĩ. Theo Bản Chú Giải "citta", tâm vương hay thức, là cái gì hay biết (cinteti = vijānāti), cái gì nhận thức trần cảnh, hay biết sự hiện hữu của một đối tượng. Không phải cái gì suy nghĩ đến một đối tượng như danh từ này hàm ý. </t>
      </text>
    </comment>
    <comment ref="N30" authorId="6" shapeId="0" xr:uid="{FBB129BB-15F4-4C75-9E8F-3CE9B9823E12}">
      <text>
        <t xml:space="preserve">[Threaded comment]
Your version of Excel allows you to read this threaded comment; however, any edits to it will get removed if the file is opened in a newer version of Excel. Learn more: https://go.microsoft.com/fwlink/?linkid=870924
Comment:
    7. Lokuttara ~ Siêu thế
(Loka + Uttara). Ở đây "Loka" là ngũ uẩn. "Uttara" là ở trên, hay ở ngoài, hay cái gì vượt khỏi lên trên. Ðó là tâm siêu thế, có thể giúp ta vượt ra khỏi thế gian danh-sắc này. 
</t>
      </text>
    </comment>
    <comment ref="AD30" authorId="7" shapeId="0" xr:uid="{60F29391-1928-4A8B-9892-BA9FAE7C3822}">
      <text>
        <t xml:space="preserve">[Threaded comment]
Your version of Excel allows you to read this threaded comment; however, any edits to it will get removed if the file is opened in a newer version of Excel. Learn more: https://go.microsoft.com/fwlink/?linkid=870924
Comment:
    các tâm vương có bốn loại:
i. Kāmāvacaraṁ	Tâm thuộc Dục Giới,
ii. Rūpāvacaraṁ	Tâm thuộc Sắc Giới,
iii. Arūpāvacaraṁ	Tâm thuộc Vô Sắc Giới
iv. Lokuttaraṁ c'āti  Tâm Siêu Thế
Trong đó 3 phân nhóm đầu (i) (ii) (iii) -- Tam Giới: Dục, Sắc và Vô Sắc Giới -- được gọi là tại thế (Lokiya).
</t>
      </text>
    </comment>
    <comment ref="AF34" authorId="8" shapeId="0" xr:uid="{0794F848-2D7A-4C2D-B9D6-DD2726600EFA}">
      <text>
        <t>[Threaded comment]
Your version of Excel allows you to read this threaded comment; however, any edits to it will get removed if the file is opened in a newer version of Excel. Learn more: https://go.microsoft.com/fwlink/?linkid=870924
Comment:
    5. Kāmāvacara ~ Tâm thuộc Dục giới
Kāma, ở thể chủ quan (subjective), là lòng khao khát, dục vọng. Ở thể khách quan (objective) kāma là đối tượng của giác quan như sắc, thinh, hương, vị, xúc. "Kāma" cũng có nghĩa là mười một cảnh giới trong Dục Giới tức bốn cảnh khổ (Apāya), cảnh người (Manussaloka), và sáu cảnh Trời Dục Giới (Sagga).
Avacara là cái gì linh động, di chuyển tới lui, hoặc thường xuyên hiện hữu. Vậy "Kāmāvacara" là cái gì thường lui tới hay thường xuyên hiện hữu trong Dục Giới, hoặc cái gì thuộc về giác quan và đối tượng của giác quan. Thông thường, các loại tâm này phát sanh trong Dục Giới, nhưng cũng có thể phát sanh trong các cảnh giới khác, khi tâm hay biết một đối tượng của giác quan.</t>
      </text>
    </comment>
    <comment ref="AH38" authorId="9" shapeId="0" xr:uid="{489CF60C-384E-410D-BD49-3F5464758766}">
      <text>
        <t xml:space="preserve">[Threaded comment]
Your version of Excel allows you to read this threaded comment; however, any edits to it will get removed if the file is opened in a newer version of Excel. Learn more: https://go.microsoft.com/fwlink/?linkid=870924
Comment:
    Vài loại tâm là bất thiện (akusala) bởi vì bắt nguồn từ tham (lobha), sân hay ác ý (paṭigha), và si (moha).
Reply:
    Các loại tâm bất thiện (akusala) được xem là không lành mạnh, bất tịnh, vì tạo hậu quả không đáng được ưa thích, bất khả ái (aniṭṭha vipāka). 
Reply:
    Theo Abhidhamma, 
(1) moha (si) nằm trong tất cả các loại tâm bất thiện. 
(2) Lobha (tham) và dosa (sân) không phát sanh một mình mà luôn luôn phối hợp với moha (si). 
(3) Còn moha (si), thì có thể khởi sanh đơn độc một mình. Do đó danh từ "momūha", si mê mạnh mẽ.
</t>
      </text>
    </comment>
    <comment ref="AJ42" authorId="10" shapeId="0" xr:uid="{FC328761-4623-447B-B080-1F403812745B}">
      <text>
        <t xml:space="preserve">[Threaded comment]
Your version of Excel allows you to read this threaded comment; however, any edits to it will get removed if the file is opened in a newer version of Excel. Learn more: https://go.microsoft.com/fwlink/?linkid=870924
Comment:
    Tâm Bắt Nguồn Từ Căn Tham:
(1) Một tâm,  không bị xúi giục, đồng phát sanh cùng thọ Hỷ, và liên hợp với tà kiến.
(2) Một tâm, bị xúi giục, đồng phát sanh cùng thọ Hỷ, và liên hợp với tà kiến.
(3) Một tâm, không bị xúi giục, đồng phát sanh cùng thọ Hỷ, và không liên hợp với tà kiến.
(4) Một tâm, bị xúi giục, đồng phát sanh cùng thọ Hỷ, và không liên hợp với tà kiến.
(5) Một tâm, không bị xúi giục, đồng phát sanh cùng thọ Xả, và liên hợp với tà kiến.
(6) Một tâm, bị xúi giục, đồng phát sanh cùng thọ Xả, và liên hợp với tà kiến.
(7) Một tâm, không bị xúi giục, đồng phát sanh cùng thọ Xả, và không liên hợp với tà kiến.
(8) Một tâm, bị xúi giục, đồng phát sanh cùng thọ Xả, và không liên hợp với tà kiến.
Tám loại tâm này bắt nguồn từ Căn Tham.
</t>
      </text>
    </comment>
    <comment ref="AJ46" authorId="11" shapeId="0" xr:uid="{07458ADF-E829-4F43-BA92-6AD5576AB34B}">
      <text>
        <t xml:space="preserve">[Threaded comment]
Your version of Excel allows you to read this threaded comment; however, any edits to it will get removed if the file is opened in a newer version of Excel. Learn more: https://go.microsoft.com/fwlink/?linkid=870924
Comment:
    Tâm Bắt Nguồn Từ Căn Sân
(1) Một tâm, không bị xúi giục, đồng phát sanh cùng thọ Ưu, và có liên hợp với ác ý.
(2) Một tâm, bị xúi giục, đồng phát sanh cùng thọ Ưu,	và có liên hợp với ác ý.
Hai loại tâm này liên hợp với ác ý.
</t>
      </text>
    </comment>
    <comment ref="AJ50" authorId="12" shapeId="0" xr:uid="{79FE9F92-F60B-4E8E-9371-3DDB8DEA1E75}">
      <text>
        <t xml:space="preserve">[Threaded comment]
Your version of Excel allows you to read this threaded comment; however, any edits to it will get removed if the file is opened in a newer version of Excel. Learn more: https://go.microsoft.com/fwlink/?linkid=870924
Comment:
    Tâm Bắt Nguồn Từ Căn Si:
(1) Một tâm, đồng phát sanh cùng thọ Xả, và liên hợp với hoài nghi.
(2) Một tâm, đồng phát sanh cùng thọ Xả, và liên hợp với phóng dật.
Hai loại tâm này bắt nguồn từ căn Si mạnh mẽ.
</t>
      </text>
    </comment>
    <comment ref="AH70" authorId="13" shapeId="0" xr:uid="{D8F94FDA-D9F4-4CD6-AB14-D0903343AA20}">
      <text>
        <t xml:space="preserve">[Threaded comment]
Your version of Excel allows you to read this threaded comment; however, any edits to it will get removed if the file is opened in a newer version of Excel. Learn more: https://go.microsoft.com/fwlink/?linkid=870924
Comment:
    Có những loại tâm thiện (kusala) vì bắt nguồn từ không-tham, tức quảng đại, bố thí (alobha), không- sân, tức thiện ý, từ ái (adosa), và không-si, tức trí tuệ (amoha).
Các loại tâm thiện (kusala) là lành mạnh, thanh tịnh, vì tạo hậu quả đáng được ưa thích, khả ái (iṭṭha vipāka). 
</t>
      </text>
    </comment>
    <comment ref="AF86" authorId="14" shapeId="0" xr:uid="{5EAEFFD7-AA78-4C26-BF09-E2C6701C11D0}">
      <text>
        <t xml:space="preserve">[Threaded comment]
Your version of Excel allows you to read this threaded comment; however, any edits to it will get removed if the file is opened in a newer version of Excel. Learn more: https://go.microsoft.com/fwlink/?linkid=870924
Comment:
    Rūpalokas là những cảnh giới mà người chứng đắc các tầng Thiền Sắc Giới (Rūpajhānas) sẽ tái sanh vào.
Bây giờ, một câu hỏi có thể được nêu lên:
 - "Tại sao chúng sanh ở cảnh Sắc Giới này, lỗi lạc xuất chúng, đã có một cơ thể vật chất rất tế nhị, mà còn gọi cảnh này là Rūpaloka, cảnh "Sắc Giới"? 
Bản Chú Giải giảng rằng bởi vì chúng sanh tái sanh vào cảnh giới ấy là những vị đã phát triển các tầng Thiền căn cứ trên những vật dùng làm đề mục hành thiền như đất, nước v.v... (Rūpakasiṇas).
</t>
      </text>
    </comment>
    <comment ref="AF102" authorId="15" shapeId="0" xr:uid="{CCFAB432-C25B-47EE-8360-B19EB1733489}">
      <text>
        <t xml:space="preserve">[Threaded comment]
Your version of Excel allows you to read this threaded comment; however, any edits to it will get removed if the file is opened in a newer version of Excel. Learn more: https://go.microsoft.com/fwlink/?linkid=870924
Comment:
    Arūpaloka là những cảnh giới không có cơ thể vật chất. 
Do năng lực của Thiền, chỉ có tâm tồn tại trong cảnh này. Thông thường tâm và cơ thể vật chất, danh và sắc, dính liền nhau, không thể tách rời ra. Nhưng, do năng lực của ý chí, trong những trường hợp đặc biệt ngoại lệ, có thể tách rời danh ra khỏi sắc, cũng như ta có thể giữ một khối sắt ở giữa lừng, giữa không trung, nhờ một từ lực nào như nam châm chẳng hạn.
</t>
      </text>
    </comment>
    <comment ref="AZ136" authorId="16" shapeId="0" xr:uid="{42535E10-E8AA-45D7-A238-31C9BFB27DC9}">
      <text>
        <t xml:space="preserve">[Threaded comment]
Your version of Excel allows you to read this threaded comment; however, any edits to it will get removed if the file is opened in a newer version of Excel. Learn more: https://go.microsoft.com/fwlink/?linkid=870924
Comment:
    Tất cả 19 tâm sở "Ðẹp" này đồng phát sanh cùng tất cả các loại tâm thiện, không giống như có những tâm sở bất thiện không hiện hành trong một loại tâm bất thiện. 
Ở đây không có loại tâm vương thiện nào mà không đồng phát sanh cùng với tất cả những tâm sở thiện này. 
Ngoài nhóm tâm sở "Ðẹp" này còn có những tâm sở thiện khác chỉ phát sanh tùy lúc, trong từng loại tâm vương.
Reply:
    1. Tín
2. Niệm
3. Tàm
4. Quý
5. Không-Tham
6. Không-Sân
7. Xả
8. Tâm Sở Vắng Lặng
9. Tâm Vắng Lặng	
10. Tâm Sở Khinh An
11. Tâm Khinh An
12. Tâm Sở Nhu Thuận
13. Tâm Nhu Thuận
14. Tâm Sở Thích Ứng
15. Tâm Thích Ứng	
16. Tâm Sở Tinh Luyện
17. Tâm Tinh Luyện	
18. Tâm Sở Chánh Trực
19. Tâm Chánh Trực
</t>
      </text>
    </comment>
    <comment ref="AZ140" authorId="17" shapeId="0" xr:uid="{D67AF368-C5E7-49D9-B8B8-8A63A481CE01}">
      <text>
        <t xml:space="preserve">[Threaded comment]
Your version of Excel allows you to read this threaded comment; however, any edits to it will get removed if the file is opened in a newer version of Excel. Learn more: https://go.microsoft.com/fwlink/?linkid=870924
Comment:
    43. Virati ~ Tiết chế
= "Vi" + căn "ram" = thỏa thích trong. 
    Virati là tiết chế, thỏa thích trong sự kiêng cữ.
Theo sách Atthasālini có ba loại Virati (Tiết chế): Sampatta-Virati, Samādāna-Virati, và Samuccheda-Virati.
Sampatta-Virati là kiêng cữ, tránh làm điều bất thiện vì nghĩ đến tông môn, đến tuổi tác, giáo dục v.v... của mình. 
Samādāna-Virati là kiêng cữ, tránh làm điều bất thiện vì đó là vi phạm giới luật mà mình đã tự nguyện nghiêm trì. Thí dụ như người Phật tử kiêng cữ, không sát sanh, trộm cắp v.v... để giữ tròn ngũ giới.
Samuccheda-Virati là sự tiết chế của một vị Thánh Ðệ Tử, không làm điều bất thiện vì đã tận diệt mọi căn cội bất thiện.
Trong hai trường hợp đầu -- Sampatta-Virati và Samādāna-Virati -- những quy tắc tốt đẹp còn có thể bị vi phạm, nhưng trường hợp chư vị A La Hán thì không thể có, vì các Ngài đã tận diệt mọi dục vọng.
Ở đây được kể ra ba điều kiêng cữ, có liên quan với tà ngữ, tà nghiệp và tà mạng.
Một cách chính xác, ba tâm sở đồng khởi sanh chung này chỉ phát khởi cùng một lúc trong Tâm Siêu Thế (Lokuttara Citta). Trong những trường hợp khác, ba tâm sở này phát sanh riêng rẽ, vì đây là ba tác ý (Cetanā) riêng biệt.
Khi hiện hữu trong Tâm Siêu Thế (Lokuttara Citta) ba tâm sở này được xem là ba Chi -- 
1. Chánh Ngữ, 
2. Chánh Nghiệp, 
3. Chánh Mạng 
-- của Con Ðường (Maggaṅga) và hợp thành nhóm Sīla (Giới). 
Sammā-Diṭṭhi (Chánh Kiến) và Sammā Saṅkappa (Chánh Tư Duy), vốn hợp thành nhóm Paññā (Tuệ), được bao hàm trong các tâm sở Paññindriya (Tuệ Căn) và Vitakka (Tầm). 
Sammā Vāyāma (Chánh Tinh Tấn), Sammā Sati (Chánh Niệm) và Sammā Samādhi (Chánh Ðịnh) được bao hàm trong các tâm sở Tinh Tấn, Niệm và Nhất Ðiểm.
1. Sammā-Vācā (Chánh Ngữ) là tiết chế, kiêng cữ, tránh nói lời giả dối (Musāvāda), tránh nói lời đâm thọc (Pīsuṇāvācā), lời thô lỗ cộc cằn (Pharusavācā) và nhảm nhí (Sampapphalāpa).
2. Sammā Kammanta (Chánh Nghiệp)	là tránh hành động sát sanh (Pāṇātipāta), trộm cắp (Adinnādāna), và tà dâm (Kāmesu Michācāra).
3. Sammā Ājīva (Chánh Mạng) là tránh buôn bán độc dược, bán các chất say, bán khí giới, bán nô lệ và bán thú để làm thịt.
</t>
      </text>
    </comment>
    <comment ref="AZ144" authorId="18" shapeId="0" xr:uid="{2B17307D-82CA-45CC-A413-1A8412481017}">
      <text>
        <t xml:space="preserve">[Threaded comment]
Your version of Excel allows you to read this threaded comment; however, any edits to it will get removed if the file is opened in a newer version of Excel. Learn more: https://go.microsoft.com/fwlink/?linkid=870924
Comment:
    44. Appamaññā ~ Vô lượng
Vì có đối tượng nhiều vô số kể nên tâm sở này được gọi là Vô Lượng ~ Appamaññā, không có giới hạn (Saṅskrt Aprāmānya). Cũng đuợc gọi là Brahma Vihāra, Những Nếp Sống Cao Thượng. 
Mettā (Từ), Karuṇā (Bi), Muditā (Hỷ), và Upekkhā (Xả) là bốn tâm Vô Lượng ấy.
Như đã giải thích ở phần trên Mettā (Từ) đã được bao hàm trong Adosa (Không-Sân), và Upekkhā (Xả) trong Tatramajjhattatā (Tâm Quân Bình). 
Do đó ở đây chỉ ghi nhận có hai tâm sở là:
1. Bi
2. Hỷ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tc={E2A29E38-8786-4C41-B11B-947631EAC0EF}</author>
    <author>tc={0ABE4BF4-2A32-400E-8747-21AB67D2BED0}</author>
    <author>tc={C291CF3D-A21F-4BB3-B67B-8182E4C63356}</author>
    <author>tc={A05E8984-77ED-4A60-8208-7CAA87D703C5}</author>
    <author>tc={F57813D4-E782-4F7B-8CB9-6A25B84CDAEB}</author>
    <author>tc={F62D5FC9-332F-4B40-8246-6F4C3F7DCB47}</author>
    <author>tc={C2033ED0-F13F-4BF9-86E5-1A1AE34308BC}</author>
    <author>tc={4911773A-DDB0-4907-98FC-0E0EC6900697}</author>
    <author>tc={37B46F88-5ADF-4663-AC86-7C0CB0C4AB19}</author>
    <author>tc={3F4B9596-6742-444B-ABC7-7617CD752AFF}</author>
    <author>tc={BC329D09-5B29-4FB9-AADE-B9D93534E9FD}</author>
    <author>tc={BA79FE6B-CBF0-462F-924A-38D7D50D589E}</author>
    <author>tc={34E6408B-3020-4E4F-ABEC-F78553EC1C14}</author>
    <author>tc={F9CF2A4E-A6FB-4386-9AFC-82DFE90579DD}</author>
    <author>tc={17A3885B-79AC-4344-ABEF-21330490580C}</author>
    <author>tc={63340F2D-65C2-4BA7-9073-84D4220FA26B}</author>
    <author>tc={ABF6A4F9-B62A-4C70-9B4E-D58D3AB17899}</author>
    <author>tc={3AC81242-DC60-4C63-8E89-DEF4B65330E2}</author>
    <author>tc={A3C3A238-9EF6-4366-BB7F-CADB9E8FD5F3}</author>
    <author>tc={02555EF5-C876-482A-B861-E6EC5B22C6AE}</author>
  </authors>
  <commentList>
    <comment ref="L2" authorId="0" shapeId="0" xr:uid="{E2A29E38-8786-4C41-B11B-947631EAC0EF}">
      <text>
        <t>[Threaded comment]
Your version of Excel allows you to read this threaded comment; however, any edits to it will get removed if the file is opened in a newer version of Excel. Learn more: https://go.microsoft.com/fwlink/?linkid=870924
Comment:
    “A Comprehensive Manual of Abhidhamma, First BPS Pariyatti Edition” by Bhikkhu Bodhi</t>
      </text>
    </comment>
    <comment ref="B3" authorId="1" shapeId="0" xr:uid="{0ABE4BF4-2A32-400E-8747-21AB67D2BED0}">
      <text>
        <t>[Threaded comment]
Your version of Excel allows you to read this threaded comment; however, any edits to it will get removed if the file is opened in a newer version of Excel. Learn more: https://go.microsoft.com/fwlink/?linkid=870924
Comment:
     Aññasamāna = 
“Añña” có
nghĩa là cái kia hay cái còn lại 
+
“Samāna” có nghĩa là
chung, thông dụng hay phổ biến.
=
"Tợ tha" có nghĩa là "chung" hay "phổ biến" của cả Thiện (Kusala) và Bất thiện (Akusala)</t>
      </text>
    </comment>
    <comment ref="C3" authorId="2" shapeId="0" xr:uid="{C291CF3D-A21F-4BB3-B67B-8182E4C63356}">
      <text>
        <t xml:space="preserve">[Threaded comment]
Your version of Excel allows you to read this threaded comment; however, any edits to it will get removed if the file is opened in a newer version of Excel. Learn more: https://go.microsoft.com/fwlink/?linkid=870924
Comment:
    “Sabbacitta-sādhāraṇa” 
= 
“Sabba” có nghĩa là
tất cả. “
+ Citta” có nghĩa là tâm
+ “Sādhāraṇa” có nghĩa là
chung hay phổ biến. 
=
những tâm sở mà có chung cho tất cả
các tâm. 
Reply:
    “Sādhāraṇa” có nghĩa là chung hay phổ biến. Cho nên, “Sabbacitta-sādhāraṇa” có
nghĩa là chung cho tất cả tâm thức. </t>
      </text>
    </comment>
    <comment ref="I5" authorId="3" shapeId="0" xr:uid="{A05E8984-77ED-4A60-8208-7CAA87D703C5}">
      <text>
        <t>[Threaded comment]
Your version of Excel allows you to read this threaded comment; however, any edits to it will get removed if the file is opened in a newer version of Excel. Learn more: https://go.microsoft.com/fwlink/?linkid=870924
Comment:
    Tưởng thật ra là tạo nên những dấu vết.
- Khi các bạn trải nghiệm một đối tượng, tâm trí của các bạn ghi nhận dấu vết của nó. Để rồi khi các bạn gặp lại nó sau này, các bạn biết rằng các bạn đã từng trải nghiệm nó. 
- Tưởng được so sánh như những người thợ mộc làm dấu trên gỗ, để rồi họ sẽ biết đặt tấm gỗ nào vào nơi nào. Cho nên, việc làm dấu là để nhận ra được nó khi các bạn gặp lại nó sau này. 
- Tưởng (Saññā) thì giống như là tạo nên một dấu vết hay ghi lại sự lưu ý. 
- Tưởng (Saññā) có thể đúng hoặc có thể sai. Đôi lúc chúng ta có tưởng (Saññā) sai. Khi tưởng (Saññā) là sai, thì chúng ta có những ý tưởng sai lầm. Chúng ta có quan điểm sai lầm. 
Có được tưởng (Saññā) đúng đắn thì rất quan trọng.</t>
      </text>
    </comment>
    <comment ref="H6" authorId="4" shapeId="0" xr:uid="{F57813D4-E782-4F7B-8CB9-6A25B84CDAEB}">
      <text>
        <t>[Threaded comment]
Your version of Excel allows you to read this threaded comment; however, any edits to it will get removed if the file is opened in a newer version of Excel. Learn more: https://go.microsoft.com/fwlink/?linkid=870924
Comment:
    Cetanā điều hợp những tâm sở đi cùng trong việc ứng xử với đối tượng. 
- Nó kích hoạt những tâm sở
cùng sanh lên với nó hướng vào đối tượng. 
- Nó giúp đỡ hay thúc đẩy những tâm sở khác tham gia vào việc hoạt động đối với cảnh.</t>
      </text>
    </comment>
    <comment ref="I6" authorId="5" shapeId="0" xr:uid="{F62D5FC9-332F-4B40-8246-6F4C3F7DCB47}">
      <text>
        <t xml:space="preserve">[Threaded comment]
Your version of Excel allows you to read this threaded comment; however, any edits to it will get removed if the file is opened in a newer version of Excel. Learn more: https://go.microsoft.com/fwlink/?linkid=870924
Comment:
    Thật ra tâm sở tư (tác ý) là Nghiệp (Kamma). 
Đức Phật có lần đã nói,
“Cetanā ahaṃ, bhikkhave, Kammaṃ vadāmi” / “Này các Tỳ khưu, ta gọi tâm sở tư (tác ý) là Nghiệp” </t>
      </text>
    </comment>
    <comment ref="F7" authorId="6" shapeId="0" xr:uid="{C2033ED0-F13F-4BF9-86E5-1A1AE34308BC}">
      <text>
        <t>[Threaded comment]
Your version of Excel allows you to read this threaded comment; however, any edits to it will get removed if the file is opened in a newer version of Excel. Learn more: https://go.microsoft.com/fwlink/?linkid=870924
Comment:
    Còn được dịch là "Nhất thống" ~ thống nhất tại 1 điểm, còn gọi là Định (Samādhi) - là 1 trong 5 yếu tố của Thiền
Reply:
    “Eka” có nghĩa là một. 
“Agga” có nghĩa là đối tượng</t>
      </text>
    </comment>
    <comment ref="F8" authorId="7" shapeId="0" xr:uid="{4911773A-DDB0-4907-98FC-0E0EC6900697}">
      <text>
        <t>[Threaded comment]
Your version of Excel allows you to read this threaded comment; however, any edits to it will get removed if the file is opened in a newer version of Excel. Learn more: https://go.microsoft.com/fwlink/?linkid=870924
Comment:
    Còn được dịch là "Mạng quyền" hay "Danh mạng quyền"</t>
      </text>
    </comment>
    <comment ref="F9" authorId="8" shapeId="0" xr:uid="{37B46F88-5ADF-4663-AC86-7C0CB0C4AB19}">
      <text>
        <t>[Threaded comment]
Your version of Excel allows you to read this threaded comment; however, any edits to it will get removed if the file is opened in a newer version of Excel. Learn more: https://go.microsoft.com/fwlink/?linkid=870924
Comment:
    “Manasi” có nghĩa là tâm trí. 
“Kāra” có nghĩa là làm ra hay tạo ra.
Tạo ra tâm trí, hay chú ý (attention)
Reply:
    Nghĩa đen của từ Pāḷi là “làm hay chế tạo trong tâm trí</t>
      </text>
    </comment>
    <comment ref="H9" authorId="9" shapeId="0" xr:uid="{3F4B9596-6742-444B-ABC7-7617CD752AFF}">
      <text>
        <t>[Threaded comment]
Your version of Excel allows you to read this threaded comment; however, any edits to it will get removed if the file is opened in a newer version of Excel. Learn more: https://go.microsoft.com/fwlink/?linkid=870924
Comment:
    Có sự khác nhau giữa tâm sở này và tầm (Vitakka).
“Chú ý (manasikāra) HƯỚNG những thứ đi kèm với nó đến đối tượng, trong khi Tầm (Vitakka) ÁP ĐẶT chúng vào/lên đối tượng.” (CMA, II, Guide to §2, p.81)
Reply:
    Sự Chú ý (Manasikāra) là một yếu tố nhận thức không thể thiếu được trong TẤT CẢ những trạng thái tâm thức; …
Reply:
    Tầm (Vitakka) là một yếu tố chuyên môn vốn KHÔNG PHẢI LÀ NHẤT THIẾT cho sự nhận thức.</t>
      </text>
    </comment>
    <comment ref="C10" authorId="10" shapeId="0" xr:uid="{BC329D09-5B29-4FB9-AADE-B9D93534E9FD}">
      <text>
        <t>[Threaded comment]
Your version of Excel allows you to read this threaded comment; however, any edits to it will get removed if the file is opened in a newer version of Excel. Learn more: https://go.microsoft.com/fwlink/?linkid=870924
Comment:
    Tâm sở biệt cảnh (Pakiṇṇaka) có thể đi theo cùng với những tâm Thiện và tâm Bất Thiện và luôn những tâm (Citta) khác nữa. 
Tuy nhiên, chúng KHÔNG đi theo cùng TẤT CẢ những tâm Thiện  và tâm Bất Thiện hay tất cả những tâm nói chung</t>
      </text>
    </comment>
    <comment ref="F10" authorId="11" shapeId="0" xr:uid="{BA79FE6B-CBF0-462F-924A-38D7D50D589E}">
      <text>
        <t>[Threaded comment]
Your version of Excel allows you to read this threaded comment; however, any edits to it will get removed if the file is opened in a newer version of Excel. Learn more: https://go.microsoft.com/fwlink/?linkid=870924
Comment:
    Tầm (Vitakka) sanh lên với 55 tâm. 
- Chỉ có tầm (Vitakka) đi kèm theo
một vài tâm nhất định --&gt; có thể được phát triển hay trau dồi để trở nên mạnh mẽ --&gt;  được gọi là thiền (Jhāna). 
“Rồi thì nó được định danh là appanā,…”. Appanā là một cái tên dùng cho cả thiền (Jhāna) và Đạo (Magga). 
Reply:
    Tầm (Vitakka) có nhiều tên tùy thuộc vào việc nó làm chức năng gì.</t>
      </text>
    </comment>
    <comment ref="F12" authorId="12" shapeId="0" xr:uid="{34E6408B-3020-4E4F-ABEC-F78553EC1C14}">
      <text>
        <t>[Threaded comment]
Your version of Excel allows you to read this threaded comment; however, any edits to it will get removed if the file is opened in a newer version of Excel. Learn more: https://go.microsoft.com/fwlink/?linkid=870924
Comment:
    Từ Adhimokkha có nghĩa đen là sự giải phóng tâm ý trên đối tượng</t>
      </text>
    </comment>
    <comment ref="F14" authorId="13" shapeId="0" xr:uid="{F9CF2A4E-A6FB-4386-9AFC-82DFE90579DD}">
      <text>
        <t>[Threaded comment]
Your version of Excel allows you to read this threaded comment; however, any edits to it will get removed if the file is opened in a newer version of Excel. Learn more: https://go.microsoft.com/fwlink/?linkid=870924
Comment:
    được chuyển ngữ là niềm vui, hạnh phúc, sự hăng hái, sở thích hài lòng, sung sướng. 
Nó là một trong những yếu tố của thiền (Jhāna), tức là những chi thiền. 
Hỷ (Pīti) không phải là cảm thọ</t>
      </text>
    </comment>
    <comment ref="F21" authorId="14" shapeId="0" xr:uid="{17A3885B-79AC-4344-ABEF-21330490580C}">
      <text>
        <t>[Threaded comment]
Your version of Excel allows you to read this threaded comment; however, any edits to it will get removed if the file is opened in a newer version of Excel. Learn more: https://go.microsoft.com/fwlink/?linkid=870924
Comment:
    Nghĩa đen của Diṭṭhi thì chỉ là quan điểm hay sự thấy. 
Nếu chúng ta muốn cụ thể, chúng ta phải dùng những từ “Micchā” hay
“Sammā”: “Micchā-diṭṭhi” có nghĩa là tà kiến. “Sammā-diṭṭhi” có nghĩa là chánh kiến. 
Khi được dùng một mình, thì hầu như nó có nghĩa là tà kiến.</t>
      </text>
    </comment>
    <comment ref="H21" authorId="15" shapeId="0" xr:uid="{63340F2D-65C2-4BA7-9073-84D4220FA26B}">
      <text>
        <t>[Threaded comment]
Your version of Excel allows you to read this threaded comment; however, any edits to it will get removed if the file is opened in a newer version of Excel. Learn more: https://go.microsoft.com/fwlink/?linkid=870924
Comment:
    - Nó cho rằng mọi vật là thường hằng, là hài lòng, là có một bản ngã (Atman). 
- Nó cũng là niềm tin cho rằng không có quả của nghiệp (Kamma) dù là tốt hay xấu. 
- Niềm tin cho rằng không có nghiệp (Kamma) và không có kết quả của nghiệp (Kamma). 
- Nó là niềm tin cho rằng không có thế giới này và không có thế giới khác.
Những quan điểm này được gọi là tà kiến</t>
      </text>
    </comment>
    <comment ref="F25" authorId="16" shapeId="0" xr:uid="{ABF6A4F9-B62A-4C70-9B4E-D58D3AB17899}">
      <text>
        <t>[Threaded comment]
Your version of Excel allows you to read this threaded comment; however, any edits to it will get removed if the file is opened in a newer version of Excel. Learn more: https://go.microsoft.com/fwlink/?linkid=870924
Comment:
    Xan tham/ xan lận (Macchariya) luôn luôn sanh lên với những tâm sân (Dosamūla Citta)
Reply:
    Macchariya không phải là tham (Lobha)</t>
      </text>
    </comment>
    <comment ref="F27" authorId="17" shapeId="0" xr:uid="{3AC81242-DC60-4C63-8E89-DEF4B65330E2}">
      <text>
        <t>[Threaded comment]
Your version of Excel allows you to read this threaded comment; however, any edits to it will get removed if the file is opened in a newer version of Excel. Learn more: https://go.microsoft.com/fwlink/?linkid=870924
Comment:
    Hôn trầm được nhận diện là sự bịnh hoạn của tâm thức (cittagelañña), 
thụy miên là sự bịnh hoạn của những
yếu tố tinh thần (kāyagelañña). 
Cùng nhau, chúng tạo nên một trong năm triền cái và được chế ngự bởi tầm
(vitakka)</t>
      </text>
    </comment>
    <comment ref="F29" authorId="18" shapeId="0" xr:uid="{A3C3A238-9EF6-4366-BB7F-CADB9E8FD5F3}">
      <text>
        <t>[Threaded comment]
Your version of Excel allows you to read this threaded comment; however, any edits to it will get removed if the file is opened in a newer version of Excel. Learn more: https://go.microsoft.com/fwlink/?linkid=870924
Comment:
    Hoài nghi ở đây có nghĩa hay có ý nói về sự hoài nghi về mặt tâm linh theo cách nhìn nhận trong Phật giáo, tức là không có khả năng đặt niềm tin vào Đức Phật, Giáo pháp, Tăng chúng và sự hành pháp.” (CMA, II, Guide to §4, p.85)
Reply:
    Hoài nghi loại này được miêu tả trong Thanh Tịnh Đạo (Visuddhimagga) và Aṭṭhasālinī là làm tổn hại đến
việc thực hành pháp. 
--- Câu Pāḷi được dùng trong đó là
“Paṭipattiantarāyakarāti”. Tức có nghĩa là làm tổn hại đến Paṭipatti - có nghĩa là sự thực hành, sự hành thiền, sự thực hành bổn phận, sự giữ giới luật.</t>
      </text>
    </comment>
    <comment ref="F30" authorId="19" shapeId="0" xr:uid="{02555EF5-C876-482A-B861-E6EC5B22C6AE}">
      <text>
        <t>[Threaded comment]
Your version of Excel allows you to read this threaded comment; however, any edits to it will get removed if the file is opened in a newer version of Excel. Learn more: https://go.microsoft.com/fwlink/?linkid=870924
Comment:
    Tín (Saddhā) là một trong năm căn quyền thuộc về tinh thần (Ngũ Quyền). 
- đó là tín, tấn, niệm, định, tuệ.
- Năm căn quyền này phải được giữ cân bằng</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tc={40078BDA-37F4-423F-BA5B-74B27167C755}</author>
    <author>tc={93750D09-8DE1-4DFC-9BD1-F19ACDF0A53A}</author>
    <author>tc={AD2D6891-DFE1-4DEC-B89C-B0A0650AB591}</author>
    <author>tc={1FDB932D-0E7E-4411-9D85-0D75A73EDBAD}</author>
    <author>tc={20E883F8-A967-4122-BEDD-49F779CD9FF1}</author>
    <author>tc={C0864D6A-7988-49EA-BE25-C7ADFE654C21}</author>
    <author>tc={FFFA059E-A682-4E16-927C-5929EAD50861}</author>
    <author>tc={9F71F686-76F2-4A58-9461-00B39B38ECAA}</author>
    <author>tc={04869BFE-9DDD-4EFD-B6E3-F17976C4337D}</author>
    <author>tc={DD411472-54EF-41E1-A4E5-221D9E086A9F}</author>
    <author>tc={DDF3419D-8473-4DBB-BA84-CC7D0B9BF83F}</author>
    <author>tc={44ECC5CB-C5CD-4BAB-9F7F-B3728736A382}</author>
    <author>tc={2572F72B-9CA4-470A-96D3-9639D04ADD4D}</author>
    <author>tc={C43BAEF9-ACE2-49A6-A83B-ADA7FD207D37}</author>
    <author>tc={112E3AF9-D7A9-4AA8-AF75-00F62595A5C9}</author>
    <author>tc={1DAD8336-3EC6-440D-A6A1-437A98236413}</author>
    <author>tc={282B1047-69E0-4991-9059-E35527421A66}</author>
    <author>tc={6D8317C5-4118-48C7-84DA-7BACA7B8F82E}</author>
    <author>tc={D9DA2126-F038-4E18-8712-375394212AC8}</author>
    <author>tc={D075E0C0-636C-4A13-BB17-326AC33CD5A0}</author>
    <author>tc={1AEF03C9-0DDA-4074-91C1-F89C2AF41393}</author>
    <author>tc={59F7FCD1-38D6-412E-9716-CF6F0092F8E0}</author>
    <author>tc={D3BCD32F-799E-404B-B0B3-C0C4292F2649}</author>
    <author>tc={07C40F0F-5648-4594-B747-89CA98578D32}</author>
    <author>tc={A7BC6877-A6FE-4D98-80B8-3B355324D928}</author>
    <author>tc={C5C699F4-E3B5-468B-9172-8859DB5DDC06}</author>
    <author>tc={26C16C36-C4F9-4B95-B7C9-314D548CE0BD}</author>
    <author>tc={284EC838-2119-41DC-AE25-7CCB374F5499}</author>
    <author>tc={084F75E6-5E37-4E57-A0B3-9CE40D655773}</author>
    <author>tc={157AB4F5-735A-45E5-A306-810C86C6D239}</author>
    <author>tc={C8A83421-49FB-48FE-81D2-A221603C8283}</author>
    <author>tc={47A89CBC-8338-4F4C-A108-BE1807586BC3}</author>
    <author>tc={FCFA5BDF-2BCB-4472-901D-C31BCAD8A785}</author>
    <author>tc={AA084DBD-E8E9-4C32-B134-C1662BF5B584}</author>
    <author>tc={508BFF62-0FE5-461E-952C-A3F7D9054FC4}</author>
    <author>tc={AF9D9691-CA83-4701-A6E1-905E28416B9A}</author>
    <author>tc={0C181B92-E67A-45FA-BF04-2590101B4698}</author>
    <author>tc={85D76AC6-ACF8-4F60-B375-60B2D39FD720}</author>
    <author>tc={A01B722A-AC31-4D48-B110-87A727A49C36}</author>
    <author>tc={F9896D30-EB49-4335-8AC1-6CD3E679FCA6}</author>
    <author>tc={1A1FA22F-64D0-4157-941F-696A8A4D41EC}</author>
    <author>tc={4B27CF1E-DCB2-48E1-B778-338288168B82}</author>
    <author>tc={31F73264-AA4F-4E2C-BB92-A22E5213306B}</author>
    <author>tc={849D342E-9C7D-4677-834A-8B5B87E42BCF}</author>
    <author>tc={8ABECC48-8D57-4933-B94C-8D5765E0C793}</author>
    <author>tc={2A8D8C7C-765F-478D-9AAF-46135B3002EA}</author>
    <author>tc={94492F6A-A7F0-40D4-B4A5-831CE71A7FC8}</author>
    <author>tc={02FA1BA2-C7D2-46D1-81EC-01F02EAD09C8}</author>
    <author>tc={0F28562A-776C-44EE-A56D-FB3BFFDCC45C}</author>
    <author>tc={E3708C97-A848-43FF-983D-BD0A8467FE27}</author>
    <author>tc={92EA85D2-6A47-4C22-8A7F-5017347A666A}</author>
    <author>tc={CABB7018-D0EF-403C-8962-F511C7DAD2AC}</author>
    <author>tc={F9B5EE48-15F8-4393-A3A3-C7C3FE44EEA3}</author>
    <author>tc={B2940C7F-AF8E-4BC0-9227-E475E9A98321}</author>
    <author>tc={E6A0ABF9-6CA8-4A43-A73A-5BB229AC2FCF}</author>
    <author>tc={736ACB86-91EA-492A-9148-F942966E0DDE}</author>
    <author>tc={35682131-224F-4C17-AC44-3CE1A1409D6C}</author>
    <author>tc={B7FFA4B4-25F1-4E20-A3EC-1C651448F038}</author>
    <author>tc={E3F0263B-D039-4582-BD06-ED1D245DE39C}</author>
    <author>tc={5FA1C4A3-6E47-48A7-BDBD-D8A47843B949}</author>
    <author>tc={1D5886E7-603D-4CEE-9EB1-F3A1BD8DC090}</author>
    <author>tc={9E000271-57BE-4460-8572-A5B3D41883A3}</author>
  </authors>
  <commentList>
    <comment ref="W3" authorId="0" shapeId="0" xr:uid="{40078BDA-37F4-423F-BA5B-74B27167C755}">
      <text>
        <t>[Threaded comment]
Your version of Excel allows you to read this threaded comment; however, any edits to it will get removed if the file is opened in a newer version of Excel. Learn more: https://go.microsoft.com/fwlink/?linkid=870924
Comment:
    Akusala Citta</t>
      </text>
    </comment>
    <comment ref="X3" authorId="1" shapeId="0" xr:uid="{93750D09-8DE1-4DFC-9BD1-F19ACDF0A53A}">
      <text>
        <t>[Threaded comment]
Your version of Excel allows you to read this threaded comment; however, any edits to it will get removed if the file is opened in a newer version of Excel. Learn more: https://go.microsoft.com/fwlink/?linkid=870924
Comment:
    Cakkhu-viññāṇa Citta</t>
      </text>
    </comment>
    <comment ref="Y3" authorId="2" shapeId="0" xr:uid="{AD2D6891-DFE1-4DEC-B89C-B0A0650AB591}">
      <text>
        <t>[Threaded comment]
Your version of Excel allows you to read this threaded comment; however, any edits to it will get removed if the file is opened in a newer version of Excel. Learn more: https://go.microsoft.com/fwlink/?linkid=870924
Comment:
    Sota-viññāṇa</t>
      </text>
    </comment>
    <comment ref="Z3" authorId="3" shapeId="0" xr:uid="{1FDB932D-0E7E-4411-9D85-0D75A73EDBAD}">
      <text>
        <t>[Threaded comment]
Your version of Excel allows you to read this threaded comment; however, any edits to it will get removed if the file is opened in a newer version of Excel. Learn more: https://go.microsoft.com/fwlink/?linkid=870924
Comment:
     Ghāna-viññāṇa</t>
      </text>
    </comment>
    <comment ref="AA3" authorId="4" shapeId="0" xr:uid="{20E883F8-A967-4122-BEDD-49F779CD9FF1}">
      <text>
        <t>[Threaded comment]
Your version of Excel allows you to read this threaded comment; however, any edits to it will get removed if the file is opened in a newer version of Excel. Learn more: https://go.microsoft.com/fwlink/?linkid=870924
Comment:
     Jivhā-viññāṇa</t>
      </text>
    </comment>
    <comment ref="AB3" authorId="5" shapeId="0" xr:uid="{C0864D6A-7988-49EA-BE25-C7ADFE654C21}">
      <text>
        <t>[Threaded comment]
Your version of Excel allows you to read this threaded comment; however, any edits to it will get removed if the file is opened in a newer version of Excel. Learn more: https://go.microsoft.com/fwlink/?linkid=870924
Comment:
     Kāya-viññāṇa</t>
      </text>
    </comment>
    <comment ref="AC3" authorId="6" shapeId="0" xr:uid="{FFFA059E-A682-4E16-927C-5929EAD50861}">
      <text>
        <t>[Threaded comment]
Your version of Excel allows you to read this threaded comment; however, any edits to it will get removed if the file is opened in a newer version of Excel. Learn more: https://go.microsoft.com/fwlink/?linkid=870924
Comment:
    Sampaṭicchana Citta</t>
      </text>
    </comment>
    <comment ref="AD3" authorId="7" shapeId="0" xr:uid="{9F71F686-76F2-4A58-9461-00B39B38ECAA}">
      <text>
        <t>[Threaded comment]
Your version of Excel allows you to read this threaded comment; however, any edits to it will get removed if the file is opened in a newer version of Excel. Learn more: https://go.microsoft.com/fwlink/?linkid=870924
Comment:
     Upekkhā Santīraṇa</t>
      </text>
    </comment>
    <comment ref="AE3" authorId="8" shapeId="0" xr:uid="{04869BFE-9DDD-4EFD-B6E3-F17976C4337D}">
      <text>
        <t>[Threaded comment]
Your version of Excel allows you to read this threaded comment; however, any edits to it will get removed if the file is opened in a newer version of Excel. Learn more: https://go.microsoft.com/fwlink/?linkid=870924
Comment:
     Somanassa Santīraṇa</t>
      </text>
    </comment>
    <comment ref="AF3" authorId="9" shapeId="0" xr:uid="{DD411472-54EF-41E1-A4E5-221D9E086A9F}">
      <text>
        <t>[Threaded comment]
Your version of Excel allows you to read this threaded comment; however, any edits to it will get removed if the file is opened in a newer version of Excel. Learn more: https://go.microsoft.com/fwlink/?linkid=870924
Comment:
     Pañcadvārāvajjana</t>
      </text>
    </comment>
    <comment ref="AG3" authorId="10" shapeId="0" xr:uid="{DDF3419D-8473-4DBB-BA84-CC7D0B9BF83F}">
      <text>
        <t>[Threaded comment]
Your version of Excel allows you to read this threaded comment; however, any edits to it will get removed if the file is opened in a newer version of Excel. Learn more: https://go.microsoft.com/fwlink/?linkid=870924
Comment:
     Manodvārāvajjana</t>
      </text>
    </comment>
    <comment ref="AH3" authorId="11" shapeId="0" xr:uid="{44ECC5CB-C5CD-4BAB-9F7F-B3728736A382}">
      <text>
        <t>[Threaded comment]
Your version of Excel allows you to read this threaded comment; however, any edits to it will get removed if the file is opened in a newer version of Excel. Learn more: https://go.microsoft.com/fwlink/?linkid=870924
Comment:
     Hasituppāda</t>
      </text>
    </comment>
    <comment ref="AI3" authorId="12" shapeId="0" xr:uid="{2572F72B-9CA4-470A-96D3-9639D04ADD4D}">
      <text>
        <t>[Threaded comment]
Your version of Excel allows you to read this threaded comment; however, any edits to it will get removed if the file is opened in a newer version of Excel. Learn more: https://go.microsoft.com/fwlink/?linkid=870924
Comment:
    Kāmāvacara Sobhana Kusala Citta</t>
      </text>
    </comment>
    <comment ref="AJ3" authorId="13" shapeId="0" xr:uid="{C43BAEF9-ACE2-49A6-A83B-ADA7FD207D37}">
      <text>
        <t>[Threaded comment]
Your version of Excel allows you to read this threaded comment; however, any edits to it will get removed if the file is opened in a newer version of Excel. Learn more: https://go.microsoft.com/fwlink/?linkid=870924
Comment:
    Sahetuka Kāmāvacara Vipāka</t>
      </text>
    </comment>
    <comment ref="AK3" authorId="14" shapeId="0" xr:uid="{112E3AF9-D7A9-4AA8-AF75-00F62595A5C9}">
      <text>
        <t>[Threaded comment]
Your version of Excel allows you to read this threaded comment; however, any edits to it will get removed if the file is opened in a newer version of Excel. Learn more: https://go.microsoft.com/fwlink/?linkid=870924
Comment:
    Kāmāvacara Sobhana Kiriya Citta</t>
      </text>
    </comment>
    <comment ref="AL3" authorId="15" shapeId="0" xr:uid="{1DAD8336-3EC6-440D-A6A1-437A98236413}">
      <text>
        <t>[Threaded comment]
Your version of Excel allows you to read this threaded comment; however, any edits to it will get removed if the file is opened in a newer version of Excel. Learn more: https://go.microsoft.com/fwlink/?linkid=870924
Comment:
    Thiện Đáo đại = Thiện sắc giới và
thiện vô sắc giới (Rūpāvacara và Arūpāvacara Kusala Citta)</t>
      </text>
    </comment>
    <comment ref="AM3" authorId="16" shapeId="0" xr:uid="{282B1047-69E0-4991-9059-E35527421A66}">
      <text>
        <t xml:space="preserve">[Threaded comment]
Your version of Excel allows you to read this threaded comment; however, any edits to it will get removed if the file is opened in a newer version of Excel. Learn more: https://go.microsoft.com/fwlink/?linkid=870924
Comment:
    Mahaggata Vipāka (9)
</t>
      </text>
    </comment>
    <comment ref="AN3" authorId="17" shapeId="0" xr:uid="{6D8317C5-4118-48C7-84DA-7BACA7B8F82E}">
      <text>
        <t>[Threaded comment]
Your version of Excel allows you to read this threaded comment; however, any edits to it will get removed if the file is opened in a newer version of Excel. Learn more: https://go.microsoft.com/fwlink/?linkid=870924
Comment:
    Tâm duy tác Đáo đại = Duy tác sắc
giới và duy tác vô sắc giới (Rūpāvacara và Arūpāvacara Kiriya)</t>
      </text>
    </comment>
    <comment ref="V9" authorId="18" shapeId="0" xr:uid="{D9DA2126-F038-4E18-8712-375394212AC8}">
      <text>
        <t>[Threaded comment]
Your version of Excel allows you to read this threaded comment; however, any edits to it will get removed if the file is opened in a newer version of Excel. Learn more: https://go.microsoft.com/fwlink/?linkid=870924
Comment:
    (1) Tục sinh/tái sinh (Paṭisandhi)
(2) Hữu phần/duy trì đời sống 
     (Bhavaṅga) 
(3) Tử (Cuti)</t>
      </text>
    </comment>
    <comment ref="AD9" authorId="19" shapeId="0" xr:uid="{D075E0C0-636C-4A13-BB17-326AC33CD5A0}">
      <text>
        <t>[Threaded comment]
Your version of Excel allows you to read this threaded comment; however, any edits to it will get removed if the file is opened in a newer version of Excel. Learn more: https://go.microsoft.com/fwlink/?linkid=870924
Comment:
    2 tâm quan sát (Santīraṇa) được đi kèm theo bởi thọ xả (Upekkhā): Citta-019 và Citta-027
Reply:
    (Citta-019) Tâm Quả bất thiện vô nhân - Thọ Xả - Tâm quan sát
(Citta-027) Tâm Quả thiện vô nhân - Thọ Xả - Tâm quan sát</t>
      </text>
    </comment>
    <comment ref="AJ9" authorId="20" shapeId="0" xr:uid="{1AEF03C9-0DDA-4074-91C1-F89C2AF41393}">
      <text>
        <t>[Threaded comment]
Your version of Excel allows you to read this threaded comment; however, any edits to it will get removed if the file is opened in a newer version of Excel. Learn more: https://go.microsoft.com/fwlink/?linkid=870924
Comment:
    8 tâm quả dục giới hữu nhân (Kāmāvacara Sahetuka Vipāka)</t>
      </text>
    </comment>
    <comment ref="AM9" authorId="21" shapeId="0" xr:uid="{59F7FCD1-38D6-412E-9716-CF6F0092F8E0}">
      <text>
        <t>[Threaded comment]
Your version of Excel allows you to read this threaded comment; however, any edits to it will get removed if the file is opened in a newer version of Excel. Learn more: https://go.microsoft.com/fwlink/?linkid=870924
Comment:
     9 tâm quả Đáo đại (Mahaggata Vipāka)</t>
      </text>
    </comment>
    <comment ref="AF10" authorId="22" shapeId="0" xr:uid="{D3BCD32F-799E-404B-B0B3-C0C4292F2649}">
      <text>
        <t>[Threaded comment]
Your version of Excel allows you to read this threaded comment; however, any edits to it will get removed if the file is opened in a newer version of Excel. Learn more: https://go.microsoft.com/fwlink/?linkid=870924
Comment:
     Pañcadvārāvajjana
Reply:
    (Citta-028) Tâm duy tác vô nhân - Thọ Xả - Ngũ môn hướng tâm</t>
      </text>
    </comment>
    <comment ref="AG10" authorId="23" shapeId="0" xr:uid="{07C40F0F-5648-4594-B747-89CA98578D32}">
      <text>
        <t>[Threaded comment]
Your version of Excel allows you to read this threaded comment; however, any edits to it will get removed if the file is opened in a newer version of Excel. Learn more: https://go.microsoft.com/fwlink/?linkid=870924
Comment:
    Manodvārāvajjana
Reply:
    (Citta-029) Tâm duy tác vô nhân - Thọ Xả - Ý môn hướng tâm</t>
      </text>
    </comment>
    <comment ref="AB11" authorId="24" shapeId="0" xr:uid="{A7BC6877-A6FE-4D98-80B8-3B355324D928}">
      <text>
        <t>[Threaded comment]
Your version of Excel allows you to read this threaded comment; however, any edits to it will get removed if the file is opened in a newer version of Excel. Learn more: https://go.microsoft.com/fwlink/?linkid=870924
Comment:
    Ngũ song thức (Dvipañcaviññāṇa Citta)</t>
      </text>
    </comment>
    <comment ref="AC16" authorId="25" shapeId="0" xr:uid="{C5C699F4-E3B5-468B-9172-8859DB5DDC06}">
      <text>
        <t>[Threaded comment]
Your version of Excel allows you to read this threaded comment; however, any edits to it will get removed if the file is opened in a newer version of Excel. Learn more: https://go.microsoft.com/fwlink/?linkid=870924
Comment:
    Có hai tâm (Citta) có thể tiếp nhận đối tượng, một là tâm quả của nghiệp Thiện và một là tâm quả của nghiệp Bất thiện
Reply:
    (Citta-018) Tâm Quả bất thiện vô nhân - Thọ Xả - Tâm tiếp thâu
(Citta-025) Tâm quả thiện vô nhân - Thọ Xả - Tâm tiếp thâu</t>
      </text>
    </comment>
    <comment ref="AD17" authorId="26" shapeId="0" xr:uid="{26C16C36-C4F9-4B95-B7C9-314D548CE0BD}">
      <text>
        <t>[Threaded comment]
Your version of Excel allows you to read this threaded comment; however, any edits to it will get removed if the file is opened in a newer version of Excel. Learn more: https://go.microsoft.com/fwlink/?linkid=870924
Comment:
    (Citta-019) Tâm Quả bất thiện vô nhân - Thọ Xả - Tâm quan sát
(Citta-027) Tâm Quả thiện vô nhân - Thọ Xả - Tâm quan sát</t>
      </text>
    </comment>
    <comment ref="AE17" authorId="27" shapeId="0" xr:uid="{284EC838-2119-41DC-AE25-7CCB374F5499}">
      <text>
        <t>[Threaded comment]
Your version of Excel allows you to read this threaded comment; however, any edits to it will get removed if the file is opened in a newer version of Excel. Learn more: https://go.microsoft.com/fwlink/?linkid=870924
Comment:
    (Citta-026) Tâm quả thiện vô nhân - Thọ Hỷ - Tâm quan sát</t>
      </text>
    </comment>
    <comment ref="AG18" authorId="28" shapeId="0" xr:uid="{084F75E6-5E37-4E57-A0B3-9CE40D655773}">
      <text>
        <t>[Threaded comment]
Your version of Excel allows you to read this threaded comment; however, any edits to it will get removed if the file is opened in a newer version of Excel. Learn more: https://go.microsoft.com/fwlink/?linkid=870924
Comment:
    Manodvārāvajjana
Reply:
    (Citta-029) Tâm duy tác vô nhân - Thọ Xả - Ý môn hướng tâm</t>
      </text>
    </comment>
    <comment ref="AL19" authorId="29" shapeId="0" xr:uid="{157AB4F5-735A-45E5-A306-810C86C6D239}">
      <text>
        <t>[Threaded comment]
Your version of Excel allows you to read this threaded comment; however, any edits to it will get removed if the file is opened in a newer version of Excel. Learn more: https://go.microsoft.com/fwlink/?linkid=870924
Comment:
    5 tâm thiện sắc giới (Rūpāvacara Kusala)
+
4 tâm thiện vô sắc (Arūpāvacara Kusala)</t>
      </text>
    </comment>
    <comment ref="AN19" authorId="30" shapeId="0" xr:uid="{C8A83421-49FB-48FE-81D2-A221603C8283}">
      <text>
        <t xml:space="preserve">[Threaded comment]
Your version of Excel allows you to read this threaded comment; however, any edits to it will get removed if the file is opened in a newer version of Excel. Learn more: https://go.microsoft.com/fwlink/?linkid=870924
Comment:
    5 tâm duy tác sắc giới (Rūpāvacara Kiriya)
+
4 tâm duy tác vô sắc (Arūpāvacara Kiriya), </t>
      </text>
    </comment>
    <comment ref="AO19" authorId="31" shapeId="0" xr:uid="{47A89CBC-8338-4F4C-A108-BE1807586BC3}">
      <text>
        <t>[Threaded comment]
Your version of Excel allows you to read this threaded comment; however, any edits to it will get removed if the file is opened in a newer version of Excel. Learn more: https://go.microsoft.com/fwlink/?linkid=870924
Comment:
    4 tâm Đạo (Magga Citta, là thiện) 
+
4 tâm Quả (Phala Citta)
=
8 tâm Siêu thế (Lokuttara Citta)
Reply:
    Nếu tính theo 5 tầng thiền thì có 8x5 = 50 tâm</t>
      </text>
    </comment>
    <comment ref="V20" authorId="32" shapeId="0" xr:uid="{FCFA5BDF-2BCB-4472-901D-C31BCAD8A785}">
      <text>
        <t>[Threaded comment]
Your version of Excel allows you to read this threaded comment; however, any edits to it will get removed if the file is opened in a newer version of Excel. Learn more: https://go.microsoft.com/fwlink/?linkid=870924
Comment:
     Tadārammaṇa</t>
      </text>
    </comment>
    <comment ref="AD20" authorId="33" shapeId="0" xr:uid="{AA084DBD-E8E9-4C32-B134-C1662BF5B584}">
      <text>
        <t>[Threaded comment]
Your version of Excel allows you to read this threaded comment; however, any edits to it will get removed if the file is opened in a newer version of Excel. Learn more: https://go.microsoft.com/fwlink/?linkid=870924
Comment:
    2 tâm quan sát (Santīraṇa) được đi kèm theo bởi thọ xả (Upekkhā): Citta-019 và Citta-027
Reply:
    (Citta-019) Tâm Quả bất thiện vô nhân - Thọ Xả - Tâm quan sát
(Citta-027) Tâm Quả thiện vô nhân - Thọ Xả - Tâm quan sát</t>
      </text>
    </comment>
    <comment ref="AJ20" authorId="34" shapeId="0" xr:uid="{508BFF62-0FE5-461E-952C-A3F7D9054FC4}">
      <text>
        <t>[Threaded comment]
Your version of Excel allows you to read this threaded comment; however, any edits to it will get removed if the file is opened in a newer version of Excel. Learn more: https://go.microsoft.com/fwlink/?linkid=870924
Comment:
    8 tâm quả dục giới hữu nhân (Kāmāvacara Sahetuka Vipāka)</t>
      </text>
    </comment>
    <comment ref="W34" authorId="35" shapeId="0" xr:uid="{AF9D9691-CA83-4701-A6E1-905E28416B9A}">
      <text>
        <t>[Threaded comment]
Your version of Excel allows you to read this threaded comment; however, any edits to it will get removed if the file is opened in a newer version of Excel. Learn more: https://go.microsoft.com/fwlink/?linkid=870924
Comment:
    Pañcadvārāvajjana</t>
      </text>
    </comment>
    <comment ref="X34" authorId="36" shapeId="0" xr:uid="{0C181B92-E67A-45FA-BF04-2590101B4698}">
      <text>
        <t>[Threaded comment]
Your version of Excel allows you to read this threaded comment; however, any edits to it will get removed if the file is opened in a newer version of Excel. Learn more: https://go.microsoft.com/fwlink/?linkid=870924
Comment:
    Cakkhu-viññāṇa Citta</t>
      </text>
    </comment>
    <comment ref="Y34" authorId="37" shapeId="0" xr:uid="{85D76AC6-ACF8-4F60-B375-60B2D39FD720}">
      <text>
        <t>[Threaded comment]
Your version of Excel allows you to read this threaded comment; however, any edits to it will get removed if the file is opened in a newer version of Excel. Learn more: https://go.microsoft.com/fwlink/?linkid=870924
Comment:
    Sota-viññāṇa</t>
      </text>
    </comment>
    <comment ref="Z34" authorId="38" shapeId="0" xr:uid="{A01B722A-AC31-4D48-B110-87A727A49C36}">
      <text>
        <t>[Threaded comment]
Your version of Excel allows you to read this threaded comment; however, any edits to it will get removed if the file is opened in a newer version of Excel. Learn more: https://go.microsoft.com/fwlink/?linkid=870924
Comment:
     Ghāna-viññāṇa</t>
      </text>
    </comment>
    <comment ref="AA34" authorId="39" shapeId="0" xr:uid="{F9896D30-EB49-4335-8AC1-6CD3E679FCA6}">
      <text>
        <t>[Threaded comment]
Your version of Excel allows you to read this threaded comment; however, any edits to it will get removed if the file is opened in a newer version of Excel. Learn more: https://go.microsoft.com/fwlink/?linkid=870924
Comment:
     Jivhā-viññāṇa</t>
      </text>
    </comment>
    <comment ref="AB34" authorId="40" shapeId="0" xr:uid="{1A1FA22F-64D0-4157-941F-696A8A4D41EC}">
      <text>
        <t>[Threaded comment]
Your version of Excel allows you to read this threaded comment; however, any edits to it will get removed if the file is opened in a newer version of Excel. Learn more: https://go.microsoft.com/fwlink/?linkid=870924
Comment:
     Kāya-viññāṇa</t>
      </text>
    </comment>
    <comment ref="AC34" authorId="41" shapeId="0" xr:uid="{4B27CF1E-DCB2-48E1-B778-338288168B82}">
      <text>
        <t>[Threaded comment]
Your version of Excel allows you to read this threaded comment; however, any edits to it will get removed if the file is opened in a newer version of Excel. Learn more: https://go.microsoft.com/fwlink/?linkid=870924
Comment:
    Sampaṭicchana Citta</t>
      </text>
    </comment>
    <comment ref="AD34" authorId="42" shapeId="0" xr:uid="{31F73264-AA4F-4E2C-BB92-A22E5213306B}">
      <text>
        <t>[Threaded comment]
Your version of Excel allows you to read this threaded comment; however, any edits to it will get removed if the file is opened in a newer version of Excel. Learn more: https://go.microsoft.com/fwlink/?linkid=870924
Comment:
     Upekkhā Santīraṇa</t>
      </text>
    </comment>
    <comment ref="AE34" authorId="43" shapeId="0" xr:uid="{849D342E-9C7D-4677-834A-8B5B87E42BCF}">
      <text>
        <t>[Threaded comment]
Your version of Excel allows you to read this threaded comment; however, any edits to it will get removed if the file is opened in a newer version of Excel. Learn more: https://go.microsoft.com/fwlink/?linkid=870924
Comment:
     Somanassa Santīraṇa</t>
      </text>
    </comment>
    <comment ref="AF34" authorId="44" shapeId="0" xr:uid="{8ABECC48-8D57-4933-B94C-8D5765E0C793}">
      <text>
        <t>[Threaded comment]
Your version of Excel allows you to read this threaded comment; however, any edits to it will get removed if the file is opened in a newer version of Excel. Learn more: https://go.microsoft.com/fwlink/?linkid=870924
Comment:
     Manodvārāvajjana</t>
      </text>
    </comment>
    <comment ref="AG34" authorId="45" shapeId="0" xr:uid="{2A8D8C7C-765F-478D-9AAF-46135B3002EA}">
      <text>
        <t>[Threaded comment]
Your version of Excel allows you to read this threaded comment; however, any edits to it will get removed if the file is opened in a newer version of Excel. Learn more: https://go.microsoft.com/fwlink/?linkid=870924
Comment:
    Kāmāvacara Javana
Reply:
    Bất kỳ đối tượng là đáng hài lòng hay không đáng hài lòng, chúng ta đều có thể có đổng lực thiện (Kusala Javana) hay đổng lực bất thiện (Akusala Javana). Chúng ta có tâm thiện (Kusala), duy tác (Kiriya) hay bất thiện (Akusala) tùy thuộc vào cái gì? Điều này tùy thuộc vào thái độ của chúng ta về sự vật. 
Reply:
     Trong Pāḷi, nó được gọi là tác ý khéo (Yoniso manasikāra). Nếu chúng ta có sự chú ý đúng đắn (tức là nếu chúng ta có thái độ đúng đắn về sự vật), thì chúng ta sẽ có thiện (Kusala) mặc dầu đối tượng có thể là không được hài lòng. Mặc dầu chúng ta thấy một cái gì đó xấu, mặc dầu chúng ta thấy điều mà chúng ta không muốn thấy, nhưng những sát-na đổng lực (Javana) vẫn có thể là thiện (Kusala) nếu chúng ta có tác ý khéo (Yonisomanasikāra). 
Với sự hiện diện của tác ý khéo (Yonisomanasikāra) hay do sự vắng mặt của tác ý khéo (Yonisomanasikāra), mà đổng lực thiện (Kusala Javana) hay đổng lực bất thiện (Akusala Javana) sẽ hiện hữu.</t>
      </text>
    </comment>
    <comment ref="AH34" authorId="46" shapeId="0" xr:uid="{94492F6A-A7F0-40D4-B4A5-831CE71A7FC8}">
      <text>
        <t>[Threaded comment]
Your version of Excel allows you to read this threaded comment; however, any edits to it will get removed if the file is opened in a newer version of Excel. Learn more: https://go.microsoft.com/fwlink/?linkid=870924
Comment:
     Appanā Javana = những Đổng lực Kiên cố</t>
      </text>
    </comment>
    <comment ref="AI34" authorId="47" shapeId="0" xr:uid="{02FA1BA2-C7D2-46D1-81EC-01F02EAD09C8}">
      <text>
        <t>[Threaded comment]
Your version of Excel allows you to read this threaded comment; however, any edits to it will get removed if the file is opened in a newer version of Excel. Learn more: https://go.microsoft.com/fwlink/?linkid=870924
Comment:
    Kāmāvacara Sobhana Vipāka</t>
      </text>
    </comment>
    <comment ref="AJ34" authorId="48" shapeId="0" xr:uid="{0F28562A-776C-44EE-A56D-FB3BFFDCC45C}">
      <text>
        <t>[Threaded comment]
Your version of Excel allows you to read this threaded comment; however, any edits to it will get removed if the file is opened in a newer version of Excel. Learn more: https://go.microsoft.com/fwlink/?linkid=870924
Comment:
    Mahaggata Vipāka</t>
      </text>
    </comment>
    <comment ref="AC40" authorId="49" shapeId="0" xr:uid="{E3708C97-A848-43FF-983D-BD0A8467FE27}">
      <text>
        <t>[Threaded comment]
Your version of Excel allows you to read this threaded comment; however, any edits to it will get removed if the file is opened in a newer version of Excel. Learn more: https://go.microsoft.com/fwlink/?linkid=870924
Comment:
    Có hai tâm (Citta) có thể tiếp nhận đối tượng, một là tâm quả của nghiệp Thiện và một là tâm quả của nghiệp Bất thiện
Reply:
    (Citta-018) Tâm Quả bất thiện vô nhân - Thọ Xả - Tâm tiếp thâu
(Citta-025) Tâm quả thiện vô nhân - Thọ Xả - Tâm tiếp thâu</t>
      </text>
    </comment>
    <comment ref="AD40" authorId="50" shapeId="0" xr:uid="{92EA85D2-6A47-4C22-8A7F-5017347A666A}">
      <text>
        <t>[Threaded comment]
Your version of Excel allows you to read this threaded comment; however, any edits to it will get removed if the file is opened in a newer version of Excel. Learn more: https://go.microsoft.com/fwlink/?linkid=870924
Comment:
    2 tâm quan sát (Santīraṇa) được đi kèm theo bởi thọ xả (Upekkhā): Citta-019 và Citta-027
Reply:
    (Citta-019) Tâm Quả bất thiện vô nhân - Thọ Xả - Tâm quan sát
(Citta-027) Tâm Quả thiện vô nhân - Thọ Xả - Tâm quan sát
Reply:
    Chức năng: quan sát (Santīraṇa) / đối với 5 môn [ nhãn - nhĩ - tỉ - thiệt - thân ]</t>
      </text>
    </comment>
    <comment ref="AG40" authorId="51" shapeId="0" xr:uid="{CABB7018-D0EF-403C-8962-F511C7DAD2AC}">
      <text>
        <t xml:space="preserve">[Threaded comment]
Your version of Excel allows you to read this threaded comment; however, any edits to it will get removed if the file is opened in a newer version of Excel. Learn more: https://go.microsoft.com/fwlink/?linkid=870924
Comment:
     =
12 bất thiện (Akusala) +
1 tiếu sinh (Hasituppāda) +
8 thiện dục giới (Kāmāvacara Kusala) +
8 tám duy tác dục giới tịnh hảo (Kāmāvacara Sobhana Kiriya) </t>
      </text>
    </comment>
    <comment ref="AI40" authorId="52" shapeId="0" xr:uid="{F9B5EE48-15F8-4393-A3A3-C7C3FE44EEA3}">
      <text>
        <t>[Threaded comment]
Your version of Excel allows you to read this threaded comment; however, any edits to it will get removed if the file is opened in a newer version of Excel. Learn more: https://go.microsoft.com/fwlink/?linkid=870924
Comment:
    Thực hiện 3 chức năng: tục sinh (Paṭisandhi), hộ kiếp (Bhavaṅga), tử (Cuti)
Ở 5 môn [Nhãn - Nhĩ - Tỉ - Thiệt - Thân]</t>
      </text>
    </comment>
    <comment ref="AK40" authorId="53" shapeId="0" xr:uid="{B2940C7F-AF8E-4BC0-9227-E475E9A98321}">
      <text>
        <t>[Threaded comment]
Your version of Excel allows you to read this threaded comment; however, any edits to it will get removed if the file is opened in a newer version of Excel. Learn more: https://go.microsoft.com/fwlink/?linkid=870924
Comment:
    Cũng bằng:
= 54 tâm dục giới (Kāmāvacara Citta) 
   - 8</t>
      </text>
    </comment>
    <comment ref="AD45" authorId="54" shapeId="0" xr:uid="{E6A0ABF9-6CA8-4A43-A73A-5BB229AC2FCF}">
      <text>
        <t>[Threaded comment]
Your version of Excel allows you to read this threaded comment; however, any edits to it will get removed if the file is opened in a newer version of Excel. Learn more: https://go.microsoft.com/fwlink/?linkid=870924
Comment:
     Chức năng: na cảnh (Tadārammaṇa)/ tức đăng ký</t>
      </text>
    </comment>
    <comment ref="AH45" authorId="55" shapeId="0" xr:uid="{736ACB86-91EA-492A-9148-F942966E0DDE}">
      <text>
        <t>[Threaded comment]
Your version of Excel allows you to read this threaded comment; however, any edits to it will get removed if the file is opened in a newer version of Excel. Learn more: https://go.microsoft.com/fwlink/?linkid=870924
Comment:
    =
5 thiện sắc giới (Rūpāvacara Kusala) +
5 duy tác sắc giới (Rūpāvacara Kiriya) +
4 thiện vô sắc (Arūpāvacara Kusala) +
4 duy tác vô sắc (Arūpāvacara Kiriya) +
8 (40) tâm Siêu thế (Lokuttara Citta)
Reply:
    Nếu tính Tâm Siêu thế theo các (5) tầng thiền, thì là 50 tâm Siêu thế --&gt; Đổng lực Đáo đại và Siêu thế = 58</t>
      </text>
    </comment>
    <comment ref="AI45" authorId="56" shapeId="0" xr:uid="{35682131-224F-4C17-AC44-3CE1A1409D6C}">
      <text>
        <t>[Threaded comment]
Your version of Excel allows you to read this threaded comment; however, any edits to it will get removed if the file is opened in a newer version of Excel. Learn more: https://go.microsoft.com/fwlink/?linkid=870924
Comment:
    Chức năng: na cảnh (Tadārammaṇa)/ tức đăng ký</t>
      </text>
    </comment>
    <comment ref="V46" authorId="57" shapeId="0" xr:uid="{B7FFA4B4-25F1-4E20-A3EC-1C651448F038}">
      <text>
        <t xml:space="preserve">[Threaded comment]
Your version of Excel allows you to read this threaded comment; however, any edits to it will get removed if the file is opened in a newer version of Excel. Learn more: https://go.microsoft.com/fwlink/?linkid=870924
Comment:
    Vì chính chúng là môn, cho nên chúng không cần môn nào khác. </t>
      </text>
    </comment>
    <comment ref="AD46" authorId="58" shapeId="0" xr:uid="{E3F0263B-D039-4582-BD06-ED1D245DE39C}">
      <text>
        <t>[Threaded comment]
Your version of Excel allows you to read this threaded comment; however, any edits to it will get removed if the file is opened in a newer version of Excel. Learn more: https://go.microsoft.com/fwlink/?linkid=870924
Comment:
    Có 3 chức năng:
- tục sinh (Paṭisandhi)
- hộ kiếp (Bhavaṅga)
- tử (Cuti)</t>
      </text>
    </comment>
    <comment ref="AI46" authorId="59" shapeId="0" xr:uid="{5FA1C4A3-6E47-48A7-BDBD-D8A47843B949}">
      <text>
        <t>[Threaded comment]
Your version of Excel allows you to read this threaded comment; however, any edits to it will get removed if the file is opened in a newer version of Excel. Learn more: https://go.microsoft.com/fwlink/?linkid=870924
Comment:
    Có 3 chức năng:
- tục sinh (Paṭisandhi)
- hộ kiếp (Bhavaṅga)
- tử (Cuti)</t>
      </text>
    </comment>
    <comment ref="AJ46" authorId="60" shapeId="0" xr:uid="{1D5886E7-603D-4CEE-9EB1-F3A1BD8DC090}">
      <text>
        <t>[Threaded comment]
Your version of Excel allows you to read this threaded comment; however, any edits to it will get removed if the file is opened in a newer version of Excel. Learn more: https://go.microsoft.com/fwlink/?linkid=870924
Comment:
    = 
5 tâm quả sắc giới (Rūpāvacara Vipāka) + 
4 tâm quả vô sắc (Arūpāvacara Vipāka) 
Reply:
    Có 3 chức năng:
- tục sinh (Paṭisandhi)
- hộ kiếp (Bhavaṅga)
- tử (Cuti)</t>
      </text>
    </comment>
    <comment ref="AK46" authorId="61" shapeId="0" xr:uid="{9E000271-57BE-4460-8572-A5B3D41883A3}">
      <text>
        <t>[Threaded comment]
Your version of Excel allows you to read this threaded comment; however, any edits to it will get removed if the file is opened in a newer version of Excel. Learn more: https://go.microsoft.com/fwlink/?linkid=870924
Comment:
    có chức năng tục sinh (Paṭisandhi)</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tc={7442751D-C16E-421B-96F2-4CBC076BFD07}</author>
    <author>tc={84F96690-752D-47A8-8A8C-EE946F88108E}</author>
    <author>tc={7765FB45-17AB-427D-BC46-8C629D931EEC}</author>
    <author>tc={88EC499E-268D-4346-A7B1-0457AF00A85D}</author>
    <author>tc={B6BA4D6A-18B9-4403-B286-299570C5FDB2}</author>
    <author>tc={AFF8F827-D2E0-49D0-B149-BAC826A356D8}</author>
    <author>tc={AE3F5C73-290A-4DEB-BF99-8CC6A18DF45A}</author>
  </authors>
  <commentList>
    <comment ref="D11" authorId="0" shapeId="0" xr:uid="{7442751D-C16E-421B-96F2-4CBC076BFD07}">
      <text>
        <t>[Threaded comment]
Your version of Excel allows you to read this threaded comment; however, any edits to it will get removed if the file is opened in a newer version of Excel. Learn more: https://go.microsoft.com/fwlink/?linkid=870924
Comment:
    Khi dòng hữu phần (Bhavaṅga) bị tác động bởi đối tượng, thì sự tác động này xảy ra tại một sát-na. Sát-na đó được gọi là sát-na vừa qua ~ tức là một sát-na trôi qua trước khi dòng hữu phần (Bhavaṅga) rúng động. 
Đó thật ra là sự tác động đầu tiên của đối tượng lên giác quan ở trong con
mắt và cũng là sự tác động đầu tiên lên dòng hữu phần (Bhavaṅga). 
Một tâm hữu phần (Bhavaṅga) trôi qua</t>
      </text>
    </comment>
    <comment ref="E11" authorId="1" shapeId="0" xr:uid="{84F96690-752D-47A8-8A8C-EE946F88108E}">
      <text>
        <t>[Threaded comment]
Your version of Excel allows you to read this threaded comment; however, any edits to it will get removed if the file is opened in a newer version of Excel. Learn more: https://go.microsoft.com/fwlink/?linkid=870924
Comment:
    Hai sát-na hữu phần 2+3 này được gọi là hữu phần (Bhavaṅga) rúng động ~ tức là chúng rung chuyển. 
Trong hai tâm này, tâm thứ nhất được gọi là hữu phần rúng động (Calana Bhavaṅga). Tâm thứ hai được gọi là hữu phần dứt dòng (Upaccheda Bhavaṅga), tức là hữu phần bị bắt giữ hay hữu phần bị cắt đứt. 
Thật ra, cả hai tâm này là những hữu phần (Bhavaṅga) rúng động, nhưng vì dòng hữu phần dừng lại với tâm thứ hai, cho nên tâm thứ hai được gọi là hữu phần dứt dòng (Upaccheda
Bhavaṅga). 
Khi đối tượng tác động vào dòng hữu phần (Bhavaṅga) và vào con mắt, dòng hữu phần (Bhavaṅga) không thể dừng lại một cách đột ngột. Dòng hữu phần phải trôi chảy một hay hai sát-na nữa, tức là một hay hai lần nữa trước khi nó dừng lại.</t>
      </text>
    </comment>
    <comment ref="G11" authorId="2" shapeId="0" xr:uid="{7765FB45-17AB-427D-BC46-8C629D931EEC}">
      <text>
        <t>[Threaded comment]
Your version of Excel allows you to read this threaded comment; however, any edits to it will get removed if the file is opened in a newer version of Excel. Learn more: https://go.microsoft.com/fwlink/?linkid=870924
Comment:
    Ngay sau sự chấm dứt của hữu phần dứt dòng (Upaccheda Bhavaṅga), tâm hướng ngũ môn (Pañcadvārāvajjana) sẽ sanh lên. Nó được gọi là hướng ngũ môn (Pañcadvārāvajjana) vì nó sanh lên tại tất cả năm môn. Ở đây, nó sanh lên tại nhãn môn, nhưng nó cũng sẽ sanh lên tại nhĩ môn và vân vân.
“Pañca” có nghĩa là năm. “Dvāra” có nghĩa là môn. Cho nên, Pañcadvārāvajjana có nghĩa là hướng ngũ môn. “Āvajjana” được gọi là hướng tâm. Từ “Āvajjana” có hai nghĩa. Nghĩa thứ nhất là chú ý vào đối tượng được trình bày đến tâm ý. Nó cũng hướng tâm ý đến đối tượng và từ thời điểm đó trở đi, một nhóm những tâm mới và năng động sanh lên
Reply:
    Tại thời điểm sanh lên của tâm hướng ngũ môn (Pañcadvārāvajjana), tính chất của tâm thức thay đổi: Lúc này là điểm chuyển đổi từ thụ động sang năng động. Đó cũng là điểm tâm ý hướng về đối tượng được hiện bày. Nó là điểm tâm ý ghi nhận đối tượng hay tâm ý chú
ý đến đối tượng. Đó là lý do tại sao nó được gọi là hướng tâm (Āvajjana)</t>
      </text>
    </comment>
    <comment ref="H11" authorId="3" shapeId="0" xr:uid="{88EC499E-268D-4346-A7B1-0457AF00A85D}">
      <text>
        <t>[Threaded comment]
Your version of Excel allows you to read this threaded comment; however, any edits to it will get removed if the file is opened in a newer version of Excel. Learn more: https://go.microsoft.com/fwlink/?linkid=870924
Comment:
    Bốn điều kiện cần thiết cho NHÃN THỨC (tức là lộ nhãn môn) sanh lên là:
(1) thần kinh thị giác
(2) cảnh sắc
(3) ánh sáng 
(4) sự chú ý
Reply:
    Tương tự cũng có 4 điều kiện cho lộ NHĨ MÔN hay nhĩ thức. 
(1) thần kinh thính giác
(2) cảnh thinh (âm thanh)
(3) không gian (môi trường truyền âm)
(4) sự chú ý
Reply:
    Với lộ TỶ MÔN, thì cần có:
(1) thần kinh khứu giác
(2) cảnh khí (mùi)
(3) yếu tố gió (lan truyền mùi)
(4) sự chú ý
Reply:
    Với lộ THIỆT MÔN hay thiệt thức sanh lên, chúng ta cần:
(1) thần kinh vị giác
(2) cảnh vị
(3) yếu tố nước (dẫn vị. Nếu hoàn toàn khô thì không thể biết vị)
(4) sự chú ý
Reply:
    Đối với THÂN THỨC, chúng ta cần:
(1) thần kinh xúc giác
(2) cảnh xúc (có nghĩa là sự kết hợp của ba yếu tố nền tảng hay ba yếu tố căn bản - yếu tố đất, yếu tố lửa và yếu tố gió), 
(3) yếu tố đất 
(4) sự chú ý
Reply:
    Đối với lộ Ý MÔN, có bốn điều kiện:
(1) ý vật
(2) cảnh pháp (cảnh rõ ràng - Vibhūta, và cảnh mờ nhạt - Ativibhūta)
(3) tâm hữu phần (Bhavaṅga) tức là tâm ý bởi vì lộ ý môn sanh lên từ tâm hữu phần.
(4) sự chú ý - là tâm hướng ý môn (Manodvārāvajjana)
Reply:
    Có 4 sự thể hiện hay cách hiện bày của cảnh dành cho lộ NGŨ MÔN là:
(1) cảnh (có lực tác động) rất lớn (Atimahanta)
(2) cảnh lớn (Mahanta)
(3) cảnh nhỏ (Paritta)
(4) cảnh rất nhỏ (Atiparitta)</t>
      </text>
    </comment>
    <comment ref="L11" authorId="4" shapeId="0" xr:uid="{B6BA4D6A-18B9-4403-B286-299570C5FDB2}">
      <text>
        <t>[Threaded comment]
Your version of Excel allows you to read this threaded comment; however, any edits to it will get removed if the file is opened in a newer version of Excel. Learn more: https://go.microsoft.com/fwlink/?linkid=870924
Comment:
    "Có điều kiện thuận lợi hay hợp duyên” có nghĩa là, do theo những điều kiện này, những đổng lực (Javana) sẽ là thiện (Kusala), bất thiện (Akusala) hay duy tác (Kiriya). 
Mấu chốt để cho đổng lực (Javana) là thiện (Kusala) hay là bất thiện (Akusala) là khéo tác ý (Yoniso-manasikāra) hay sự đối nghịch của nó, tức là tác ý không khéo (Ayonisomanasikāra). 
Yoniso-manasikāra được chuyển nghĩa là sự chú ý khôn khéo hay thái độ đúng đắn đối với mọi vật.
Ayoniso-manasikāra có nghĩa là sự chú ý không khôn khéo hay thái độ không đúng đắn đối với mọi vật. 
Nếu các bạn có thái độ đúng đắn đối với mọi vật, nếu các bạn có sự chú ý đúng đắn, thì đổng lực (Javana) của các bạn sẽ là thiện (Kusala). 
Nếu các bạn có sự chú ý không khôn
khéo, thì đổng lực (Javana) sẽ là bất thiện (Akusala).</t>
      </text>
    </comment>
    <comment ref="S11" authorId="5" shapeId="0" xr:uid="{AFF8F827-D2E0-49D0-B149-BAC826A356D8}">
      <text>
        <t>[Threaded comment]
Your version of Excel allows you to read this threaded comment; however, any edits to it will get removed if the file is opened in a newer version of Excel. Learn more: https://go.microsoft.com/fwlink/?linkid=870924
Comment:
     “Tad” có nghĩa là cái đó. “Ārammaṇa” có nghĩa là đối tượng. Cho nên, Tadārammaṇa có nghĩa là có đối tượng đó. Tức là bắt cùng đối tượng với những đổng lực (Javana)
Reply:
    Tâm na cảnh (Tadārammaṇa) luôn luôn sanh lên hai lần hoặc là không sanh lên</t>
      </text>
    </comment>
    <comment ref="T11" authorId="6" shapeId="0" xr:uid="{AE3F5C73-290A-4DEB-BF99-8CC6A18DF45A}">
      <text>
        <t>[Threaded comment]
Your version of Excel allows you to read this threaded comment; however, any edits to it will get removed if the file is opened in a newer version of Excel. Learn more: https://go.microsoft.com/fwlink/?linkid=870924
Comment:
     “Tad” có nghĩa là cái đó. “Ārammaṇa” có nghĩa là đối tượng. Cho nên, Tadārammaṇa có nghĩa là có đối tượng đó. Tức là bắt cùng đối tượng với những đổng lực (Javana)
Reply:
    Tâm na cảnh (Tadārammaṇa) luôn luôn sanh lên hai lần hoặc là không sanh lên</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tc={CC51F600-0454-47AD-85E1-BAFB066E70FF}</author>
    <author>tc={BEB49257-FA47-4346-96EB-764AD83C3E72}</author>
    <author>tc={5C903E0F-75B6-458D-BB67-7571DED4293A}</author>
    <author>tc={39FF2560-82A0-495A-9D62-170A3DEC91B6}</author>
    <author>tc={0FA8196E-CBFD-4E1D-A185-AA79A045DD0E}</author>
    <author>tc={0B1E63B9-A98B-4FEC-8C9E-4D24CF375D4C}</author>
    <author>tc={B678F8D2-0F5D-4DC7-A2E3-075E8BF76B1C}</author>
    <author>tc={D5D082E5-8AC5-4056-AC3E-64986CBE77B0}</author>
    <author>tc={78D196D2-DE7C-4B63-B41C-32ECFBF66A52}</author>
    <author>tc={B69F833D-4225-4DED-8219-FE11826E6142}</author>
    <author>tc={82469016-90A5-4C42-95FA-5C62C7CB0BEF}</author>
    <author>tc={182648D0-1F41-4735-AE89-B179B11AC9FF}</author>
    <author>tc={CE71DF17-D8C2-4DCD-8B07-4516342D461C}</author>
    <author>tc={7BD03A41-17E5-4782-B39F-E1D09F1C9399}</author>
    <author>tc={300E8522-52BB-469D-89F2-2B4A0FDFA879}</author>
    <author>tc={2FF08EC7-74C6-40CD-B773-F5F16EFB4DA5}</author>
    <author>tc={6038049C-DD5B-4603-B856-0D43FFDEEC87}</author>
    <author>tc={E0B62A84-AD4D-4C40-8AAE-F5B08C61C807}</author>
    <author>tc={2DD0FDCC-DF34-406C-919E-6467AE8A6C40}</author>
    <author>tc={EE4C5688-2B7C-4DFF-8B76-420EABAEB99E}</author>
    <author>tc={BEB57376-BD5B-4A17-9DFB-48648975CAFD}</author>
    <author>tc={63623880-4122-491B-A77D-31F2D9D027C8}</author>
    <author>tc={2E46431D-FF9E-4C63-BBC6-C08943B65FAE}</author>
    <author>tc={C450C513-5EDC-43CE-9FBE-0C0F85DADA95}</author>
    <author>tc={BBCAAA49-409D-481C-972F-5F845A9E8971}</author>
    <author>tc={BB539A95-DDC8-4975-BC1B-4322A3405E20}</author>
    <author>tc={388B8165-BC5E-4394-BB14-BC58089BB4AF}</author>
    <author>tc={35B96918-2968-49B1-9759-169D77E2C237}</author>
    <author>tc={6DACB310-AAA1-4957-8422-E3CB37376F63}</author>
    <author>tc={5526D980-A844-47EE-9B1F-097BE415C933}</author>
    <author>tc={F038355C-974B-4962-8952-FCE78B8C10A1}</author>
  </authors>
  <commentList>
    <comment ref="B6" authorId="0" shapeId="0" xr:uid="{CC51F600-0454-47AD-85E1-BAFB066E70FF}">
      <text>
        <t>[Threaded comment]
Your version of Excel allows you to read this threaded comment; however, any edits to it will get removed if the file is opened in a newer version of Excel. Learn more: https://go.microsoft.com/fwlink/?linkid=870924
Comment:
    Không có vật chất, không có xác thân, chỉ có tâm ý, tức là chỉ có tâm (Citta) và tâm sở (Cetasika) sanh lên và
diệt đi trong bốn cõi này. 
Mặc dầu họ chỉ là tâm (Citta) và tâm sở (Cetasika), nhưng họ vẫn cần một nơi chốn nào đó. 
Đó là lý do tại sao họ ngự ở phía trên những cõi Tịnh Cư (Suddhāvāsa)</t>
      </text>
    </comment>
    <comment ref="C10" authorId="1" shapeId="0" xr:uid="{BEB49257-FA47-4346-96EB-764AD83C3E72}">
      <text>
        <t>[Threaded comment]
Your version of Excel allows you to read this threaded comment; however, any edits to it will get removed if the file is opened in a newer version of Excel. Learn more: https://go.microsoft.com/fwlink/?linkid=870924
Comment:
    Mười sáu cõi sắc giới (Rūpāvacara) này được chia thành bốn tầng thiền (Jhāna). 
Ở đây, chúng ta đang theo phương pháp chia bốn, chứ không phải phương pháp chia năm khi đếm các tầng thiền (Jhāna).</t>
      </text>
    </comment>
    <comment ref="D10" authorId="2" shapeId="0" xr:uid="{5C903E0F-75B6-458D-BB67-7571DED4293A}">
      <text>
        <t>[Threaded comment]
Your version of Excel allows you to read this threaded comment; however, any edits to it will get removed if the file is opened in a newer version of Excel. Learn more: https://go.microsoft.com/fwlink/?linkid=870924
Comment:
     - “Suddha” có nghĩa là trong sạch. 
- “Āvāsa” có nghĩa là nhà hay là nơi trú ngụ. 
--&gt; “Suddhāvāsa” có nghĩa là nơi trú ngụ của những chúng sanh trong sạch.
Đây là cõi hay cảnh giới của những chúng sanh trong sạch. Các Ngài là trong sạch vì các Ngài đều là những bậc Bất Lai (Anāgāmī). 
Chỉ có những bậc Bất Lai (Anāgāmī) mới tái sanh vào năm cõi Tịnh Cư này</t>
      </text>
    </comment>
    <comment ref="F10" authorId="3" shapeId="0" xr:uid="{39FF2560-82A0-495A-9D62-170A3DEC91B6}">
      <text>
        <t>[Threaded comment]
Your version of Excel allows you to read this threaded comment; however, any edits to it will get removed if the file is opened in a newer version of Excel. Learn more: https://go.microsoft.com/fwlink/?linkid=870924
Comment:
    “Akaniṭṭha” có nghĩa là nơi tịnh cư cao nhất.
“Akaniṭṭha” có nghĩa là không non trẻ, không nhỏ bé. Cho nên, nó có nghĩa là vĩ đại và caothượng nhất.</t>
      </text>
    </comment>
    <comment ref="F11" authorId="4" shapeId="0" xr:uid="{0FA8196E-CBFD-4E1D-A185-AA79A045DD0E}">
      <text>
        <t>[Threaded comment]
Your version of Excel allows you to read this threaded comment; however, any edits to it will get removed if the file is opened in a newer version of Excel. Learn more: https://go.microsoft.com/fwlink/?linkid=870924
Comment:
    “Sudassī” có nghĩa là có tầm nhìn rõ ràng</t>
      </text>
    </comment>
    <comment ref="F12" authorId="5" shapeId="0" xr:uid="{0B1E63B9-A98B-4FEC-8C9E-4D24CF375D4C}">
      <text>
        <t>[Threaded comment]
Your version of Excel allows you to read this threaded comment; however, any edits to it will get removed if the file is opened in a newer version of Excel. Learn more: https://go.microsoft.com/fwlink/?linkid=870924
Comment:
    “Sudassā” có nghĩa là những ngoại hình tốt đẹp</t>
      </text>
    </comment>
    <comment ref="F13" authorId="6" shapeId="0" xr:uid="{B678F8D2-0F5D-4DC7-A2E3-075E8BF76B1C}">
      <text>
        <t>[Threaded comment]
Your version of Excel allows you to read this threaded comment; however, any edits to it will get removed if the file is opened in a newer version of Excel. Learn more: https://go.microsoft.com/fwlink/?linkid=870924
Comment:
    ~ thanh thản hay êm đềm. 
“Atappā” thật ra có nghĩa là không thể được thỏa mãn</t>
      </text>
    </comment>
    <comment ref="F14" authorId="7" shapeId="0" xr:uid="{D5D082E5-8AC5-4056-AC3E-64986CBE77B0}">
      <text>
        <t>[Threaded comment]
Your version of Excel allows you to read this threaded comment; however, any edits to it will get removed if the file is opened in a newer version of Excel. Learn more: https://go.microsoft.com/fwlink/?linkid=870924
Comment:
    ~ nơi trú ngụ tịnh hảo. “Vihā” có nghĩa là từ bỏ, cho nên Aviha là không từ bỏ, tức là bền vững hay lâu dài</t>
      </text>
    </comment>
    <comment ref="F15" authorId="8" shapeId="0" xr:uid="{78D196D2-DE7C-4B63-B41C-32ECFBF66A52}">
      <text>
        <t>[Threaded comment]
Your version of Excel allows you to read this threaded comment; however, any edits to it will get removed if the file is opened in a newer version of Excel. Learn more: https://go.microsoft.com/fwlink/?linkid=870924
Comment:
    “Saññā” có nghĩa là tâm thức, chứ không phải chỉ là tưởng. Những ai không có tâm thức thì được gọi là Vô Tưởng (Asañña-satta)</t>
      </text>
    </comment>
    <comment ref="F16" authorId="9" shapeId="0" xr:uid="{B69F833D-4225-4DED-8219-FE11826E6142}">
      <text>
        <t>[Threaded comment]
Your version of Excel allows you to read this threaded comment; however, any edits to it will get removed if the file is opened in a newer version of Excel. Learn more: https://go.microsoft.com/fwlink/?linkid=870924
Comment:
     Vehapphala được dịch là kết quả vĩ đại hay kết quả to lớn. 
“Veha” có nghĩa là vĩ đại hay to lớn và “Phala” có nghĩa là kết quả</t>
      </text>
    </comment>
    <comment ref="F17" authorId="10" shapeId="0" xr:uid="{82469016-90A5-4C42-95FA-5C62C7CB0BEF}">
      <text>
        <t>[Threaded comment]
Your version of Excel allows you to read this threaded comment; however, any edits to it will get removed if the file is opened in a newer version of Excel. Learn more: https://go.microsoft.com/fwlink/?linkid=870924
Comment:
    - “Subha” có nghĩa là tốt đẹp và 
- “Kiṇha” có nghĩa là không thể bị
ngờ vực. 
Cho nên, Subhakiṇha được dịch là hào quang trong suốt một cách vững chắc và cố định.</t>
      </text>
    </comment>
    <comment ref="F18" authorId="11" shapeId="0" xr:uid="{182648D0-1F41-4735-AE89-B179B11AC9FF}">
      <text>
        <t>[Threaded comment]
Your version of Excel allows you to read this threaded comment; however, any edits to it will get removed if the file is opened in a newer version of Excel. Learn more: https://go.microsoft.com/fwlink/?linkid=870924
Comment:
    Appamāṇasubha là hào quang vô cùng trong suốt, vô cùng tinh vi</t>
      </text>
    </comment>
    <comment ref="F19" authorId="12" shapeId="0" xr:uid="{CE71DF17-D8C2-4DCD-8B07-4516342D461C}">
      <text>
        <t>[Threaded comment]
Your version of Excel allows you to read this threaded comment; however, any edits to it will get removed if the file is opened in a newer version of Excel. Learn more: https://go.microsoft.com/fwlink/?linkid=870924
Comment:
    Parittasubha là hào quang ít trong suốt, ít tinh vi; ở đây, nó cũng chiếu sáng</t>
      </text>
    </comment>
    <comment ref="F20" authorId="13" shapeId="0" xr:uid="{7BD03A41-17E5-4782-B39F-E1D09F1C9399}">
      <text>
        <t xml:space="preserve">[Threaded comment]
Your version of Excel allows you to read this threaded comment; however, any edits to it will get removed if the file is opened in a newer version of Excel. Learn more: https://go.microsoft.com/fwlink/?linkid=870924
Comment:
    “Ābhassara” có nghĩa là sự chói sáng, tức là ánh sáng chói sáng. Những Phạm thiên (Brahma) này thì luôn luôn là những chúng sanh chói sáng. </t>
      </text>
    </comment>
    <comment ref="F21" authorId="14" shapeId="0" xr:uid="{300E8522-52BB-469D-89F2-2B4A0FDFA879}">
      <text>
        <t xml:space="preserve">[Threaded comment]
Your version of Excel allows you to read this threaded comment; however, any edits to it will get removed if the file is opened in a newer version of Excel. Learn more: https://go.microsoft.com/fwlink/?linkid=870924
Comment:
    “Appamāṇa” có nghĩa là vô hạn, vô
lượng, không có giới hạn; cho nên từ này có nghĩa là ánh sáng vô lượng. </t>
      </text>
    </comment>
    <comment ref="F22" authorId="15" shapeId="0" xr:uid="{2FF08EC7-74C6-40CD-B773-F5F16EFB4DA5}">
      <text>
        <t>[Threaded comment]
Your version of Excel allows you to read this threaded comment; however, any edits to it will get removed if the file is opened in a newer version of Excel. Learn more: https://go.microsoft.com/fwlink/?linkid=870924
Comment:
     Parittābhā: 
- “Ābhā” có nghĩa là sự tỏa sáng, ánh sáng; 
- “Paritta” có nghĩa là yếu, cho nên từ này có nghĩa là ánh sáng yếu kém</t>
      </text>
    </comment>
    <comment ref="F23" authorId="16" shapeId="0" xr:uid="{6038049C-DD5B-4603-B856-0D43FFDEEC87}">
      <text>
        <t>[Threaded comment]
Your version of Excel allows you to read this threaded comment; however, any edits to it will get removed if the file is opened in a newer version of Excel. Learn more: https://go.microsoft.com/fwlink/?linkid=870924
Comment:
    “Mahābrahmā” có nghĩa là một vị Đại Phạm thiên (Brahma).</t>
      </text>
    </comment>
    <comment ref="F24" authorId="17" shapeId="0" xr:uid="{E0B62A84-AD4D-4C40-8AAE-F5B08C61C807}">
      <text>
        <t>[Threaded comment]
Your version of Excel allows you to read this threaded comment; however, any edits to it will get removed if the file is opened in a newer version of Excel. Learn more: https://go.microsoft.com/fwlink/?linkid=870924
Comment:
     Brahmapurohita: “Purohita” có nghĩa là vị quan chức hay cận thần, cho nên từ này có nghĩa là Vị quan chức của Phạm thiên (Brahma)</t>
      </text>
    </comment>
    <comment ref="F25" authorId="18" shapeId="0" xr:uid="{2DD0FDCC-DF34-406C-919E-6467AE8A6C40}">
      <text>
        <t>[Threaded comment]
Your version of Excel allows you to read this threaded comment; however, any edits to it will get removed if the file is opened in a newer version of Excel. Learn more: https://go.microsoft.com/fwlink/?linkid=870924
Comment:
    Brahmapārisajja: “Pārisajja” có nghĩa là hội đồng, cho nên từ này có nghĩa là Hội chúng của Phạm thiên</t>
      </text>
    </comment>
    <comment ref="F26" authorId="19" shapeId="0" xr:uid="{EE4C5688-2B7C-4DFF-8B76-420EABAEB99E}">
      <text>
        <t>[Threaded comment]
Your version of Excel allows you to read this threaded comment; however, any edits to it will get removed if the file is opened in a newer version of Excel. Learn more: https://go.microsoft.com/fwlink/?linkid=870924
Comment:
    - “Para” có nghĩa là những người khác. 
- “Nimmita” có nghĩa là được tạo ra. 
“Para-nimmita” có nghĩa là được tạo ra bởi những người khác.
- “Vasavattī” có nghĩa là khiến những người khác đi theo hay làm theo ước muốn của họ. 
Tức là họ có quyền lực trên thứ được tạo ra bởi những người khác.</t>
      </text>
    </comment>
    <comment ref="F27" authorId="20" shapeId="0" xr:uid="{BEB57376-BD5B-4A17-9DFB-48648975CAFD}">
      <text>
        <t>[Threaded comment]
Your version of Excel allows you to read this threaded comment; however, any edits to it will get removed if the file is opened in a newer version of Excel. Learn more: https://go.microsoft.com/fwlink/?linkid=870924
Comment:
     Hóa Lạc Thiên (Nimmānaratī).
- “Nimmāna” có nghĩa là sự tạo ra. 
- “Rati” có nghĩa là khoái lạc. 
Cho nên, Nimmānaratī có nghĩa là sự khoái lạc trong những cái mình tự tạo ra. 
Tức là những chúng sanh này tạo ra niềm vui cho chính mình khi nào họ muốn tận hưởng. Họ thích thú với những sáng tạo này.</t>
      </text>
    </comment>
    <comment ref="F28" authorId="21" shapeId="0" xr:uid="{63623880-4122-491B-A77D-31F2D9D027C8}">
      <text>
        <t>[Threaded comment]
Your version of Excel allows you to read this threaded comment; however, any edits to it will get removed if the file is opened in a newer version of Excel. Learn more: https://go.microsoft.com/fwlink/?linkid=870924
Comment:
    Mẫu thân của Đức Phật ở đó. Bà đã qua đời bảy ngày sau khi hạ sinh ra Ngài. Bà đã tái sanh làm một Thiên nam ở cõi Đấu Suất (Tusitā). 
Cõi Đấu Suất (Tusitā) được xem là tốt nhất trong sáu cõi Thiên giới bởi vì các vị Bồ-tát (Bodhisatta) luôn luôn tái sanh vào cõi này trước khi các Ngài tái sanh vào cõi nhân loại. 
Cõi Đấu Suất (Tusitā) thì giống như là một nơi Pháp Bảo (Dhamma) cho Thiên chúng</t>
      </text>
    </comment>
    <comment ref="F29" authorId="22" shapeId="0" xr:uid="{2E46431D-FF9E-4C63-BBC6-C08943B65FAE}">
      <text>
        <t>[Threaded comment]
Your version of Excel allows you to read this threaded comment; however, any edits to it will get removed if the file is opened in a newer version of Excel. Learn more: https://go.microsoft.com/fwlink/?linkid=870924
Comment:
    Yāmā có nghĩa là hạnh phúc hay an vui tột độ. Vị vua của cõi đó được gọi là Suyāma</t>
      </text>
    </comment>
    <comment ref="F30" authorId="23" shapeId="0" xr:uid="{C450C513-5EDC-43CE-9FBE-0C0F85DADA95}">
      <text>
        <t>[Threaded comment]
Your version of Excel allows you to read this threaded comment; however, any edits to it will get removed if the file is opened in a newer version of Excel. Learn more: https://go.microsoft.com/fwlink/?linkid=870924
Comment:
    Cõi Tam Thập Tam (Tāvatiṃsa) ngự trên đỉnh của núi Meru. 
Cho nên, những Thiên cung trong cõi Tam Thập Tam (Tāvatiṃsa) nằm ngay trên núi và cũng có nằm trong không gian. 
Chúng sanh trong cõi này có thể được gọi là cả địa cư thiên và không cư thiên</t>
      </text>
    </comment>
    <comment ref="F31" authorId="24" shapeId="0" xr:uid="{BBCAAA49-409D-481C-972F-5F845A9E8971}">
      <text>
        <t xml:space="preserve">[Threaded comment]
Your version of Excel allows you to read this threaded comment; however, any edits to it will get removed if the file is opened in a newer version of Excel. Learn more: https://go.microsoft.com/fwlink/?linkid=870924
Comment:
    Theo các Chánh Sớ thì một thế giới bao gồm những hòn đảo lớn hay bốn đại lục địa. 
Ngay giữa bốn đại lục địa này thì có cái được gọi là núi Meru (hay núi Sineru).
Bốn vị vua này canh giữ bốn hướng. 
1) Hướng Đông: Vua Dhataraṭṭha của loài Gandhabba là những ca sĩ hay nhạc sĩ thiên giới 
2) Hướng Nam: Vua Virūḷhaka của loài Kumbhaṇḍa là một loại thiên thần khác. 
3) Hướng Tây: Vua Virūpakkha của loài Nāga là những con rắn hay những con rồng. 
4) Hướng Bắc: Vua Vessavaṇa của loài Yakkha là những loài phi nhân.
Họ sống từ chân của núi Meru cho đến giữa chừng núi Meru.
</t>
      </text>
    </comment>
    <comment ref="F32" authorId="25" shapeId="0" xr:uid="{BB539A95-DDC8-4975-BC1B-4322A3405E20}">
      <text>
        <t>[Threaded comment]
Your version of Excel allows you to read this threaded comment; however, any edits to it will get removed if the file is opened in a newer version of Excel. Learn more: https://go.microsoft.com/fwlink/?linkid=870924
Comment:
    Từ “Manussa” có nghĩa đen là những ai có tâm trí phát triển và sắc bén.
Cho nên, nếu là tốt, nhân loại có thể đạt đến phẩm vị của Phật Toàn Giác, và nếu là xấu, họ có thể thực hiện bất kỳ tội lỗi ghê tởm nào và do đó, họ có thể đi xuống A-tỳ (Avīci) địa ngục, tức là nơi thấp nhất. 
Loài người có khả năng làm điều tốt nhất và làm điều xấu nhất. Điều được ghi nhận là chỉ có loài người mới có thể trở thành Phật;
Thiên chúng và Phạm thiên không có khả năng đó. Loài người sống trên mặt đất</t>
      </text>
    </comment>
    <comment ref="Y32" authorId="26" shapeId="0" xr:uid="{388B8165-BC5E-4394-BB14-BC58089BB4AF}">
      <text>
        <t>[Threaded comment]
Your version of Excel allows you to read this threaded comment; however, any edits to it will get removed if the file is opened in a newer version of Excel. Learn more: https://go.microsoft.com/fwlink/?linkid=870924
Comment:
    Tâm này của những người bị mù bẩm sinh, điếc bẩm sinh,...
Reply:
    “Như là những người mù bẩm sinh,...: 
(Vân vân” (ādi) có ý bao gồm những người điếc bẩm sinh, người câm bẩm sinh, người bị bệnh tâm thần, người bị loạn trí, hoạn quan, người lưỡng tính, và người không xác định được giới tính.” (CMA, V, Guide to §§10-11, p.195)
Reply:
    Điều được ghi nhận lại là đối với những người này, tức là những người nhân loại này, sự tục sinh (Paṭisandhi) với tâm quan sát thọ xả (Upekkhā Santīraṇa) là kết quả của thiện (Kusala). Khi chúng ta nói mù bẩm sinh, chúng ta phải hiểu rằng người mù bẩm sinh là người sinh ra với tâm tục sinh (Paṭisandhi Citta) mà không thể giúp thần kinh thị giác sanh lên tại thời
điểm sinh khởi của nó. Đối với nhân loại, thần kinh thị giác sanh lên vào khoảng tuần lễ thứ mười một. 
Nếu tâm tục sinh (Paṭisandhi Citta) không có năng lực giúp thần kinh thị giác sanh lên vào thời điểm đó thì người đó được gọi là người mù bẩm sinh. 
Cho nên, người mù bẩm sinh không có nghĩa là tại lúc người đó sanh ra khỏi bụng me, mà là tại thời điểm còn là một thai bào và thần kinh thị giác đã không sanh lên như được ước tính. Những người này được sanh ra do kết quả của nghiệp thiện (Kusala Kamma), nhưng nghiệp thiện (Kusala Kamma) của họ quá yếu và quá kiếm khuyết, đã không có năng lực tạo nên thần kinh thị giác.
Reply:
     Đôi lúc, một người tái sanh (Paṭisandhi) bằng một loại tâm khác, nhưng do tai nạn hay bệnh hoạn gì đó, người đó bị mù trong bụng mẹ và
có thể sanh ra là người mù. 
Những người này thì không được bao gồm ở đây. 
Những người được bao gồm ở đây là những người có nghiệp (Kamma) quá yếu không có khả năng làm sanh khởi thần kinh thị giác tại thời điểm như được ước tính (tức là vào khoảng tuần thứ mười một trong bụng mẹ).</t>
      </text>
    </comment>
    <comment ref="F33" authorId="27" shapeId="0" xr:uid="{35B96918-2968-49B1-9759-169D77E2C237}">
      <text>
        <t>[Threaded comment]
Your version of Excel allows you to read this threaded comment; however, any edits to it will get removed if the file is opened in a newer version of Excel. Learn more: https://go.microsoft.com/fwlink/?linkid=870924
Comment:
    Có hai loại A-tu-la (Asura): A-tu-la thiên và A-tu-la quỷ. Ở đây muốn nói đến Atu-la quỷ. 
Chúng giống như ngạ quỷ (Peta), nhưng có sự khác nhau ở chỗ là chúng đôi lúc có tận hưởng một dạng hạnh phúc nào đó và những lúc khác thì lại đau khổ;
chúng có những dạng đau khổ khác. 
Cho nên, những chúng sanh tái sanh vào nhóm của những A-tu-la (Asurakāya) thì có thể không quá tệ như những chúng sanh tái sanh làm ngạ quỷ (Peta) và những chúng sanh tái sanh vào địa ngục (Niraya)</t>
      </text>
    </comment>
    <comment ref="F34" authorId="28" shapeId="0" xr:uid="{6DACB310-AAA1-4957-8422-E3CB37376F63}">
      <text>
        <t>[Threaded comment]
Your version of Excel allows you to read this threaded comment; however, any edits to it will get removed if the file is opened in a newer version of Excel. Learn more: https://go.microsoft.com/fwlink/?linkid=870924
Comment:
    “Pettivisaya” có nghĩa là những Peta. 
Từ “Peta” được dịch là ngạ quỷ hay ma đói</t>
      </text>
    </comment>
    <comment ref="F35" authorId="29" shapeId="0" xr:uid="{5526D980-A844-47EE-9B1F-097BE415C933}">
      <text>
        <t>[Threaded comment]
Your version of Excel allows you to read this threaded comment; however, any edits to it will get removed if the file is opened in a newer version of Excel. Learn more: https://go.microsoft.com/fwlink/?linkid=870924
Comment:
    Súc sanh (chữ "bàng" có nghĩa là có bụng đi ngang với mặt đất)</t>
      </text>
    </comment>
    <comment ref="F36" authorId="30" shapeId="0" xr:uid="{F038355C-974B-4962-8952-FCE78B8C10A1}">
      <text>
        <t>[Threaded comment]
Your version of Excel allows you to read this threaded comment; however, any edits to it will get removed if the file is opened in a newer version of Excel. Learn more: https://go.microsoft.com/fwlink/?linkid=870924
Comment:
    Địa ngục (Niraya) được ghi nhận là nằm ở trong lòng trái đất. 
Trái đất được xem là sâu 24.000 Yojana.
12.000 Yojana đầu tiên được ghi nhận là bằng sắc. Phía trên đó là đất; cho nên, chúng ta có đất sắc và đất đất.
Địa ngục (Niraya) được ghi nhận là nằm trên nền sắc của trái đất, ở phía trong trái đất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tc={3FD9B399-3A4A-45A9-8A78-D621596D2E38}</author>
    <author>tc={CB98F747-852B-48DF-BECF-44C7E1EF2793}</author>
    <author>tc={A0B1D83B-EC9F-4D61-A1B8-D2ADD99F30D1}</author>
    <author>tc={3D6849C9-D8DD-46C5-A97A-F6755333E1A6}</author>
    <author>tc={FBCC3B84-2DDC-47B6-A5FD-A3EBFA338218}</author>
    <author>tc={D521B1B9-447D-4D93-9AD3-E66878AEE2C6}</author>
    <author>tc={6347D64F-4714-4597-B2C3-17CD1152E54A}</author>
    <author>tc={5A31DB6F-80ED-4A1B-94FC-7965989EA230}</author>
    <author>tc={BC46A385-1F07-46C9-AB0C-8EDACD84CBA5}</author>
    <author>tc={0CB536E5-5176-4E2F-90FD-C3C00D59B92D}</author>
    <author>tc={78374B4B-5476-4D93-BA0E-5373D6909AB2}</author>
    <author>tc={33E61C4A-770A-4473-8254-2265984205F8}</author>
    <author>tc={E96C96ED-0B12-4275-98A6-BBCAE6A5B95E}</author>
    <author>tc={FCC9007D-3F50-4CFA-B105-97B7485056D4}</author>
    <author>tc={4AB340E9-D3E1-4906-918A-B169AC21E9E6}</author>
    <author>tc={2F3C9E10-90D7-4C8A-960B-E69AF99C0DD1}</author>
    <author>tc={37FBDF3C-8C40-4878-AAA6-968353416A3A}</author>
    <author>tc={F7EC2786-44CC-4398-A6B6-B663972E2DB7}</author>
    <author>tc={338F69CD-C614-4507-816D-F689E3B4ABEF}</author>
    <author>tc={8029D08B-159A-45EC-9B4B-5D62961D917E}</author>
    <author>tc={B20671A2-188E-4505-A6D0-8F7336FD374C}</author>
    <author>tc={4894DB2C-9201-4DC1-898B-C5BBD7CF1D50}</author>
    <author>tc={0C9DE573-8674-472D-847E-7E9B1FD6018C}</author>
    <author>tc={44910610-0A44-4829-A70E-A7CF42D6FC1F}</author>
    <author>tc={2D194A99-7582-497F-AC44-AE504F64F3D8}</author>
    <author>tc={288F0238-EEDA-4735-961C-EAE9E3DF19BC}</author>
  </authors>
  <commentList>
    <comment ref="C5" authorId="0" shapeId="0" xr:uid="{3FD9B399-3A4A-45A9-8A78-D621596D2E38}">
      <text>
        <t xml:space="preserve">[Threaded comment]
Your version of Excel allows you to read this threaded comment; however, any edits to it will get removed if the file is opened in a newer version of Excel. Learn more: https://go.microsoft.com/fwlink/?linkid=870924
Comment:
    Rūpa được định nghĩa là cái trở nên bị biến dạng, bị khuấy nhiễu, bị đè nén, bị đỗ vỡ khi tiếp xúc hay kết nối với những điều kiện vật lý bất lợi như sự lạnh, sự đói, sự khát, sự cắn chích của côn trùng, vân vân. Nghĩa đơn giản của Rūpa là một cái gì đó thay đổi theo sức nóng, sự lạnh và vân vân.
… ở đây, thay đổi có nghĩa là sự thay đổi hiện rõ, tức là sự thay đổi có thể phân biệt được. </t>
      </text>
    </comment>
    <comment ref="C6" authorId="1" shapeId="0" xr:uid="{CB98F747-852B-48DF-BECF-44C7E1EF2793}">
      <text>
        <t>[Threaded comment]
Your version of Excel allows you to read this threaded comment; however, any edits to it will get removed if the file is opened in a newer version of Excel. Learn more: https://go.microsoft.com/fwlink/?linkid=870924
Comment:
    Sắc pháp CHÂN ĐẾ (Nipphanna-rūpa), tức là sắc pháp được tạo ra một cách cụ thể -- có nghĩa là được tạo ra bởi bốn nhân sinh sắc pháp: 
(1) Nghiệp (Kamma)
(2) Tâm (Citta)
(3) Nhiệt lượng (Utu) 
(4) Dưỡng tố (Āhāra)
Reply:
    Chúng [18] cũng được gọi là sắc chân đế (Sabhāvarūpa), tức là sắc pháp có bản chất nội tại (những thuộc tính của riêng biệt của chúng).
“... mỗi loại có một bản chất khách quan riêng biệt như tính cứng-mềm trong trường hợp của địa đại, vân
vân.” (CMA, VI, Guide to §3, p.240)
Reply:
    Chúng cũng được gọi là sắc HỮU TƯỚNG (Salakkhaṇarūpa). 
“Lakkhaṇa” có nghĩa là dấu hiệu hay tướng trạng và “Sa” có nghĩa là cùng nhau. Tức là chúng có những tướng trạng. Ở đây, “tướng trạng” có nghĩa là ba đặc tính: vô thường, khổ và vô ngã. 
Chúng ta cũng có thể nói rằng chúng có ba đặc tính: sanh lên, hiện hữu và biến
mất hay chết. 
Reply:
    Chúng được gọi là SẮC SẮC (Rūpa-rūpa). Tức là sắc pháp (Rūpa) thật. Khi các bạn lặp lại một cái gì đó, các bạn muốn nhấn mạnh nó: 
Sắc sắc (Rūpa-rūpa) có nghĩa là sắc pháp (Rūpa) mà là sắc pháp (Rūpa) thật. 
Mười sắc pháp (Rūpa) còn lại là những sắc pháp (Rūpa) không thật.
Reply:
    Chúng cũng được gọi là SẮC QUÁN TƯỞNG (Sammasana-rūpa),
“vì chúng được xem là những đối tượng của sự quán tưởng trong thiền Minh sát dựa trên ba đặc tính.” (CMA, VI, Guide to §3, p.240)</t>
      </text>
    </comment>
    <comment ref="C7" authorId="2" shapeId="0" xr:uid="{A0B1D83B-EC9F-4D61-A1B8-D2ADD99F30D1}">
      <text>
        <t>[Threaded comment]
Your version of Excel allows you to read this threaded comment; however, any edits to it will get removed if the file is opened in a newer version of Excel. Learn more: https://go.microsoft.com/fwlink/?linkid=870924
Comment:
    Sắc tứ đại là nền tảng cơ bản của tất cả các sắc pháp. Tất cả các sắc pháp khác phụ thuộc vào chúng để sanh lên và để tồn tại. Cho nên, chúng được gọi là Mahābhūta, tức là những sắc pháp thiết yếu vĩ đại.
Reply:
    chúng ta tìm thấy bốn thành phần này mọi nơi: sự mở rộng, sự kết dính, nhiệt lượng và sự căng nở</t>
      </text>
    </comment>
    <comment ref="C8" authorId="3" shapeId="0" xr:uid="{3D6849C9-D8DD-46C5-A97A-F6755333E1A6}">
      <text>
        <t>[Threaded comment]
Your version of Excel allows you to read this threaded comment; however, any edits to it will get removed if the file is opened in a newer version of Excel. Learn more: https://go.microsoft.com/fwlink/?linkid=870924
Comment:
    --&gt; là cái thuộc tính vốn có trong đất.
Các bạn tìm thấy thuộc tính gì có trong đất? Đó là sự CỨNG - MỀM (Pathavī-dhātu)</t>
      </text>
    </comment>
    <comment ref="C9" authorId="4" shapeId="0" xr:uid="{FBCC3B84-2DDC-47B6-A5FD-A3EBFA338218}">
      <text>
        <t>[Threaded comment]
Your version of Excel allows you to read this threaded comment; however, any edits to it will get removed if the file is opened in a newer version of Excel. Learn more: https://go.microsoft.com/fwlink/?linkid=870924
Comment:
    Thủy đại (Āpo-dhātu) không có nghĩa là nước mà là thuộc tính vốn có của nước, và đó là tính lưu động hay sự kết dính. Thuộc tính của nó được ghi nhận là chảy ra hay rỉ ra. Tức là nhỏ giọt hay cái gì đó giống như vậy. 
Do nhờ thủy đại (Āpo-dhātu) này mà mọi vật được kết giữ lại với nhau. 
Reply:
     “Thắng Pháp (Abhidhamma) chủ trương rằng, không giống như ba yếu tố thiết yếu còn lại, yếu tố nước không thể được cảm nhận bởi giác quan vật lý mà phải được biết thông qua suy luận từ tính chất kết dính của vật chất mà đang được quan sát.” 
(CMA, VI, Guide to §3, p.238)</t>
      </text>
    </comment>
    <comment ref="C10" authorId="5" shapeId="0" xr:uid="{D521B1B9-447D-4D93-9AD3-E66878AEE2C6}">
      <text>
        <t xml:space="preserve">[Threaded comment]
Your version of Excel allows you to read this threaded comment; however, any edits to it will get removed if the file is opened in a newer version of Excel. Learn more: https://go.microsoft.com/fwlink/?linkid=870924
Comment:
     Hỏa đại (Tejo-dhātu) là đặc tính có trong lửa, tức là sức nóng hay là nhiệt độ. </t>
      </text>
    </comment>
    <comment ref="C11" authorId="6" shapeId="0" xr:uid="{6347D64F-4714-4597-B2C3-17CD1152E54A}">
      <text>
        <t>[Threaded comment]
Your version of Excel allows you to read this threaded comment; however, any edits to it will get removed if the file is opened in a newer version of Excel. Learn more: https://go.microsoft.com/fwlink/?linkid=870924
Comment:
    Phong đại (Vāyo-dhātu) là nguyên lý chuyển động và áp lực; đặc tính của
nó là sự trương phồng, căng cứng.</t>
      </text>
    </comment>
    <comment ref="C12" authorId="7" shapeId="0" xr:uid="{5A31DB6F-80ED-4A1B-94FC-7965989EA230}">
      <text>
        <t>[Threaded comment]
Your version of Excel allows you to read this threaded comment; however, any edits to it will get removed if the file is opened in a newer version of Excel. Learn more: https://go.microsoft.com/fwlink/?linkid=870924
Comment:
     Nhóm sắc thần kinh (Pasāda-rūpa). 
Pasāda thật ra có nghĩa là trong suốt.
Những sắc pháp trong suốt thì được gọi là Pasāda. Trong suốt ở đây có nghĩa là nhạy cảm với ánh sáng, âm thanh, mùi khí, vị chất và sự đụng chạm.
Reply:
    Chúng tương ứng với năm loại tâm thức: nhãn thức, nhĩ thức, tỷ thức, thiệt thức và thân thức.
Những sắc thần kinh này làm nơi nương (vật) cho những tâm thức này.
Reply:
    Tương ứng với năm sắc thần kinh (Pasāda) và năm đối tượng, chúng ta có năm tâm tiếp nhận giác quan (Pañca-viññāṇa). Chẳng hạn, khi thần kinh thị giác và sắc cảnh sắc tiếp xúc với nhau, tức là sắc cảnh sắc đi vào vùng nắm bắt của thần kinh thị giác, thì tâm nhãn thức (Cakkhu-viññāṇa) sanh lên. 
Cho nên, tâm nhãn thức phụ thuộc vào ít nhất là hai yếu tố này: thần kinh thị giác và sắc cảnh sắc. Nó phụ thuộc vào
hai yếu tố này, nhưng vẫn còn những điều kiện khác nữa.
Những điều kiện khác là gì? Những điều kiện khác là ánh sáng và sự chú ý.</t>
      </text>
    </comment>
    <comment ref="C13" authorId="8" shapeId="0" xr:uid="{BC46A385-1F07-46C9-AB0C-8EDACD84CBA5}">
      <text>
        <t>[Threaded comment]
Your version of Excel allows you to read this threaded comment; however, any edits to it will get removed if the file is opened in a newer version of Excel. Learn more: https://go.microsoft.com/fwlink/?linkid=870924
Comment:
    Thần kinh nhãn (Cakkhupasāda) là phần vật chất trên nhãn cầu, phần vật chất tồn tại trên võng mạc</t>
      </text>
    </comment>
    <comment ref="C14" authorId="9" shapeId="0" xr:uid="{0CB536E5-5176-4E2F-90FD-C3C00D59B92D}">
      <text>
        <t>[Threaded comment]
Your version of Excel allows you to read this threaded comment; however, any edits to it will get removed if the file is opened in a newer version of Excel. Learn more: https://go.microsoft.com/fwlink/?linkid=870924
Comment:
    là những phần tử nhạy cảm bên trong tai trong mới là thần kinh thính giác. 
Trong các Sớ Giải có giải thích như
sau: “... được tìm thấy ở phía trong lỗ tai, ‘trong cái phần có hình như một cái bọc ngón tay và được bao phủ bởi
lông tơ màu nâu;’ …” (CMA, VI, Guide to §3, p.238)</t>
      </text>
    </comment>
    <comment ref="C15" authorId="10" shapeId="0" xr:uid="{78374B4B-5476-4D93-BA0E-5373D6909AB2}">
      <text>
        <t>[Threaded comment]
Your version of Excel allows you to read this threaded comment; however, any edits to it will get removed if the file is opened in a newer version of Excel. Learn more: https://go.microsoft.com/fwlink/?linkid=870924
Comment:
    Thần kinh khứu giác hay thần kinh tỷ (Ghāna-pasāda) "... được tìm thấy trong khoang mũi (ở trong lỗ mũi), tức là phần vật chất tiếp nhận mùi.”
(CMA, VI, Guide to §3, p.238)</t>
      </text>
    </comment>
    <comment ref="C16" authorId="11" shapeId="0" xr:uid="{33E61C4A-770A-4473-8254-2265984205F8}">
      <text>
        <t>[Threaded comment]
Your version of Excel allows you to read this threaded comment; however, any edits to it will get removed if the file is opened in a newer version of Excel. Learn more: https://go.microsoft.com/fwlink/?linkid=870924
Comment:
    Là thần kinh vị giác hay thần kinh thiệt
(Jivhā-pasāda) “…. được tìm thấy là lan tỏa trên toàn cái lưỡi, với mục đích ghi nhận vị chất.” (CMA, VI, Guide to §3, p.238)
Reply:
    Y học hiện đại cho rằng những nơi khác nhau trên lưỡi thì trải nghiệm những vị khác nhau. Vị ngọt thì được trải nghiệm tại một nơi và vị chua thì được trải nghiệm tại một nơi khác. Chúng phân biệt những thứ khác nhau. Những vùng này thì được gọi là thần kinh vị giác</t>
      </text>
    </comment>
    <comment ref="C17" authorId="12" shapeId="0" xr:uid="{E96C96ED-0B12-4275-98A6-BBCAE6A5B95E}">
      <text>
        <t>[Threaded comment]
Your version of Excel allows you to read this threaded comment; however, any edits to it will get removed if the file is opened in a newer version of Excel. Learn more: https://go.microsoft.com/fwlink/?linkid=870924
Comment:
    “Thần kinh xúc giác thì trải ra trên toàn bộ cơ thể hữu cơ…” (CMA, VI, Guide to §3, p.238)
Thần kinh xúc giác tồn tại trên toàn bộ cơ thể, trên cả cơ thể, “... giống như một chất lỏng làm ướt đẫm một miếng bông gòn.” (CMA, VI, Guide to §3, p.238).
Giả sử có một miếng bông gòn và các bạn đổ nước vào nó. Thì miếng bông gòn sẽ đẫm nước. Tức là nước tràn ngập miếng bông gòn.
“... (nó) có nhiệm vụ ghi nhận những xúc giác.” (CMA, VI, Guide to §3, p.239)
Reply:
    Thần kinh xúc giác trải ra trên toàn bộ cơ thể ngoại trừ đầu móng tay móng chân, đầu lông tóc và da khô. 
Khi da trở nên khô, thì các bạn không có cảm giác gì ở đó.
Khi da bị khô, thì các bạn có thể cắt nó mà không gây nên đau đớn gì. Ngoại trừ những nơi đó, thì thần kinh xúc
giác trải ra trên toàn bộ cơ thể.</t>
      </text>
    </comment>
    <comment ref="C18" authorId="13" shapeId="0" xr:uid="{FCC9007D-3F50-4CFA-B105-97B7485056D4}">
      <text>
        <t>[Threaded comment]
Your version of Excel allows you to read this threaded comment; however, any edits to it will get removed if the file is opened in a newer version of Excel. Learn more: https://go.microsoft.com/fwlink/?linkid=870924
Comment:
    Sắc cảnh giới (Gocararūpa hay Visaya-rūpa). Gocara có nghĩa là vùng hay nơi mà một người lang thang tại đó. Nói vắn tắt thì nó có nghĩa là một đối tượng.
Gocara-rūpa có nghĩa là những hiện tượng vật chất khách quan làm cảnh, tức là đối tượng của thần kinh thị giác và vân vân.
Reply:
    Tương ứng với 5 sắc thần kinh, chúng ta có 5 sắc cảnh giới (Gocara-rūpa). 
(1) sắc cảnh sắc (Rūpa), 
(2) sắc cảnh thinh (Sadda), 
(3) sắc cảnh khí (Gandha), 
(4) sắc cảnh vị (Rasa)
(5) sắc cảnh xúc (Phoṭṭhabba)</t>
      </text>
    </comment>
    <comment ref="D18" authorId="14" shapeId="0" xr:uid="{4AB340E9-D3E1-4906-918A-B169AC21E9E6}">
      <text>
        <t>[Threaded comment]
Your version of Excel allows you to read this threaded comment; however, any edits to it will get removed if the file is opened in a newer version of Excel. Learn more: https://go.microsoft.com/fwlink/?linkid=870924
Comment:
     hay "Visaya-rūpa"</t>
      </text>
    </comment>
    <comment ref="C19" authorId="15" shapeId="0" xr:uid="{2F3C9E10-90D7-4C8A-960B-E69AF99C0DD1}">
      <text>
        <t>[Threaded comment]
Your version of Excel allows you to read this threaded comment; however, any edits to it will get removed if the file is opened in a newer version of Excel. Learn more: https://go.microsoft.com/fwlink/?linkid=870924
Comment:
    Khi tôi nói: “Tôi thấy một người đàn ông”, thì tôi không thật sự thấy một người đàn ông. Cái mà tôi thấy là một sắc cảnh sắc của cái được gọi là một người đàn ông. 
… tức là những phần tử của một vật thể có thể được nhìn thấy trên toàn bộ cơ thể đó.</t>
      </text>
    </comment>
    <comment ref="C20" authorId="16" shapeId="0" xr:uid="{37FBDF3C-8C40-4878-AAA6-968353416A3A}">
      <text>
        <t>[Threaded comment]
Your version of Excel allows you to read this threaded comment; however, any edits to it will get removed if the file is opened in a newer version of Excel. Learn more: https://go.microsoft.com/fwlink/?linkid=870924
Comment:
    Sắc cảnh thinh (Sadda) là âm thanh hay là tiếng động</t>
      </text>
    </comment>
    <comment ref="C21" authorId="17" shapeId="0" xr:uid="{F7EC2786-44CC-4398-A6B6-B663972E2DB7}">
      <text>
        <t>[Threaded comment]
Your version of Excel allows you to read this threaded comment; however, any edits to it will get removed if the file is opened in a newer version of Excel. Learn more: https://go.microsoft.com/fwlink/?linkid=870924
Comment:
    Sắc cảnh khí hay hương mùi (Gandha)</t>
      </text>
    </comment>
    <comment ref="C22" authorId="18" shapeId="0" xr:uid="{338F69CD-C614-4507-816D-F689E3B4ABEF}">
      <text>
        <t>[Threaded comment]
Your version of Excel allows you to read this threaded comment; however, any edits to it will get removed if the file is opened in a newer version of Excel. Learn more: https://go.microsoft.com/fwlink/?linkid=870924
Comment:
    Sắc cảnh vị hay vị chất (Rasa)</t>
      </text>
    </comment>
    <comment ref="C23" authorId="19" shapeId="0" xr:uid="{8029D08B-159A-45EC-9B4B-5D62961D917E}">
      <text>
        <t>[Threaded comment]
Your version of Excel allows you to read this threaded comment; however, any edits to it will get removed if the file is opened in a newer version of Excel. Learn more: https://go.microsoft.com/fwlink/?linkid=870924
Comment:
    Sắc cảnh xúc (Phoṭṭhabba) thì không
được tính riêng vì thật ra, nó là sự kết hợp của ba sắc tứ đại [địa đại (Pathavī), hỏa đại (Tejo) và phong đại (Vāyo)]. 
Như vậy, không có sắc cảnh xúc (Phoṭṭhabba) riêng biệt. Khi chúng ta nói sắc cảnh xúc, thì ý của chúng ta là sự kết hợp của ba sắc tứ đại này.
Thủy đại (Āpo) thì không thể đụng chạm được. Nó không thể bị rờ đụng được, cho nên ở đây, nó bị loại ra.
Reply:
    Thật ra, chúng là đối tượng của tâm thức; chúng không phải là đối tượng của các sắc thần kinh, mà là đối tượng của tâm thức</t>
      </text>
    </comment>
    <comment ref="C24" authorId="20" shapeId="0" xr:uid="{B20671A2-188E-4505-A6D0-8F7336FD374C}">
      <text>
        <t>[Threaded comment]
Your version of Excel allows you to read this threaded comment; however, any edits to it will get removed if the file is opened in a newer version of Excel. Learn more: https://go.microsoft.com/fwlink/?linkid=870924
Comment:
    Nhóm tiếp theo được gọi là sắc giới tính (Bhāvarūpa). 
Thứ nhất là sắc tố nữ (Itthi-bhāva hay Itthatta). Có hai từ Pāḷi như vậy. Chúng có cùng một nghĩa là sắc tố nữ hay sắc nữ tính.
Tiếp theo là sắc tố nam (Pumbhāva hay Purisatta).
“Những căn quyền này có đặc tính của nữ giới và nam giới một cách tương ứng. Chức năng của chúng là biểu hiện hay thể hiện tính cách nữ giới và nam giới.”
(CMA, VI, Guide to §3, p.239</t>
      </text>
    </comment>
    <comment ref="C28" authorId="21" shapeId="0" xr:uid="{4894DB2C-9201-4DC1-898B-C5BBD7CF1D50}">
      <text>
        <t>[Threaded comment]
Your version of Excel allows you to read this threaded comment; however, any edits to it will get removed if the file is opened in a newer version of Excel. Learn more: https://go.microsoft.com/fwlink/?linkid=870924
Comment:
    “Sắc ý vật có đặc tính là LÀM NƠI NƯƠNG MANG TÍNH VẬT CHẤT cho ý giới và ý thức giới.” (CMA, VI, Guide to §3, p.239)
Ý giới (Mano-dhātu) bao gồm 3 tâm:
(1) hướng ngũ môn (Pañcadvārāvajjana) 
(2) hai tâm tiếp thâu (Sampaṭicchana). 
Ý thức giới (Mano-viññāṇa-dhātu) là những tâm (Citta) khác ngoại trừ ngũ song thức và ý giới (Manodhātu). 
Sắc ý vật làm nhiệm vụ hỗ trợ hay giúp đỡ cho ý giới (Mano-dhātu) và ý thức giới (Mano-viññāṇa-dhātu).
Chức năng của nó là nâng đỡ chúng hay hoạt động như là một chỗ chứa đựng, như là một nơi nương tựa của chúng.
Reply:
    Không có quan điểm rõ ràng giải thích Sắc ý vật: là tim, là máu trong tim, hay là não, hay là hệ thần kinh,…
Đinh Hiếu Hà: Nhưng đơn giản chúng ta có thể so sánh nó như là Ổ cứng, RAM, CPU ở trong máy tính vậy, nó lưu trữ dữ liệu, xử lý dữ liệu, nhưng nó không phải là dữ liệu. Nó là phần vật chất để lưu trữ và làm việc với các dữ liệu.</t>
      </text>
    </comment>
    <comment ref="C30" authorId="22" shapeId="0" xr:uid="{0C9DE573-8674-472D-847E-7E9B1FD6018C}">
      <text>
        <t>[Threaded comment]
Your version of Excel allows you to read this threaded comment; however, any edits to it will get removed if the file is opened in a newer version of Excel. Learn more: https://go.microsoft.com/fwlink/?linkid=870924
Comment:
    Sắc mạng quyền (Jīvita-rūpa) là bản sao của tâm sở danh mạng quyền
(Jīvitindriya). 
Nó duy trì những sắc pháp cùng sanh lên. Nó sanh lên cùng với những sắc pháp khác và duy trì chúng. Chừng nào chúng (còn) tồn tại, thì nó giúp cho chúng tồn tại.
“Sắc mạng quyền có đặc tính duy trì những sắc pháp cùng tồn tại vào thời điểm hiện hữu của chúng.
- Chức năng của nó là làm cho chúng hiện khởi hay xảy ra.
- Biểu hiện của nó là việc thiết lập sự hiện hữu của chúng.
- Nguyên nhân gần là bốn sắc tứ đại mà phải hay cần được duy trì.” 
(CMA, VI, Guide to §3, p.239)</t>
      </text>
    </comment>
    <comment ref="C32" authorId="23" shapeId="0" xr:uid="{44910610-0A44-4829-A70E-A7CF42D6FC1F}">
      <text>
        <t>[Threaded comment]
Your version of Excel allows you to read this threaded comment; however, any edits to it will get removed if the file is opened in a newer version of Excel. Learn more: https://go.microsoft.com/fwlink/?linkid=870924
Comment:
    là dưỡng tố trong thực phẩm chúng ta ăn. Thật ra, nó ở mọi nơi.
Dưỡng tố này được tìm thấy ngoại phần cũng như nội phần.</t>
      </text>
    </comment>
    <comment ref="C33" authorId="24" shapeId="0" xr:uid="{2D194A99-7582-497F-AC44-AE504F64F3D8}">
      <text>
        <t xml:space="preserve">[Threaded comment]
Your version of Excel allows you to read this threaded comment; however, any edits to it will get removed if the file is opened in a newer version of Excel. Learn more: https://go.microsoft.com/fwlink/?linkid=870924
Comment:
    Sắc pháp PHI THỰC TÍNH không phải là sắc pháp thật, được gọi là Anipphanna-rūpa trong Pāḷi, và được chuyển
nghĩa là “sắc không được tạo ra một cách rõ ràng”. 
Điều đó có nghĩa là 10 sắc pháp này không sanh lên từ bốn nhân sanh ra sắc pháp.
Reply:
    chúng không phải là sắc pháp thật, mà tồn tại như là những THUỘC TÍNH hay những CHẾ ĐỘ của những Sắc pháp thật (Sắc Chân Đế). 
Thật ra, chúng không được bao gồm trong những pháp chân đế (Paramattha Dhamma) và trong những đối tượng của thiền Minh sát (Vipassanā). </t>
      </text>
    </comment>
    <comment ref="C53" authorId="25" shapeId="0" xr:uid="{288F0238-EEDA-4735-961C-EAE9E3DF19BC}">
      <text>
        <t>[Threaded comment]
Your version of Excel allows you to read this threaded comment; however, any edits to it will get removed if the file is opened in a newer version of Excel. Learn more: https://go.microsoft.com/fwlink/?linkid=870924
Comment:
    24 sắc pháp còn lại phụ thuộc vào bốn sắc pháp Tứ đại để sanh lên thì được gọi là sắc y sinh (Upādā-rūpa). 
Lưu ý rằng sắc y sinh không phải được phát sinh hay xuất phát từ sắc tứ đại. Chúng phụ thuộc vào sắc tứ đại</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tc={95700318-1533-4C91-A6A7-25D4757B0A81}</author>
    <author>tc={B067DA06-04A6-48A8-A937-2BD49338B804}</author>
    <author>tc={ABAC59B3-FC74-4A44-9520-AAFC5DE87BE8}</author>
    <author>tc={B0B5147A-6B54-488B-B14B-84ED07E71D6A}</author>
    <author>tc={3653C981-01B8-4820-8DA9-38BB45691EA4}</author>
  </authors>
  <commentList>
    <comment ref="C12" authorId="0" shapeId="0" xr:uid="{95700318-1533-4C91-A6A7-25D4757B0A81}">
      <text>
        <t>[Threaded comment]
Your version of Excel allows you to read this threaded comment; however, any edits to it will get removed if the file is opened in a newer version of Excel. Learn more: https://go.microsoft.com/fwlink/?linkid=870924
Comment: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Reply:
    Loại thứ ba Giới cấm thủ (Sīlabbata-parāmāsakāyagantha), tức là sự kết chặt vào những nghi lễ và tín điều.
Reply:
     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t>
      </text>
    </comment>
    <comment ref="I25" authorId="1" shapeId="0" xr:uid="{B067DA06-04A6-48A8-A937-2BD49338B804}">
      <text>
        <t xml:space="preserve">[Threaded comment]
Your version of Excel allows you to read this threaded comment; however, any edits to it will get removed if the file is opened in a newer version of Excel. Learn more: https://go.microsoft.com/fwlink/?linkid=870924
Comment: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Reply:
    Loại thứ ba Giới cấm thủ (Sīlabbata-parāmāsakāyagantha), tức là sự kết chặt vào những nghi lễ và tín điều.
Reply:
    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
</t>
      </text>
    </comment>
    <comment ref="M30" authorId="2" shapeId="0" xr:uid="{ABAC59B3-FC74-4A44-9520-AAFC5DE87BE8}">
      <text>
        <t>[Threaded comment]
Your version of Excel allows you to read this threaded comment; however, any edits to it will get removed if the file is opened in a newer version of Excel. Learn more: https://go.microsoft.com/fwlink/?linkid=870924
Comment:
    Theo Tạng Kinh (Sutta) thì có triền phược này</t>
      </text>
    </comment>
    <comment ref="I45" authorId="3" shapeId="0" xr:uid="{B0B5147A-6B54-488B-B14B-84ED07E71D6A}">
      <text>
        <t xml:space="preserve">[Threaded comment]
Your version of Excel allows you to read this threaded comment; however, any edits to it will get removed if the file is opened in a newer version of Excel. Learn more: https://go.microsoft.com/fwlink/?linkid=870924
Comment: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Reply:
    Loại thứ ba Giới cấm thủ (Sīlabbata-parāmāsakāyagantha), tức là sự kết chặt vào những nghi lễ và tín điều.
Reply:
    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
</t>
      </text>
    </comment>
    <comment ref="M50" authorId="4" shapeId="0" xr:uid="{3653C981-01B8-4820-8DA9-38BB45691EA4}">
      <text>
        <t>[Threaded comment]
Your version of Excel allows you to read this threaded comment; however, any edits to it will get removed if the file is opened in a newer version of Excel. Learn more: https://go.microsoft.com/fwlink/?linkid=870924
Comment:
    Theo Tạng Kinh (Sutta) thì có triền phược này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tc={99B16DCF-E119-4D88-9B11-A1A36C2A180E}</author>
    <author>tc={4292F7D6-850F-448C-A5E2-5A1BF32D1BDF}</author>
    <author>tc={84CF60C2-BFAA-4CC0-A87C-C008133C35E6}</author>
    <author>tc={4ADD3C44-A63E-45E7-97E3-5B3AC656510D}</author>
    <author>tc={CC992245-9FF7-400B-96BB-7564CDCE94B4}</author>
    <author>tc={0ED8C648-BD73-4A8F-AE45-E433E3E8DA79}</author>
    <author>tc={70AD665D-BE37-45B6-A66A-0A5B561B3CB5}</author>
    <author>tc={123EF2B0-7A0D-4139-8FAD-C25DA9B8AEDE}</author>
    <author>tc={0CD8A66C-6856-48CB-B406-A881322A5B49}</author>
    <author>tc={0D46A85B-D07B-494D-A492-71C220B8562B}</author>
    <author>tc={89A98A61-4330-4B20-B827-5C9AAD46E7B7}</author>
    <author>tc={D30D22F9-F1DB-41E6-8F8B-3B7C74A6AC79}</author>
    <author>tc={2476BD8E-28C3-40AD-A8AF-971DDF10E8D2}</author>
    <author>tc={400B77A4-47FC-45A8-BDDC-502D1D62CAAF}</author>
    <author>tc={B16791EB-BBFC-463F-B2D7-381F82D06644}</author>
    <author>tc={3AE9119F-B08C-4676-B3DD-43F6E0B59444}</author>
    <author>tc={E13A804E-2F66-4669-BFCC-8F430FFA439C}</author>
    <author>tc={4CDCF4C0-AE81-431F-8A44-DB5072D41405}</author>
    <author>tc={B85B7018-5B7A-4550-897D-3CAE0A891B1D}</author>
    <author>tc={D7D6C481-0E4F-4302-870B-A4F0D4FCEA44}</author>
    <author>tc={80DA27AA-19DE-4EBB-9092-086E84FDB18C}</author>
    <author>tc={FCB7D8C7-82F9-4D72-B626-49D4655E8C36}</author>
  </authors>
  <commentList>
    <comment ref="J2" authorId="0" shapeId="0" xr:uid="{99B16DCF-E119-4D88-9B11-A1A36C2A180E}">
      <text>
        <t>[Threaded comment]
Your version of Excel allows you to read this threaded comment; however, any edits to it will get removed if the file is opened in a newer version of Excel. Learn more: https://go.microsoft.com/fwlink/?linkid=870924
Comment:
     Nghĩa là thống trị hay có quyền thế</t>
      </text>
    </comment>
    <comment ref="K2" authorId="1" shapeId="0" xr:uid="{4292F7D6-850F-448C-A5E2-5A1BF32D1BDF}">
      <text>
        <t>[Threaded comment]
Your version of Excel allows you to read this threaded comment; however, any edits to it will get removed if the file is opened in a newer version of Excel. Learn more: https://go.microsoft.com/fwlink/?linkid=870924
Comment:
    Sức mạnh hay Năng lực
Reply:
    (1) Một nguyên nhân để chúng được gọi là lực là vì chúng không thể bị lay chuyển bởi những pháp đối nghịch với chúng.
(2) Một nguyên nhân khác để chúng được gọi là lực là vì chúng tăng cường sức mạnh cho những tâm sở sanh lên cùng với chúng.</t>
      </text>
    </comment>
    <comment ref="L2" authorId="2" shapeId="0" xr:uid="{84CF60C2-BFAA-4CC0-A87C-C008133C35E6}">
      <text>
        <t xml:space="preserve">[Threaded comment]
Your version of Excel allows you to read this threaded comment; however, any edits to it will get removed if the file is opened in a newer version of Excel. Learn more: https://go.microsoft.com/fwlink/?linkid=870924
Comment:
     “Tứ trưởng là những yếu tố thống trị hay làm chủ những tâm (Citta) mà chúng đi cùng trong việc hứng chịu, nhận lãnh và hoàn thành những nhiệm vụ khó khăn và quan trọng.” (CMA, VII, Guide to §20, p.274)
Reply:
    Trưởng (Adhipati) là một vị chúa tể. 
Nó thể hiện hay thi hành sự nắm quyền hay sự điều khiển tột bực trên những trạng thái cùng sanh lên. 
Các quyền (Indriya) thì không phải như vậy. Các quyền (Indriya) thể hiện hay thi hành sự điều khiển hay nắm quyền
trong phạm vi của chúng chứ không phải trên những trạng thái khác. </t>
      </text>
    </comment>
    <comment ref="M2" authorId="3" shapeId="0" xr:uid="{4ADD3C44-A63E-45E7-97E3-5B3AC656510D}">
      <text>
        <t>[Threaded comment]
Your version of Excel allows you to read this threaded comment; however, any edits to it will get removed if the file is opened in a newer version of Excel. Learn more: https://go.microsoft.com/fwlink/?linkid=870924
Comment:
    có nghĩa là điều kiện hay nguyên nhân</t>
      </text>
    </comment>
    <comment ref="B3" authorId="4" shapeId="0" xr:uid="{CC992245-9FF7-400B-96BB-7564CDCE94B4}">
      <text>
        <t>[Threaded comment]
Your version of Excel allows you to read this threaded comment; however, any edits to it will get removed if the file is opened in a newer version of Excel. Learn more: https://go.microsoft.com/fwlink/?linkid=870924
Comment:
     Aññasamāna = 
“Añña” có
nghĩa là cái kia hay cái còn lại 
+
“Samāna” có nghĩa là
chung, thông dụng hay phổ biến.
=
"Tợ tha" có nghĩa là "chung" hay "phổ biến" của cả Thiện (Kusala) và Bất thiện (Akusala)</t>
      </text>
    </comment>
    <comment ref="C3" authorId="5" shapeId="0" xr:uid="{0ED8C648-BD73-4A8F-AE45-E433E3E8DA79}">
      <text>
        <t xml:space="preserve">[Threaded comment]
Your version of Excel allows you to read this threaded comment; however, any edits to it will get removed if the file is opened in a newer version of Excel. Learn more: https://go.microsoft.com/fwlink/?linkid=870924
Comment:
    “Sabbacitta-sādhāraṇa” 
= 
“Sabba” có nghĩa là
tất cả. “
+ Citta” có nghĩa là tâm
+ “Sādhāraṇa” có nghĩa là
chung hay phổ biến. 
=
những tâm sở mà có chung cho tất cả
các tâm. 
Reply:
    “Sādhāraṇa” có nghĩa là chung hay phổ biến. Cho nên, “Sabbacitta-sādhāraṇa” có
nghĩa là chung cho tất cả tâm thức. </t>
      </text>
    </comment>
    <comment ref="F7" authorId="6" shapeId="0" xr:uid="{70AD665D-BE37-45B6-A66A-0A5B561B3CB5}">
      <text>
        <t>[Threaded comment]
Your version of Excel allows you to read this threaded comment; however, any edits to it will get removed if the file is opened in a newer version of Excel. Learn more: https://go.microsoft.com/fwlink/?linkid=870924
Comment:
    Còn được dịch là "Nhất thống" ~ thống nhất tại 1 điểm, còn gọi là Định (Samādhi) - là 1 trong 5 yếu tố của Thiền
Reply:
    “Eka” có nghĩa là một. 
“Agga” có nghĩa là đối tượng</t>
      </text>
    </comment>
    <comment ref="F8" authorId="7" shapeId="0" xr:uid="{123EF2B0-7A0D-4139-8FAD-C25DA9B8AEDE}">
      <text>
        <t>[Threaded comment]
Your version of Excel allows you to read this threaded comment; however, any edits to it will get removed if the file is opened in a newer version of Excel. Learn more: https://go.microsoft.com/fwlink/?linkid=870924
Comment:
    Còn được dịch là "Mạng quyền" hay "Danh mạng quyền"</t>
      </text>
    </comment>
    <comment ref="F9" authorId="8" shapeId="0" xr:uid="{0CD8A66C-6856-48CB-B406-A881322A5B49}">
      <text>
        <t>[Threaded comment]
Your version of Excel allows you to read this threaded comment; however, any edits to it will get removed if the file is opened in a newer version of Excel. Learn more: https://go.microsoft.com/fwlink/?linkid=870924
Comment:
    “Manasi” có nghĩa là tâm trí. 
“Kāra” có nghĩa là làm ra hay tạo ra.
Tạo ra tâm trí, hay chú ý (attention)
Reply:
    Nghĩa đen của từ Pāḷi là “làm hay chế tạo trong tâm trí</t>
      </text>
    </comment>
    <comment ref="C10" authorId="9" shapeId="0" xr:uid="{0D46A85B-D07B-494D-A492-71C220B8562B}">
      <text>
        <t>[Threaded comment]
Your version of Excel allows you to read this threaded comment; however, any edits to it will get removed if the file is opened in a newer version of Excel. Learn more: https://go.microsoft.com/fwlink/?linkid=870924
Comment:
    Tâm sở biệt cảnh (Pakiṇṇaka) có thể đi theo cùng với những tâm Thiện và tâm Bất Thiện và luôn những tâm (Citta) khác nữa. 
Tuy nhiên, chúng KHÔNG đi theo cùng TẤT CẢ những tâm Thiện  và tâm Bất Thiện hay tất cả những tâm nói chung</t>
      </text>
    </comment>
    <comment ref="F10" authorId="10" shapeId="0" xr:uid="{89A98A61-4330-4B20-B827-5C9AAD46E7B7}">
      <text>
        <t>[Threaded comment]
Your version of Excel allows you to read this threaded comment; however, any edits to it will get removed if the file is opened in a newer version of Excel. Learn more: https://go.microsoft.com/fwlink/?linkid=870924
Comment:
    Tầm (Vitakka) sanh lên với 55 tâm. 
- Chỉ có tầm (Vitakka) đi kèm theo
một vài tâm nhất định --&gt; có thể được phát triển hay trau dồi để trở nên mạnh mẽ --&gt;  được gọi là thiền (Jhāna). 
“Rồi thì nó được định danh là appanā,…”. Appanā là một cái tên dùng cho cả thiền (Jhāna) và Đạo (Magga). 
Reply:
    Tầm (Vitakka) có nhiều tên tùy thuộc vào việc nó làm chức năng gì.</t>
      </text>
    </comment>
    <comment ref="F12" authorId="11" shapeId="0" xr:uid="{D30D22F9-F1DB-41E6-8F8B-3B7C74A6AC79}">
      <text>
        <t>[Threaded comment]
Your version of Excel allows you to read this threaded comment; however, any edits to it will get removed if the file is opened in a newer version of Excel. Learn more: https://go.microsoft.com/fwlink/?linkid=870924
Comment:
    Từ Adhimokkha có nghĩa đen là sự giải phóng tâm ý trên đối tượng</t>
      </text>
    </comment>
    <comment ref="F14" authorId="12" shapeId="0" xr:uid="{2476BD8E-28C3-40AD-A8AF-971DDF10E8D2}">
      <text>
        <t>[Threaded comment]
Your version of Excel allows you to read this threaded comment; however, any edits to it will get removed if the file is opened in a newer version of Excel. Learn more: https://go.microsoft.com/fwlink/?linkid=870924
Comment:
    được chuyển ngữ là niềm vui, hạnh phúc, sự hăng hái, sở thích hài lòng, sung sướng. 
Nó là một trong những yếu tố của thiền (Jhāna), tức là những chi thiền. 
Hỷ (Pīti) không phải là cảm thọ</t>
      </text>
    </comment>
    <comment ref="L15" authorId="13" shapeId="0" xr:uid="{400B77A4-47FC-45A8-BDDC-502D1D62CAAF}">
      <text>
        <t>[Threaded comment]
Your version of Excel allows you to read this threaded comment; however, any edits to it will get removed if the file is opened in a newer version of Excel. Learn more: https://go.microsoft.com/fwlink/?linkid=870924
Comment:
    sự khao khát làm một cái gì đó hay ước muốn làm một cái gì đó</t>
      </text>
    </comment>
    <comment ref="F21" authorId="14" shapeId="0" xr:uid="{B16791EB-BBFC-463F-B2D7-381F82D06644}">
      <text>
        <t>[Threaded comment]
Your version of Excel allows you to read this threaded comment; however, any edits to it will get removed if the file is opened in a newer version of Excel. Learn more: https://go.microsoft.com/fwlink/?linkid=870924
Comment:
    Nghĩa đen của Diṭṭhi thì chỉ là quan điểm hay sự thấy. 
Nếu chúng ta muốn cụ thể, chúng ta phải dùng những từ “Micchā” hay
“Sammā”: “Micchā-diṭṭhi” có nghĩa là tà kiến. “Sammā-diṭṭhi” có nghĩa là chánh kiến. 
Khi được dùng một mình, thì hầu như nó có nghĩa là tà kiến.</t>
      </text>
    </comment>
    <comment ref="F25" authorId="15" shapeId="0" xr:uid="{3AE9119F-B08C-4676-B3DD-43F6E0B59444}">
      <text>
        <t>[Threaded comment]
Your version of Excel allows you to read this threaded comment; however, any edits to it will get removed if the file is opened in a newer version of Excel. Learn more: https://go.microsoft.com/fwlink/?linkid=870924
Comment:
    Xan tham/ xan lận (Macchariya) luôn luôn sanh lên với những tâm sân (Dosamūla Citta)
Reply:
    Macchariya không phải là tham (Lobha)</t>
      </text>
    </comment>
    <comment ref="F27" authorId="16" shapeId="0" xr:uid="{E13A804E-2F66-4669-BFCC-8F430FFA439C}">
      <text>
        <t>[Threaded comment]
Your version of Excel allows you to read this threaded comment; however, any edits to it will get removed if the file is opened in a newer version of Excel. Learn more: https://go.microsoft.com/fwlink/?linkid=870924
Comment:
    Hôn trầm được nhận diện là sự bịnh hoạn của tâm thức (cittagelañña), 
thụy miên là sự bịnh hoạn của những
yếu tố tinh thần (kāyagelañña). 
Cùng nhau, chúng tạo nên một trong năm triền cái và được chế ngự bởi tầm
(vitakka)</t>
      </text>
    </comment>
    <comment ref="F29" authorId="17" shapeId="0" xr:uid="{4CDCF4C0-AE81-431F-8A44-DB5072D41405}">
      <text>
        <t>[Threaded comment]
Your version of Excel allows you to read this threaded comment; however, any edits to it will get removed if the file is opened in a newer version of Excel. Learn more: https://go.microsoft.com/fwlink/?linkid=870924
Comment:
    Hoài nghi ở đây có nghĩa hay có ý nói về sự hoài nghi về mặt tâm linh theo cách nhìn nhận trong Phật giáo, tức là không có khả năng đặt niềm tin vào Đức Phật, Giáo pháp, Tăng chúng và sự hành pháp.” (CMA, II, Guide to §4, p.85)
Reply:
    Hoài nghi loại này được miêu tả trong Thanh Tịnh Đạo (Visuddhimagga) và Aṭṭhasālinī là làm tổn hại đến
việc thực hành pháp. 
--- Câu Pāḷi được dùng trong đó là
“Paṭipattiantarāyakarāti”. Tức có nghĩa là làm tổn hại đến Paṭipatti - có nghĩa là sự thực hành, sự hành thiền, sự thực hành bổn phận, sự giữ giới luật.</t>
      </text>
    </comment>
    <comment ref="F30" authorId="18" shapeId="0" xr:uid="{B85B7018-5B7A-4550-897D-3CAE0A891B1D}">
      <text>
        <t>[Threaded comment]
Your version of Excel allows you to read this threaded comment; however, any edits to it will get removed if the file is opened in a newer version of Excel. Learn more: https://go.microsoft.com/fwlink/?linkid=870924
Comment:
    Tín (Saddhā) là một trong năm căn quyền thuộc về tinh thần (Ngũ Quyền). 
- đó là tín, tấn, niệm, định, tuệ.
- Năm căn quyền này phải được giữ cân bằng</t>
      </text>
    </comment>
    <comment ref="J66" authorId="19" shapeId="0" xr:uid="{D7D6C481-0E4F-4302-870B-A4F0D4FCEA44}">
      <text>
        <t xml:space="preserve">[Threaded comment]
Your version of Excel allows you to read this threaded comment; however, any edits to it will get removed if the file is opened in a newer version of Excel. Learn more: https://go.microsoft.com/fwlink/?linkid=870924
Comment:
    “căn quyền của người thực hành với suy nghĩ rằng: “Tôi sẽ biết được điều mà tôi chưa từng được biết trước đây”.” 
Reply:
    Trí tuệ (Paññā) đi kèm theo Nhập Lưu Đạo (Sotāpattimagga)
</t>
      </text>
    </comment>
    <comment ref="J67" authorId="20" shapeId="0" xr:uid="{80DA27AA-19DE-4EBB-9092-086E84FDB18C}">
      <text>
        <t>[Threaded comment]
Your version of Excel allows you to read this threaded comment; however, any edits to it will get removed if the file is opened in a newer version of Excel. Learn more: https://go.microsoft.com/fwlink/?linkid=870924
Comment:
     căn quyền này hiểu biết trong giới hạn của điều mà đã được biết trước đây, tức là điều đã được biết bởi Sơ Đạo.
Reply:
    Trí tuệ (Paññā) đi kèm theo tâm Nhập Lưu Quả (Sotāpattiphala Citta) và vân vân được gọi là Aññā, tức là sự hiểu biết trong giới hạn</t>
      </text>
    </comment>
    <comment ref="J68" authorId="21" shapeId="0" xr:uid="{FCB7D8C7-82F9-4D72-B626-49D4655E8C36}">
      <text>
        <t>[Threaded comment]
Your version of Excel allows you to read this threaded comment; however, any edits to it will get removed if the file is opened in a newer version of Excel. Learn more: https://go.microsoft.com/fwlink/?linkid=870924
Comment:
    Căn quyền (Indriya) của người đã hiểu biết trọn vẹn (Aññātāvī) được gọi là cụ
tri quyền (Aññātāvindriya), tức là căn quyền của người đã hiểu biết trọn vẹn Tứ Diệu Đế. 
Quyền này được nhận dạng với tâm sở trí tuệ (Paññā) đi kèm theo tâm A-lahán Quả (Arahatta-phala Citta).</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<sst xmlns="http://schemas.openxmlformats.org/spreadsheetml/2006/main" count="4872" uniqueCount="1912">
  <si>
    <t>Ultimate Truth</t>
  </si>
  <si>
    <t>I</t>
  </si>
  <si>
    <t>Unconditioned</t>
  </si>
  <si>
    <t>Conventional Truth</t>
  </si>
  <si>
    <t>Mind</t>
  </si>
  <si>
    <t>Conditioned</t>
  </si>
  <si>
    <t>Matter</t>
  </si>
  <si>
    <t>Concept-as-name</t>
  </si>
  <si>
    <t>Citta</t>
  </si>
  <si>
    <t>Consciousness</t>
  </si>
  <si>
    <t>Cetasika</t>
  </si>
  <si>
    <t>Four Great Elements</t>
  </si>
  <si>
    <t>Supramundane path</t>
  </si>
  <si>
    <t>Stream-entry path</t>
  </si>
  <si>
    <t>Once-return path</t>
  </si>
  <si>
    <t>Never-return path</t>
  </si>
  <si>
    <t>Arahatta magga</t>
  </si>
  <si>
    <t>Arahatship path</t>
  </si>
  <si>
    <t>Lokuttara Phala</t>
  </si>
  <si>
    <t>Stream-entry fruit</t>
  </si>
  <si>
    <t>Once-return fruit</t>
  </si>
  <si>
    <t>Never-return fruit</t>
  </si>
  <si>
    <t>Arahatta phala</t>
  </si>
  <si>
    <t>Arahatship fruit</t>
  </si>
  <si>
    <t>Unwholesome-resultant</t>
  </si>
  <si>
    <t>Wholesome-resultant</t>
  </si>
  <si>
    <t>Functional Consciousness with root</t>
  </si>
  <si>
    <t>Ethically Variable Factor</t>
  </si>
  <si>
    <t>Universal to all consiousnesses</t>
  </si>
  <si>
    <t>Particulars</t>
  </si>
  <si>
    <t>Delusion, Shamelessness,</t>
  </si>
  <si>
    <t>Fearlessness of wrong doing, Restlessness</t>
  </si>
  <si>
    <t>Sloth, Torpor</t>
  </si>
  <si>
    <t>Earth</t>
  </si>
  <si>
    <t>Water</t>
  </si>
  <si>
    <t>Wind</t>
  </si>
  <si>
    <t>Fire</t>
  </si>
  <si>
    <t>Material qualities of sexual condition</t>
  </si>
  <si>
    <t>Bodily communication</t>
  </si>
  <si>
    <t>Verbal communication</t>
  </si>
  <si>
    <t>Physical lightness</t>
  </si>
  <si>
    <t>Physical elasticity</t>
  </si>
  <si>
    <t>Physical adaptability</t>
  </si>
  <si>
    <t>Material qualities of characteristic</t>
  </si>
  <si>
    <t>Real concept</t>
  </si>
  <si>
    <t>Unreal concept</t>
  </si>
  <si>
    <t>Formal concepts</t>
  </si>
  <si>
    <t>Collective concepts</t>
  </si>
  <si>
    <t>Concepts of time</t>
  </si>
  <si>
    <t>Sign concepts</t>
  </si>
  <si>
    <t>Sơ đạo</t>
  </si>
  <si>
    <t>Sotāpatti magga</t>
  </si>
  <si>
    <t>Nhị đạo</t>
  </si>
  <si>
    <t>Tam đạo</t>
  </si>
  <si>
    <t>Tứ đạo</t>
  </si>
  <si>
    <t>II</t>
  </si>
  <si>
    <t>Supramundane resultant</t>
  </si>
  <si>
    <t>Sơ quả</t>
  </si>
  <si>
    <t>Nhị quả</t>
  </si>
  <si>
    <t>Tam quả</t>
  </si>
  <si>
    <t>Tứ quả</t>
  </si>
  <si>
    <t>Sotāpatti phala</t>
  </si>
  <si>
    <t>Sakadāgāmi magga</t>
  </si>
  <si>
    <t>Anāgāmi magga</t>
  </si>
  <si>
    <t>Sakadāgāmi phala</t>
  </si>
  <si>
    <t>Anāgāmi phala</t>
  </si>
  <si>
    <t>Tham</t>
  </si>
  <si>
    <t>Sân</t>
  </si>
  <si>
    <t>Si</t>
  </si>
  <si>
    <t>Bất thiện</t>
  </si>
  <si>
    <t>Vô nhân</t>
  </si>
  <si>
    <t>Quả bất thiện</t>
  </si>
  <si>
    <t>Quả thiện</t>
  </si>
  <si>
    <t>Duy tác</t>
  </si>
  <si>
    <t>Dục giới</t>
  </si>
  <si>
    <t>Thiện dục giới</t>
  </si>
  <si>
    <t>Thiện</t>
  </si>
  <si>
    <t>Quả thiện hữu nhân</t>
  </si>
  <si>
    <t>Duy tác hữu nhân</t>
  </si>
  <si>
    <t>Sense sphere</t>
  </si>
  <si>
    <t xml:space="preserve">Akusala </t>
  </si>
  <si>
    <t>Unwholesome</t>
  </si>
  <si>
    <t>Lobhamula</t>
  </si>
  <si>
    <t>Greed-rooted</t>
  </si>
  <si>
    <t>Dosamula</t>
  </si>
  <si>
    <t>Hatred-rooted</t>
  </si>
  <si>
    <t>Mohamula</t>
  </si>
  <si>
    <t>Delusion-rooted</t>
  </si>
  <si>
    <t>Ahetuka</t>
  </si>
  <si>
    <t>Rootless</t>
  </si>
  <si>
    <t>Kiriya</t>
  </si>
  <si>
    <t>Functional</t>
  </si>
  <si>
    <t>Kusala</t>
  </si>
  <si>
    <t>Wholesome</t>
  </si>
  <si>
    <t>Resultant Consciousness w/ root</t>
  </si>
  <si>
    <t>Sahetuka Kiriya</t>
  </si>
  <si>
    <t>Sắc giới</t>
  </si>
  <si>
    <t>Thiện sắc giới</t>
  </si>
  <si>
    <t>Quả sắc giới</t>
  </si>
  <si>
    <t>Duy tác sắc giới</t>
  </si>
  <si>
    <t>Sense-sphere Wholesome</t>
  </si>
  <si>
    <t>Form-sphere</t>
  </si>
  <si>
    <t>Form-sphere Resultant</t>
  </si>
  <si>
    <t>Form-sphere Wholesome</t>
  </si>
  <si>
    <t>Form-sphere Functional</t>
  </si>
  <si>
    <t>III</t>
  </si>
  <si>
    <t>Vô sắc giới</t>
  </si>
  <si>
    <t>Formless-sphere</t>
  </si>
  <si>
    <t>Thiện vô sắc giới</t>
  </si>
  <si>
    <t>Quả vô sắc giới</t>
  </si>
  <si>
    <t>Duy tác vô sắc giới</t>
  </si>
  <si>
    <t>Formless-sphere Functional</t>
  </si>
  <si>
    <t>Formless-sphere Resultant</t>
  </si>
  <si>
    <t>Formless-sphere Wholesome</t>
  </si>
  <si>
    <t>a</t>
  </si>
  <si>
    <t>b</t>
  </si>
  <si>
    <t>c</t>
  </si>
  <si>
    <t>Tâm đạo siêu thế</t>
  </si>
  <si>
    <t>Tâm quả siêu thế</t>
  </si>
  <si>
    <t>TÂM SIÊU THẾ</t>
  </si>
  <si>
    <t>TÂM HIỆP THẾ</t>
  </si>
  <si>
    <t>Lokiya citta</t>
  </si>
  <si>
    <t>Mundane consciousness</t>
  </si>
  <si>
    <t>Supramundane consciousness</t>
  </si>
  <si>
    <t>TÂM</t>
  </si>
  <si>
    <t>TÂM SỞ</t>
  </si>
  <si>
    <t>Mental factor</t>
  </si>
  <si>
    <t>Xúc</t>
  </si>
  <si>
    <t>Thọ</t>
  </si>
  <si>
    <t>Vedanā</t>
  </si>
  <si>
    <t>Saññā</t>
  </si>
  <si>
    <t>Cetanā</t>
  </si>
  <si>
    <t>Ekaggatā</t>
  </si>
  <si>
    <t>Manasikāro</t>
  </si>
  <si>
    <t>Tưởng</t>
  </si>
  <si>
    <t>Tác ý</t>
  </si>
  <si>
    <t>Nhất điểm</t>
  </si>
  <si>
    <t>Mạng căn</t>
  </si>
  <si>
    <t>Chú ý</t>
  </si>
  <si>
    <t>Phassa</t>
  </si>
  <si>
    <t>Jīvitindriyaṁ</t>
  </si>
  <si>
    <t>Sabbacittasādhāraṇā</t>
  </si>
  <si>
    <t>Lokuttaraṁ c'āti</t>
  </si>
  <si>
    <t>Kāmāvacaraṁ</t>
  </si>
  <si>
    <t>Rūpāvacaraṁ</t>
  </si>
  <si>
    <t>Arūpāvacaraṁ</t>
  </si>
  <si>
    <t>Arūpāvacaraṁ Kusala</t>
  </si>
  <si>
    <t>Arūpāvacaraṁ Kiriya</t>
  </si>
  <si>
    <t>Rūpāvacaraṁ Kusala</t>
  </si>
  <si>
    <t>Rūpāvacaraṁ Kiriya</t>
  </si>
  <si>
    <t>Rūpāvacaraṁ Vipāka</t>
  </si>
  <si>
    <t>Arūpāvacaraṁ Vipāka</t>
  </si>
  <si>
    <t>Akusala Vipāka</t>
  </si>
  <si>
    <t>Kusala Vipāka</t>
  </si>
  <si>
    <t>Sahetuka Kusala Vipāka</t>
  </si>
  <si>
    <t>Kāmāvacaraṁ Kusala</t>
  </si>
  <si>
    <t>Tâm sở phổ thông (Biến hành)</t>
  </si>
  <si>
    <t>Contact</t>
  </si>
  <si>
    <t>Feeling</t>
  </si>
  <si>
    <t>Perception</t>
  </si>
  <si>
    <t>Volition</t>
  </si>
  <si>
    <t>One-Pointedness</t>
  </si>
  <si>
    <t>Attention</t>
  </si>
  <si>
    <t>Tâm sở riêng biệt (Biệt cảnh)</t>
  </si>
  <si>
    <t>Tầm</t>
  </si>
  <si>
    <t>Sát</t>
  </si>
  <si>
    <t>Xác định</t>
  </si>
  <si>
    <t>Tinh tấn</t>
  </si>
  <si>
    <t>Phỉ</t>
  </si>
  <si>
    <t>Dục</t>
  </si>
  <si>
    <t>d</t>
  </si>
  <si>
    <t>e</t>
  </si>
  <si>
    <t>f</t>
  </si>
  <si>
    <t>g</t>
  </si>
  <si>
    <t>Vitakko</t>
  </si>
  <si>
    <t>Adhimokkho</t>
  </si>
  <si>
    <t>Viriyaṁ</t>
  </si>
  <si>
    <t>Pīti</t>
  </si>
  <si>
    <t>Chanda</t>
  </si>
  <si>
    <t>Pakiṇṇakā</t>
  </si>
  <si>
    <t>Initial Application</t>
  </si>
  <si>
    <t>Sustained Application</t>
  </si>
  <si>
    <t>Vicāra</t>
  </si>
  <si>
    <t>Decision</t>
  </si>
  <si>
    <t>Effort</t>
  </si>
  <si>
    <t>Joy, zest</t>
  </si>
  <si>
    <t>Conation, wish</t>
  </si>
  <si>
    <t>Psychic life, mental life faculty</t>
  </si>
  <si>
    <t>Aññasamānas cetasika</t>
  </si>
  <si>
    <t>Tâm sở chung</t>
  </si>
  <si>
    <t>Functional Consciousness w/ root</t>
  </si>
  <si>
    <t>Tâm sở bất thiện</t>
  </si>
  <si>
    <t>Akusala cetasika</t>
  </si>
  <si>
    <t>Unwholesome-mental Factor</t>
  </si>
  <si>
    <t>Tham phần</t>
  </si>
  <si>
    <t>Si phần</t>
  </si>
  <si>
    <t>Moho, Ahirikaṁ, Anottappaṁ, Uddhaccaṁ</t>
  </si>
  <si>
    <t>Hoài nghi</t>
  </si>
  <si>
    <t>Lobha, Diṭṭhi, Māno</t>
  </si>
  <si>
    <t>Greed, wrong-view (misbelief), Conceit</t>
  </si>
  <si>
    <t>Sân phần</t>
  </si>
  <si>
    <t>Dosā, Issā, Macchariyaṁ, Kukkuccaṁ</t>
  </si>
  <si>
    <t xml:space="preserve">Hatred, Jealousy (envy), </t>
  </si>
  <si>
    <t>Avarice (miserliness), Worry (regret)</t>
  </si>
  <si>
    <t>Hôn phần</t>
  </si>
  <si>
    <t>Dvituka</t>
  </si>
  <si>
    <t>Sloth</t>
  </si>
  <si>
    <t>Thīnam, Middhaṁ</t>
  </si>
  <si>
    <t>Vicikicchā</t>
  </si>
  <si>
    <t>Doubt</t>
  </si>
  <si>
    <t>1. Si, 2. Vô Tàm, 3. Vô Quý, 4. Phóng dật</t>
  </si>
  <si>
    <r>
      <rPr>
        <i/>
        <sz val="10"/>
        <color rgb="FFC00000"/>
        <rFont val="Arial"/>
        <family val="2"/>
      </rPr>
      <t>Gồm</t>
    </r>
    <r>
      <rPr>
        <sz val="10"/>
        <color rgb="FFC00000"/>
        <rFont val="Arial"/>
        <family val="2"/>
      </rPr>
      <t>: 1. Tham, 2. Tà Kiến, 3. Ngã Mạn</t>
    </r>
  </si>
  <si>
    <t>1. Sân, 2. Ganh Tỵ, 3. Xan Tham, 4. Lo Âu</t>
  </si>
  <si>
    <t>1. Hôn Trầm, 2. Thụy Miên</t>
  </si>
  <si>
    <t>Tâm sở đẹp (Tịnh hảo)</t>
  </si>
  <si>
    <t>Sobhaṇa</t>
  </si>
  <si>
    <t>Beautiful Mental Factor</t>
  </si>
  <si>
    <t>Tâm sở đẹp phổ thông (biến hành)</t>
  </si>
  <si>
    <t>Sobhanasādhāraṇā</t>
  </si>
  <si>
    <t>Tâm sở Vô lượng</t>
  </si>
  <si>
    <t>Tâm sở Tiết chế (Giới phần)</t>
  </si>
  <si>
    <t>Tâm sở Trí huệ</t>
  </si>
  <si>
    <t>Viratī</t>
  </si>
  <si>
    <t>Appamaññā</t>
  </si>
  <si>
    <t>Paññā</t>
  </si>
  <si>
    <t>Refraining (Abstinences)</t>
  </si>
  <si>
    <t>Illimitables</t>
  </si>
  <si>
    <t>Wisdom</t>
  </si>
  <si>
    <t>Universal to the Beautiful-mental factor</t>
  </si>
  <si>
    <t>Tâm sở chung (Tâm sở tự tha)</t>
  </si>
  <si>
    <t>Đất</t>
  </si>
  <si>
    <t>Nước</t>
  </si>
  <si>
    <t>Gió</t>
  </si>
  <si>
    <t>Lửa</t>
  </si>
  <si>
    <t>Paṭhavi-dhātu</t>
  </si>
  <si>
    <t>Āpo-dhātu</t>
  </si>
  <si>
    <t>Tejo-dhātu</t>
  </si>
  <si>
    <t>Vāyo-dhātu</t>
  </si>
  <si>
    <t>SẮC TỨ ĐẠI</t>
  </si>
  <si>
    <t>Mahābhūtārūpa</t>
  </si>
  <si>
    <t>SẮC PHÁI SINH (Chuyển hóa sắc)</t>
  </si>
  <si>
    <t>Upādāya-rūpāni</t>
  </si>
  <si>
    <t>Derivative / dependent matters</t>
  </si>
  <si>
    <t>Sensitive parts of the 5 organs</t>
  </si>
  <si>
    <t>Pasāda-rūpa</t>
  </si>
  <si>
    <t>Phần nhạy của sắc pháp</t>
  </si>
  <si>
    <t>1. Mắt, 2. Tai, 3. Mũi, 4. Lưỡi, 5. Thân</t>
  </si>
  <si>
    <t>Gocararūpa</t>
  </si>
  <si>
    <t>Sắc cảnh giới (Trần cảnh)</t>
  </si>
  <si>
    <t>Sense-fields support for sense-cognitions</t>
  </si>
  <si>
    <t>1. Sắc, 2. Thanh, 3. Khí, 4. Vị</t>
  </si>
  <si>
    <t>Bhāvarūpa</t>
  </si>
  <si>
    <t>Sắc tính</t>
  </si>
  <si>
    <r>
      <t xml:space="preserve">1. Nam </t>
    </r>
    <r>
      <rPr>
        <i/>
        <sz val="10"/>
        <color theme="1" tint="0.34998626667073579"/>
        <rFont val="Arial"/>
        <family val="2"/>
      </rPr>
      <t>(Masculinity)</t>
    </r>
    <r>
      <rPr>
        <sz val="10"/>
        <color rgb="FFC00000"/>
        <rFont val="Arial"/>
        <family val="2"/>
      </rPr>
      <t xml:space="preserve">, 2. Nữ </t>
    </r>
    <r>
      <rPr>
        <i/>
        <sz val="10"/>
        <color theme="1" tint="0.34998626667073579"/>
        <rFont val="Arial"/>
        <family val="2"/>
      </rPr>
      <t>(Femininity)</t>
    </r>
  </si>
  <si>
    <t>Hadayavatthu</t>
  </si>
  <si>
    <t>Sắc ý vật (Sắc tâm)</t>
  </si>
  <si>
    <t>Basis of consciousness</t>
  </si>
  <si>
    <t>Jīvitindriya</t>
  </si>
  <si>
    <t>Sắc mạng căn</t>
  </si>
  <si>
    <t>Material qualities of physical life</t>
  </si>
  <si>
    <t>Āhārarūpa</t>
  </si>
  <si>
    <t>Sắc vật thực</t>
  </si>
  <si>
    <t>Material qualities of nutrition</t>
  </si>
  <si>
    <t>Ākāsadhātu = Paricchedarūpa</t>
  </si>
  <si>
    <t>Nguyên tố không gian = phân giới</t>
  </si>
  <si>
    <t>Viññattirūpa</t>
  </si>
  <si>
    <t>Space element = material quality of space</t>
  </si>
  <si>
    <t>Material qualities of communication</t>
  </si>
  <si>
    <t>Sắc biểu tri (truyền cảm, truyền đạt)</t>
  </si>
  <si>
    <r>
      <t xml:space="preserve">Khẩu biểu tri </t>
    </r>
    <r>
      <rPr>
        <sz val="10"/>
        <color rgb="FFC00000"/>
        <rFont val="Arial"/>
        <family val="2"/>
      </rPr>
      <t>(lời nói)</t>
    </r>
  </si>
  <si>
    <r>
      <t xml:space="preserve">Thân biểu tri </t>
    </r>
    <r>
      <rPr>
        <sz val="10"/>
        <color rgb="FFC00000"/>
        <rFont val="Arial"/>
        <family val="2"/>
      </rPr>
      <t>(hành động)</t>
    </r>
  </si>
  <si>
    <t>Kāyaviññatti</t>
  </si>
  <si>
    <t>Vacīviññatti</t>
  </si>
  <si>
    <t>Vikārarūpa</t>
  </si>
  <si>
    <t>Tính cách biến đổi của Sắc pháp</t>
  </si>
  <si>
    <t>Material qualities of alternation</t>
  </si>
  <si>
    <t>Rūpassa-lahutā</t>
  </si>
  <si>
    <r>
      <t xml:space="preserve">Sắc khinh </t>
    </r>
    <r>
      <rPr>
        <sz val="10"/>
        <color rgb="FFC00000"/>
        <rFont val="Arial"/>
        <family val="2"/>
      </rPr>
      <t>(tính nhẹ)</t>
    </r>
  </si>
  <si>
    <t>Rūpassa-mudutā</t>
  </si>
  <si>
    <r>
      <t xml:space="preserve">Sắc nhu </t>
    </r>
    <r>
      <rPr>
        <sz val="10"/>
        <color rgb="FFC00000"/>
        <rFont val="Arial"/>
        <family val="2"/>
      </rPr>
      <t>(tính mềm dịu)</t>
    </r>
  </si>
  <si>
    <t>Rūpassa-kammaññatā</t>
  </si>
  <si>
    <r>
      <t xml:space="preserve">Sắc nhu thuận </t>
    </r>
    <r>
      <rPr>
        <sz val="10"/>
        <color rgb="FFC00000"/>
        <rFont val="Arial"/>
        <family val="2"/>
      </rPr>
      <t>(tính tương thích)</t>
    </r>
  </si>
  <si>
    <t>Lakkhaṇarūpa</t>
  </si>
  <si>
    <t>Đặc tướng của sắc pháp</t>
  </si>
  <si>
    <t>Jaratā rūpa</t>
  </si>
  <si>
    <t>Aniccatā rūpa</t>
  </si>
  <si>
    <t>Upacaya rūpa</t>
  </si>
  <si>
    <r>
      <t>Lặp đi lặp lại</t>
    </r>
    <r>
      <rPr>
        <sz val="10"/>
        <color rgb="FFC00000"/>
        <rFont val="Arial"/>
        <family val="2"/>
      </rPr>
      <t xml:space="preserve"> (liên tục)</t>
    </r>
  </si>
  <si>
    <t>Santati rūpa</t>
  </si>
  <si>
    <t>Generation</t>
  </si>
  <si>
    <r>
      <t xml:space="preserve">Sắc khởi sinh </t>
    </r>
    <r>
      <rPr>
        <sz val="10"/>
        <color rgb="FFC00000"/>
        <rFont val="Arial"/>
        <family val="2"/>
      </rPr>
      <t>(bắt đầu)</t>
    </r>
  </si>
  <si>
    <t>The first arising (start to generate)</t>
  </si>
  <si>
    <r>
      <t xml:space="preserve">Sắc diệt </t>
    </r>
    <r>
      <rPr>
        <sz val="10"/>
        <color rgb="FFC00000"/>
        <rFont val="Arial"/>
        <family val="2"/>
      </rPr>
      <t>(sự phân tán sắc pháp)</t>
    </r>
  </si>
  <si>
    <t>Falling (death)</t>
  </si>
  <si>
    <t>Decaying</t>
  </si>
  <si>
    <r>
      <t xml:space="preserve">Sắc dị </t>
    </r>
    <r>
      <rPr>
        <sz val="10"/>
        <color rgb="FFC00000"/>
        <rFont val="Arial"/>
        <family val="2"/>
      </rPr>
      <t>(chặp sát na trung gian)</t>
    </r>
  </si>
  <si>
    <t>…..</t>
  </si>
  <si>
    <t>Nāma-Paññatti</t>
  </si>
  <si>
    <r>
      <t xml:space="preserve">Phi danh chân-phi danh chân </t>
    </r>
    <r>
      <rPr>
        <b/>
        <i/>
        <sz val="10"/>
        <color rgb="FFC00000"/>
        <rFont val="Arial"/>
        <family val="2"/>
      </rPr>
      <t>chế định</t>
    </r>
  </si>
  <si>
    <r>
      <t xml:space="preserve">Danh chân-danh chân </t>
    </r>
    <r>
      <rPr>
        <b/>
        <i/>
        <sz val="10"/>
        <color rgb="FFC00000"/>
        <rFont val="Arial"/>
        <family val="2"/>
      </rPr>
      <t>chế định</t>
    </r>
  </si>
  <si>
    <r>
      <t xml:space="preserve">Phi danh chân-danh chân </t>
    </r>
    <r>
      <rPr>
        <b/>
        <i/>
        <sz val="10"/>
        <color rgb="FFC00000"/>
        <rFont val="Arial"/>
        <family val="2"/>
      </rPr>
      <t>chế định</t>
    </r>
  </si>
  <si>
    <r>
      <t xml:space="preserve">Danh chân-phi danh chân </t>
    </r>
    <r>
      <rPr>
        <b/>
        <i/>
        <sz val="10"/>
        <color rgb="FFC00000"/>
        <rFont val="Arial"/>
        <family val="2"/>
      </rPr>
      <t>chế định</t>
    </r>
  </si>
  <si>
    <r>
      <t xml:space="preserve">Phi danh chân </t>
    </r>
    <r>
      <rPr>
        <b/>
        <i/>
        <sz val="10"/>
        <color rgb="FFC00000"/>
        <rFont val="Arial"/>
        <family val="2"/>
      </rPr>
      <t>chế định</t>
    </r>
  </si>
  <si>
    <r>
      <t xml:space="preserve">Danh chân </t>
    </r>
    <r>
      <rPr>
        <b/>
        <i/>
        <sz val="10"/>
        <color rgb="FFC00000"/>
        <rFont val="Arial"/>
        <family val="2"/>
      </rPr>
      <t>chế định</t>
    </r>
  </si>
  <si>
    <t>Vijjamāna-paññatti</t>
  </si>
  <si>
    <t>Avijjamāna-paññatti</t>
  </si>
  <si>
    <t>Vijjamāna-Avijjamāna-paññatti</t>
  </si>
  <si>
    <t>Avijjamāna-Vijjamāna-paññatti</t>
  </si>
  <si>
    <t>Vijjamāna-Vijjamāna-paññatti</t>
  </si>
  <si>
    <t>Avijjamāna-Avijjamāna-paññatti</t>
  </si>
  <si>
    <t>Real for Unreal concept</t>
  </si>
  <si>
    <t>Unreal for Real concept</t>
  </si>
  <si>
    <t>Real for Real concept</t>
  </si>
  <si>
    <t>Unreal for Unreal concept</t>
  </si>
  <si>
    <t>Thời gian chế định</t>
  </si>
  <si>
    <t>Phương hướng chế định</t>
  </si>
  <si>
    <t>Chúng sanh chế định</t>
  </si>
  <si>
    <t>Không gian chế định</t>
  </si>
  <si>
    <t>Saṇṭhāna-paññatti</t>
  </si>
  <si>
    <t>Samūha-paññatti</t>
  </si>
  <si>
    <r>
      <t xml:space="preserve">Hình sắc chế định </t>
    </r>
    <r>
      <rPr>
        <sz val="10"/>
        <color rgb="FFC00000"/>
        <rFont val="Arial"/>
        <family val="2"/>
      </rPr>
      <t>(mô tả hình dáng)</t>
    </r>
  </si>
  <si>
    <r>
      <t>Hiệp thành chế định</t>
    </r>
    <r>
      <rPr>
        <sz val="10"/>
        <color rgb="FFC00000"/>
        <rFont val="Arial"/>
        <family val="2"/>
      </rPr>
      <t xml:space="preserve"> (tổng hợp, nhóm)</t>
    </r>
  </si>
  <si>
    <t>Sisā-paññatti</t>
  </si>
  <si>
    <t>Concepts of direction</t>
  </si>
  <si>
    <t>Kāla-paññatti</t>
  </si>
  <si>
    <t>Concepts of Space</t>
  </si>
  <si>
    <t>Akāsa-paññatti</t>
  </si>
  <si>
    <t>Nimitta-paññatti</t>
  </si>
  <si>
    <r>
      <t>Hình tướng chế định</t>
    </r>
    <r>
      <rPr>
        <sz val="10"/>
        <color rgb="FFC00000"/>
        <rFont val="Arial"/>
        <family val="2"/>
      </rPr>
      <t xml:space="preserve"> (ký hiệu quy ước)</t>
    </r>
  </si>
  <si>
    <t>Concepts of Beings</t>
  </si>
  <si>
    <t>Satta-paññatti</t>
  </si>
  <si>
    <t>DANH PHÁP</t>
  </si>
  <si>
    <t>SẮC PHÁP</t>
  </si>
  <si>
    <t>Nāmadhamma</t>
  </si>
  <si>
    <t>Rūpadhamma</t>
  </si>
  <si>
    <t>HỮU VI</t>
  </si>
  <si>
    <t>Saṅkhataṁ</t>
  </si>
  <si>
    <t>….</t>
  </si>
  <si>
    <t>VÔ VI ~ NIẾT BÀN</t>
  </si>
  <si>
    <t>Asaṅkhataṁ ~ Nibbāna</t>
  </si>
  <si>
    <t>CHÂN ĐẾ</t>
  </si>
  <si>
    <t>Paramatthaṁ</t>
  </si>
  <si>
    <t>TỤC ĐẾ</t>
  </si>
  <si>
    <t>Sammutisacca</t>
  </si>
  <si>
    <r>
      <rPr>
        <b/>
        <sz val="20"/>
        <color rgb="FF0070C0"/>
        <rFont val="Arial"/>
        <family val="2"/>
      </rPr>
      <t>VI DIỆU PHÁP |</t>
    </r>
    <r>
      <rPr>
        <b/>
        <sz val="20"/>
        <color rgb="FFC00000"/>
        <rFont val="Arial"/>
        <family val="2"/>
      </rPr>
      <t xml:space="preserve"> ABHIDHAMMATTHA </t>
    </r>
    <r>
      <rPr>
        <b/>
        <sz val="20"/>
        <color theme="9" tint="-0.249977111117893"/>
        <rFont val="Arial"/>
        <family val="2"/>
      </rPr>
      <t>| THE ULTIMATE TEACHINGS</t>
    </r>
  </si>
  <si>
    <r>
      <t xml:space="preserve">TÂM TẠI THẾ </t>
    </r>
    <r>
      <rPr>
        <sz val="14"/>
        <color rgb="FFC00000"/>
        <rFont val="Arial"/>
        <family val="2"/>
      </rPr>
      <t>(HIỆP THẾ)</t>
    </r>
  </si>
  <si>
    <t>Concept-as-meaning</t>
  </si>
  <si>
    <r>
      <t xml:space="preserve">DANH CHẾ ĐỊNH </t>
    </r>
    <r>
      <rPr>
        <sz val="11"/>
        <color rgb="FFC00000"/>
        <rFont val="Arial"/>
        <family val="2"/>
      </rPr>
      <t>(Khái niệm để gọi tên)</t>
    </r>
  </si>
  <si>
    <r>
      <t xml:space="preserve">NGHĨA CHẾ ĐỊNH </t>
    </r>
    <r>
      <rPr>
        <sz val="11"/>
        <color rgb="FFC00000"/>
        <rFont val="Arial"/>
        <family val="2"/>
      </rPr>
      <t>(Khái niệm về ý nghĩa)</t>
    </r>
  </si>
  <si>
    <t>TÂM VƯƠNG</t>
  </si>
  <si>
    <t>S</t>
  </si>
  <si>
    <t>Somanassa</t>
  </si>
  <si>
    <t>D</t>
  </si>
  <si>
    <t>Domanassa</t>
  </si>
  <si>
    <t>U</t>
  </si>
  <si>
    <t>Ds</t>
  </si>
  <si>
    <t>Dv</t>
  </si>
  <si>
    <t>A</t>
  </si>
  <si>
    <t>Ns</t>
  </si>
  <si>
    <t>Nv</t>
  </si>
  <si>
    <t>K</t>
  </si>
  <si>
    <t>R</t>
  </si>
  <si>
    <t>L</t>
  </si>
  <si>
    <t>Lokuttara</t>
  </si>
  <si>
    <t>M</t>
  </si>
  <si>
    <t>Magga</t>
  </si>
  <si>
    <t>P</t>
  </si>
  <si>
    <t>Phala</t>
  </si>
  <si>
    <t>J</t>
  </si>
  <si>
    <t>Upekkhā</t>
  </si>
  <si>
    <t xml:space="preserve">Diṭṭhigata-sampayutta </t>
  </si>
  <si>
    <t>Diṭṭhigata-vippayutta</t>
  </si>
  <si>
    <t>Asaṅkhārika</t>
  </si>
  <si>
    <t>Không có sự xúi giục, thôi thúc</t>
  </si>
  <si>
    <t>Liên hợp với tà kiến</t>
  </si>
  <si>
    <t>hoan hỷ thỏa thích thuộc tinh thần, hỷ</t>
  </si>
  <si>
    <t>ưu phiền, thuộc tinh thần, ưu</t>
  </si>
  <si>
    <t>thản nhiên, quân bình, xả</t>
  </si>
  <si>
    <t>Sasaṅkhārika</t>
  </si>
  <si>
    <t>Có sự xúi giục, thôi thúc</t>
  </si>
  <si>
    <t>Liên hợp với tri kiến</t>
  </si>
  <si>
    <t>Ñāṇasampayutta</t>
  </si>
  <si>
    <t>Tâm liên hợp với tri kiến</t>
  </si>
  <si>
    <t>Ñāṇavippa</t>
  </si>
  <si>
    <t>không liên hợp với tri kiến</t>
  </si>
  <si>
    <t>Kāmāvacara</t>
  </si>
  <si>
    <t>Rūpāvacara</t>
  </si>
  <si>
    <t>Arūpāvacara</t>
  </si>
  <si>
    <t>Jhāna</t>
  </si>
  <si>
    <t>Những chữ viết tắt</t>
  </si>
  <si>
    <t>Siêu thế</t>
  </si>
  <si>
    <t>Đạo</t>
  </si>
  <si>
    <t>Quả</t>
  </si>
  <si>
    <t>Thiền</t>
  </si>
  <si>
    <t>A Manual of Abhidhamma</t>
  </si>
  <si>
    <t>Translation And Explanatory Notes</t>
  </si>
  <si>
    <t>Being Abhidhammattha Saṅgaha</t>
  </si>
  <si>
    <t>of Bhadanta Anuruddhācariya</t>
  </si>
  <si>
    <t>By Nārada Mahā Thera</t>
  </si>
  <si>
    <t>Edited In The Original Pāli Text With English</t>
  </si>
  <si>
    <t>Đinh Hiếu Hà</t>
  </si>
  <si>
    <t>SƠ ĐỒ PHÂN NHÁNH DIỄN GIẢI VI DIỆU PHÁP</t>
  </si>
  <si>
    <t>Trình bày lại theo sơ đồ Vi Diệu pháp dạng phân nhánh hình cây của Tịnh xá Pháp Huệ (Bình Tân, Tp. Hồ Chí Minh)</t>
  </si>
  <si>
    <t>| edinhhieuha@gmail.com | (090) 897-0685</t>
  </si>
  <si>
    <t>| PL 2566-2567</t>
  </si>
  <si>
    <t xml:space="preserve">Vesak 2023   </t>
  </si>
  <si>
    <t xml:space="preserve">Tài liệu ngày được tác giả thực hiện để chia sẻ miễn phí. 
Nếu thấy bổ ích bạn có thể chia sẻ với những người khác cùng học. 
Trong quá trình biên soạn không tránh khỏi những thiếu sót nhất định, 
Quý bạn có thể liên hệ theo địa chỉ ở bên để góp ý và trao đổi. 
Trân trọng cảm ơn ! </t>
  </si>
  <si>
    <t>Citta No.</t>
  </si>
  <si>
    <t>Citta-001</t>
  </si>
  <si>
    <t>Citta-002</t>
  </si>
  <si>
    <t>Citta-003</t>
  </si>
  <si>
    <t>Citta-004</t>
  </si>
  <si>
    <t>Citta-005</t>
  </si>
  <si>
    <t>Citta-006</t>
  </si>
  <si>
    <t>Citta-007</t>
  </si>
  <si>
    <t>Citta-008</t>
  </si>
  <si>
    <t>Citta-009</t>
  </si>
  <si>
    <t>Citta-010</t>
  </si>
  <si>
    <t>Citta-011</t>
  </si>
  <si>
    <t>Citta-012</t>
  </si>
  <si>
    <t>Citta-013</t>
  </si>
  <si>
    <t>Citta-014</t>
  </si>
  <si>
    <t>Citta-015</t>
  </si>
  <si>
    <t>Citta-016</t>
  </si>
  <si>
    <t>Citta-017</t>
  </si>
  <si>
    <t>Citta-018</t>
  </si>
  <si>
    <t>Citta-019</t>
  </si>
  <si>
    <t>Citta-020</t>
  </si>
  <si>
    <t>Citta-021</t>
  </si>
  <si>
    <t>Citta-022</t>
  </si>
  <si>
    <t>Citta-023</t>
  </si>
  <si>
    <t>Citta-024</t>
  </si>
  <si>
    <t>Citta-025</t>
  </si>
  <si>
    <t>Citta-026</t>
  </si>
  <si>
    <t>Citta-027</t>
  </si>
  <si>
    <t>Citta-028</t>
  </si>
  <si>
    <t>Citta-029</t>
  </si>
  <si>
    <t>Citta-030</t>
  </si>
  <si>
    <t>Citta-031</t>
  </si>
  <si>
    <t>Citta-032</t>
  </si>
  <si>
    <t>Citta-033</t>
  </si>
  <si>
    <t>Citta-034</t>
  </si>
  <si>
    <t>Citta-035</t>
  </si>
  <si>
    <t>Citta-036</t>
  </si>
  <si>
    <t>Citta-037</t>
  </si>
  <si>
    <t>Citta-038</t>
  </si>
  <si>
    <t>Citta-039</t>
  </si>
  <si>
    <t>Citta-040</t>
  </si>
  <si>
    <t>Citta-041</t>
  </si>
  <si>
    <t>Citta-042</t>
  </si>
  <si>
    <t>Citta-043</t>
  </si>
  <si>
    <t>Citta-044</t>
  </si>
  <si>
    <t>Citta-045</t>
  </si>
  <si>
    <t>Citta-046</t>
  </si>
  <si>
    <t>Citta-047</t>
  </si>
  <si>
    <t>Citta-048</t>
  </si>
  <si>
    <t>Citta-049</t>
  </si>
  <si>
    <t>Citta-050</t>
  </si>
  <si>
    <t>Citta-051</t>
  </si>
  <si>
    <t>Citta-052</t>
  </si>
  <si>
    <t>Citta-053</t>
  </si>
  <si>
    <t>Citta-054</t>
  </si>
  <si>
    <t>Citta-055</t>
  </si>
  <si>
    <t>Citta-056</t>
  </si>
  <si>
    <t>Citta-057</t>
  </si>
  <si>
    <t>Citta-058</t>
  </si>
  <si>
    <t>Citta-059</t>
  </si>
  <si>
    <t>Citta-060</t>
  </si>
  <si>
    <t>Citta-061</t>
  </si>
  <si>
    <t>Citta-062</t>
  </si>
  <si>
    <t>Citta-063</t>
  </si>
  <si>
    <t>Citta-064</t>
  </si>
  <si>
    <t>Citta-065</t>
  </si>
  <si>
    <t>Citta-066</t>
  </si>
  <si>
    <t>Citta-067</t>
  </si>
  <si>
    <t>Citta-068</t>
  </si>
  <si>
    <t>Citta-069</t>
  </si>
  <si>
    <t>Citta-070</t>
  </si>
  <si>
    <t>Citta-071</t>
  </si>
  <si>
    <t>Citta-072</t>
  </si>
  <si>
    <t>Citta-073</t>
  </si>
  <si>
    <t>Citta-074</t>
  </si>
  <si>
    <t>Citta-075</t>
  </si>
  <si>
    <t>Citta-076</t>
  </si>
  <si>
    <t>Citta-077</t>
  </si>
  <si>
    <t>Citta-078</t>
  </si>
  <si>
    <t>Citta-079</t>
  </si>
  <si>
    <t>Citta-080</t>
  </si>
  <si>
    <t>Citta-081</t>
  </si>
  <si>
    <t>Citta-082</t>
  </si>
  <si>
    <t>Citta-083</t>
  </si>
  <si>
    <t>Citta-084</t>
  </si>
  <si>
    <t>Citta-085</t>
  </si>
  <si>
    <t>Citta-086</t>
  </si>
  <si>
    <t>Citta-087</t>
  </si>
  <si>
    <t>Citta-088</t>
  </si>
  <si>
    <t>Citta-089</t>
  </si>
  <si>
    <t>Citta-090</t>
  </si>
  <si>
    <t>Citta-091</t>
  </si>
  <si>
    <t>Citta-092</t>
  </si>
  <si>
    <t>Citta-093</t>
  </si>
  <si>
    <t>Citta-094</t>
  </si>
  <si>
    <t>Citta-095</t>
  </si>
  <si>
    <t>Citta-096</t>
  </si>
  <si>
    <t>Citta-097</t>
  </si>
  <si>
    <t>Citta-098</t>
  </si>
  <si>
    <t>Citta-099</t>
  </si>
  <si>
    <t>Citta-100</t>
  </si>
  <si>
    <t>Citta-101</t>
  </si>
  <si>
    <t>Citta-102</t>
  </si>
  <si>
    <t>Citta-103</t>
  </si>
  <si>
    <t>Citta-104</t>
  </si>
  <si>
    <t>Citta-105</t>
  </si>
  <si>
    <t>Citta-106</t>
  </si>
  <si>
    <t>Citta-107</t>
  </si>
  <si>
    <t>Citta-108</t>
  </si>
  <si>
    <t>Citta-109</t>
  </si>
  <si>
    <t>Citta-110</t>
  </si>
  <si>
    <t>Citta-111</t>
  </si>
  <si>
    <t>Citta-112</t>
  </si>
  <si>
    <t>Citta-113</t>
  </si>
  <si>
    <t>Citta-114</t>
  </si>
  <si>
    <t>Citta-115</t>
  </si>
  <si>
    <t>Citta-116</t>
  </si>
  <si>
    <t>Citta-117</t>
  </si>
  <si>
    <t>Citta-118</t>
  </si>
  <si>
    <t>Citta-119</t>
  </si>
  <si>
    <t>Citta-120</t>
  </si>
  <si>
    <t>Citta-121</t>
  </si>
  <si>
    <t>Tâm (Citta)</t>
  </si>
  <si>
    <r>
      <t xml:space="preserve">Tâm bất thiện
</t>
    </r>
    <r>
      <rPr>
        <sz val="10"/>
        <color rgb="FFC00000"/>
        <rFont val="Arial"/>
        <family val="2"/>
      </rPr>
      <t>Akusala Citta</t>
    </r>
  </si>
  <si>
    <r>
      <t xml:space="preserve">Tâm vô nhân 
</t>
    </r>
    <r>
      <rPr>
        <sz val="10"/>
        <color rgb="FFC00000"/>
        <rFont val="Arial"/>
        <family val="2"/>
      </rPr>
      <t>Ahetuka Citta</t>
    </r>
  </si>
  <si>
    <r>
      <t xml:space="preserve">Căn Tham
</t>
    </r>
    <r>
      <rPr>
        <sz val="10"/>
        <color rgb="FF0070C0"/>
        <rFont val="Arial"/>
        <family val="2"/>
      </rPr>
      <t>Lobhamūla</t>
    </r>
  </si>
  <si>
    <r>
      <t xml:space="preserve">Căn Sân
</t>
    </r>
    <r>
      <rPr>
        <sz val="10"/>
        <color rgb="FF0070C0"/>
        <rFont val="Arial"/>
        <family val="2"/>
      </rPr>
      <t>Dosamūla</t>
    </r>
  </si>
  <si>
    <r>
      <t xml:space="preserve">Căn Si
</t>
    </r>
    <r>
      <rPr>
        <sz val="10"/>
        <color rgb="FF0070C0"/>
        <rFont val="Arial"/>
        <family val="2"/>
      </rPr>
      <t>Mohamūla</t>
    </r>
  </si>
  <si>
    <r>
      <t xml:space="preserve">Tâm quả bất thiện vô nhân
</t>
    </r>
    <r>
      <rPr>
        <sz val="10"/>
        <color rgb="FF0070C0"/>
        <rFont val="Arial"/>
        <family val="2"/>
      </rPr>
      <t>Akusala-vipāka</t>
    </r>
  </si>
  <si>
    <r>
      <t xml:space="preserve">Tâm duy tác 
vô nhân
</t>
    </r>
    <r>
      <rPr>
        <sz val="10"/>
        <color rgb="FF0070C0"/>
        <rFont val="Arial"/>
        <family val="2"/>
      </rPr>
      <t>Ahetuka Kiriya</t>
    </r>
  </si>
  <si>
    <r>
      <t xml:space="preserve">Tâm quả 
thiện vô nhân
</t>
    </r>
    <r>
      <rPr>
        <sz val="10"/>
        <color rgb="FF0070C0"/>
        <rFont val="Arial"/>
        <family val="2"/>
      </rPr>
      <t>Ahetuka
Kusala-vipāka</t>
    </r>
  </si>
  <si>
    <r>
      <t xml:space="preserve">Tâm Dục giới Tịnh hảo
</t>
    </r>
    <r>
      <rPr>
        <sz val="10"/>
        <color rgb="FFC00000"/>
        <rFont val="Arial"/>
        <family val="2"/>
      </rPr>
      <t>Kāmāvacara Sobhana Citta</t>
    </r>
  </si>
  <si>
    <r>
      <t xml:space="preserve">Tâm Thiện Dục giới
</t>
    </r>
    <r>
      <rPr>
        <sz val="10"/>
        <color rgb="FF0070C0"/>
        <rFont val="Arial"/>
        <family val="2"/>
      </rPr>
      <t>Kāmāvacara Kusala Citta</t>
    </r>
  </si>
  <si>
    <r>
      <t xml:space="preserve">Tâm Quả Dục giới
</t>
    </r>
    <r>
      <rPr>
        <sz val="10"/>
        <color rgb="FF0070C0"/>
        <rFont val="Arial"/>
        <family val="2"/>
      </rPr>
      <t>Sahetuka Kāmāvacara Vipāka Citta</t>
    </r>
  </si>
  <si>
    <t>Tâm Quả - Thọ Hỷ - liên hợp với Tri kiến - vô Trợ</t>
  </si>
  <si>
    <t>Tâm Quả - Thọ Hỷ - liên hợp với Tri kiến - hữu Trợ</t>
  </si>
  <si>
    <t>Tâm Quả - Thọ Hỷ - không liên hợp với Tri kiến - vô Trợ</t>
  </si>
  <si>
    <t>Tâm Quả - Thọ Hỷ - không liên hợp Tri kiến - hữu Trợ</t>
  </si>
  <si>
    <t>Tâm Quả - Thọ Xả - liên hợp với Tri kiến - vô Trợ</t>
  </si>
  <si>
    <t>Tâm Quả - Thọ Xả - liên hợp với Tri kiến - hữu Trợ</t>
  </si>
  <si>
    <t>Tâm Quả - Thọ Xả - không liên hợp Tri kiến - vô Trợ</t>
  </si>
  <si>
    <t>Tâm Quả - Thọ Xả - không liên hợp Tri kiến - hữu Trợ</t>
  </si>
  <si>
    <t>Tâm Thiện - Thọ Hỷ - liên hợp với Tri kiến - vô Trợ</t>
  </si>
  <si>
    <t>Tâm Thiện - Thọ Hỷ - liên hợp với Tri kiến - hữu Trợ</t>
  </si>
  <si>
    <t>Tâm Thiện - Thọ Hỷ - không liên hợp với Tri kiến - vô Trợ</t>
  </si>
  <si>
    <t>Tâm Thiện - Thọ Hỷ - không liên hợp Tri kiến - hữu Trợ</t>
  </si>
  <si>
    <t>Tâm Thiện - Thọ Xả - liên hợp với Tri kiến - vô Trợ</t>
  </si>
  <si>
    <t>Tâm Thiện - Thọ Xả - liên hợp với Tri kiến - hữu Trợ</t>
  </si>
  <si>
    <t>Tâm Thiện - Thọ Xả - không liên hợp Tri kiến - vô Trợ</t>
  </si>
  <si>
    <t>Tâm Thiện - Thọ Xả - không liên hợp Tri kiến - hữu Trợ</t>
  </si>
  <si>
    <r>
      <t xml:space="preserve">Tâm Duy tác Dục giới
</t>
    </r>
    <r>
      <rPr>
        <sz val="10"/>
        <color rgb="FF0070C0"/>
        <rFont val="Arial"/>
        <family val="2"/>
      </rPr>
      <t>Sahetuka Kāmāvacara Kiriya Citta</t>
    </r>
  </si>
  <si>
    <t>Tâm Duy tác Hữu nhân - Thọ Hỷ - liên hợp với Tri kiến - vô Trợ</t>
  </si>
  <si>
    <t>Tâm Duy tác Hữu nhân - Thọ Hỷ - liên hợp với Tri kiến - hữu Trợ</t>
  </si>
  <si>
    <t>Tâm Duy tác Hữu nhân - Thọ Hỷ - không liên hợp với Tri kiến - vô Trợ</t>
  </si>
  <si>
    <t>Tâm Duy tác Hữu nhân - Thọ Hỷ - không liên hợp Tri kiến - hữu Trợ</t>
  </si>
  <si>
    <t>Tâm Duy tác Hữu nhân - Thọ Xả - liên hợp với Tri kiến - vô Trợ</t>
  </si>
  <si>
    <t>Tâm Duy tác Hữu nhân - Thọ Xả - liên hợp với Tri kiến - hữu Trợ</t>
  </si>
  <si>
    <t>Tâm Duy tác Hữu nhân - Thọ Xả - không liên hợp Tri kiến - vô Trợ</t>
  </si>
  <si>
    <t>Tâm Duy tác Hữu nhân - Thọ Xả - không liên hợp Tri kiến - hữu Trợ</t>
  </si>
  <si>
    <t>Tâm duy tác vô nhân - Thọ Xả - Ngũ môn hướng tâm</t>
  </si>
  <si>
    <t>Tâm duy tác vô nhân - Thọ Xả - Ý môn hướng tâm</t>
  </si>
  <si>
    <t>Tâm duy tác vô nhân - Thọ Hỷ - Tiếu sinh tâm</t>
  </si>
  <si>
    <t>Tâm quả thiện vô nhân - Thọ Xả - quả Thiện vô nhân - Nhãn thức (mắt)</t>
  </si>
  <si>
    <t>Tâm quả thiện vô nhân - Thọ Xả - quả Thiện vô nhân - Nhĩ thức (tai)</t>
  </si>
  <si>
    <t>Tâm quả thiện vô nhân - Thọ Xả - quả Thiện vô nhân - Tỉ thức (mũi)</t>
  </si>
  <si>
    <t>Tâm quả thiện vô nhân - Thọ Xả - quả Thiện vô nhân - Thiệt thức (lưỡi)</t>
  </si>
  <si>
    <t>Tâm quả thiện vô nhân - Thọ Xả - Tâm tiếp thâu</t>
  </si>
  <si>
    <t>Tâm quả thiện vô nhân - Thọ Hỷ - Tâm quan sát</t>
  </si>
  <si>
    <t>Tâm quả thiện vô nhân - Thọ Xả - Tâm quan sát</t>
  </si>
  <si>
    <t>Tâm Quả bất thiện vô nhân - Thọ Xả - Nhãn thức (mắt)</t>
  </si>
  <si>
    <t>Tâm Quả bất thiện vô nhân - Thọ Xả - Nhĩ thức (tai)</t>
  </si>
  <si>
    <t>Tâm Quả bất thiện vô nhân - Thọ Xả - Tỉ thức (mũi)</t>
  </si>
  <si>
    <t>Tâm Quả bất thiện vô nhân - Thọ Xả - Thiệt thức (lưỡi)</t>
  </si>
  <si>
    <t>Tâm Quả bất thiện vô nhân - Thọ Xả - Tâm tiếp thâu</t>
  </si>
  <si>
    <t>Tâm Quả bất thiện vô nhân - Thọ Xả - Tâm quan sát</t>
  </si>
  <si>
    <t>Tâm căn Tham - thọ Hỷ - hợp Tà - vô Trợ</t>
  </si>
  <si>
    <t>Tâm căn Tham - thọ Hỷ - hợp Tà - hữu Trợ</t>
  </si>
  <si>
    <t>Tâm căn Tham - thọ Hỷ - ly Tà - vô Trợ</t>
  </si>
  <si>
    <t>Tâm căn Tham - thọ Hỷ - ly Tà - hữu Trợ</t>
  </si>
  <si>
    <t>Tâm căn Tham - thọ Xả - hợp Tà - vô Trợ</t>
  </si>
  <si>
    <t>Tâm căn Tham - thọ Xả - hợp Tà - hữu Trợ</t>
  </si>
  <si>
    <t>Tâm căn Tham - thọ Xả - ly Tà - vô Trợ</t>
  </si>
  <si>
    <t>Tâm căn Tham - thọ Xả - ly Tà - hữu Trợ</t>
  </si>
  <si>
    <t>Tâm căn Sân - thọ Ưu - hợp phấn (trái ý) - vô Trợ</t>
  </si>
  <si>
    <t>Tâm căn Sân - thọ Ưu - hợp phấn (trái ý) - hữu Trợ</t>
  </si>
  <si>
    <t>Tâm căn Si - thọ Xả - hợp Hoài nghi</t>
  </si>
  <si>
    <t>Tâm căn Si - thọ Xả - hợp Phóng dật</t>
  </si>
  <si>
    <r>
      <t xml:space="preserve">Tâm Quả Sắc giới
</t>
    </r>
    <r>
      <rPr>
        <sz val="10"/>
        <color rgb="FF0070C0"/>
        <rFont val="Arial"/>
        <family val="2"/>
      </rPr>
      <t>Rūpāvacara
Vipāka Citta</t>
    </r>
  </si>
  <si>
    <r>
      <t xml:space="preserve">Tâm Thiện Sắc giới
</t>
    </r>
    <r>
      <rPr>
        <sz val="10"/>
        <color rgb="FF0070C0"/>
        <rFont val="Arial"/>
        <family val="2"/>
      </rPr>
      <t>Rūpāvacara
Kusala Citta</t>
    </r>
  </si>
  <si>
    <r>
      <t xml:space="preserve">Tâm Duy tác Sắc giới
</t>
    </r>
    <r>
      <rPr>
        <sz val="10"/>
        <color rgb="FF0070C0"/>
        <rFont val="Arial"/>
        <family val="2"/>
      </rPr>
      <t>Rūpāvacara
Kiriya Citta</t>
    </r>
  </si>
  <si>
    <t>Tâm Thiện Sắc giới - Sơ Thiền, có: Tầm, Sát, Phỉ, Lạc, Nhất Ðiểm</t>
  </si>
  <si>
    <t>Tâm Thiện Sắc giới - Nhị Thiền, có: Sát, Phỉ, Lạc, Nhất Ðiểm</t>
  </si>
  <si>
    <t>Tâm Thiện Sắc giới - Tam Thiền, có: Phỉ, Lạc, Nhất Ðiểm</t>
  </si>
  <si>
    <t>Tâm Thiện Sắc giới - Tứ Thiền, có: Lạc, Nhất Ðiểm</t>
  </si>
  <si>
    <t>Tâm Thiện Sắc giới - Ngũ Thiền, có: Xả, Nhất Ðiểm</t>
  </si>
  <si>
    <t>Tâm Quả Sắc giới - Sơ Thiền, có: Tầm, Sát, Phỉ, Lạc, Nhất Ðiểm</t>
  </si>
  <si>
    <t>Tâm Quả Sắc giới - Nhị Thiền, có: Sát, Phỉ, Lạc, Nhất Ðiểm</t>
  </si>
  <si>
    <t>Tâm Quả Sắc giới - Tam Thiền, có: Phỉ, Lạc, Nhất Ðiểm</t>
  </si>
  <si>
    <t>Tâm Quả Sắc giới - Tứ Thiền, có: Lạc, Nhất Ðiểm</t>
  </si>
  <si>
    <t>Tâm Quả Sắc giới - Ngũ Thiền, có: Xả, Nhất Ðiểm</t>
  </si>
  <si>
    <t>Tâm Duy tác Sắc giới - Sơ Thiền, có: Tầm, Sát, Phỉ, Lạc, Nhất Ðiểm</t>
  </si>
  <si>
    <t>Tâm Duy tác Sắc giới - Nhị Thiền, có: Sát, Phỉ, Lạc, Nhất Ðiểm</t>
  </si>
  <si>
    <t>Tâm Duy tác Sắc giới - Tam Thiền, có: Phỉ, Lạc, Nhất Ðiểm</t>
  </si>
  <si>
    <t>Tâm Duy tác Sắc giới - Tứ Thiền, có: Lạc, Nhất Ðiểm</t>
  </si>
  <si>
    <t>Tâm Duy tác Sắc giới - Ngũ Thiền, có: Xả, Nhất Ðiểm</t>
  </si>
  <si>
    <r>
      <t xml:space="preserve">Tâm Duy tác Vô Sắc giới
</t>
    </r>
    <r>
      <rPr>
        <sz val="10"/>
        <color rgb="FF0070C0"/>
        <rFont val="Arial"/>
        <family val="2"/>
      </rPr>
      <t>Arūpāvacara
Kiriya Citta</t>
    </r>
  </si>
  <si>
    <r>
      <t xml:space="preserve">Tâm Thiện Vô Sắc giới
</t>
    </r>
    <r>
      <rPr>
        <sz val="10"/>
        <color rgb="FF0070C0"/>
        <rFont val="Arial"/>
        <family val="2"/>
      </rPr>
      <t>Arūpāvacara
Kusala Citta</t>
    </r>
  </si>
  <si>
    <r>
      <t xml:space="preserve">Tâm Quả Vô Sắc giới
</t>
    </r>
    <r>
      <rPr>
        <sz val="10"/>
        <color rgb="FF0070C0"/>
        <rFont val="Arial"/>
        <family val="2"/>
      </rPr>
      <t>Arūpāvacara
Vipāka Citta</t>
    </r>
  </si>
  <si>
    <t>Tâm Thiện thiền Vô sắc tầng 1 - chứng đạt "Không vô biên xứ"</t>
  </si>
  <si>
    <t>Tâm Thiện thiền Vô sắc tầng 2 - chứng đạt "Thức vô biên xứ"</t>
  </si>
  <si>
    <t>Tâm Thiện thiền Vô sắc tầng 3 - chứng đạt "Vô Sở hữu xứ"</t>
  </si>
  <si>
    <t>Tâm Thiện thiền Vô sắc tầng 4 - chứng đạt "Phi Tưởng, phi phi Tưởng xứ"</t>
  </si>
  <si>
    <t>Tâm Quả thiền Vô sắc tầng 1 - chứng đạt "Không vô biên xứ"</t>
  </si>
  <si>
    <t>Tâm Quả thiền Vô sắc tầng 2 - chứng đạt "Thức vô biên xứ"</t>
  </si>
  <si>
    <t>Tâm Quả thiền Vô sắc tầng 3 - chứng đạt "Vô Sở hữu xứ"</t>
  </si>
  <si>
    <t>Tâm Quả thiền Vô sắc tầng 4 - chứng đạt "Phi Tưởng, phi phi Tưởng xứ"</t>
  </si>
  <si>
    <t>Tâm Duy tác thiền Vô sắc tầng 1 - chứng đạt "Không vô biên xứ"</t>
  </si>
  <si>
    <t>Tâm Duy tác thiền Vô sắc tầng 2 - chứng đạt "Thức vô biên xứ"</t>
  </si>
  <si>
    <t>Tâm Duy tác thiền Vô sắc tầng 3 - chứng đạt "Vô Sở hữu xứ"</t>
  </si>
  <si>
    <t>Tâm Duy tác thiền Vô sắc tầng 4 - chứng đạt "Phi Tưởng, phi phi Tưởng xứ"</t>
  </si>
  <si>
    <r>
      <t xml:space="preserve">Tâm Vô Sắc giới
</t>
    </r>
    <r>
      <rPr>
        <sz val="10"/>
        <color rgb="FFC00000"/>
        <rFont val="Arial"/>
        <family val="2"/>
      </rPr>
      <t>Arūpāvacara
Kusala Citta</t>
    </r>
  </si>
  <si>
    <r>
      <t xml:space="preserve">TÂM SIÊU THẾ
</t>
    </r>
    <r>
      <rPr>
        <sz val="10"/>
        <color rgb="FFC00000"/>
        <rFont val="Arial"/>
        <family val="2"/>
      </rPr>
      <t>LOKUTTARA CITTA</t>
    </r>
  </si>
  <si>
    <r>
      <t xml:space="preserve">Tâm Thiện Siêu thế
</t>
    </r>
    <r>
      <rPr>
        <sz val="10"/>
        <color rgb="FFC00000"/>
        <rFont val="Arial"/>
        <family val="2"/>
      </rPr>
      <t>Lokuttara Kusala Citta</t>
    </r>
  </si>
  <si>
    <r>
      <t xml:space="preserve">Tâm Nhất lai Đạo
</t>
    </r>
    <r>
      <rPr>
        <sz val="10"/>
        <color rgb="FF0070C0"/>
        <rFont val="Arial"/>
        <family val="2"/>
      </rPr>
      <t>Sakadāgāmī-magga Citta</t>
    </r>
  </si>
  <si>
    <r>
      <t xml:space="preserve">Tâm Nhập lưu Đạo 
</t>
    </r>
    <r>
      <rPr>
        <sz val="10"/>
        <color rgb="FF0070C0"/>
        <rFont val="Arial"/>
        <family val="2"/>
      </rPr>
      <t>Sotāpatti-magga Citta</t>
    </r>
  </si>
  <si>
    <r>
      <t xml:space="preserve">Tâm Bất lai Đạo
</t>
    </r>
    <r>
      <rPr>
        <sz val="10"/>
        <color rgb="FF0070C0"/>
        <rFont val="Arial"/>
        <family val="2"/>
      </rPr>
      <t>Anāgāmī-magga Citta</t>
    </r>
  </si>
  <si>
    <r>
      <t xml:space="preserve">Tâm A-la-hán Đạo
</t>
    </r>
    <r>
      <rPr>
        <sz val="10"/>
        <color rgb="FF0070C0"/>
        <rFont val="Arial"/>
        <family val="2"/>
      </rPr>
      <t>Arahatta-magga Citta</t>
    </r>
  </si>
  <si>
    <r>
      <t xml:space="preserve">Tâm Nhập lưu Quả 
</t>
    </r>
    <r>
      <rPr>
        <sz val="10"/>
        <color rgb="FF0070C0"/>
        <rFont val="Arial"/>
        <family val="2"/>
      </rPr>
      <t>Sotāpatti-phala Ciita</t>
    </r>
  </si>
  <si>
    <r>
      <t xml:space="preserve">Tâm A-la-hán Quả
</t>
    </r>
    <r>
      <rPr>
        <sz val="10"/>
        <color rgb="FF0070C0"/>
        <rFont val="Arial"/>
        <family val="2"/>
      </rPr>
      <t>Arahatta-phala Citta</t>
    </r>
  </si>
  <si>
    <r>
      <t xml:space="preserve">Tâm Bất lai Quả
</t>
    </r>
    <r>
      <rPr>
        <sz val="10"/>
        <color rgb="FF0070C0"/>
        <rFont val="Arial"/>
        <family val="2"/>
      </rPr>
      <t>Anāgāmī-phala Citta</t>
    </r>
  </si>
  <si>
    <r>
      <t xml:space="preserve">Tâm Nhất lai Quả
</t>
    </r>
    <r>
      <rPr>
        <sz val="10"/>
        <color rgb="FF0070C0"/>
        <rFont val="Arial"/>
        <family val="2"/>
      </rPr>
      <t>Sakadāgāmī-phala Citta</t>
    </r>
  </si>
  <si>
    <r>
      <t xml:space="preserve">Tâm Quả Siêu thế
</t>
    </r>
    <r>
      <rPr>
        <sz val="10"/>
        <color rgb="FFC00000"/>
        <rFont val="Arial"/>
        <family val="2"/>
      </rPr>
      <t>Lokuttara Vipāka Citta</t>
    </r>
  </si>
  <si>
    <t>Tâm Nhập lưu Đạo - Sơ Thiền, có: Tầm, Sát, Phỉ, Lạc, Nhất Ðiểm</t>
  </si>
  <si>
    <t>Tâm Nhập lưu Đạo - Nhị Thiền, có: Sát, Phỉ, Lạc, Nhất Ðiểm</t>
  </si>
  <si>
    <t>Tâm Nhập lưu Đạo - Tam Thiền, có: Phỉ, Lạc, Nhất Ðiểm</t>
  </si>
  <si>
    <t>Tâm Nhập lưu Đạo - Tứ Thiền, có: Lạc, Nhất Ðiểm</t>
  </si>
  <si>
    <t>Tâm Nhập lưu Đạo - Ngũ Thiền, có: Xả, Nhất Ðiểm</t>
  </si>
  <si>
    <t>Tâm Nhất lai Đạo - Sơ Thiền, có: Tầm, Sát, Phỉ, Lạc, Nhất Ðiểm</t>
  </si>
  <si>
    <t>Tâm Nhất lai Đạo - Nhị Thiền, có: Sát, Phỉ, Lạc, Nhất Ðiểm</t>
  </si>
  <si>
    <t>Tâm Nhất lai Đạo - Tam Thiền, có: Phỉ, Lạc, Nhất Ðiểm</t>
  </si>
  <si>
    <t>Tâm Nhất lai Đạo - Tứ Thiền, có: Lạc, Nhất Ðiểm</t>
  </si>
  <si>
    <t>Tâm Nhất lai Đạo - Ngũ Thiền, có: Xả, Nhất Ðiểm</t>
  </si>
  <si>
    <t>Tâm Bất lai Đạo - Sơ Thiền, có: Tầm, Sát, Phỉ, Lạc, Nhất Ðiểm</t>
  </si>
  <si>
    <t>Tâm Bất lai Đạo - Nhị Thiền, có: Sát, Phỉ, Lạc, Nhất Ðiểm</t>
  </si>
  <si>
    <t>Tâm Bất lai Đạo - Tam Thiền, có: Phỉ, Lạc, Nhất Ðiểm</t>
  </si>
  <si>
    <t>Tâm Bất lai Đạo - Tứ Thiền, có: Lạc, Nhất Ðiểm</t>
  </si>
  <si>
    <t>Tâm Bất lai Đạo - Ngũ Thiền, có: Xả, Nhất Ðiểm</t>
  </si>
  <si>
    <t>Tâm A-la-hán Đạo - Sơ Thiền, có: Tầm, Sát, Phỉ, Lạc, Nhất Ðiểm</t>
  </si>
  <si>
    <t>Tâm A-la-hán Đạo - Nhị Thiền, có: Sát, Phỉ, Lạc, Nhất Ðiểm</t>
  </si>
  <si>
    <t>Tâm A-la-hán Đạo - Tam Thiền, có: Phỉ, Lạc, Nhất Ðiểm</t>
  </si>
  <si>
    <t>Tâm A-la-hán Đạo - Tứ Thiền, có: Lạc, Nhất Ðiểm</t>
  </si>
  <si>
    <t>Tâm A-la-hán Đạo - Ngũ Thiền, có: Xả, Nhất Ðiểm</t>
  </si>
  <si>
    <t>Tâm Nhập lưu Quả - Sơ Thiền, có: Tầm, Sát, Phỉ, Lạc, Nhất Ðiểm</t>
  </si>
  <si>
    <t>Tâm Nhập lưu Quả - Nhị Thiền, có: Sát, Phỉ, Lạc, Nhất Ðiểm</t>
  </si>
  <si>
    <t>Tâm Nhập lưu Quả - Tam Thiền, có: Phỉ, Lạc, Nhất Ðiểm</t>
  </si>
  <si>
    <t>Tâm Nhập lưu Quả - Tứ Thiền, có: Lạc, Nhất Ðiểm</t>
  </si>
  <si>
    <t>Tâm Nhập lưu Quả - Ngũ Thiền, có: Xả, Nhất Ðiểm</t>
  </si>
  <si>
    <t>Tâm Nhất lai Quả - Sơ Thiền, có: Tầm, Sát, Phỉ, Lạc, Nhất Ðiểm</t>
  </si>
  <si>
    <t>Tâm Nhất lai Quả - Nhị Thiền, có: Sát, Phỉ, Lạc, Nhất Ðiểm</t>
  </si>
  <si>
    <t>Tâm Nhất lai Quả - Tam Thiền, có: Phỉ, Lạc, Nhất Ðiểm</t>
  </si>
  <si>
    <t>Tâm Nhất lai Quả - Tứ Thiền, có: Lạc, Nhất Ðiểm</t>
  </si>
  <si>
    <t>Tâm Nhất lai Quả - Ngũ Thiền, có: Xả, Nhất Ðiểm</t>
  </si>
  <si>
    <t>Tâm Bất lai Quả - Sơ Thiền, có: Tầm, Sát, Phỉ, Lạc, Nhất Ðiểm</t>
  </si>
  <si>
    <t>Tâm Bất lai Quả - Nhị Thiền, có: Sát, Phỉ, Lạc, Nhất Ðiểm</t>
  </si>
  <si>
    <t>Tâm Bất lai Quả - Tam Thiền, có: Phỉ, Lạc, Nhất Ðiểm</t>
  </si>
  <si>
    <t>Tâm Bất lai Quả - Tứ Thiền, có: Lạc, Nhất Ðiểm</t>
  </si>
  <si>
    <t>Tâm Bất lai Quả - Ngũ Thiền, có: Xả, Nhất Ðiểm</t>
  </si>
  <si>
    <t>Tâm A-la-hán Quả - Sơ Thiền, có: Tầm, Sát, Phỉ, Lạc, Nhất Ðiểm</t>
  </si>
  <si>
    <t>Tâm A-la-hán Quả - Nhị Thiền, có: Sát, Phỉ, Lạc, Nhất Ðiểm</t>
  </si>
  <si>
    <t>Tâm A-la-hán Quả - Tam Thiền, có: Phỉ, Lạc, Nhất Ðiểm</t>
  </si>
  <si>
    <t>Tâm A-la-hán Quả - Tứ Thiền, có: Lạc, Nhất Ðiểm</t>
  </si>
  <si>
    <t>Tâm A-la-hán Quả - Ngũ Thiền, có: Xả, Nhất Ðiểm</t>
  </si>
  <si>
    <t>Tâm sở Biến hành (phổ thông)</t>
  </si>
  <si>
    <t>Tinh cần</t>
  </si>
  <si>
    <t>Tâm sở Biệt cảnh</t>
  </si>
  <si>
    <t>Vô Tàm</t>
  </si>
  <si>
    <t>Vô Úy</t>
  </si>
  <si>
    <t>Phóng dật</t>
  </si>
  <si>
    <t>Tâm sở Tợ tha</t>
  </si>
  <si>
    <t>Tà kiến</t>
  </si>
  <si>
    <t>Ngã mạn</t>
  </si>
  <si>
    <t>Ganh tỵ</t>
  </si>
  <si>
    <t>Xan tham</t>
  </si>
  <si>
    <t>Lo âu</t>
  </si>
  <si>
    <t>Hôn trầm</t>
  </si>
  <si>
    <t>Thụy miên</t>
  </si>
  <si>
    <t>Tâm sở Bất Thiện</t>
  </si>
  <si>
    <t>Tâm Sở Tịnh hảo biến hành (tâm Sở đẹp phổ thông)</t>
  </si>
  <si>
    <t>Tín</t>
  </si>
  <si>
    <t>Niệm</t>
  </si>
  <si>
    <t>Tàm</t>
  </si>
  <si>
    <t>Úy</t>
  </si>
  <si>
    <t>Không Tham</t>
  </si>
  <si>
    <t>Không Sân</t>
  </si>
  <si>
    <t>Xả</t>
  </si>
  <si>
    <t>Tĩnh Tánh</t>
  </si>
  <si>
    <t>Tĩnh Tâm</t>
  </si>
  <si>
    <t>Khinh Tánh</t>
  </si>
  <si>
    <t>Khinh Tâm</t>
  </si>
  <si>
    <t>Nhu Tánh</t>
  </si>
  <si>
    <t>Nhu Tâm</t>
  </si>
  <si>
    <t>Thích Tánh</t>
  </si>
  <si>
    <t>Thích Tâm</t>
  </si>
  <si>
    <t>Thuần Tánh</t>
  </si>
  <si>
    <t>Thuần Tâm</t>
  </si>
  <si>
    <t>Chánh Tánh</t>
  </si>
  <si>
    <t>Chánh Tâm</t>
  </si>
  <si>
    <t>Chánh Ngữ</t>
  </si>
  <si>
    <t>Chánh Nghiệp</t>
  </si>
  <si>
    <t>Chánh Mạng</t>
  </si>
  <si>
    <t>Vô lượng</t>
  </si>
  <si>
    <t>Giới phần (tiết chế)</t>
  </si>
  <si>
    <t>Bi mẫn</t>
  </si>
  <si>
    <t>Tùy hỷ</t>
  </si>
  <si>
    <t>Tuệ căn</t>
  </si>
  <si>
    <t>Tâm Sở Tịnh hảo (tâm Sở đẹp)</t>
  </si>
  <si>
    <t>Cetasika #</t>
  </si>
  <si>
    <r>
      <t xml:space="preserve">TÂM TẠI THẾ (HIỆP THẾ)
</t>
    </r>
    <r>
      <rPr>
        <b/>
        <sz val="10"/>
        <color rgb="FFC00000"/>
        <rFont val="Arial"/>
        <family val="2"/>
      </rPr>
      <t>LOKIYA CITTA</t>
    </r>
  </si>
  <si>
    <r>
      <t xml:space="preserve">Tâm dục giới 
</t>
    </r>
    <r>
      <rPr>
        <b/>
        <sz val="10"/>
        <color rgb="FFC00000"/>
        <rFont val="Arial"/>
        <family val="2"/>
      </rPr>
      <t>Kāmāvacara</t>
    </r>
  </si>
  <si>
    <r>
      <t xml:space="preserve">Tâm Sắc giới
</t>
    </r>
    <r>
      <rPr>
        <b/>
        <sz val="10"/>
        <color rgb="FFC00000"/>
        <rFont val="Arial"/>
        <family val="2"/>
      </rPr>
      <t>Rūpāvacara Citta</t>
    </r>
  </si>
  <si>
    <t>Tứ</t>
  </si>
  <si>
    <t>Thắng giải</t>
  </si>
  <si>
    <t>Hỷ</t>
  </si>
  <si>
    <t>Tâm Quả bất thiện vô nhân - Thọ Khổ - Thân thức (da toàn thân)</t>
  </si>
  <si>
    <t>Tâm quả thiện vô nhân - Thọ Lạc - Thân thức (da toàn thân)</t>
  </si>
  <si>
    <r>
      <t xml:space="preserve">Tâm dục giới 
</t>
    </r>
    <r>
      <rPr>
        <b/>
        <sz val="10"/>
        <color rgb="FFC00000"/>
        <rFont val="Arial"/>
        <family val="2"/>
      </rPr>
      <t>Kāmāvacara (54)</t>
    </r>
  </si>
  <si>
    <r>
      <t xml:space="preserve">Tâm bất thiện
</t>
    </r>
    <r>
      <rPr>
        <b/>
        <sz val="10"/>
        <color rgb="FFC00000"/>
        <rFont val="Arial"/>
        <family val="2"/>
      </rPr>
      <t>Akusala Citta (12)</t>
    </r>
  </si>
  <si>
    <r>
      <t xml:space="preserve">Tâm vô nhân 
</t>
    </r>
    <r>
      <rPr>
        <b/>
        <sz val="10"/>
        <color rgb="FFC00000"/>
        <rFont val="Arial"/>
        <family val="2"/>
      </rPr>
      <t>Ahetuka Citta (18)</t>
    </r>
  </si>
  <si>
    <r>
      <t xml:space="preserve">Tâm Dục giới Tịnh hảo
</t>
    </r>
    <r>
      <rPr>
        <b/>
        <sz val="10"/>
        <color rgb="FFC00000"/>
        <rFont val="Arial"/>
        <family val="2"/>
      </rPr>
      <t>Kāmāvacara Sobhana Citta (24)</t>
    </r>
  </si>
  <si>
    <r>
      <t xml:space="preserve">Tâm Sắc giới
</t>
    </r>
    <r>
      <rPr>
        <b/>
        <sz val="10"/>
        <color rgb="FFC00000"/>
        <rFont val="Arial"/>
        <family val="2"/>
      </rPr>
      <t>Rūpāvacara Citta (15)</t>
    </r>
  </si>
  <si>
    <r>
      <t xml:space="preserve">Tâm Vô Sắc giới
</t>
    </r>
    <r>
      <rPr>
        <b/>
        <sz val="10"/>
        <color rgb="FFC00000"/>
        <rFont val="Arial"/>
        <family val="2"/>
      </rPr>
      <t>Arūpāvacara
Kusala Citta (12)</t>
    </r>
  </si>
  <si>
    <r>
      <t xml:space="preserve">Tâm Thiện Siêu thế
</t>
    </r>
    <r>
      <rPr>
        <b/>
        <sz val="10"/>
        <color rgb="FFC00000"/>
        <rFont val="Arial"/>
        <family val="2"/>
      </rPr>
      <t>Lokuttara Kusala Citta (20)</t>
    </r>
  </si>
  <si>
    <r>
      <t xml:space="preserve">Tâm Quả Siêu thế
</t>
    </r>
    <r>
      <rPr>
        <b/>
        <sz val="10"/>
        <color rgb="FFC00000"/>
        <rFont val="Arial"/>
        <family val="2"/>
      </rPr>
      <t>Lokuttara Vipāka Citta (20)</t>
    </r>
  </si>
  <si>
    <r>
      <t xml:space="preserve">TÂM SIÊU THẾ
</t>
    </r>
    <r>
      <rPr>
        <b/>
        <sz val="10"/>
        <color rgb="FFC00000"/>
        <rFont val="Arial"/>
        <family val="2"/>
      </rPr>
      <t>LOKUTTARA CITTA (40)</t>
    </r>
  </si>
  <si>
    <r>
      <t xml:space="preserve">Căn Tham
</t>
    </r>
    <r>
      <rPr>
        <sz val="10"/>
        <color rgb="FF0070C0"/>
        <rFont val="Arial"/>
        <family val="2"/>
      </rPr>
      <t>Lobhamūla</t>
    </r>
    <r>
      <rPr>
        <sz val="10"/>
        <rFont val="Arial"/>
        <family val="2"/>
      </rPr>
      <t xml:space="preserve">
(8)</t>
    </r>
  </si>
  <si>
    <r>
      <t xml:space="preserve">Căn Sân
</t>
    </r>
    <r>
      <rPr>
        <sz val="10"/>
        <color rgb="FF0070C0"/>
        <rFont val="Arial"/>
        <family val="2"/>
      </rPr>
      <t>Dosamūla</t>
    </r>
    <r>
      <rPr>
        <sz val="10"/>
        <rFont val="Arial"/>
        <family val="2"/>
      </rPr>
      <t xml:space="preserve"> (2)</t>
    </r>
  </si>
  <si>
    <r>
      <t xml:space="preserve">Căn Si
</t>
    </r>
    <r>
      <rPr>
        <sz val="10"/>
        <color rgb="FF0070C0"/>
        <rFont val="Arial"/>
        <family val="2"/>
      </rPr>
      <t>Mohamūla</t>
    </r>
    <r>
      <rPr>
        <sz val="10"/>
        <rFont val="Arial"/>
        <family val="2"/>
      </rPr>
      <t xml:space="preserve"> (2)</t>
    </r>
  </si>
  <si>
    <r>
      <t xml:space="preserve">Tâm quả bất thiện vô nhân
</t>
    </r>
    <r>
      <rPr>
        <sz val="10"/>
        <color rgb="FF0070C0"/>
        <rFont val="Arial"/>
        <family val="2"/>
      </rPr>
      <t>Akusala-vipāka (7)</t>
    </r>
  </si>
  <si>
    <r>
      <t xml:space="preserve">Tâm quả 
thiện vô nhân
</t>
    </r>
    <r>
      <rPr>
        <sz val="10"/>
        <color rgb="FF0070C0"/>
        <rFont val="Arial"/>
        <family val="2"/>
      </rPr>
      <t>Ahetuka
Kusala-vipāka</t>
    </r>
    <r>
      <rPr>
        <sz val="10"/>
        <rFont val="Arial"/>
        <family val="2"/>
      </rPr>
      <t xml:space="preserve">
(8)</t>
    </r>
  </si>
  <si>
    <r>
      <t xml:space="preserve">Tâm duy tác 
vô nhân (3)
</t>
    </r>
    <r>
      <rPr>
        <sz val="10"/>
        <color rgb="FF0070C0"/>
        <rFont val="Arial"/>
        <family val="2"/>
      </rPr>
      <t>Ahetuka Kiriya</t>
    </r>
  </si>
  <si>
    <r>
      <t xml:space="preserve">Tâm Duy tác Dục giới
</t>
    </r>
    <r>
      <rPr>
        <sz val="10"/>
        <color rgb="FF0070C0"/>
        <rFont val="Arial"/>
        <family val="2"/>
      </rPr>
      <t>Sahetuka Kāmāvacara Kiriya Citta</t>
    </r>
    <r>
      <rPr>
        <sz val="10"/>
        <rFont val="Arial"/>
        <family val="2"/>
      </rPr>
      <t xml:space="preserve">
(8)</t>
    </r>
  </si>
  <si>
    <r>
      <t xml:space="preserve">Tâm Duy tác Sắc giới
</t>
    </r>
    <r>
      <rPr>
        <sz val="10"/>
        <color rgb="FF0070C0"/>
        <rFont val="Arial"/>
        <family val="2"/>
      </rPr>
      <t>Rūpāvacara
Kiriya Citta</t>
    </r>
    <r>
      <rPr>
        <sz val="10"/>
        <rFont val="Arial"/>
        <family val="2"/>
      </rPr>
      <t xml:space="preserve"> (5)</t>
    </r>
  </si>
  <si>
    <r>
      <t xml:space="preserve">Tâm Nhập lưu Đạo 
</t>
    </r>
    <r>
      <rPr>
        <sz val="10"/>
        <color rgb="FF0070C0"/>
        <rFont val="Arial"/>
        <family val="2"/>
      </rPr>
      <t>Sotāpatti-magga Citta</t>
    </r>
    <r>
      <rPr>
        <sz val="10"/>
        <rFont val="Arial"/>
        <family val="2"/>
      </rPr>
      <t xml:space="preserve"> (5)</t>
    </r>
  </si>
  <si>
    <r>
      <t xml:space="preserve">Tâm Nhất lai Đạo
</t>
    </r>
    <r>
      <rPr>
        <sz val="10"/>
        <color rgb="FF0070C0"/>
        <rFont val="Arial"/>
        <family val="2"/>
      </rPr>
      <t>Sakadāgāmī-magga Citta</t>
    </r>
    <r>
      <rPr>
        <sz val="10"/>
        <rFont val="Arial"/>
        <family val="2"/>
      </rPr>
      <t xml:space="preserve"> (5)</t>
    </r>
  </si>
  <si>
    <r>
      <t xml:space="preserve">Tâm Bất lai Đạo
</t>
    </r>
    <r>
      <rPr>
        <sz val="10"/>
        <color rgb="FF0070C0"/>
        <rFont val="Arial"/>
        <family val="2"/>
      </rPr>
      <t>Anāgāmī-magga Citta</t>
    </r>
    <r>
      <rPr>
        <sz val="10"/>
        <rFont val="Arial"/>
        <family val="2"/>
      </rPr>
      <t xml:space="preserve"> (5)</t>
    </r>
  </si>
  <si>
    <r>
      <t xml:space="preserve">Tâm A-la-hán Đạo
</t>
    </r>
    <r>
      <rPr>
        <sz val="10"/>
        <color rgb="FF0070C0"/>
        <rFont val="Arial"/>
        <family val="2"/>
      </rPr>
      <t>Arahatta-magga Citta</t>
    </r>
    <r>
      <rPr>
        <sz val="10"/>
        <rFont val="Arial"/>
        <family val="2"/>
      </rPr>
      <t xml:space="preserve"> (5)</t>
    </r>
  </si>
  <si>
    <r>
      <t xml:space="preserve">Tâm Nhập lưu Quả 
</t>
    </r>
    <r>
      <rPr>
        <sz val="10"/>
        <color rgb="FF0070C0"/>
        <rFont val="Arial"/>
        <family val="2"/>
      </rPr>
      <t>Sotāpatti-phala Ciita</t>
    </r>
    <r>
      <rPr>
        <sz val="10"/>
        <rFont val="Arial"/>
        <family val="2"/>
      </rPr>
      <t xml:space="preserve"> (5)</t>
    </r>
  </si>
  <si>
    <r>
      <t xml:space="preserve">Tâm Nhất lai Quả
</t>
    </r>
    <r>
      <rPr>
        <sz val="10"/>
        <color rgb="FF0070C0"/>
        <rFont val="Arial"/>
        <family val="2"/>
      </rPr>
      <t>Sakadāgāmī-phala Citta</t>
    </r>
    <r>
      <rPr>
        <sz val="10"/>
        <rFont val="Arial"/>
        <family val="2"/>
      </rPr>
      <t xml:space="preserve"> (5)</t>
    </r>
  </si>
  <si>
    <r>
      <t xml:space="preserve">Tâm Bất lai Quả
</t>
    </r>
    <r>
      <rPr>
        <sz val="10"/>
        <color rgb="FF0070C0"/>
        <rFont val="Arial"/>
        <family val="2"/>
      </rPr>
      <t>Anāgāmī-phala Citta</t>
    </r>
    <r>
      <rPr>
        <sz val="10"/>
        <rFont val="Arial"/>
        <family val="2"/>
      </rPr>
      <t xml:space="preserve"> (5)</t>
    </r>
  </si>
  <si>
    <r>
      <t xml:space="preserve">Tâm A-la-hán Quả
</t>
    </r>
    <r>
      <rPr>
        <sz val="10"/>
        <color rgb="FF0070C0"/>
        <rFont val="Arial"/>
        <family val="2"/>
      </rPr>
      <t>Arahatta-phala Citta</t>
    </r>
    <r>
      <rPr>
        <sz val="10"/>
        <rFont val="Arial"/>
        <family val="2"/>
      </rPr>
      <t xml:space="preserve"> (5)</t>
    </r>
  </si>
  <si>
    <r>
      <t xml:space="preserve">TÂM TẠI THẾ (HIỆP THẾ)
</t>
    </r>
    <r>
      <rPr>
        <b/>
        <sz val="10"/>
        <color rgb="FFC00000"/>
        <rFont val="Arial"/>
        <family val="2"/>
      </rPr>
      <t>LOKIYA CITTA (81)</t>
    </r>
  </si>
  <si>
    <t>Tâm sở Biến hành (phổ thông) (7)</t>
  </si>
  <si>
    <t>Tâm sở Biệt cảnh (6)</t>
  </si>
  <si>
    <t>Tâm sở Tợ tha (13)</t>
  </si>
  <si>
    <t>Tâm sở Bất Thiện (14)</t>
  </si>
  <si>
    <t>Si phần (4)</t>
  </si>
  <si>
    <t>Tham phần (3)</t>
  </si>
  <si>
    <t>Sân phần (4)</t>
  </si>
  <si>
    <t>Hôn phần (2)</t>
  </si>
  <si>
    <t>(1)</t>
  </si>
  <si>
    <t>Tâm Sở Tịnh hảo biến hành (tâm Sở đẹp phổ thông) (19)</t>
  </si>
  <si>
    <t>Giới phần (tiết chế) (3)</t>
  </si>
  <si>
    <t>Vô lượng (2)</t>
  </si>
  <si>
    <t>Tâm Sở Tịnh hảo (tâm Sở đẹp) (25)</t>
  </si>
  <si>
    <t>Tâm Sở</t>
  </si>
  <si>
    <t>Manasikāra</t>
  </si>
  <si>
    <t>Chức năng</t>
  </si>
  <si>
    <t>Biểu hiện</t>
  </si>
  <si>
    <r>
      <t>Đặc tính</t>
    </r>
    <r>
      <rPr>
        <i/>
        <sz val="10"/>
        <rFont val="Arial"/>
        <family val="2"/>
      </rPr>
      <t xml:space="preserve"> (tướng trạng)</t>
    </r>
  </si>
  <si>
    <t xml:space="preserve">Sự tác động, tức là nó làm cho tâm thức và đối tượng tác động lẫn nhau (đến và đụng vào nhau). </t>
  </si>
  <si>
    <t xml:space="preserve">cảnh xuất hiện rõ
</t>
  </si>
  <si>
    <t>Sự gặp gỡ của tâm thức, căn và đối tượng</t>
  </si>
  <si>
    <t>CMA, II, Guide to §2, p.78</t>
  </si>
  <si>
    <r>
      <t xml:space="preserve">Sự đụng chạm, xúc chạm, </t>
    </r>
    <r>
      <rPr>
        <i/>
        <sz val="10"/>
        <rFont val="Arial"/>
        <family val="2"/>
      </rPr>
      <t>nhưng đây không phải là sự đụng chạm mang tính vật lý</t>
    </r>
  </si>
  <si>
    <t>CMA, II, Guide to §2, p.80</t>
  </si>
  <si>
    <t>trải nghiệm khía cạnh được/ không được khao khát của cảnh</t>
  </si>
  <si>
    <t>sự hưởng thụ của những tâm sở được liên kết với nó. Thọ (Vedanā) sanh lên cùng với những tâm sở khác, nên nó cung cấp hương vị của đối tượng đến cho những tâm sở khác</t>
  </si>
  <si>
    <r>
      <t xml:space="preserve">Nguyên nhân chính </t>
    </r>
    <r>
      <rPr>
        <i/>
        <sz val="10"/>
        <rFont val="Arial"/>
        <family val="2"/>
      </rPr>
      <t>(gần)</t>
    </r>
  </si>
  <si>
    <r>
      <t xml:space="preserve">(1) Sự tĩnh lặng </t>
    </r>
    <r>
      <rPr>
        <sz val="10"/>
        <color theme="1" tint="0.499984740745262"/>
        <rFont val="Arial"/>
        <family val="2"/>
      </rPr>
      <t>(đối với thọ Lạc)</t>
    </r>
    <r>
      <rPr>
        <sz val="10"/>
        <rFont val="Arial"/>
        <family val="2"/>
      </rPr>
      <t xml:space="preserve">; 
(2) Sự khổ đau về tinh thần </t>
    </r>
    <r>
      <rPr>
        <sz val="10"/>
        <color theme="1" tint="0.499984740745262"/>
        <rFont val="Arial"/>
        <family val="2"/>
      </rPr>
      <t>(đối với thọ Ưu)</t>
    </r>
    <r>
      <rPr>
        <sz val="10"/>
        <rFont val="Arial"/>
        <family val="2"/>
      </rPr>
      <t xml:space="preserve"> và 
(3) sự khổ đau về thân xác </t>
    </r>
    <r>
      <rPr>
        <sz val="10"/>
        <color theme="1" tint="0.499984740745262"/>
        <rFont val="Arial"/>
        <family val="2"/>
      </rPr>
      <t>(đối với thọ Khổ)</t>
    </r>
  </si>
  <si>
    <t>tạo nên một dấu hiệu hay một ấn tượng để làm điều kiện cho việc nhận dạng về sau rằng “cái này giống như cái đã gặp" hay nhận ra cái đã được nhận biết từ trước.</t>
  </si>
  <si>
    <t>đối tượng như được xuất hiện (trước Tưởng)</t>
  </si>
  <si>
    <r>
      <t xml:space="preserve">là yếu tố tinh thần quan trọng </t>
    </r>
    <r>
      <rPr>
        <sz val="10"/>
        <color rgb="FFC00000"/>
        <rFont val="Arial"/>
        <family val="2"/>
      </rPr>
      <t>nhất</t>
    </r>
    <r>
      <rPr>
        <sz val="10"/>
        <rFont val="Arial"/>
      </rPr>
      <t xml:space="preserve">
trong việc tạo nghiệp (Kamma)</t>
    </r>
  </si>
  <si>
    <t>kết tụ hay đoàn kết những
trạng thái có liên quan</t>
  </si>
  <si>
    <t>sự an bình ~ tức là sự tĩnh lặng</t>
  </si>
  <si>
    <t>CMA, II, Guide to §2, p.81</t>
  </si>
  <si>
    <t>thiết lập sự hiện diện của chúng</t>
  </si>
  <si>
    <t>những trạng thái tinh thần được duy trì</t>
  </si>
  <si>
    <t>chỉ đạo những yếu tố tinh thần có liên quan hướng về cảnh</t>
  </si>
  <si>
    <t>có trách nhiệm cho việc tâm chú ý, hướng thẳng đến đối tượng</t>
  </si>
  <si>
    <t>nếu không có sự giúp đỡ của chú ý (Manasikāra), thì không có Tâm nào có thể bắt được đối tượng</t>
  </si>
  <si>
    <r>
      <t xml:space="preserve">Không lang thang hay Không mất tập trung </t>
    </r>
    <r>
      <rPr>
        <i/>
        <sz val="10"/>
        <rFont val="Arial"/>
        <family val="2"/>
      </rPr>
      <t>-- mà "nhất thống" của tâm trí trên đối tượng của nó</t>
    </r>
  </si>
  <si>
    <r>
      <rPr>
        <u/>
        <sz val="10"/>
        <rFont val="Arial"/>
        <family val="2"/>
      </rPr>
      <t xml:space="preserve">Duy trì </t>
    </r>
    <r>
      <rPr>
        <sz val="10"/>
        <rFont val="Arial"/>
        <family val="2"/>
      </rPr>
      <t xml:space="preserve">những trạng thái tinh thần
được kết hợp với nó </t>
    </r>
    <r>
      <rPr>
        <i/>
        <sz val="10"/>
        <rFont val="Arial"/>
        <family val="2"/>
      </rPr>
      <t>(để sanh lên, tồn tại và biến mất - đủ cả 3 giai đoạn)</t>
    </r>
  </si>
  <si>
    <t>Liên quan đến việc hiện thực hóa mục tiêu, về khía cạnh thực hiện và ý chí của sự nhận thức</t>
  </si>
  <si>
    <t>Nhận thức về những phẩm
chất của đối tượng</t>
  </si>
  <si>
    <t>Nhóm</t>
  </si>
  <si>
    <t>Phân nhóm</t>
  </si>
  <si>
    <t>TT</t>
  </si>
  <si>
    <t>tác động tới hay đập vào đối tượng</t>
  </si>
  <si>
    <t>Vitakka</t>
  </si>
  <si>
    <r>
      <t xml:space="preserve">Hướng tâm lên đối tượng.
</t>
    </r>
    <r>
      <rPr>
        <i/>
        <sz val="10"/>
        <rFont val="Arial"/>
        <family val="2"/>
      </rPr>
      <t>(áp đặt tâm lên cảnh, lên đối tượng)</t>
    </r>
  </si>
  <si>
    <t>sự dẫn dắt tâm lên trên đối tượng</t>
  </si>
  <si>
    <t xml:space="preserve">đối tượng (hay cảnh) </t>
  </si>
  <si>
    <t>CMA, II, Guide to §3, p.82</t>
  </si>
  <si>
    <t>Áp lực liên tục, giữ tâm trí, rà soát và quan sát trên đối tượng.</t>
  </si>
  <si>
    <r>
      <rPr>
        <u/>
        <sz val="10"/>
        <rFont val="Arial"/>
        <family val="2"/>
      </rPr>
      <t xml:space="preserve">duy trì sự áp đặt </t>
    </r>
    <r>
      <rPr>
        <sz val="10"/>
        <rFont val="Arial"/>
      </rPr>
      <t>của những hiện tượng tinh thần trên đối tượng</t>
    </r>
  </si>
  <si>
    <t>gắn móc những hiện tượng này vào đối tượng</t>
  </si>
  <si>
    <t>Adhimokkha</t>
  </si>
  <si>
    <t xml:space="preserve">là "sự quyết định hay giải pháp", nên có tính chất không thể lay chuyển về đối tượng </t>
  </si>
  <si>
    <r>
      <t xml:space="preserve">Thắng giải 
</t>
    </r>
    <r>
      <rPr>
        <i/>
        <sz val="10"/>
        <rFont val="Arial"/>
        <family val="2"/>
      </rPr>
      <t>(quyết định)</t>
    </r>
  </si>
  <si>
    <r>
      <t xml:space="preserve">Tác ý </t>
    </r>
    <r>
      <rPr>
        <i/>
        <sz val="10"/>
        <rFont val="Arial"/>
        <family val="2"/>
      </rPr>
      <t>(tư)</t>
    </r>
  </si>
  <si>
    <r>
      <t xml:space="preserve">Nhất điểm
</t>
    </r>
    <r>
      <rPr>
        <i/>
        <sz val="10"/>
        <rFont val="Arial"/>
        <family val="2"/>
      </rPr>
      <t>(nhất thống)</t>
    </r>
  </si>
  <si>
    <r>
      <t xml:space="preserve">Mạng căn
</t>
    </r>
    <r>
      <rPr>
        <i/>
        <sz val="10"/>
        <rFont val="Arial"/>
        <family val="2"/>
      </rPr>
      <t>(mạng quyền)</t>
    </r>
  </si>
  <si>
    <t>Vīriya</t>
  </si>
  <si>
    <t>hỗ trợ những trạng thái có liên quan</t>
  </si>
  <si>
    <r>
      <t xml:space="preserve">hỗ trợ, nỗ lực và hướng dẫn 
</t>
    </r>
    <r>
      <rPr>
        <i/>
        <sz val="10"/>
        <color theme="4" tint="-0.249977111117893"/>
        <rFont val="Arial"/>
        <family val="2"/>
      </rPr>
      <t>(là năng lực tinh thần chứ không phải là năng lực thể chất)</t>
    </r>
  </si>
  <si>
    <r>
      <t>không sụp đổ</t>
    </r>
    <r>
      <rPr>
        <i/>
        <sz val="10"/>
        <rFont val="Arial"/>
        <family val="2"/>
      </rPr>
      <t xml:space="preserve"> </t>
    </r>
    <r>
      <rPr>
        <i/>
        <sz val="10"/>
        <color theme="4" tint="-0.249977111117893"/>
        <rFont val="Arial"/>
        <family val="2"/>
      </rPr>
      <t>(tức là khi một cái gì đó được hỗ trợ, nó không bị sụp đổ - Vīriya là cái hỗ trợ để tâm không bị sụp đổ)</t>
    </r>
  </si>
  <si>
    <r>
      <t>làm cho chúng xảy ra</t>
    </r>
    <r>
      <rPr>
        <sz val="10"/>
        <color theme="3" tint="0.39997558519241921"/>
        <rFont val="Arial"/>
        <family val="2"/>
      </rPr>
      <t xml:space="preserve"> </t>
    </r>
    <r>
      <rPr>
        <i/>
        <sz val="10"/>
        <color theme="4" tint="-0.249977111117893"/>
        <rFont val="Arial"/>
        <family val="2"/>
      </rPr>
      <t>(nghĩa là làm cho chúng tồn tại cho đến cuối cuộc đời của chúng chỉ trong 3 tiểu sát-na rất ngắn ngủi)</t>
    </r>
  </si>
  <si>
    <r>
      <t xml:space="preserve">cảm giác cấp bách (saṃvega) hay căn cứ để khơi dậy nguồn năng lượng, </t>
    </r>
    <r>
      <rPr>
        <i/>
        <sz val="10"/>
        <color theme="4" tint="-0.249977111117893"/>
        <rFont val="Arial"/>
        <family val="2"/>
      </rPr>
      <t>có nghĩa là bất cứ cái gì làm khuấy động một ai đó, khiến dẫn đến một hành động mãnh liệt</t>
    </r>
  </si>
  <si>
    <r>
      <t xml:space="preserve">sự thân mến </t>
    </r>
    <r>
      <rPr>
        <i/>
        <sz val="10"/>
        <color theme="4" tint="-0.249977111117893"/>
        <rFont val="Arial"/>
        <family val="2"/>
      </rPr>
      <t>(làm thân mến những trạng thái tinh thần có liên quan. Khi có hỷ, tâm trí trở nên hạnh phúc và phấn chấn)</t>
    </r>
  </si>
  <si>
    <t>làm tâm trí và thân xác tươi sáng lại, hay thấm vào (là rung động với hạnh phúc)</t>
  </si>
  <si>
    <r>
      <t xml:space="preserve">khao khát được hành động 
</t>
    </r>
    <r>
      <rPr>
        <i/>
        <sz val="10"/>
        <color theme="4" tint="-0.249977111117893"/>
        <rFont val="Arial"/>
        <family val="2"/>
      </rPr>
      <t>(được phân biệt với sự ham muốn đáng bị khiển trách, tức là lobha - tham lam, và rāga - thèm khát)</t>
    </r>
  </si>
  <si>
    <t>nhu cầu có đối tượng</t>
  </si>
  <si>
    <r>
      <t xml:space="preserve">chính đối tượng </t>
    </r>
    <r>
      <rPr>
        <i/>
        <sz val="10"/>
        <color theme="4" tint="-0.249977111117893"/>
        <rFont val="Arial"/>
        <family val="2"/>
      </rPr>
      <t>mà nó có nhu cầu và truy tìm</t>
    </r>
  </si>
  <si>
    <t>CMA, II, Guide to §3, p.83</t>
  </si>
  <si>
    <t xml:space="preserve">Tinh thần &amp; Thể xác 
~ danh (Nāma) và sắc (Rūpa) </t>
  </si>
  <si>
    <r>
      <t xml:space="preserve">truy tìm đối tượng
</t>
    </r>
    <r>
      <rPr>
        <i/>
        <sz val="10"/>
        <color theme="4" tint="-0.249977111117893"/>
        <rFont val="Arial"/>
        <family val="2"/>
      </rPr>
      <t>(như là sự vươn ra của bàn tay
(của tâm ý) về phía đối tượng)</t>
    </r>
  </si>
  <si>
    <r>
      <t xml:space="preserve">Tham phần 
</t>
    </r>
    <r>
      <rPr>
        <sz val="10"/>
        <color rgb="FFC00000"/>
        <rFont val="Arial"/>
        <family val="2"/>
      </rPr>
      <t>Lobhamula
(3)</t>
    </r>
  </si>
  <si>
    <r>
      <t xml:space="preserve">Sân phần 
</t>
    </r>
    <r>
      <rPr>
        <sz val="10"/>
        <color rgb="FFC00000"/>
        <rFont val="Arial"/>
        <family val="2"/>
      </rPr>
      <t>Dosamula
(4)</t>
    </r>
  </si>
  <si>
    <r>
      <t xml:space="preserve">Hôn phần 
</t>
    </r>
    <r>
      <rPr>
        <sz val="10"/>
        <color rgb="FFC00000"/>
        <rFont val="Arial"/>
        <family val="2"/>
      </rPr>
      <t>Dvituka
(2)</t>
    </r>
  </si>
  <si>
    <t>Moha</t>
  </si>
  <si>
    <r>
      <t xml:space="preserve">sự mù quáng - không hiểu
biết, hoặc hiểu sai </t>
    </r>
    <r>
      <rPr>
        <i/>
        <sz val="10"/>
        <color theme="4" tint="-0.249977111117893"/>
        <rFont val="Arial"/>
        <family val="2"/>
      </rPr>
      <t>(Moha đồng nghĩa với Avijjā ~ vô minh)</t>
    </r>
  </si>
  <si>
    <t>sự vắng mặt của chánh kiến, 
hay là sự u tối mang tính tinh thần</t>
  </si>
  <si>
    <t>sự không nhận biết, hay sự che dấu bản chất thật sự của đối tượng</t>
  </si>
  <si>
    <t>sự chú ý không khôn khéo, tức là tác ý không khéo (ayoniso manasikāra) ~ đối lập với Trí tuệ</t>
  </si>
  <si>
    <t>CMA, II, Guide to §4, p.83</t>
  </si>
  <si>
    <r>
      <t xml:space="preserve">Vô Úy 
</t>
    </r>
    <r>
      <rPr>
        <i/>
        <sz val="10"/>
        <rFont val="Arial"/>
        <family val="2"/>
      </rPr>
      <t>(vô quý)</t>
    </r>
  </si>
  <si>
    <t>Ahirika</t>
  </si>
  <si>
    <t>Anottappa</t>
  </si>
  <si>
    <r>
      <t xml:space="preserve">sự vắng mặt (không có) của </t>
    </r>
    <r>
      <rPr>
        <u/>
        <sz val="10"/>
        <rFont val="Arial"/>
        <family val="2"/>
      </rPr>
      <t xml:space="preserve">sự kinh sợ </t>
    </r>
    <r>
      <rPr>
        <sz val="10"/>
        <rFont val="Arial"/>
        <family val="2"/>
      </rPr>
      <t>những tà hạnh về thân và ngữ</t>
    </r>
    <r>
      <rPr>
        <i/>
        <sz val="10"/>
        <color theme="4" tint="-0.249977111117893"/>
        <rFont val="Arial"/>
        <family val="2"/>
      </rPr>
      <t xml:space="preserve"> (không sợ những hậu quả)</t>
    </r>
  </si>
  <si>
    <r>
      <t xml:space="preserve">sự vắng mặt (không có) của sự </t>
    </r>
    <r>
      <rPr>
        <u/>
        <sz val="10"/>
        <rFont val="Arial"/>
        <family val="2"/>
      </rPr>
      <t xml:space="preserve">hổ thẹn, ghê tởm </t>
    </r>
    <r>
      <rPr>
        <sz val="10"/>
        <rFont val="Arial"/>
        <family val="2"/>
      </rPr>
      <t xml:space="preserve">những tà hạnh về thân và ngữ </t>
    </r>
    <r>
      <rPr>
        <i/>
        <sz val="10"/>
        <color theme="4" tint="-0.249977111117893"/>
        <rFont val="Arial"/>
        <family val="2"/>
      </rPr>
      <t>(không hổ thẹn khi làm việc xấu, việc vô đạo đức)</t>
    </r>
  </si>
  <si>
    <t>làm những việc tội lỗi</t>
  </si>
  <si>
    <t>không thụt lùi hay không rút lui khỏi tội lỗi</t>
  </si>
  <si>
    <t>thiếu vắng sự tôn trọng cho bản thân</t>
  </si>
  <si>
    <t>thiếu vắng sự tôn trọng cho những người khác</t>
  </si>
  <si>
    <t>Uddhacca</t>
  </si>
  <si>
    <r>
      <t xml:space="preserve">lo lắng hay lo ngại 
</t>
    </r>
    <r>
      <rPr>
        <i/>
        <sz val="10"/>
        <color theme="4" tint="-0.249977111117893"/>
        <rFont val="Arial"/>
        <family val="2"/>
      </rPr>
      <t>(phóng dật có nghĩa là sự tán loạn, không yên tĩnh của tâm trí. Khi tâm trí tán loạn, xác thân cũng không yên tĩnh)</t>
    </r>
  </si>
  <si>
    <r>
      <t xml:space="preserve">làm cho tâm trí không định tĩnh, 
</t>
    </r>
    <r>
      <rPr>
        <i/>
        <sz val="10"/>
        <color theme="4" tint="-0.249977111117893"/>
        <rFont val="Arial"/>
        <family val="2"/>
      </rPr>
      <t>như gió làm cho tấm biểu ngữ bị gợn sóng</t>
    </r>
  </si>
  <si>
    <t>sự hỗn loạn</t>
  </si>
  <si>
    <t>sự chú ý một cách thiếu khôn ngoan đến sự bất an về tinh thần</t>
  </si>
  <si>
    <t>Lobha</t>
  </si>
  <si>
    <r>
      <t xml:space="preserve">Cetasika </t>
    </r>
    <r>
      <rPr>
        <sz val="10"/>
        <rFont val="Arial"/>
        <family val="2"/>
      </rPr>
      <t>(Pāḷi)</t>
    </r>
  </si>
  <si>
    <r>
      <t xml:space="preserve">làm cho tâm trí </t>
    </r>
    <r>
      <rPr>
        <u/>
        <sz val="10"/>
        <rFont val="Arial"/>
        <family val="2"/>
      </rPr>
      <t>dính mắc</t>
    </r>
    <r>
      <rPr>
        <sz val="10"/>
        <rFont val="Arial"/>
        <family val="2"/>
      </rPr>
      <t xml:space="preserve"> vào đối tượng</t>
    </r>
  </si>
  <si>
    <r>
      <rPr>
        <u/>
        <sz val="10"/>
        <rFont val="Arial"/>
        <family val="2"/>
      </rPr>
      <t>bắt giữ</t>
    </r>
    <r>
      <rPr>
        <sz val="10"/>
        <rFont val="Arial"/>
        <family val="2"/>
      </rPr>
      <t xml:space="preserve"> đối tượng </t>
    </r>
    <r>
      <rPr>
        <i/>
        <sz val="10"/>
        <color theme="4" tint="-0.249977111117893"/>
        <rFont val="Arial"/>
        <family val="2"/>
      </rPr>
      <t>(Tham là thèm muốn, ước muốn, khao khát, dính mắc, bám víu 1 cách ích kỷ)</t>
    </r>
  </si>
  <si>
    <t>Diṭṭhi</t>
  </si>
  <si>
    <t>sự diễn giải về sự vật một cách không khôn khéo (hay vô lý)</t>
  </si>
  <si>
    <t>tin tưởng một cách mù quáng, tức là tin tưởng sai lầm</t>
  </si>
  <si>
    <t>sự diễn giải sai lầm hay niềm tin sai lầm</t>
  </si>
  <si>
    <t>không có ước muốn gặp gỡ và sẵn lòng học hỏi những vị cao nhân
(ariya)</t>
  </si>
  <si>
    <t>CMA, II, Guide to §4, p.84</t>
  </si>
  <si>
    <t>CMA, II, Guide to §4, 
p.83-84</t>
  </si>
  <si>
    <t>Māna</t>
  </si>
  <si>
    <t>kiêu căng, ngạo mạn</t>
  </si>
  <si>
    <t>sự tự tôn vinh</t>
  </si>
  <si>
    <t>sự tự kiêu quá đáng</t>
  </si>
  <si>
    <t>lòng tham (không có kết hợp với những quan điểm)</t>
  </si>
  <si>
    <t>sự nhận dạng đối tượng thông qua những đặc tính đã được nắm bắt từ trước.
Nếu vật nắm bắt là đúng, thì đó là Tưởng đúng đắn. Nếu vật nắm bắt là không đúng, chúng ta có Tưởng sai lầm.</t>
  </si>
  <si>
    <t>Dosa</t>
  </si>
  <si>
    <r>
      <t xml:space="preserve">sự hung ác
</t>
    </r>
    <r>
      <rPr>
        <i/>
        <sz val="10"/>
        <color theme="4" tint="-0.249977111117893"/>
        <rFont val="Arial"/>
        <family val="2"/>
      </rPr>
      <t>(Sân bao gồm tất cả các
biểu hiện và mức độ của ác cảm, hận thù, tức giận, khó
chịu, phiền toái, trầm cảm và đau khổ)</t>
    </r>
  </si>
  <si>
    <r>
      <t xml:space="preserve">trải ra, tràn ra, đốt cháy hay
lấn chiếm cái hỗ trợ chính nó </t>
    </r>
    <r>
      <rPr>
        <i/>
        <sz val="10"/>
        <color theme="4" tint="-0.249977111117893"/>
        <rFont val="Arial"/>
        <family val="2"/>
      </rPr>
      <t>(cái mà gây nên sân hận)</t>
    </r>
  </si>
  <si>
    <r>
      <t xml:space="preserve">sự bức hại </t>
    </r>
    <r>
      <rPr>
        <i/>
        <sz val="10"/>
        <color theme="4" tint="-0.249977111117893"/>
        <rFont val="Arial"/>
        <family val="2"/>
      </rPr>
      <t>(có nghĩa là sự khổ sở. Khi các bạn tức giận, thật ra các bạn đang bị khổ sở do sự tức giận đó. Trước khi các bạn làm điều gì đối với người khác, thì chính các bạn đang thọ nhận sự đau khổ)</t>
    </r>
  </si>
  <si>
    <t>một trong những nền tảng của sự khó chịu hay bực bội</t>
  </si>
  <si>
    <t>Issā</t>
  </si>
  <si>
    <r>
      <t xml:space="preserve">ganh tỵ với sự thành công </t>
    </r>
    <r>
      <rPr>
        <i/>
        <sz val="10"/>
        <rFont val="Arial"/>
        <family val="2"/>
      </rPr>
      <t xml:space="preserve">(tài sản, hình dáng bên ngoài, sắc đẹp,...) </t>
    </r>
    <r>
      <rPr>
        <sz val="10"/>
        <rFont val="Arial"/>
        <family val="2"/>
      </rPr>
      <t>của người khác</t>
    </r>
  </si>
  <si>
    <t>không thỏa mãn với sự thành
công của người khác</t>
  </si>
  <si>
    <t>sự ác cảm đối với sự thành công của người khác</t>
  </si>
  <si>
    <t>sự thành công của người khác</t>
  </si>
  <si>
    <t>Macchariya</t>
  </si>
  <si>
    <t>không chịu đựng được sự chia sẻ những cái này (cái thành công, vật sở hữu,…) với những người khác</t>
  </si>
  <si>
    <r>
      <t xml:space="preserve">thu rút lại (từ sự chia sẻ)
</t>
    </r>
    <r>
      <rPr>
        <i/>
        <sz val="10"/>
        <color theme="4" tint="-0.249977111117893"/>
        <rFont val="Arial"/>
        <family val="2"/>
      </rPr>
      <t>(không muốn chia sẻ với những người khác)</t>
    </r>
  </si>
  <si>
    <t>chính sự thành công của mình</t>
  </si>
  <si>
    <r>
      <t xml:space="preserve">che dấu sự thành công của chính mình khi nó đã được thành tựu hay có thể được thành tựu. </t>
    </r>
    <r>
      <rPr>
        <i/>
        <u/>
        <sz val="10"/>
        <rFont val="Arial"/>
        <family val="2"/>
      </rPr>
      <t>Có 5 loại:</t>
    </r>
    <r>
      <rPr>
        <sz val="10"/>
        <rFont val="Arial"/>
        <family val="2"/>
      </rPr>
      <t xml:space="preserve">
</t>
    </r>
    <r>
      <rPr>
        <sz val="10"/>
        <color rgb="FF7030A0"/>
        <rFont val="Arial"/>
        <family val="2"/>
      </rPr>
      <t xml:space="preserve">(i) </t>
    </r>
    <r>
      <rPr>
        <sz val="10"/>
        <rFont val="Arial"/>
        <family val="2"/>
      </rPr>
      <t>chỗ trú ngụ,</t>
    </r>
    <r>
      <rPr>
        <sz val="10"/>
        <color rgb="FF7030A0"/>
        <rFont val="Arial"/>
        <family val="2"/>
      </rPr>
      <t xml:space="preserve"> (ii)</t>
    </r>
    <r>
      <rPr>
        <sz val="10"/>
        <rFont val="Arial"/>
        <family val="2"/>
      </rPr>
      <t xml:space="preserve"> gia
đình, (iii) lợi nhuận, </t>
    </r>
    <r>
      <rPr>
        <sz val="10"/>
        <color rgb="FF7030A0"/>
        <rFont val="Arial"/>
        <family val="2"/>
      </rPr>
      <t>(iv)</t>
    </r>
    <r>
      <rPr>
        <sz val="10"/>
        <rFont val="Arial"/>
        <family val="2"/>
      </rPr>
      <t xml:space="preserve"> hình dáng bên ngoài của chính mình, và </t>
    </r>
    <r>
      <rPr>
        <sz val="10"/>
        <color rgb="FF7030A0"/>
        <rFont val="Arial"/>
        <family val="2"/>
      </rPr>
      <t>(v)</t>
    </r>
    <r>
      <rPr>
        <sz val="10"/>
        <rFont val="Arial"/>
        <family val="2"/>
      </rPr>
      <t xml:space="preserve"> Dhamma - Pháp, sự học hỏi</t>
    </r>
  </si>
  <si>
    <t>Kukkucca</t>
  </si>
  <si>
    <r>
      <t xml:space="preserve">Lo âu
</t>
    </r>
    <r>
      <rPr>
        <i/>
        <sz val="10"/>
        <color theme="1"/>
        <rFont val="Arial"/>
        <family val="2"/>
      </rPr>
      <t>(Ân hận)</t>
    </r>
  </si>
  <si>
    <r>
      <rPr>
        <u/>
        <sz val="10"/>
        <rFont val="Arial"/>
        <family val="2"/>
      </rPr>
      <t xml:space="preserve">đau khổ </t>
    </r>
    <r>
      <rPr>
        <sz val="10"/>
        <rFont val="Arial"/>
        <family val="2"/>
      </rPr>
      <t>về chuyện đã được làm hay chuyện đã không được làm</t>
    </r>
  </si>
  <si>
    <r>
      <rPr>
        <u/>
        <sz val="10"/>
        <rFont val="Arial"/>
        <family val="2"/>
      </rPr>
      <t xml:space="preserve">sự hối tiếc </t>
    </r>
    <r>
      <rPr>
        <sz val="10"/>
        <rFont val="Arial"/>
        <family val="2"/>
      </rPr>
      <t>sau khi đã:
(1) Làm việc xấu,</t>
    </r>
    <r>
      <rPr>
        <i/>
        <sz val="10"/>
        <rFont val="Arial"/>
        <family val="2"/>
      </rPr>
      <t xml:space="preserve"> hoặc</t>
    </r>
    <r>
      <rPr>
        <sz val="10"/>
        <rFont val="Arial"/>
        <family val="2"/>
      </rPr>
      <t xml:space="preserve">
(2) Không làm việc tốt</t>
    </r>
  </si>
  <si>
    <t>sự ân hận</t>
  </si>
  <si>
    <r>
      <t>cái đã được làm và không được làm</t>
    </r>
    <r>
      <rPr>
        <i/>
        <sz val="10"/>
        <rFont val="Arial"/>
        <family val="2"/>
      </rPr>
      <t xml:space="preserve"> (sự lầm lỗi trong việc thực hiện và việc bỏ qua)</t>
    </r>
  </si>
  <si>
    <t>Thina</t>
  </si>
  <si>
    <r>
      <t xml:space="preserve">thiếu năng lực kéo đẩy
</t>
    </r>
    <r>
      <rPr>
        <i/>
        <sz val="10"/>
        <color theme="4" tint="-0.249977111117893"/>
        <rFont val="Arial"/>
        <family val="2"/>
      </rPr>
      <t>(sự trì trệ hay lu mờ của tâm trí)</t>
    </r>
  </si>
  <si>
    <t>làm tan biến đi năng lượng</t>
  </si>
  <si>
    <t>sự nhấn chìm của tâm trí</t>
  </si>
  <si>
    <r>
      <rPr>
        <u/>
        <sz val="10"/>
        <rFont val="Arial"/>
        <family val="2"/>
      </rPr>
      <t>sự chú ý một cách không khéo léo</t>
    </r>
    <r>
      <rPr>
        <sz val="10"/>
        <rFont val="Arial"/>
      </rPr>
      <t xml:space="preserve"> đến sự chán nản, buồn ngủ,...</t>
    </r>
  </si>
  <si>
    <t>Middha</t>
  </si>
  <si>
    <r>
      <t xml:space="preserve">sự chậm chạp hay nặng nề  
</t>
    </r>
    <r>
      <rPr>
        <i/>
        <sz val="10"/>
        <color theme="4" tint="-0.249977111117893"/>
        <rFont val="Arial"/>
        <family val="2"/>
      </rPr>
      <t>(những yếu tố tinh thần bị suy nhược)</t>
    </r>
  </si>
  <si>
    <t>chùng xuống, chìm xuống, gục xuống hay buồn ngủ</t>
  </si>
  <si>
    <t>ngộp thở</t>
  </si>
  <si>
    <t>Sự lưỡng lự</t>
  </si>
  <si>
    <t>sự không quyết định và theo nhiều tông phái tâm linh khác nhau</t>
  </si>
  <si>
    <t>sự chú ý không khôn khéo</t>
  </si>
  <si>
    <t>CMA, II, Guide to §4, p.85</t>
  </si>
  <si>
    <r>
      <t xml:space="preserve">Hoài nghi 
</t>
    </r>
    <r>
      <rPr>
        <sz val="10"/>
        <color rgb="FFC00000"/>
        <rFont val="Arial"/>
        <family val="2"/>
      </rPr>
      <t>Vicikicchā
(1)</t>
    </r>
  </si>
  <si>
    <r>
      <t xml:space="preserve">Tâm Sở 
Tịnh hảo 
</t>
    </r>
    <r>
      <rPr>
        <b/>
        <i/>
        <sz val="10"/>
        <rFont val="Arial"/>
        <family val="2"/>
      </rPr>
      <t>(tâm Sở đẹp)</t>
    </r>
    <r>
      <rPr>
        <b/>
        <sz val="10"/>
        <rFont val="Arial"/>
        <family val="2"/>
      </rPr>
      <t xml:space="preserve"> </t>
    </r>
    <r>
      <rPr>
        <b/>
        <sz val="10"/>
        <color rgb="FFC00000"/>
        <rFont val="Arial"/>
        <family val="2"/>
      </rPr>
      <t>Sobhana 
Cetasika
(25)</t>
    </r>
  </si>
  <si>
    <r>
      <t xml:space="preserve">Tâm sở 
Bất Thiện 
</t>
    </r>
    <r>
      <rPr>
        <b/>
        <sz val="10"/>
        <color rgb="FFC00000"/>
        <rFont val="Arial"/>
        <family val="2"/>
      </rPr>
      <t>Akusala 
Cetasika
(14)</t>
    </r>
  </si>
  <si>
    <r>
      <t xml:space="preserve">Tâm sở 
Tợ tha 
</t>
    </r>
    <r>
      <rPr>
        <b/>
        <sz val="10"/>
        <color rgb="FFC00000"/>
        <rFont val="Arial"/>
        <family val="2"/>
      </rPr>
      <t>Aññasamāna Cetasika
(13)</t>
    </r>
  </si>
  <si>
    <r>
      <t xml:space="preserve">Tâm sở 
Biến hành 
(phổ thông) 
</t>
    </r>
    <r>
      <rPr>
        <sz val="10"/>
        <color rgb="FFC00000"/>
        <rFont val="Arial"/>
        <family val="2"/>
      </rPr>
      <t>Sabbacitta-sādhāraṇa
(7)</t>
    </r>
  </si>
  <si>
    <r>
      <t xml:space="preserve">Tâm sở 
Biệt cảnh
</t>
    </r>
    <r>
      <rPr>
        <sz val="10"/>
        <color rgb="FFC00000"/>
        <rFont val="Arial"/>
        <family val="2"/>
      </rPr>
      <t>Pakiṇṇaka
Cetasika
(6)</t>
    </r>
  </si>
  <si>
    <r>
      <t xml:space="preserve">Si phần 
- </t>
    </r>
    <r>
      <rPr>
        <sz val="10"/>
        <color rgb="FFC00000"/>
        <rFont val="Arial"/>
        <family val="2"/>
      </rPr>
      <t xml:space="preserve">Mohamulā </t>
    </r>
    <r>
      <rPr>
        <sz val="10"/>
        <rFont val="Arial"/>
        <family val="2"/>
      </rPr>
      <t xml:space="preserve"> 
(4)
</t>
    </r>
    <r>
      <rPr>
        <i/>
        <sz val="10"/>
        <color rgb="FF7030A0"/>
        <rFont val="Arial"/>
        <family val="2"/>
      </rPr>
      <t>(Sabbākusala-sadhāraṇa 
~ biến hành 
bất thiện)</t>
    </r>
  </si>
  <si>
    <t>Tâm Sở 
Tịnh hảo 
biến hành 
(tâm Sở đẹp 
phổ thông) 
(19)</t>
  </si>
  <si>
    <t>Tuệ căn
(1)</t>
  </si>
  <si>
    <t>Saddhā</t>
  </si>
  <si>
    <r>
      <t xml:space="preserve">gởi đặt niềm tin hay tin tưởng
</t>
    </r>
    <r>
      <rPr>
        <i/>
        <sz val="10"/>
        <color theme="4" tint="-0.249977111117893"/>
        <rFont val="Arial"/>
        <family val="2"/>
      </rPr>
      <t>(tức là có niềm tin vào
Đức Phật, Giáo pháp, Tăng chúng,…)</t>
    </r>
  </si>
  <si>
    <r>
      <t xml:space="preserve">sự hoài nghi, nghi ngờ 
</t>
    </r>
    <r>
      <rPr>
        <i/>
        <sz val="10"/>
        <color theme="4" tint="-0.249977111117893"/>
        <rFont val="Arial"/>
        <family val="2"/>
      </rPr>
      <t>(về mặt tâm linh theo cách nhìn nhận trong Phật giáo, tức là không có khả năng đặt niềm tin vào Đức Phật, Giáo pháp, Tăng chúng và sự hành pháp)</t>
    </r>
  </si>
  <si>
    <t>CMA, II, Guide to §5, p.85-86</t>
  </si>
  <si>
    <r>
      <t xml:space="preserve">chức năng là </t>
    </r>
    <r>
      <rPr>
        <u/>
        <sz val="10"/>
        <rFont val="Arial"/>
        <family val="2"/>
      </rPr>
      <t>làm sáng tỏ</t>
    </r>
    <r>
      <rPr>
        <sz val="10"/>
        <rFont val="Arial"/>
        <family val="2"/>
      </rPr>
      <t xml:space="preserve">, </t>
    </r>
    <r>
      <rPr>
        <i/>
        <sz val="10"/>
        <color theme="4" tint="-0.249977111117893"/>
        <rFont val="Arial"/>
        <family val="2"/>
      </rPr>
      <t>giống như viên ngọc quý làm cho nước đục bùn trở nên trong sạch</t>
    </r>
    <r>
      <rPr>
        <sz val="10"/>
        <rFont val="Arial"/>
        <family val="2"/>
      </rPr>
      <t xml:space="preserve">; 
hay chức năng của nó là </t>
    </r>
    <r>
      <rPr>
        <u/>
        <sz val="10"/>
        <rFont val="Arial"/>
        <family val="2"/>
      </rPr>
      <t>sẵn sàng</t>
    </r>
    <r>
      <rPr>
        <sz val="10"/>
        <rFont val="Arial"/>
        <family val="2"/>
      </rPr>
      <t xml:space="preserve">, </t>
    </r>
    <r>
      <rPr>
        <i/>
        <sz val="10"/>
        <color theme="4" tint="-0.249977111117893"/>
        <rFont val="Arial"/>
        <family val="2"/>
      </rPr>
      <t>ví như một người chuẩn bị sẵn sàng để vượt qua một cơn lũ</t>
    </r>
  </si>
  <si>
    <t>sự không mù mờ, có nghĩa là sự tẩy bỏ những tạp chất của tâm trí, hay là giải pháp</t>
  </si>
  <si>
    <r>
      <t xml:space="preserve">một cái gì đó để đặt đức tin vào, </t>
    </r>
    <r>
      <rPr>
        <i/>
        <sz val="10"/>
        <rFont val="Arial"/>
        <family val="2"/>
      </rPr>
      <t>t</t>
    </r>
    <r>
      <rPr>
        <i/>
        <sz val="10"/>
        <color theme="4" tint="-0.249977111117893"/>
        <rFont val="Arial"/>
        <family val="2"/>
      </rPr>
      <t>ức là Đức Phật, Giáo pháp, Tăng chúng,…</t>
    </r>
    <r>
      <rPr>
        <sz val="10"/>
        <color theme="4" tint="-0.249977111117893"/>
        <rFont val="Arial"/>
        <family val="2"/>
      </rPr>
      <t xml:space="preserve"> </t>
    </r>
    <r>
      <rPr>
        <sz val="10"/>
        <rFont val="Arial"/>
        <family val="2"/>
      </rPr>
      <t xml:space="preserve">
</t>
    </r>
    <r>
      <rPr>
        <i/>
        <sz val="10"/>
        <color theme="4" tint="-0.249977111117893"/>
        <rFont val="Arial"/>
        <family val="2"/>
      </rPr>
      <t>hay là nghe Giáo pháp,..., tức là những yếu tố đưa đến chứng đạt Nhập Lưu</t>
    </r>
  </si>
  <si>
    <t>Sati</t>
  </si>
  <si>
    <r>
      <t xml:space="preserve">có đặc tính là </t>
    </r>
    <r>
      <rPr>
        <u/>
        <sz val="10"/>
        <rFont val="Arial"/>
        <family val="2"/>
      </rPr>
      <t>không lung lay</t>
    </r>
    <r>
      <rPr>
        <sz val="10"/>
        <rFont val="Arial"/>
        <family val="2"/>
      </rPr>
      <t xml:space="preserve">
</t>
    </r>
    <r>
      <rPr>
        <i/>
        <sz val="10"/>
        <rFont val="Arial"/>
        <family val="2"/>
      </rPr>
      <t>Sati/Niệm là sự có mặt của tâm trí, sự tỉnh thức trong hiện tại</t>
    </r>
    <r>
      <rPr>
        <i/>
        <sz val="10"/>
        <color theme="4" tint="-0.249977111117893"/>
        <rFont val="Arial"/>
        <family val="2"/>
      </rPr>
      <t xml:space="preserve"> (chú ý đến đối tượng tại thời điểm hiện tại)</t>
    </r>
  </si>
  <si>
    <t>CMA, II, Guide to §5, p.86</t>
  </si>
  <si>
    <r>
      <t xml:space="preserve">sự </t>
    </r>
    <r>
      <rPr>
        <u/>
        <sz val="10"/>
        <rFont val="Arial"/>
        <family val="2"/>
      </rPr>
      <t>không lãng quên</t>
    </r>
    <r>
      <rPr>
        <sz val="10"/>
        <rFont val="Arial"/>
      </rPr>
      <t xml:space="preserve"> hay là </t>
    </r>
    <r>
      <rPr>
        <u/>
        <sz val="10"/>
        <rFont val="Arial"/>
        <family val="2"/>
      </rPr>
      <t>sự vắng mặt của sự bối rối</t>
    </r>
    <r>
      <rPr>
        <sz val="10"/>
        <rFont val="Arial"/>
        <family val="2"/>
      </rPr>
      <t xml:space="preserve"> (hay không mất đối tượng trong tâm trí)</t>
    </r>
  </si>
  <si>
    <r>
      <rPr>
        <u/>
        <sz val="10"/>
        <rFont val="Arial"/>
        <family val="2"/>
      </rPr>
      <t>sự bảo hộ, hay là trạng thái trực diện với đối tượng</t>
    </r>
    <r>
      <rPr>
        <sz val="10"/>
        <rFont val="Arial"/>
        <family val="2"/>
      </rPr>
      <t xml:space="preserve">
Với niệm (Sati) ở tại 6 môn, thì không
có trạng thái bất thiện nào có thể len lỏi vào tâm trí. </t>
    </r>
    <r>
      <rPr>
        <i/>
        <sz val="10"/>
        <rFont val="Arial"/>
        <family val="2"/>
      </rPr>
      <t>Đó là lý do tại sao Đức Phật nói: “Đây là phương cách duy nhất thanh lọc tâm trí của chúng sanh.”</t>
    </r>
  </si>
  <si>
    <r>
      <t xml:space="preserve">Tưởng (Saññā) mạnh mẽ hay Tứ Niệm xứ
</t>
    </r>
    <r>
      <rPr>
        <i/>
        <sz val="10"/>
        <color theme="4" tint="-0.249977111117893"/>
        <rFont val="Arial"/>
        <family val="2"/>
      </rPr>
      <t>- có tưởng (Saññā) mạnh mẽ --&gt; có thể nhớ được nhiều điều
- thực hành Tứ Niệm Xứ --&gt; phát triển niệm (một sát-na niệm duyên
cho một sát-na niệm khác, và một sát-na niệm khác,…)</t>
    </r>
  </si>
  <si>
    <t>Hiri</t>
  </si>
  <si>
    <t>Ottappa</t>
  </si>
  <si>
    <r>
      <t xml:space="preserve">Ganh tỵ
</t>
    </r>
    <r>
      <rPr>
        <i/>
        <sz val="10"/>
        <color theme="1"/>
        <rFont val="Arial"/>
        <family val="2"/>
      </rPr>
      <t>(tật đố, 
đố kỵ)</t>
    </r>
  </si>
  <si>
    <r>
      <t xml:space="preserve">Xan tham
</t>
    </r>
    <r>
      <rPr>
        <i/>
        <sz val="10"/>
        <color theme="1"/>
        <rFont val="Arial"/>
        <family val="2"/>
      </rPr>
      <t>(xan lận, 
hèn mọn)</t>
    </r>
  </si>
  <si>
    <r>
      <t xml:space="preserve">Không việc tội lỗi </t>
    </r>
    <r>
      <rPr>
        <i/>
        <sz val="10"/>
        <rFont val="Arial"/>
        <family val="2"/>
      </rPr>
      <t>(những hành vi sai trái về thân và ngữ)</t>
    </r>
  </si>
  <si>
    <t>thu rút, tránh không làm việc tội lỗi, bất thiện</t>
  </si>
  <si>
    <t>lòng tự trọng (tôn trọng chính mình)</t>
  </si>
  <si>
    <t>sự tôn trọng với những người khác, với xã hội</t>
  </si>
  <si>
    <r>
      <t xml:space="preserve">là </t>
    </r>
    <r>
      <rPr>
        <sz val="10"/>
        <color rgb="FFC00000"/>
        <rFont val="Arial"/>
        <family val="2"/>
      </rPr>
      <t>hổ thẹn</t>
    </r>
    <r>
      <rPr>
        <sz val="10"/>
        <rFont val="Arial"/>
        <family val="2"/>
      </rPr>
      <t xml:space="preserve"> tội lỗi --&gt; có đặc tính của sự </t>
    </r>
    <r>
      <rPr>
        <b/>
        <u/>
        <sz val="10"/>
        <rFont val="Arial"/>
        <family val="2"/>
      </rPr>
      <t>kinh tởm</t>
    </r>
    <r>
      <rPr>
        <u/>
        <sz val="10"/>
        <rFont val="Arial"/>
        <family val="2"/>
      </rPr>
      <t xml:space="preserve"> với những hành vi sai trái</t>
    </r>
    <r>
      <rPr>
        <sz val="10"/>
        <rFont val="Arial"/>
        <family val="2"/>
      </rPr>
      <t xml:space="preserve"> về thân và ngữ</t>
    </r>
  </si>
  <si>
    <r>
      <t xml:space="preserve">là </t>
    </r>
    <r>
      <rPr>
        <sz val="10"/>
        <color rgb="FFC00000"/>
        <rFont val="Arial"/>
        <family val="2"/>
      </rPr>
      <t>ghê sợ</t>
    </r>
    <r>
      <rPr>
        <sz val="10"/>
        <rFont val="Arial"/>
        <family val="2"/>
      </rPr>
      <t xml:space="preserve"> tội lỗi --&gt; có đặc tính của sự </t>
    </r>
    <r>
      <rPr>
        <b/>
        <u/>
        <sz val="10"/>
        <rFont val="Arial"/>
        <family val="2"/>
      </rPr>
      <t>kinh sợ</t>
    </r>
    <r>
      <rPr>
        <sz val="10"/>
        <rFont val="Arial"/>
        <family val="2"/>
      </rPr>
      <t xml:space="preserve"> với những hành vi sai trái về thân và ngữ</t>
    </r>
  </si>
  <si>
    <r>
      <t xml:space="preserve">Tàm
</t>
    </r>
    <r>
      <rPr>
        <i/>
        <sz val="10"/>
        <color rgb="FF0070C0"/>
        <rFont val="Arial"/>
        <family val="2"/>
      </rPr>
      <t>(hổ thẹn)</t>
    </r>
  </si>
  <si>
    <t>Alobha</t>
  </si>
  <si>
    <r>
      <t xml:space="preserve">không có ham muốn của tâm trí đối với đối tượng ~ hay là sự không dính mắc vào đối tượng như giọt nước trên lá sen
</t>
    </r>
    <r>
      <rPr>
        <i/>
        <sz val="10"/>
        <color theme="4" tint="-0.249977111117893"/>
        <rFont val="Arial"/>
        <family val="2"/>
      </rPr>
      <t>(mặc dù đối tượng được trình bày ra, nhưng tâm trí không thích thú, không có khao khát được sở hữu, hay không có khao khát dính mắc vào đối tượng đó)</t>
    </r>
  </si>
  <si>
    <r>
      <t xml:space="preserve">không nắm giữ 
</t>
    </r>
    <r>
      <rPr>
        <i/>
        <sz val="10"/>
        <color theme="4" tint="-0.249977111117893"/>
        <rFont val="Arial"/>
        <family val="2"/>
      </rPr>
      <t>(không nắm giữ - không bám níu lấy cái gì đó)</t>
    </r>
  </si>
  <si>
    <r>
      <t xml:space="preserve">sự tách rời
Vô tham (Alobha) </t>
    </r>
    <r>
      <rPr>
        <i/>
        <sz val="10"/>
        <rFont val="Arial"/>
        <family val="2"/>
      </rPr>
      <t>không chỉ có nghĩa là sự vắng mặt</t>
    </r>
    <r>
      <rPr>
        <sz val="10"/>
        <rFont val="Arial"/>
        <family val="2"/>
      </rPr>
      <t xml:space="preserve"> của Tham, mà nó</t>
    </r>
    <r>
      <rPr>
        <sz val="10"/>
        <color rgb="FFC00000"/>
        <rFont val="Arial"/>
        <family val="2"/>
      </rPr>
      <t xml:space="preserve"> là yếu tố </t>
    </r>
    <r>
      <rPr>
        <u/>
        <sz val="10"/>
        <color rgb="FFC00000"/>
        <rFont val="Arial"/>
        <family val="2"/>
      </rPr>
      <t>đối nghịch</t>
    </r>
    <r>
      <rPr>
        <sz val="10"/>
        <color rgb="FFC00000"/>
        <rFont val="Arial"/>
        <family val="2"/>
      </rPr>
      <t xml:space="preserve"> với Tham (Lobha)</t>
    </r>
    <r>
      <rPr>
        <sz val="10"/>
        <rFont val="Arial"/>
        <family val="2"/>
      </rPr>
      <t xml:space="preserve">. 
Thật ra, nó là một trạng thái tinh thần tích cực - một đức hạnh tích cực, giống như là sự rộng lượng (bố thí) hay sự từ bỏ (xuất ly). </t>
    </r>
  </si>
  <si>
    <t>Adosa</t>
  </si>
  <si>
    <r>
      <t xml:space="preserve">sự bằng lòng. 
</t>
    </r>
    <r>
      <rPr>
        <i/>
        <sz val="10"/>
        <color theme="4" tint="-0.249977111117893"/>
        <rFont val="Arial"/>
        <family val="2"/>
      </rPr>
      <t>Vô sân bao gồm những đức hạnh tích cực như là lòng từ mẫn, sự dịu dàng, tình hữu nghị, sự thân thiện,…</t>
    </r>
  </si>
  <si>
    <r>
      <t xml:space="preserve">dời bỏ đi sự phiền toái, </t>
    </r>
    <r>
      <rPr>
        <i/>
        <sz val="10"/>
        <rFont val="Arial"/>
        <family val="2"/>
      </rPr>
      <t>hay dời bỏ đi "cơn sốt của tâm trí"</t>
    </r>
  </si>
  <si>
    <r>
      <t>thiếu vắng sự tàn bạo, hay có đặc tính của sự</t>
    </r>
    <r>
      <rPr>
        <sz val="10"/>
        <color theme="4" tint="-0.249977111117893"/>
        <rFont val="Arial"/>
        <family val="2"/>
      </rPr>
      <t xml:space="preserve"> </t>
    </r>
    <r>
      <rPr>
        <i/>
        <sz val="10"/>
        <color theme="4" tint="-0.249977111117893"/>
        <rFont val="Arial"/>
        <family val="2"/>
      </rPr>
      <t>không chống phá đối tượng trong tâm trí</t>
    </r>
  </si>
  <si>
    <t>Tatra-majjhattatā</t>
  </si>
  <si>
    <t>Hành Xả</t>
  </si>
  <si>
    <t>ngăn ngừa sự thiếu hụt và sự dư thừa của Tâm (Citta) và Tâm Sở (Cetasika);
hay ngăn ngừa sự tư vị (việc rơi vào bên này hay bên kia)</t>
  </si>
  <si>
    <t>CMA, II, Guide to §5, p.87</t>
  </si>
  <si>
    <t>Kāya-passaddhi</t>
  </si>
  <si>
    <t>Citta-passaddhi</t>
  </si>
  <si>
    <r>
      <rPr>
        <sz val="10"/>
        <rFont val="Arial"/>
        <family val="2"/>
      </rPr>
      <t>Cảm giác</t>
    </r>
    <r>
      <rPr>
        <i/>
        <sz val="10"/>
        <rFont val="Arial"/>
        <family val="2"/>
      </rPr>
      <t xml:space="preserve">,
</t>
    </r>
    <r>
      <rPr>
        <sz val="10"/>
        <rFont val="Arial"/>
        <family val="2"/>
      </rPr>
      <t>hay trải nghiệm cảnh</t>
    </r>
  </si>
  <si>
    <t>Kāya-lahutā</t>
  </si>
  <si>
    <t>Citta-lahutā</t>
  </si>
  <si>
    <t>Kāya-mudutā</t>
  </si>
  <si>
    <t>Citta-mudutā</t>
  </si>
  <si>
    <t>Kāya-kammaññatā</t>
  </si>
  <si>
    <t>Citta-kammaññatā</t>
  </si>
  <si>
    <t>Kāya-pāguññatā</t>
  </si>
  <si>
    <t>Citta-pāguññatā</t>
  </si>
  <si>
    <t>Kāyujukatā</t>
  </si>
  <si>
    <t>Cittujukatā</t>
  </si>
  <si>
    <t>Sammā-vācā</t>
  </si>
  <si>
    <t>Sammā-kammanta</t>
  </si>
  <si>
    <t>Sammā-ājīva</t>
  </si>
  <si>
    <t>Karuṇā</t>
  </si>
  <si>
    <t>Muditā</t>
  </si>
  <si>
    <t>Paññindriya</t>
  </si>
  <si>
    <r>
      <t xml:space="preserve">truyền dẫn tâm và các tâm sở một cách cân bằng.
</t>
    </r>
    <r>
      <rPr>
        <i/>
        <sz val="10"/>
        <color theme="4" tint="-0.249977111117893"/>
        <rFont val="Arial"/>
        <family val="2"/>
      </rPr>
      <t>Hành Xả (Tatramajjhattatā) là thái độ tâm lý cân bằng, buông bỏ và vô tư.</t>
    </r>
  </si>
  <si>
    <r>
      <t xml:space="preserve">sự trung lập của tâm trí
</t>
    </r>
    <r>
      <rPr>
        <i/>
        <sz val="10"/>
        <color theme="4" tint="-0.249977111117893"/>
        <rFont val="Arial"/>
        <family val="2"/>
      </rPr>
      <t>(là trạng thái quan sát với sự bình thản trong tâm (citta) và những tâm sở (Cetasika))</t>
    </r>
    <r>
      <rPr>
        <sz val="10"/>
        <rFont val="Arial"/>
        <family val="2"/>
      </rPr>
      <t xml:space="preserve">
</t>
    </r>
    <r>
      <rPr>
        <b/>
        <sz val="10"/>
        <color rgb="FFC00000"/>
        <rFont val="Arial"/>
        <family val="2"/>
      </rPr>
      <t xml:space="preserve">* </t>
    </r>
    <r>
      <rPr>
        <i/>
        <sz val="10"/>
        <color theme="4" tint="-0.249977111117893"/>
        <rFont val="Arial"/>
        <family val="2"/>
      </rPr>
      <t>4 Brahmavihāra (tứ Vô Lượng Tâm) = Mettā, từ + Karuṇā, bi + Muditā, hỷ + Tatramajjhattatā, hành Xả chứ không phải là Thọ Xả (Upekkhā)</t>
    </r>
  </si>
  <si>
    <t>nghiền nát những khuấy nhiễu</t>
  </si>
  <si>
    <t>sự yên bình và mát mẻ</t>
  </si>
  <si>
    <r>
      <t xml:space="preserve">Là </t>
    </r>
    <r>
      <rPr>
        <u/>
        <sz val="10"/>
        <rFont val="Arial"/>
        <family val="2"/>
      </rPr>
      <t>sự nhẹ nhàng</t>
    </r>
    <r>
      <rPr>
        <sz val="10"/>
        <rFont val="Arial"/>
        <family val="2"/>
      </rPr>
      <t xml:space="preserve"> của những tâm thức (Citta) --&gt; nên có đặc tính làm giảm nhẹ đi sự nặng nề của tâm thức</t>
    </r>
  </si>
  <si>
    <r>
      <t xml:space="preserve">Là </t>
    </r>
    <r>
      <rPr>
        <u/>
        <sz val="10"/>
        <rFont val="Arial"/>
        <family val="2"/>
      </rPr>
      <t>sự nhẹ nhàng</t>
    </r>
    <r>
      <rPr>
        <sz val="10"/>
        <rFont val="Arial"/>
        <family val="2"/>
      </rPr>
      <t xml:space="preserve"> của những tâm sở (Cetasika) --&gt; nên có đặc tính làm giảm nhẹ đi sự nặng nề của cơ thể tinh thần</t>
    </r>
  </si>
  <si>
    <r>
      <rPr>
        <u/>
        <sz val="10"/>
        <rFont val="Arial"/>
        <family val="2"/>
      </rPr>
      <t>làm lắng yên</t>
    </r>
    <r>
      <rPr>
        <sz val="10"/>
        <rFont val="Arial"/>
        <family val="2"/>
      </rPr>
      <t xml:space="preserve"> đi những khuấy nhiễu (daratha) trong cơ thể tinh thần ("Kāya” ở đây có nghĩa là Nāma-kāya, hay tâm sở Cetasika)</t>
    </r>
  </si>
  <si>
    <r>
      <rPr>
        <u/>
        <sz val="10"/>
        <rFont val="Arial"/>
        <family val="2"/>
      </rPr>
      <t>làm lắng yên</t>
    </r>
    <r>
      <rPr>
        <sz val="10"/>
        <rFont val="Arial"/>
        <family val="2"/>
      </rPr>
      <t xml:space="preserve"> đi những khuấy nhiễu (daratha) trong tâm thức (Citta)</t>
    </r>
  </si>
  <si>
    <t>nghiền nát sự nặng nề</t>
  </si>
  <si>
    <t>không trì trệ</t>
  </si>
  <si>
    <r>
      <t xml:space="preserve">Là sự </t>
    </r>
    <r>
      <rPr>
        <u/>
        <sz val="10"/>
        <rFont val="Arial"/>
        <family val="2"/>
      </rPr>
      <t xml:space="preserve">mềm dịu </t>
    </r>
    <r>
      <rPr>
        <sz val="10"/>
        <rFont val="Arial"/>
        <family val="2"/>
      </rPr>
      <t xml:space="preserve">của những tâm thức (Citta) --&gt; nên có đặc tính là </t>
    </r>
    <r>
      <rPr>
        <u/>
        <sz val="10"/>
        <rFont val="Arial"/>
        <family val="2"/>
      </rPr>
      <t>phù hợp và tuân thủ, làm giảm sự cứng nhắc</t>
    </r>
    <r>
      <rPr>
        <sz val="10"/>
        <rFont val="Arial"/>
        <family val="2"/>
      </rPr>
      <t xml:space="preserve"> của tâm  thức</t>
    </r>
  </si>
  <si>
    <r>
      <t xml:space="preserve">Là sự </t>
    </r>
    <r>
      <rPr>
        <u/>
        <sz val="10"/>
        <rFont val="Arial"/>
        <family val="2"/>
      </rPr>
      <t xml:space="preserve">mềm dịu </t>
    </r>
    <r>
      <rPr>
        <sz val="10"/>
        <rFont val="Arial"/>
        <family val="2"/>
      </rPr>
      <t xml:space="preserve">của những tâm sở (Cetasika) --&gt; nên có đặc tính là </t>
    </r>
    <r>
      <rPr>
        <u/>
        <sz val="10"/>
        <rFont val="Arial"/>
        <family val="2"/>
      </rPr>
      <t>phù hợp và tuân thủ, làm giảm sự cứng nhắc</t>
    </r>
    <r>
      <rPr>
        <sz val="10"/>
        <rFont val="Arial"/>
        <family val="2"/>
      </rPr>
      <t xml:space="preserve"> của tâm sở </t>
    </r>
  </si>
  <si>
    <t>làm mềm dịu tâm sở</t>
  </si>
  <si>
    <t>làm mềm dịu tâm</t>
  </si>
  <si>
    <t>đối lập với những phiền não như là tà kiến và ngã mạn</t>
  </si>
  <si>
    <t>làm giảm thiểu tính chất của việc không thích nghi của tâm sở</t>
  </si>
  <si>
    <t xml:space="preserve">làm giảm thiểu tính chất của việc không thích nghi của tâm </t>
  </si>
  <si>
    <t>nghiền nát trạng thái không thích nghi của tâm sở</t>
  </si>
  <si>
    <t>nghiền nát trạng thái không thích nghi của tâm</t>
  </si>
  <si>
    <t>sự thành công của cơ thể tinh thần (tâm sở) trong quá trình làm cho một vật gì đó trở thành đối tượng</t>
  </si>
  <si>
    <t>sự thành công của tâm thức trong quá trình làm cho một vật gì đó trở thành đối tượng</t>
  </si>
  <si>
    <r>
      <t xml:space="preserve">cơ thể tinh thần và tâm thức. 
</t>
    </r>
    <r>
      <rPr>
        <i/>
        <sz val="10"/>
        <color theme="4" tint="-0.249977111117893"/>
        <rFont val="Arial"/>
        <family val="2"/>
      </rPr>
      <t>Nó nên được xem là đối nghịch với những triền cái còn lại, tức là những triền cái tạo nên trạng thái không thích nghi của cơ thể tinh thần (tâm sở)</t>
    </r>
  </si>
  <si>
    <r>
      <t xml:space="preserve">cơ thể tinh thần và tâm thức. 
</t>
    </r>
    <r>
      <rPr>
        <i/>
        <sz val="10"/>
        <color theme="4" tint="-0.249977111117893"/>
        <rFont val="Arial"/>
        <family val="2"/>
      </rPr>
      <t>Nó nên được xem là đối nghịch với những triền cái còn lại, tức là những triền cái tạo nên trạng thái không thích nghi của tâm thức</t>
    </r>
  </si>
  <si>
    <r>
      <t xml:space="preserve">cơ thể tinh thần và tâm thức
</t>
    </r>
    <r>
      <rPr>
        <i/>
        <sz val="10"/>
        <color theme="4" tint="-0.249977111117893"/>
        <rFont val="Arial"/>
        <family val="2"/>
      </rPr>
      <t>(đối lập với hôn trầm và thụy miên ~ dẫn đến trì trệ, nặng nề)</t>
    </r>
  </si>
  <si>
    <r>
      <t xml:space="preserve">cơ thể tinh thần và tâm thức. 
</t>
    </r>
    <r>
      <rPr>
        <i/>
        <sz val="10"/>
        <color theme="4" tint="-0.249977111117893"/>
        <rFont val="Arial"/>
        <family val="2"/>
      </rPr>
      <t>(được xem là đối lập với những phiền não như trạo cử và hối quá)</t>
    </r>
  </si>
  <si>
    <t>nghiền nát sự không lành mạnh của cơ thể tinh thần (tâm sở)</t>
  </si>
  <si>
    <t>nghiền nát sự không lành mạnh của tâm thức (Citta)</t>
  </si>
  <si>
    <t>Có trạng thái tốt đẹp của cơ thể tinh thần (tâm sở)</t>
  </si>
  <si>
    <t>Có trạng thái tốt đẹp của tâm</t>
  </si>
  <si>
    <t>CMA, II, Guide to §5, p.88</t>
  </si>
  <si>
    <r>
      <t xml:space="preserve">cơ thể tinh thần và tâm thức. 
</t>
    </r>
    <r>
      <rPr>
        <i/>
        <sz val="10"/>
        <color theme="4" tint="-0.249977111117893"/>
        <rFont val="Arial"/>
        <family val="2"/>
      </rPr>
      <t>Nó nên được xem là đối lập với sự thiếu vắng đức tin</t>
    </r>
  </si>
  <si>
    <t>cơ thể tinh thần mềm dịu</t>
  </si>
  <si>
    <t>tâm thức mềm dịu</t>
  </si>
  <si>
    <t xml:space="preserve">sự chính trực, ngay thẳng, chín chắn của cơ thể tinh thần </t>
  </si>
  <si>
    <t>sự chính trực, ngay thẳng, chín chắn của tâm thức</t>
  </si>
  <si>
    <t>nghiền nát sự quanh co của cơ thể tinh thần</t>
  </si>
  <si>
    <t>nghiền nát sự quanh co của tâm thức</t>
  </si>
  <si>
    <r>
      <t xml:space="preserve">cơ thể tinh thần và tâm thức. 
</t>
    </r>
    <r>
      <rPr>
        <i/>
        <sz val="10"/>
        <color theme="4" tint="-0.249977111117893"/>
        <rFont val="Arial"/>
        <family val="2"/>
      </rPr>
      <t>Nó nên được xem là đối nghịch với giả trá và gian lận,… tức là những trạng thái tạo nên sự cong vẹo trong cơ thể tinh thần</t>
    </r>
  </si>
  <si>
    <r>
      <t xml:space="preserve">cơ thể tinh thần và tâm thức. 
</t>
    </r>
    <r>
      <rPr>
        <i/>
        <sz val="10"/>
        <color theme="4" tint="-0.249977111117893"/>
        <rFont val="Arial"/>
        <family val="2"/>
      </rPr>
      <t>Nó nên được xem là đối nghịch với giả trá và gian lận,… tức là những trạng thái tạo nên sự cong vẹo trong tâm thức</t>
    </r>
  </si>
  <si>
    <t>sự không cong vẹo của cơ thể tinh thần</t>
  </si>
  <si>
    <t>sự không cong vẹo của tâm thức</t>
  </si>
  <si>
    <r>
      <t xml:space="preserve">Giới phần
</t>
    </r>
    <r>
      <rPr>
        <i/>
        <sz val="10"/>
        <rFont val="Arial"/>
        <family val="2"/>
      </rPr>
      <t xml:space="preserve">(tiết chế, 
ngăn trừ)
</t>
    </r>
    <r>
      <rPr>
        <sz val="10"/>
        <color rgb="FFC00000"/>
        <rFont val="Arial"/>
        <family val="2"/>
      </rPr>
      <t>Virati
(3)</t>
    </r>
  </si>
  <si>
    <t>Chánh ngữ là sự cố ý kiêng tránh hay ngăn trừ không nói lời sai trái</t>
  </si>
  <si>
    <t>Chánh nghiệp là sự cố ý kiêng tránh hay ngăn trừ không hành động sai trái bằng thân: không sát sanh, không trộm cắp và không tà dâm</t>
  </si>
  <si>
    <r>
      <t xml:space="preserve">Chánh mạng (Sammā-ājīva) là sự cố ý kiêng tránh khỏi 4 tội lỗi bằng ngữ và 3 tội lỗi bằng thân khi chúng có liên hệ đến việc
mưu sinh. 
</t>
    </r>
    <r>
      <rPr>
        <i/>
        <sz val="10"/>
        <color theme="4" tint="-0.249977111117893"/>
        <rFont val="Arial"/>
        <family val="2"/>
      </rPr>
      <t>Buôn bán thuốc độc, chất say, vũ khí, nô lệ và buôn
bán thú vật để sát hại làm thực phẩm là những sự buôn bán sai trái (tà nghiệp)</t>
    </r>
  </si>
  <si>
    <r>
      <t xml:space="preserve">Vô lượng phần
</t>
    </r>
    <r>
      <rPr>
        <sz val="10"/>
        <color rgb="FFC00000"/>
        <rFont val="Arial"/>
        <family val="2"/>
      </rPr>
      <t>Appamaññā
(2)</t>
    </r>
  </si>
  <si>
    <r>
      <t xml:space="preserve">khao khát loại bỏ đi sự đau khổ của những người khác
</t>
    </r>
    <r>
      <rPr>
        <i/>
        <sz val="10"/>
        <rFont val="Arial"/>
        <family val="2"/>
      </rPr>
      <t>(không nên buồn rầu với những người đang đau khổ hay trở nên giận dữ với những người gây ra
đau khổ cho họ)</t>
    </r>
  </si>
  <si>
    <t>sự hoan hỷ với sự thành công của những người khác</t>
  </si>
  <si>
    <t>CMA, II, Guide to §7, p.90</t>
  </si>
  <si>
    <t>CMA, II, Guide to §6, p.88-89</t>
  </si>
  <si>
    <t>không ganh tỵ với thành công của những người khác</t>
  </si>
  <si>
    <t>loại trừ sự ác cảm</t>
  </si>
  <si>
    <r>
      <t xml:space="preserve">thấy hạnh phúc của những người khác. Nó thành công khi nó làm cho </t>
    </r>
    <r>
      <rPr>
        <i/>
        <sz val="10"/>
        <rFont val="Arial"/>
        <family val="2"/>
      </rPr>
      <t>(kẻ thù thực tiếp là)</t>
    </r>
    <r>
      <rPr>
        <sz val="10"/>
        <rFont val="Arial"/>
        <family val="2"/>
      </rPr>
      <t xml:space="preserve"> sự ác cảm giảm thiểu, và nó thất bại khi nó sản sinh ra </t>
    </r>
    <r>
      <rPr>
        <i/>
        <sz val="10"/>
        <rFont val="Arial"/>
        <family val="2"/>
      </rPr>
      <t>(kẻ thù gần là)</t>
    </r>
    <r>
      <rPr>
        <sz val="10"/>
        <rFont val="Arial"/>
        <family val="2"/>
      </rPr>
      <t xml:space="preserve"> sự vui thích.</t>
    </r>
  </si>
  <si>
    <r>
      <t xml:space="preserve">Tùy hỷ
</t>
    </r>
    <r>
      <rPr>
        <i/>
        <sz val="10"/>
        <rFont val="Arial"/>
        <family val="2"/>
      </rPr>
      <t>(Hỷ)</t>
    </r>
  </si>
  <si>
    <r>
      <t xml:space="preserve">Bi mẫn
</t>
    </r>
    <r>
      <rPr>
        <i/>
        <sz val="10"/>
        <rFont val="Arial"/>
        <family val="2"/>
      </rPr>
      <t>(Bi)</t>
    </r>
  </si>
  <si>
    <r>
      <t xml:space="preserve">Tuệ căn
</t>
    </r>
    <r>
      <rPr>
        <i/>
        <sz val="10"/>
        <rFont val="Arial"/>
        <family val="2"/>
      </rPr>
      <t>(Trí tuệ)</t>
    </r>
  </si>
  <si>
    <t>hiểu thấu hay xuyên thấu thực chất của mọi vật</t>
  </si>
  <si>
    <t>làm sáng tỏ đối tượng như một ngọn đèn</t>
  </si>
  <si>
    <t>không bối rối hay không hoang mang</t>
  </si>
  <si>
    <t>sự chú ý khôn khéo (yoniso manasikāra)</t>
  </si>
  <si>
    <t>CMA, II, Guide to §8, p.90</t>
  </si>
  <si>
    <t>52 TÂM SỞ (CETASIKA)</t>
  </si>
  <si>
    <t>Tham chiếu</t>
  </si>
  <si>
    <t xml:space="preserve">Bất Thiện </t>
  </si>
  <si>
    <t>X</t>
  </si>
  <si>
    <t>Vô Nhân</t>
  </si>
  <si>
    <t xml:space="preserve">Quả Bất Thiện </t>
  </si>
  <si>
    <t xml:space="preserve">Quả Thiện </t>
  </si>
  <si>
    <t xml:space="preserve">Duy Tác </t>
  </si>
  <si>
    <t>H</t>
  </si>
  <si>
    <t>Dục Giới
Tịnh Hảo</t>
  </si>
  <si>
    <t xml:space="preserve">Thiện </t>
  </si>
  <si>
    <t xml:space="preserve">Quả </t>
  </si>
  <si>
    <t>Sắc Giới</t>
  </si>
  <si>
    <t>Vô Sắc Giới</t>
  </si>
  <si>
    <t xml:space="preserve">Nhập Lưu </t>
  </si>
  <si>
    <t xml:space="preserve">Nhất Lai </t>
  </si>
  <si>
    <t xml:space="preserve">Bất Lai </t>
  </si>
  <si>
    <t xml:space="preserve">A-la-hán </t>
  </si>
  <si>
    <t>Thọ Hỷ</t>
  </si>
  <si>
    <t>Thọ Xả</t>
  </si>
  <si>
    <t>Thọ Ưu</t>
  </si>
  <si>
    <t>Thọ Khổ</t>
  </si>
  <si>
    <t>Thọ Lạc</t>
  </si>
  <si>
    <t>Ghi chú</t>
  </si>
  <si>
    <r>
      <t xml:space="preserve">Tâm Thiện 
Dục giới
</t>
    </r>
    <r>
      <rPr>
        <sz val="10"/>
        <color rgb="FF0070C0"/>
        <rFont val="Arial"/>
        <family val="2"/>
      </rPr>
      <t>Kāmāvacara Kusala Citta</t>
    </r>
    <r>
      <rPr>
        <sz val="10"/>
        <rFont val="Arial"/>
        <family val="2"/>
      </rPr>
      <t xml:space="preserve"> 
(8)</t>
    </r>
  </si>
  <si>
    <r>
      <t xml:space="preserve">Tâm Quả 
Dục giới
</t>
    </r>
    <r>
      <rPr>
        <sz val="10"/>
        <color rgb="FF0070C0"/>
        <rFont val="Arial"/>
        <family val="2"/>
      </rPr>
      <t>Sahetuka Kāmāvacara Vipāka Citta</t>
    </r>
    <r>
      <rPr>
        <sz val="10"/>
        <rFont val="Arial"/>
        <family val="2"/>
      </rPr>
      <t xml:space="preserve">
(8)</t>
    </r>
  </si>
  <si>
    <r>
      <t xml:space="preserve">Tâm Thiện 
Sắc giới
</t>
    </r>
    <r>
      <rPr>
        <sz val="10"/>
        <color rgb="FF0070C0"/>
        <rFont val="Arial"/>
        <family val="2"/>
      </rPr>
      <t>Rūpāvacara
Kusala Citta</t>
    </r>
    <r>
      <rPr>
        <sz val="10"/>
        <rFont val="Arial"/>
        <family val="2"/>
      </rPr>
      <t xml:space="preserve"> (5)</t>
    </r>
  </si>
  <si>
    <r>
      <t xml:space="preserve">Tâm Quả
Sắc giới
</t>
    </r>
    <r>
      <rPr>
        <sz val="10"/>
        <color rgb="FF0070C0"/>
        <rFont val="Arial"/>
        <family val="2"/>
      </rPr>
      <t>Rūpāvacara
Vipāka Citta</t>
    </r>
    <r>
      <rPr>
        <sz val="10"/>
        <rFont val="Arial"/>
        <family val="2"/>
      </rPr>
      <t xml:space="preserve"> (5)</t>
    </r>
  </si>
  <si>
    <r>
      <t xml:space="preserve">Tâm Thiện 
Vô Sắc giới
</t>
    </r>
    <r>
      <rPr>
        <sz val="10"/>
        <color rgb="FF0070C0"/>
        <rFont val="Arial"/>
        <family val="2"/>
      </rPr>
      <t>Arūpāvacara
Kusala Citta</t>
    </r>
    <r>
      <rPr>
        <sz val="10"/>
        <rFont val="Arial"/>
        <family val="2"/>
      </rPr>
      <t xml:space="preserve"> (4)</t>
    </r>
  </si>
  <si>
    <r>
      <t xml:space="preserve">Tâm Quả 
Vô Sắc giới
</t>
    </r>
    <r>
      <rPr>
        <sz val="10"/>
        <color rgb="FF0070C0"/>
        <rFont val="Arial"/>
        <family val="2"/>
      </rPr>
      <t>Arūpāvacara
Vipāka Citta</t>
    </r>
    <r>
      <rPr>
        <sz val="10"/>
        <rFont val="Arial"/>
        <family val="2"/>
      </rPr>
      <t xml:space="preserve"> (4)</t>
    </r>
  </si>
  <si>
    <r>
      <t xml:space="preserve">Tâm Duy tác 
Vô Sắc giới
</t>
    </r>
    <r>
      <rPr>
        <sz val="10"/>
        <color rgb="FF0070C0"/>
        <rFont val="Arial"/>
        <family val="2"/>
      </rPr>
      <t>Arūpāvacara
Kiriya Citta</t>
    </r>
    <r>
      <rPr>
        <sz val="10"/>
        <rFont val="Arial"/>
        <family val="2"/>
      </rPr>
      <t xml:space="preserve"> (4)</t>
    </r>
  </si>
  <si>
    <t>xác định phẩm chất đạo đức của hành động.
Tức là, nếu nó là nghiệp tốt/xấu, thì nó là hành động tốt/xấu tương ứng. Dựa vào phẩm chất của tác ý (Cetanā) --&gt; xác định một tâm là Thiện hay Bất Thiện</t>
  </si>
  <si>
    <t>Saṅgaha</t>
  </si>
  <si>
    <t>Sampayoga</t>
  </si>
  <si>
    <t>Căn</t>
  </si>
  <si>
    <t>Vô Tham</t>
  </si>
  <si>
    <t>Vô Sân</t>
  </si>
  <si>
    <t>Vô Si</t>
  </si>
  <si>
    <t>Tâm Vô Nhân</t>
  </si>
  <si>
    <t>Tâm Siêu Thế</t>
  </si>
  <si>
    <t>Tâm căn Tham</t>
  </si>
  <si>
    <t>Tâm căn Sân</t>
  </si>
  <si>
    <t>Tâm Dục giới Tịnh Hảo hợp Trí</t>
  </si>
  <si>
    <t>Tâm Dục giới Tịnh Hảo
 ly
Trí</t>
  </si>
  <si>
    <t>Tâm
Đáo Đại</t>
  </si>
  <si>
    <t>Tổng cộng</t>
  </si>
  <si>
    <t>1~3</t>
  </si>
  <si>
    <t>Tục sinh, Hữu phần, Tử</t>
  </si>
  <si>
    <t>Nghe</t>
  </si>
  <si>
    <t>Thấy (nhìn)</t>
  </si>
  <si>
    <t>Ngửi</t>
  </si>
  <si>
    <t>Nếm</t>
  </si>
  <si>
    <t>Đụng chạm (tiếp xúc da)</t>
  </si>
  <si>
    <t>Tiếp nhận</t>
  </si>
  <si>
    <t>Quan sát</t>
  </si>
  <si>
    <t>Đoán định</t>
  </si>
  <si>
    <t>Đổng lực (Javana)</t>
  </si>
  <si>
    <t>Hướng tâm</t>
  </si>
  <si>
    <t>Tổng số chức năng</t>
  </si>
  <si>
    <t>Tổng số Tâm</t>
  </si>
  <si>
    <t xml:space="preserve">Bất Thiện
</t>
  </si>
  <si>
    <t xml:space="preserve">Nhãn thức
(nhìn)
</t>
  </si>
  <si>
    <t xml:space="preserve">Nhĩ thức (nghe)
</t>
  </si>
  <si>
    <t xml:space="preserve">Tỉ thức (mùi)
</t>
  </si>
  <si>
    <t xml:space="preserve">Thiệt thức (vị)
</t>
  </si>
  <si>
    <t xml:space="preserve">Thân thức (xúc)
</t>
  </si>
  <si>
    <t xml:space="preserve">Quan sát Thọ Xả
</t>
  </si>
  <si>
    <t xml:space="preserve">Tiếp thâu
</t>
  </si>
  <si>
    <t xml:space="preserve">Quan sát Thọ Hỷ
</t>
  </si>
  <si>
    <t xml:space="preserve">Hướng Ngũ môn
</t>
  </si>
  <si>
    <t xml:space="preserve">Hướng Ý môn
</t>
  </si>
  <si>
    <t xml:space="preserve">Tiếu sinh
</t>
  </si>
  <si>
    <t xml:space="preserve">Thiện Dục giới
</t>
  </si>
  <si>
    <t xml:space="preserve">Quả Dục giới
</t>
  </si>
  <si>
    <t xml:space="preserve">Duy tác Dục giới
</t>
  </si>
  <si>
    <t xml:space="preserve">Thiện Đáo đại
</t>
  </si>
  <si>
    <t xml:space="preserve">Quả Đáo đại
</t>
  </si>
  <si>
    <t xml:space="preserve">Duy tác Đáo đại
</t>
  </si>
  <si>
    <t xml:space="preserve">Siêu thế
</t>
  </si>
  <si>
    <t xml:space="preserve">Tổng cộng
</t>
  </si>
  <si>
    <t xml:space="preserve">Chức năng
</t>
  </si>
  <si>
    <t xml:space="preserve">TT
</t>
  </si>
  <si>
    <t>1 ~ 3</t>
  </si>
  <si>
    <t>Na cảnh (đăng ký)</t>
  </si>
  <si>
    <t>Tổng hợp:</t>
  </si>
  <si>
    <r>
      <t xml:space="preserve">Số tâm có </t>
    </r>
    <r>
      <rPr>
        <b/>
        <sz val="10"/>
        <rFont val="Arial"/>
        <family val="2"/>
      </rPr>
      <t>1</t>
    </r>
    <r>
      <rPr>
        <sz val="10"/>
        <rFont val="Arial"/>
        <family val="2"/>
      </rPr>
      <t xml:space="preserve"> chức năng</t>
    </r>
  </si>
  <si>
    <r>
      <t xml:space="preserve">Số tâm có </t>
    </r>
    <r>
      <rPr>
        <b/>
        <sz val="10"/>
        <rFont val="Arial"/>
        <family val="2"/>
      </rPr>
      <t>2</t>
    </r>
    <r>
      <rPr>
        <sz val="10"/>
        <rFont val="Arial"/>
        <family val="2"/>
      </rPr>
      <t xml:space="preserve"> chức năng</t>
    </r>
  </si>
  <si>
    <r>
      <t xml:space="preserve">Số tâm có </t>
    </r>
    <r>
      <rPr>
        <b/>
        <sz val="10"/>
        <rFont val="Arial"/>
        <family val="2"/>
      </rPr>
      <t>3</t>
    </r>
    <r>
      <rPr>
        <sz val="10"/>
        <rFont val="Arial"/>
        <family val="2"/>
      </rPr>
      <t xml:space="preserve"> chức năng</t>
    </r>
  </si>
  <si>
    <r>
      <t xml:space="preserve">Số tâm có </t>
    </r>
    <r>
      <rPr>
        <b/>
        <sz val="10"/>
        <rFont val="Arial"/>
        <family val="2"/>
      </rPr>
      <t>4</t>
    </r>
    <r>
      <rPr>
        <sz val="10"/>
        <rFont val="Arial"/>
        <family val="2"/>
      </rPr>
      <t xml:space="preserve"> chức năng</t>
    </r>
  </si>
  <si>
    <r>
      <t xml:space="preserve">Số tâm có </t>
    </r>
    <r>
      <rPr>
        <b/>
        <sz val="10"/>
        <rFont val="Arial"/>
        <family val="2"/>
      </rPr>
      <t>5</t>
    </r>
    <r>
      <rPr>
        <sz val="10"/>
        <rFont val="Arial"/>
        <family val="2"/>
      </rPr>
      <t xml:space="preserve"> chức năng</t>
    </r>
  </si>
  <si>
    <r>
      <t xml:space="preserve">BẢNG 3.3. </t>
    </r>
    <r>
      <rPr>
        <b/>
        <sz val="11"/>
        <color rgb="FFC00000"/>
        <rFont val="Arial"/>
        <family val="2"/>
      </rPr>
      <t xml:space="preserve">SỰ </t>
    </r>
    <r>
      <rPr>
        <b/>
        <sz val="11"/>
        <color theme="8" tint="-0.499984740745262"/>
        <rFont val="Arial"/>
        <family val="2"/>
      </rPr>
      <t xml:space="preserve">TẬP YẾU </t>
    </r>
    <r>
      <rPr>
        <sz val="11"/>
        <color theme="8" tint="-0.499984740745262"/>
        <rFont val="Arial"/>
        <family val="2"/>
      </rPr>
      <t xml:space="preserve">(PHÂN CHIA TÂM THEO </t>
    </r>
    <r>
      <rPr>
        <sz val="11"/>
        <color rgb="FFC00000"/>
        <rFont val="Arial"/>
        <family val="2"/>
      </rPr>
      <t>CHỨC NĂNG</t>
    </r>
    <r>
      <rPr>
        <sz val="11"/>
        <color theme="8" tint="-0.499984740745262"/>
        <rFont val="Arial"/>
        <family val="2"/>
      </rPr>
      <t>)</t>
    </r>
  </si>
  <si>
    <r>
      <t xml:space="preserve">BẢNG 3.1. </t>
    </r>
    <r>
      <rPr>
        <b/>
        <sz val="11"/>
        <color rgb="FFC00000"/>
        <rFont val="Arial"/>
        <family val="2"/>
      </rPr>
      <t>THỌ</t>
    </r>
    <r>
      <rPr>
        <b/>
        <sz val="11"/>
        <color theme="8" tint="-0.499984740745262"/>
        <rFont val="Arial"/>
        <family val="2"/>
      </rPr>
      <t xml:space="preserve"> TẬP YẾU</t>
    </r>
    <r>
      <rPr>
        <sz val="11"/>
        <color theme="8" tint="-0.499984740745262"/>
        <rFont val="Arial"/>
        <family val="2"/>
      </rPr>
      <t xml:space="preserve"> (PHÂN CHIA TÂM THEO </t>
    </r>
    <r>
      <rPr>
        <sz val="11"/>
        <color rgb="FFC00000"/>
        <rFont val="Arial"/>
        <family val="2"/>
      </rPr>
      <t>CẢM THỌ</t>
    </r>
    <r>
      <rPr>
        <sz val="11"/>
        <color theme="8" tint="-0.499984740745262"/>
        <rFont val="Arial"/>
        <family val="2"/>
      </rPr>
      <t>)</t>
    </r>
  </si>
  <si>
    <r>
      <t xml:space="preserve">BẢNG 3.2. </t>
    </r>
    <r>
      <rPr>
        <b/>
        <sz val="11"/>
        <color rgb="FFC00000"/>
        <rFont val="Arial"/>
        <family val="2"/>
      </rPr>
      <t xml:space="preserve">NHÂN </t>
    </r>
    <r>
      <rPr>
        <b/>
        <sz val="11"/>
        <color theme="8" tint="-0.499984740745262"/>
        <rFont val="Arial"/>
        <family val="2"/>
      </rPr>
      <t xml:space="preserve">TẬP YẾU </t>
    </r>
    <r>
      <rPr>
        <sz val="11"/>
        <color theme="8" tint="-0.499984740745262"/>
        <rFont val="Arial"/>
        <family val="2"/>
      </rPr>
      <t xml:space="preserve">(PHÂN CHIA TÂM THEO </t>
    </r>
    <r>
      <rPr>
        <sz val="11"/>
        <color rgb="FFC00000"/>
        <rFont val="Arial"/>
        <family val="2"/>
      </rPr>
      <t>NHÂN/CĂN</t>
    </r>
    <r>
      <rPr>
        <sz val="11"/>
        <color theme="8" tint="-0.499984740745262"/>
        <rFont val="Arial"/>
        <family val="2"/>
      </rPr>
      <t>)</t>
    </r>
  </si>
  <si>
    <t>Tâm căn 
Si</t>
  </si>
  <si>
    <t xml:space="preserve">Vị trí trong lộ trình tâm
</t>
  </si>
  <si>
    <r>
      <t xml:space="preserve">BẢNG 3.4. </t>
    </r>
    <r>
      <rPr>
        <b/>
        <sz val="11"/>
        <color rgb="FFC00000"/>
        <rFont val="Arial"/>
        <family val="2"/>
      </rPr>
      <t xml:space="preserve">MÔN </t>
    </r>
    <r>
      <rPr>
        <b/>
        <sz val="11"/>
        <color theme="8" tint="-0.499984740745262"/>
        <rFont val="Arial"/>
        <family val="2"/>
      </rPr>
      <t xml:space="preserve">TẬP YẾU </t>
    </r>
    <r>
      <rPr>
        <sz val="11"/>
        <color theme="8" tint="-0.499984740745262"/>
        <rFont val="Arial"/>
        <family val="2"/>
      </rPr>
      <t xml:space="preserve">(PHÂN CHIA TÂM THEO </t>
    </r>
    <r>
      <rPr>
        <sz val="11"/>
        <color rgb="FFC00000"/>
        <rFont val="Arial"/>
        <family val="2"/>
      </rPr>
      <t>CỔNG, LỐI VÀO TÂM</t>
    </r>
    <r>
      <rPr>
        <sz val="11"/>
        <color theme="8" tint="-0.499984740745262"/>
        <rFont val="Arial"/>
        <family val="2"/>
      </rPr>
      <t>)</t>
    </r>
  </si>
  <si>
    <t xml:space="preserve">Hướng ngũ môn
</t>
  </si>
  <si>
    <t xml:space="preserve">Đoán định (hướng Ý môn)
</t>
  </si>
  <si>
    <t xml:space="preserve">Đổng lực Dục giới
</t>
  </si>
  <si>
    <t xml:space="preserve">Đổng lực Đáo đại và Siêu thế
</t>
  </si>
  <si>
    <t>Nhãn môn (mắt - nhìn)</t>
  </si>
  <si>
    <t>Nhĩ môn (tai - nghe)</t>
  </si>
  <si>
    <t>Tỉ môn (mũi - ngửi mùi)</t>
  </si>
  <si>
    <t>Thiệt môn (lưỡi - nếm vị)</t>
  </si>
  <si>
    <t>Ý môn</t>
  </si>
  <si>
    <t>Không nương môn</t>
  </si>
  <si>
    <t xml:space="preserve">Môn/ cổng
</t>
  </si>
  <si>
    <t>Tổng số môn</t>
  </si>
  <si>
    <t>Các tâm sanh lên tại</t>
  </si>
  <si>
    <t>môn =</t>
  </si>
  <si>
    <t>*</t>
  </si>
  <si>
    <t>- Luôn sanh lên</t>
  </si>
  <si>
    <t>- Đôi lúc sanh lên</t>
  </si>
  <si>
    <t>**</t>
  </si>
  <si>
    <r>
      <rPr>
        <b/>
        <sz val="10"/>
        <color rgb="FFFF0000"/>
        <rFont val="Arial"/>
        <family val="2"/>
      </rPr>
      <t>*</t>
    </r>
    <r>
      <rPr>
        <sz val="10"/>
        <rFont val="Arial"/>
        <family val="2"/>
      </rPr>
      <t xml:space="preserve">  </t>
    </r>
    <r>
      <rPr>
        <i/>
        <sz val="10"/>
        <rFont val="Arial"/>
        <family val="2"/>
      </rPr>
      <t>Quan sát thọ Hỷ, Đoán định, và Đổng lực Dục giới</t>
    </r>
  </si>
  <si>
    <r>
      <t xml:space="preserve">** </t>
    </r>
    <r>
      <rPr>
        <i/>
        <sz val="10"/>
        <rFont val="Arial"/>
        <family val="2"/>
      </rPr>
      <t>Quan sát thọ Xả và Quả Dục giới</t>
    </r>
  </si>
  <si>
    <t>Thân môn (da - tiếp xúc)</t>
  </si>
  <si>
    <t>=</t>
  </si>
  <si>
    <t xml:space="preserve">Tâm </t>
  </si>
  <si>
    <t>Đối Tượng</t>
  </si>
  <si>
    <t xml:space="preserve">Nhãn Thức </t>
  </si>
  <si>
    <t>Cảnh Sắc Hiện Tại</t>
  </si>
  <si>
    <t xml:space="preserve">Nhĩ Thức </t>
  </si>
  <si>
    <t>Cảnh Thinh Hiện Tại</t>
  </si>
  <si>
    <t xml:space="preserve">Tỷ Thức </t>
  </si>
  <si>
    <t>Cảnh Khí Hiện Tại</t>
  </si>
  <si>
    <t xml:space="preserve">Thiệt Thức </t>
  </si>
  <si>
    <t>Cảnh Vị Hiện Tại</t>
  </si>
  <si>
    <t xml:space="preserve">Thân Thức </t>
  </si>
  <si>
    <t>Cảnh Xúc Hiện Tại</t>
  </si>
  <si>
    <t xml:space="preserve">Ý Giới </t>
  </si>
  <si>
    <t>Năm Cảnh Hiện Tại</t>
  </si>
  <si>
    <t>54 Tâm Dục Giới,
52 Tâm Sở, 28 Sắc Pháp</t>
  </si>
  <si>
    <t xml:space="preserve">12 Bất Thiện,
4 Thiện Dục Giới Tịnh Hảo Ly Trí,
4 Duy Tác Dục Giới Tịnh Hảo Ly Trí </t>
  </si>
  <si>
    <t>81 Tâm Hiệp Thế,
52 Tâm Sở,
28 Sắc Pháp, Chế Định</t>
  </si>
  <si>
    <t xml:space="preserve">4 Thiện Dục Giới Tịnh Hảo Hợp Trí,
1 Thiện Thông </t>
  </si>
  <si>
    <t>87 Tâm (trừ A-la-hán Đạo và Quả),
52 Tâm Sở, 28 Sắc Pháp, Níp-bàn, Chế Định</t>
  </si>
  <si>
    <t xml:space="preserve">4 Duy Tác Dục Giới Tịnh Hảo Hợp Trí,
1 Duy Tác Thông, 1 Hướng Ý Môn </t>
  </si>
  <si>
    <t>Tất cả (89 Tâm, 52 Tâm Sở,
28 Sắc Pháp, Níp-bàn, Chế Định)</t>
  </si>
  <si>
    <t xml:space="preserve">3 Vô Sắc Thứ Hai,
3 Vô Sắc Thứ Tư </t>
  </si>
  <si>
    <t>Đáo Đại: Những Tâm Vô Sắc Thứ Nhất
và Thứ Ba tương ứng</t>
  </si>
  <si>
    <t xml:space="preserve">15 Sắc Giới, 3 Vô Sắc Thứ Nhất,
3 Vô Sắc Thứ Ba </t>
  </si>
  <si>
    <t>Chế Định</t>
  </si>
  <si>
    <t xml:space="preserve">Siêu Thế </t>
  </si>
  <si>
    <t>Níp-bàn</t>
  </si>
  <si>
    <t xml:space="preserve">3 Quan Sát, 1 Tiếu Sinh
8 Quả Dục Giới Tịnh Hảo </t>
  </si>
  <si>
    <r>
      <t xml:space="preserve">BẢNG 3.5. </t>
    </r>
    <r>
      <rPr>
        <b/>
        <sz val="11"/>
        <color rgb="FFC00000"/>
        <rFont val="Arial"/>
        <family val="2"/>
      </rPr>
      <t xml:space="preserve">CẢNH </t>
    </r>
    <r>
      <rPr>
        <b/>
        <sz val="11"/>
        <color theme="8" tint="-0.499984740745262"/>
        <rFont val="Arial"/>
        <family val="2"/>
      </rPr>
      <t xml:space="preserve">TẬP YẾU </t>
    </r>
    <r>
      <rPr>
        <sz val="11"/>
        <color theme="8" tint="-0.499984740745262"/>
        <rFont val="Arial"/>
        <family val="2"/>
      </rPr>
      <t xml:space="preserve">(PHÂN CHIA TÂM THEO </t>
    </r>
    <r>
      <rPr>
        <sz val="11"/>
        <color rgb="FFC00000"/>
        <rFont val="Arial"/>
        <family val="2"/>
      </rPr>
      <t>ĐỐI TƯỢNG, Ārammaṇa/ Ālambana</t>
    </r>
    <r>
      <rPr>
        <sz val="11"/>
        <color theme="8" tint="-0.499984740745262"/>
        <rFont val="Arial"/>
        <family val="2"/>
      </rPr>
      <t>)</t>
    </r>
  </si>
  <si>
    <r>
      <rPr>
        <b/>
        <sz val="11"/>
        <color theme="8" tint="-0.499984740745262"/>
        <rFont val="Arial"/>
        <family val="2"/>
      </rPr>
      <t>3.1.</t>
    </r>
    <r>
      <rPr>
        <b/>
        <sz val="11"/>
        <color rgb="FFC00000"/>
        <rFont val="Arial"/>
        <family val="2"/>
      </rPr>
      <t xml:space="preserve">
THỌ </t>
    </r>
    <r>
      <rPr>
        <b/>
        <sz val="11"/>
        <color theme="8" tint="-0.499984740745262"/>
        <rFont val="Arial"/>
        <family val="2"/>
      </rPr>
      <t>TẬP YẾU</t>
    </r>
  </si>
  <si>
    <t>Căn Tham</t>
  </si>
  <si>
    <t>Căn Sân</t>
  </si>
  <si>
    <t>Căn 
Si</t>
  </si>
  <si>
    <r>
      <t xml:space="preserve">3.2. </t>
    </r>
    <r>
      <rPr>
        <b/>
        <sz val="11"/>
        <color rgb="FFC00000"/>
        <rFont val="Arial"/>
        <family val="2"/>
      </rPr>
      <t>NHÂN</t>
    </r>
    <r>
      <rPr>
        <b/>
        <sz val="11"/>
        <color theme="8" tint="-0.499984740745262"/>
        <rFont val="Arial"/>
        <family val="2"/>
      </rPr>
      <t xml:space="preserve"> TẬP YẾU (CHIA THEO </t>
    </r>
    <r>
      <rPr>
        <b/>
        <sz val="11"/>
        <color rgb="FFC00000"/>
        <rFont val="Arial"/>
        <family val="2"/>
      </rPr>
      <t>NHÂN/CĂN</t>
    </r>
    <r>
      <rPr>
        <b/>
        <sz val="11"/>
        <color theme="8" tint="-0.499984740745262"/>
        <rFont val="Arial"/>
        <family val="2"/>
      </rPr>
      <t>)</t>
    </r>
  </si>
  <si>
    <t>Số nhân/ căn trong Tâm</t>
  </si>
  <si>
    <t>Lạc</t>
  </si>
  <si>
    <t>Ưu</t>
  </si>
  <si>
    <t>Khổ</t>
  </si>
  <si>
    <t>#4</t>
  </si>
  <si>
    <t>#5</t>
  </si>
  <si>
    <t>#6</t>
  </si>
  <si>
    <t>#7</t>
  </si>
  <si>
    <t>#8</t>
  </si>
  <si>
    <t>#9</t>
  </si>
  <si>
    <t>#10</t>
  </si>
  <si>
    <t>#11</t>
  </si>
  <si>
    <t>#12</t>
  </si>
  <si>
    <t>#13</t>
  </si>
  <si>
    <t>#14</t>
  </si>
  <si>
    <t>Đổng lực Javana</t>
  </si>
  <si>
    <t>Tục sinh</t>
  </si>
  <si>
    <t>Hữu phần</t>
  </si>
  <si>
    <t>Tử</t>
  </si>
  <si>
    <t>#1</t>
  </si>
  <si>
    <t>#2</t>
  </si>
  <si>
    <t>#3</t>
  </si>
  <si>
    <t>Cộng</t>
  </si>
  <si>
    <r>
      <t xml:space="preserve">3.3. </t>
    </r>
    <r>
      <rPr>
        <b/>
        <sz val="11"/>
        <color rgb="FFC00000"/>
        <rFont val="Arial"/>
        <family val="2"/>
      </rPr>
      <t xml:space="preserve">SỰ </t>
    </r>
    <r>
      <rPr>
        <b/>
        <sz val="11"/>
        <rFont val="Arial"/>
        <family val="2"/>
      </rPr>
      <t xml:space="preserve">TẬP YẾU (PHÂN CHIA TÂM THEO </t>
    </r>
    <r>
      <rPr>
        <b/>
        <sz val="11"/>
        <color rgb="FFC00000"/>
        <rFont val="Arial"/>
        <family val="2"/>
      </rPr>
      <t>CHỨC NĂNG</t>
    </r>
    <r>
      <rPr>
        <b/>
        <sz val="11"/>
        <rFont val="Arial"/>
        <family val="2"/>
      </rPr>
      <t>)</t>
    </r>
  </si>
  <si>
    <r>
      <t xml:space="preserve">3.4. </t>
    </r>
    <r>
      <rPr>
        <b/>
        <sz val="11"/>
        <color rgb="FFC00000"/>
        <rFont val="Arial"/>
        <family val="2"/>
      </rPr>
      <t>MÔN</t>
    </r>
    <r>
      <rPr>
        <b/>
        <sz val="11"/>
        <rFont val="Arial"/>
        <family val="2"/>
      </rPr>
      <t xml:space="preserve"> TẬP YẾU (PHÂN CHIA TÂM THEO </t>
    </r>
    <r>
      <rPr>
        <b/>
        <sz val="11"/>
        <color rgb="FFC00000"/>
        <rFont val="Arial"/>
        <family val="2"/>
      </rPr>
      <t>LỐI VÀO</t>
    </r>
    <r>
      <rPr>
        <b/>
        <sz val="11"/>
        <rFont val="Arial"/>
        <family val="2"/>
      </rPr>
      <t>)</t>
    </r>
  </si>
  <si>
    <t>Nhân</t>
  </si>
  <si>
    <t>Sự</t>
  </si>
  <si>
    <t>Môn</t>
  </si>
  <si>
    <r>
      <rPr>
        <sz val="12"/>
        <color rgb="FF00B050"/>
        <rFont val="Arial"/>
        <family val="2"/>
      </rPr>
      <t>*</t>
    </r>
    <r>
      <rPr>
        <sz val="12"/>
        <color rgb="FFC00000"/>
        <rFont val="Arial"/>
        <family val="2"/>
      </rPr>
      <t>*</t>
    </r>
    <r>
      <rPr>
        <sz val="12"/>
        <color theme="0" tint="-0.499984740745262"/>
        <rFont val="Arial"/>
        <family val="2"/>
      </rPr>
      <t>*</t>
    </r>
  </si>
  <si>
    <t>Dòng hữu phần</t>
  </si>
  <si>
    <t>Hữu phần vừa qua</t>
  </si>
  <si>
    <t>Hữu phần rúng động</t>
  </si>
  <si>
    <t>Hữu phần dứt dòng</t>
  </si>
  <si>
    <t>Hướng Ngũ môn</t>
  </si>
  <si>
    <t>Nhãn thức</t>
  </si>
  <si>
    <t>Tiếp thâu</t>
  </si>
  <si>
    <t>Na cảnh</t>
  </si>
  <si>
    <t>Bhavaṅga</t>
  </si>
  <si>
    <t>Calana Bhavaṅga</t>
  </si>
  <si>
    <t>Upaccheda Bhavaṅga</t>
  </si>
  <si>
    <t>Pañcadvārāvajjana</t>
  </si>
  <si>
    <t>Cakkhu-viññāṇa</t>
  </si>
  <si>
    <t>Sampaṭicchana</t>
  </si>
  <si>
    <t>Santīraṇa</t>
  </si>
  <si>
    <t>Voṭṭhabbana</t>
  </si>
  <si>
    <t>Javana (impulse) ~ vụt qua, trôi qua nhanh, sự trải nghiệm đối tượng một cách đầy đủ</t>
  </si>
  <si>
    <t>Tadārammaṇa</t>
  </si>
  <si>
    <t>Đổng lực
1</t>
  </si>
  <si>
    <t>Đổng lực
2</t>
  </si>
  <si>
    <t>Đổng lực
3</t>
  </si>
  <si>
    <t>Đổng lực
4</t>
  </si>
  <si>
    <t>Đổng lực
5</t>
  </si>
  <si>
    <t>Đổng lực
6</t>
  </si>
  <si>
    <t>Đổng lực
7</t>
  </si>
  <si>
    <t>Ba sát-na này bắt nghiệp (Kamma), nghiệp tướng (Kamma-nimitta) hay thú tướng (Gati-nimitta) làm cảnh</t>
  </si>
  <si>
    <t>Tương tự: Nhĩ - Tỷ - Thiệt - Thân - Ý</t>
  </si>
  <si>
    <t>14 hoạt động của những tâm khách quan (Vīthi Citta) năng động</t>
  </si>
  <si>
    <t>Tâm chủ quan (Vīthimutta citta) không năng động</t>
  </si>
  <si>
    <t>{V</t>
  </si>
  <si>
    <t>NT</t>
  </si>
  <si>
    <t>T</t>
  </si>
  <si>
    <t>Q</t>
  </si>
  <si>
    <t>N</t>
  </si>
  <si>
    <t>N}</t>
  </si>
  <si>
    <t>H}</t>
  </si>
  <si>
    <t>V</t>
  </si>
  <si>
    <t>J}</t>
  </si>
  <si>
    <t>P}</t>
  </si>
  <si>
    <t>R}</t>
  </si>
  <si>
    <t>{R</t>
  </si>
  <si>
    <t>Y</t>
  </si>
  <si>
    <r>
      <rPr>
        <sz val="9"/>
        <color rgb="FFC00000"/>
        <rFont val="Arial"/>
        <family val="2"/>
      </rPr>
      <t>Y</t>
    </r>
    <r>
      <rPr>
        <sz val="9"/>
        <rFont val="Arial"/>
        <family val="2"/>
      </rPr>
      <t>: Hướng ý môn</t>
    </r>
  </si>
  <si>
    <r>
      <t xml:space="preserve">Ba ngôi sao biểu thị 3 tiểu sát-na của mỗi sát-na tâm: </t>
    </r>
    <r>
      <rPr>
        <sz val="9"/>
        <color rgb="FF00B050"/>
        <rFont val="Arial"/>
        <family val="2"/>
      </rPr>
      <t>sanh (Uppāda)</t>
    </r>
    <r>
      <rPr>
        <sz val="9"/>
        <rFont val="Arial"/>
        <family val="2"/>
      </rPr>
      <t xml:space="preserve"> - </t>
    </r>
    <r>
      <rPr>
        <sz val="9"/>
        <color rgb="FFC00000"/>
        <rFont val="Arial"/>
        <family val="2"/>
      </rPr>
      <t xml:space="preserve">trụ (Ṭhiti) </t>
    </r>
    <r>
      <rPr>
        <sz val="9"/>
        <rFont val="Arial"/>
        <family val="2"/>
      </rPr>
      <t xml:space="preserve">- </t>
    </r>
    <r>
      <rPr>
        <sz val="9"/>
        <color theme="0" tint="-0.499984740745262"/>
        <rFont val="Arial"/>
        <family val="2"/>
      </rPr>
      <t>diệt (Bhaṅga)</t>
    </r>
  </si>
  <si>
    <r>
      <t xml:space="preserve">Lộ tâm cảnh rất lớn (Atimahanta) </t>
    </r>
    <r>
      <rPr>
        <i/>
        <sz val="10"/>
        <color theme="0" tint="-0.499984740745262"/>
        <rFont val="Arial"/>
        <family val="2"/>
      </rPr>
      <t>(chi tiết như Bảng 4.1 ở trên)</t>
    </r>
  </si>
  <si>
    <t>Lộ tâm cảnh lớn (Mahanta)</t>
  </si>
  <si>
    <t>Lộ tâm cảnh nhỏ (Paritta)</t>
  </si>
  <si>
    <t>Lộ tâm cảnh rất nhỏ (Atiparitta)</t>
  </si>
  <si>
    <t>Trên đây là những lộ tâm tại Nhãn môn (~ NT). Đối với những lộ tâm tại 4 môn còn lại, chỉ cần thay thế Nhãn Thức bằng Nhĩ / Tỷ / Thiệt / hay Thân Thức. 
15 lộ tâm này có thể xảy ra tại bất kỳ một trong 5 môn; do đó, chúng ta có tổng cộng là 75 lộ tâm xảy ra tại tất cả năm môn (Pañcadvāravīthi).</t>
  </si>
  <si>
    <t>Lộ tâm đuôi Na cảnh</t>
  </si>
  <si>
    <t>Lộ tâm đuôi Javana</t>
  </si>
  <si>
    <t>Lộ tâm đuôi Đoán định (Voṭṭhabbana)</t>
  </si>
  <si>
    <r>
      <t xml:space="preserve">Lộ tâm đuôi hư thoát (Moghavāra) / </t>
    </r>
    <r>
      <rPr>
        <i/>
        <sz val="9"/>
        <rFont val="Arial"/>
        <family val="2"/>
      </rPr>
      <t>vì không có tâm khách quan (Vīthi Citta) nào cả</t>
    </r>
  </si>
  <si>
    <t>Atīta Bhavaṅga</t>
  </si>
  <si>
    <t>Cảnh rõ ràng (Vibhūta)</t>
  </si>
  <si>
    <t>Cảnh mờ nhạt (Avibhūta)</t>
  </si>
  <si>
    <r>
      <t xml:space="preserve">BẢNG </t>
    </r>
    <r>
      <rPr>
        <b/>
        <sz val="12"/>
        <color rgb="FFC00000"/>
        <rFont val="Arial"/>
        <family val="2"/>
      </rPr>
      <t>4.2</t>
    </r>
    <r>
      <rPr>
        <b/>
        <sz val="12"/>
        <color theme="8" tint="-0.499984740745262"/>
        <rFont val="Arial"/>
        <family val="2"/>
      </rPr>
      <t>: NHỮNG LỘ TÂM NGŨ MÔN (Pañcadvāravīthi)</t>
    </r>
  </si>
  <si>
    <r>
      <t xml:space="preserve">BẢNG </t>
    </r>
    <r>
      <rPr>
        <b/>
        <sz val="12"/>
        <color rgb="FFC00000"/>
        <rFont val="Arial"/>
        <family val="2"/>
      </rPr>
      <t>4.1</t>
    </r>
    <r>
      <rPr>
        <b/>
        <sz val="12"/>
        <color theme="8" tint="-0.499984740745262"/>
        <rFont val="Arial"/>
        <family val="2"/>
      </rPr>
      <t xml:space="preserve">: LỘ TRÌNH TÂM NHÃN THỨC </t>
    </r>
    <r>
      <rPr>
        <sz val="12"/>
        <color theme="8" tint="-0.499984740745262"/>
        <rFont val="Arial"/>
        <family val="2"/>
      </rPr>
      <t>(với cảnh rất lớn ~ Atimahanta)</t>
    </r>
  </si>
  <si>
    <r>
      <t xml:space="preserve">BẢNG </t>
    </r>
    <r>
      <rPr>
        <b/>
        <sz val="12"/>
        <color rgb="FFC00000"/>
        <rFont val="Arial"/>
        <family val="2"/>
      </rPr>
      <t>4.3</t>
    </r>
    <r>
      <rPr>
        <b/>
        <sz val="12"/>
        <color theme="8" tint="-0.499984740745262"/>
        <rFont val="Arial"/>
        <family val="2"/>
      </rPr>
      <t>: LỘ Ý MÔN JAVANA GIỚI HẠN / Lộ ý môn thuần khiết (Suddha-Manodvāravīthi)</t>
    </r>
  </si>
  <si>
    <r>
      <t xml:space="preserve">BẢNG </t>
    </r>
    <r>
      <rPr>
        <b/>
        <sz val="12"/>
        <color rgb="FFC00000"/>
        <rFont val="Arial"/>
        <family val="2"/>
      </rPr>
      <t>4.4</t>
    </r>
    <r>
      <rPr>
        <b/>
        <sz val="12"/>
        <color theme="8" tint="-0.499984740745262"/>
        <rFont val="Arial"/>
        <family val="2"/>
      </rPr>
      <t>: LỘ TÂM JAVANA THẨM THẤU (KIÊN CỐ)</t>
    </r>
  </si>
  <si>
    <t>Độn căn</t>
  </si>
  <si>
    <t>Lợi căn</t>
  </si>
  <si>
    <t>CB</t>
  </si>
  <si>
    <t>CH</t>
  </si>
  <si>
    <t>CT</t>
  </si>
  <si>
    <t>Lộ đắc Thiền</t>
  </si>
  <si>
    <t>TĐ</t>
  </si>
  <si>
    <t>TQ</t>
  </si>
  <si>
    <t>TQ}</t>
  </si>
  <si>
    <t>Th}</t>
  </si>
  <si>
    <t>Ghi chú:</t>
  </si>
  <si>
    <r>
      <rPr>
        <b/>
        <sz val="9"/>
        <color rgb="FFC00000"/>
        <rFont val="Arial"/>
        <family val="2"/>
      </rPr>
      <t>CB</t>
    </r>
    <r>
      <rPr>
        <sz val="9"/>
        <rFont val="Arial"/>
        <family val="2"/>
      </rPr>
      <t xml:space="preserve">: Chuẩn bị (Parikamma / Preparation) - </t>
    </r>
    <r>
      <rPr>
        <b/>
        <sz val="9"/>
        <color rgb="FFC00000"/>
        <rFont val="Arial"/>
        <family val="2"/>
      </rPr>
      <t>CH</t>
    </r>
    <r>
      <rPr>
        <sz val="9"/>
        <rFont val="Arial"/>
        <family val="2"/>
      </rPr>
      <t xml:space="preserve">: Cận hành (Upacāra / Access) - </t>
    </r>
    <r>
      <rPr>
        <b/>
        <sz val="9"/>
        <color rgb="FFC00000"/>
        <rFont val="Arial"/>
        <family val="2"/>
      </rPr>
      <t>TT</t>
    </r>
    <r>
      <rPr>
        <sz val="9"/>
        <rFont val="Arial"/>
        <family val="2"/>
      </rPr>
      <t xml:space="preserve">: Thuận thứ (Anuloma / Conformity) - </t>
    </r>
  </si>
  <si>
    <t>------------------------------------- Javana (7) -------------------------------------</t>
  </si>
  <si>
    <r>
      <rPr>
        <b/>
        <sz val="9"/>
        <color rgb="FFC00000"/>
        <rFont val="Arial"/>
        <family val="2"/>
      </rPr>
      <t>CT</t>
    </r>
    <r>
      <rPr>
        <b/>
        <sz val="9"/>
        <rFont val="Arial"/>
        <family val="2"/>
      </rPr>
      <t xml:space="preserve">: </t>
    </r>
    <r>
      <rPr>
        <sz val="9"/>
        <rFont val="Arial"/>
        <family val="2"/>
      </rPr>
      <t xml:space="preserve">Chuyển đổi tộc tánh (Gotrabhū / Change of lineage) - </t>
    </r>
    <r>
      <rPr>
        <b/>
        <sz val="9"/>
        <color rgb="FFC00000"/>
        <rFont val="Arial"/>
        <family val="2"/>
      </rPr>
      <t>Th</t>
    </r>
    <r>
      <rPr>
        <sz val="9"/>
        <rFont val="Arial"/>
        <family val="2"/>
      </rPr>
      <t xml:space="preserve">: Thiền (Jhāna) - </t>
    </r>
    <r>
      <rPr>
        <b/>
        <sz val="9"/>
        <color rgb="FFC00000"/>
        <rFont val="Arial"/>
        <family val="2"/>
      </rPr>
      <t>TĐ</t>
    </r>
    <r>
      <rPr>
        <sz val="9"/>
        <rFont val="Arial"/>
        <family val="2"/>
      </rPr>
      <t xml:space="preserve">: Đạo (Magga / Path) - </t>
    </r>
    <r>
      <rPr>
        <b/>
        <sz val="9"/>
        <color rgb="FFC00000"/>
        <rFont val="Arial"/>
        <family val="2"/>
      </rPr>
      <t>TQ</t>
    </r>
    <r>
      <rPr>
        <sz val="9"/>
        <rFont val="Arial"/>
        <family val="2"/>
      </rPr>
      <t xml:space="preserve">: Quả (Phala / Fruit) </t>
    </r>
  </si>
  <si>
    <r>
      <t xml:space="preserve">Lộ đắc Đạo Quả </t>
    </r>
    <r>
      <rPr>
        <b/>
        <sz val="10"/>
        <color rgb="FFC00000"/>
        <rFont val="Arial"/>
        <family val="2"/>
      </rPr>
      <t>(Nhập Lưu đạo)</t>
    </r>
  </si>
  <si>
    <t>DK</t>
  </si>
  <si>
    <t xml:space="preserve">Sắc Cứu Cánh </t>
  </si>
  <si>
    <t xml:space="preserve">Thiện Kiến </t>
  </si>
  <si>
    <t xml:space="preserve">Thiện Hiện </t>
  </si>
  <si>
    <t xml:space="preserve">Vô Nhiệt </t>
  </si>
  <si>
    <t xml:space="preserve">Vô Phiền </t>
  </si>
  <si>
    <t xml:space="preserve">Vô Tưởng </t>
  </si>
  <si>
    <t xml:space="preserve">Quảng Quả </t>
  </si>
  <si>
    <t xml:space="preserve">Biến Tịnh Thiên </t>
  </si>
  <si>
    <t xml:space="preserve">Vô Lượng Tịnh Thiên </t>
  </si>
  <si>
    <t xml:space="preserve">Thiểu Tịnh Thiên </t>
  </si>
  <si>
    <t xml:space="preserve">Quang Âm Thiên </t>
  </si>
  <si>
    <t xml:space="preserve">Vô Lượng Quang Thiên </t>
  </si>
  <si>
    <t xml:space="preserve">Thiểu Quang Thiên </t>
  </si>
  <si>
    <t xml:space="preserve">Đại Phạm Thiên </t>
  </si>
  <si>
    <t>AK</t>
  </si>
  <si>
    <t xml:space="preserve">Phạm Phụ Thiên </t>
  </si>
  <si>
    <t xml:space="preserve">Phạm Chúng Thiên </t>
  </si>
  <si>
    <t xml:space="preserve">Tha Hóa Tự Tại </t>
  </si>
  <si>
    <t>TN</t>
  </si>
  <si>
    <t xml:space="preserve">Hóa Lạc Thiên </t>
  </si>
  <si>
    <t xml:space="preserve">Đấu Suất </t>
  </si>
  <si>
    <t xml:space="preserve">Dạ Ma </t>
  </si>
  <si>
    <t xml:space="preserve">Tam Thập Tam </t>
  </si>
  <si>
    <t xml:space="preserve">Tứ Đại Thiên Vương </t>
  </si>
  <si>
    <t>Không xác định</t>
  </si>
  <si>
    <t xml:space="preserve">A-tu-la </t>
  </si>
  <si>
    <t xml:space="preserve">Bàng Sanh </t>
  </si>
  <si>
    <t xml:space="preserve">Địa Ngục </t>
  </si>
  <si>
    <t>1/2</t>
  </si>
  <si>
    <t>1/3</t>
  </si>
  <si>
    <t>Giới</t>
  </si>
  <si>
    <t>Cõi</t>
  </si>
  <si>
    <t>Tuổi thọ</t>
  </si>
  <si>
    <r>
      <t xml:space="preserve">Tầng thiền 
thứ 1 
</t>
    </r>
    <r>
      <rPr>
        <i/>
        <sz val="10"/>
        <rFont val="Arial"/>
        <family val="2"/>
      </rPr>
      <t>(sơ thiền)</t>
    </r>
  </si>
  <si>
    <t>Niraya</t>
  </si>
  <si>
    <t>Tiracchāna-yoni</t>
  </si>
  <si>
    <t>Pettivisaya</t>
  </si>
  <si>
    <t>Asurakāya</t>
  </si>
  <si>
    <t>Ngạ Quỷ (ma đói)</t>
  </si>
  <si>
    <t>Sống trong cùng cõi với loài người</t>
  </si>
  <si>
    <t>Cātummahārājikā</t>
  </si>
  <si>
    <t>Tāvatiṃsa</t>
  </si>
  <si>
    <t>Yāmā</t>
  </si>
  <si>
    <t>Tusitā</t>
  </si>
  <si>
    <t>Nimmānaratī</t>
  </si>
  <si>
    <t>Manussa</t>
  </si>
  <si>
    <t>Paranimmitavasavattī</t>
  </si>
  <si>
    <t>Địa cư</t>
  </si>
  <si>
    <t>Địa cư &amp; Không cư</t>
  </si>
  <si>
    <t>Không cư</t>
  </si>
  <si>
    <r>
      <t xml:space="preserve">Sắc giới 
</t>
    </r>
    <r>
      <rPr>
        <b/>
        <sz val="10"/>
        <color rgb="FFC00000"/>
        <rFont val="Arial"/>
        <family val="2"/>
      </rPr>
      <t xml:space="preserve">(16) </t>
    </r>
    <r>
      <rPr>
        <sz val="10"/>
        <color rgb="FFC00000"/>
        <rFont val="Arial"/>
        <family val="2"/>
      </rPr>
      <t>Rūpāvacara</t>
    </r>
  </si>
  <si>
    <r>
      <t xml:space="preserve">Dục giới 
</t>
    </r>
    <r>
      <rPr>
        <b/>
        <sz val="10"/>
        <color rgb="FF7030A0"/>
        <rFont val="Arial"/>
        <family val="2"/>
      </rPr>
      <t xml:space="preserve">(11)
</t>
    </r>
    <r>
      <rPr>
        <sz val="10"/>
        <color rgb="FF7030A0"/>
        <rFont val="Arial"/>
        <family val="2"/>
      </rPr>
      <t>Kāmāvacara</t>
    </r>
  </si>
  <si>
    <t>Brahmapārisajja</t>
  </si>
  <si>
    <t>Brahmapurohita</t>
  </si>
  <si>
    <t>Mahābrahmā</t>
  </si>
  <si>
    <r>
      <t xml:space="preserve">Cõi 
Thiên giới 
</t>
    </r>
    <r>
      <rPr>
        <i/>
        <sz val="10"/>
        <color rgb="FF7030A0"/>
        <rFont val="Arial"/>
        <family val="2"/>
      </rPr>
      <t>(Deva Loka)</t>
    </r>
  </si>
  <si>
    <t>Parittābhā</t>
  </si>
  <si>
    <t>Appamāṇābhā</t>
  </si>
  <si>
    <t>Ābhassara</t>
  </si>
  <si>
    <t>Parittasubha</t>
  </si>
  <si>
    <t>Appamāṇasubha</t>
  </si>
  <si>
    <t>Subhakiṇha</t>
  </si>
  <si>
    <t>Asañña-satta</t>
  </si>
  <si>
    <t>Vehapphala</t>
  </si>
  <si>
    <r>
      <t xml:space="preserve">Ngũ 
Tịnh 
cư </t>
    </r>
    <r>
      <rPr>
        <i/>
        <sz val="10"/>
        <color rgb="FFC00000"/>
        <rFont val="Arial"/>
        <family val="2"/>
      </rPr>
      <t>(Suddhāvāsa)</t>
    </r>
  </si>
  <si>
    <t>Aviha</t>
  </si>
  <si>
    <t>Atapp</t>
  </si>
  <si>
    <t>Sudassā</t>
  </si>
  <si>
    <t>Sudassī</t>
  </si>
  <si>
    <t>Akaniṭṭha</t>
  </si>
  <si>
    <t>Hư không Vô Biên xứ</t>
  </si>
  <si>
    <t>Ākāsānañcāyatana</t>
  </si>
  <si>
    <t>Viññāṇañcāyatana</t>
  </si>
  <si>
    <t>Thức Vô Biên xứ</t>
  </si>
  <si>
    <t>Ākiñcaññāyatana</t>
  </si>
  <si>
    <t>Vô Sở Hữu xứ</t>
  </si>
  <si>
    <t>Nevasaññānāsaññāyatana</t>
  </si>
  <si>
    <t xml:space="preserve">Phi Tưởng Phi Phi Tưởng xứ </t>
  </si>
  <si>
    <r>
      <t xml:space="preserve">Đọa xứ
</t>
    </r>
    <r>
      <rPr>
        <sz val="10"/>
        <color rgb="FF7030A0"/>
        <rFont val="Arial"/>
        <family val="2"/>
      </rPr>
      <t>(4)</t>
    </r>
    <r>
      <rPr>
        <sz val="10"/>
        <rFont val="Arial"/>
        <family val="2"/>
      </rPr>
      <t xml:space="preserve">
</t>
    </r>
    <r>
      <rPr>
        <i/>
        <sz val="10"/>
        <color rgb="FF7030A0"/>
        <rFont val="Arial"/>
        <family val="2"/>
      </rPr>
      <t>(Apāya)</t>
    </r>
  </si>
  <si>
    <r>
      <t xml:space="preserve">Nhàn cảnh
</t>
    </r>
    <r>
      <rPr>
        <sz val="10"/>
        <color rgb="FF7030A0"/>
        <rFont val="Arial"/>
        <family val="2"/>
      </rPr>
      <t>(7)</t>
    </r>
    <r>
      <rPr>
        <sz val="10"/>
        <rFont val="Arial"/>
        <family val="2"/>
      </rPr>
      <t xml:space="preserve">
</t>
    </r>
    <r>
      <rPr>
        <i/>
        <sz val="10"/>
        <color rgb="FF7030A0"/>
        <rFont val="Arial"/>
        <family val="2"/>
      </rPr>
      <t>(Thiện thú dục giới - Kāmasugati)</t>
    </r>
  </si>
  <si>
    <r>
      <t xml:space="preserve">Vô sắc 
giới </t>
    </r>
    <r>
      <rPr>
        <b/>
        <sz val="10"/>
        <color theme="5" tint="-0.249977111117893"/>
        <rFont val="Arial"/>
        <family val="2"/>
      </rPr>
      <t xml:space="preserve">(4)
</t>
    </r>
    <r>
      <rPr>
        <sz val="10"/>
        <color theme="5" tint="-0.249977111117893"/>
        <rFont val="Arial"/>
        <family val="2"/>
      </rPr>
      <t>Arūpāvacara</t>
    </r>
  </si>
  <si>
    <r>
      <t xml:space="preserve">Người vô nhân ác thú </t>
    </r>
    <r>
      <rPr>
        <sz val="10"/>
        <color rgb="FFC00000"/>
        <rFont val="Arial"/>
        <family val="2"/>
      </rPr>
      <t>(Duggati Ahetuka)</t>
    </r>
  </si>
  <si>
    <r>
      <t xml:space="preserve">Người vô nhân thiện thú 
</t>
    </r>
    <r>
      <rPr>
        <sz val="10"/>
        <color rgb="FFC00000"/>
        <rFont val="Arial"/>
        <family val="2"/>
      </rPr>
      <t>(Sugati Ahetuka)</t>
    </r>
  </si>
  <si>
    <r>
      <t xml:space="preserve">Người nhị nhân </t>
    </r>
    <r>
      <rPr>
        <sz val="10"/>
        <color rgb="FFC00000"/>
        <rFont val="Arial"/>
        <family val="2"/>
      </rPr>
      <t>(Dvihetuka)</t>
    </r>
  </si>
  <si>
    <r>
      <t xml:space="preserve">Người phàm tam nhân </t>
    </r>
    <r>
      <rPr>
        <sz val="10"/>
        <color rgb="FFC00000"/>
        <rFont val="Arial"/>
        <family val="2"/>
      </rPr>
      <t>(Tihetuka Puthujjana)</t>
    </r>
  </si>
  <si>
    <r>
      <t xml:space="preserve">Người Nhập Lưu Đạo </t>
    </r>
    <r>
      <rPr>
        <sz val="10"/>
        <color rgb="FFC00000"/>
        <rFont val="Arial"/>
        <family val="2"/>
      </rPr>
      <t>(Sotāpatti-maggaṭṭha)</t>
    </r>
  </si>
  <si>
    <r>
      <t xml:space="preserve">Người Nhập Lưu Quả </t>
    </r>
    <r>
      <rPr>
        <sz val="10"/>
        <color rgb="FFC00000"/>
        <rFont val="Arial"/>
        <family val="2"/>
      </rPr>
      <t>(Sotāpatti-phalaṭṭha)</t>
    </r>
  </si>
  <si>
    <r>
      <t xml:space="preserve">Người Nhất Lai Đạo </t>
    </r>
    <r>
      <rPr>
        <sz val="10"/>
        <color rgb="FFC00000"/>
        <rFont val="Arial"/>
        <family val="2"/>
      </rPr>
      <t>(Sakadāgāmī-maggaṭṭha)</t>
    </r>
  </si>
  <si>
    <r>
      <t xml:space="preserve">Người Nhất Lai Quả </t>
    </r>
    <r>
      <rPr>
        <sz val="10"/>
        <color rgb="FFC00000"/>
        <rFont val="Arial"/>
        <family val="2"/>
      </rPr>
      <t>(Sakadāgāmī-phalaṭṭha)</t>
    </r>
  </si>
  <si>
    <r>
      <t xml:space="preserve">Người Bất Lai Đạo </t>
    </r>
    <r>
      <rPr>
        <sz val="10"/>
        <color rgb="FFC00000"/>
        <rFont val="Arial"/>
        <family val="2"/>
      </rPr>
      <t>(Anāgāmī-maggaṭṭha)</t>
    </r>
  </si>
  <si>
    <r>
      <t xml:space="preserve">Người Bất Lai Quả </t>
    </r>
    <r>
      <rPr>
        <sz val="10"/>
        <color rgb="FFC00000"/>
        <rFont val="Arial"/>
        <family val="2"/>
      </rPr>
      <t>(Anāgāmī-phalaṭṭha)</t>
    </r>
  </si>
  <si>
    <r>
      <t xml:space="preserve">Người A-la-hán Đạo </t>
    </r>
    <r>
      <rPr>
        <sz val="10"/>
        <color rgb="FFC00000"/>
        <rFont val="Arial"/>
        <family val="2"/>
      </rPr>
      <t>(Arahatta-maggaṭṭha)</t>
    </r>
  </si>
  <si>
    <r>
      <t xml:space="preserve">Người A-la-hán Quả </t>
    </r>
    <r>
      <rPr>
        <sz val="10"/>
        <color rgb="FFC00000"/>
        <rFont val="Arial"/>
        <family val="2"/>
      </rPr>
      <t>(Arahatta-phalaṭṭha)</t>
    </r>
  </si>
  <si>
    <t>þ</t>
  </si>
  <si>
    <r>
      <t xml:space="preserve">Tầng thiền 
thứ 3 </t>
    </r>
    <r>
      <rPr>
        <sz val="10"/>
        <color theme="5" tint="0.39997558519241921"/>
        <rFont val="Arial"/>
        <family val="2"/>
      </rPr>
      <t>(/4)</t>
    </r>
  </si>
  <si>
    <r>
      <t xml:space="preserve">Tầng thiền 
thứ 2 </t>
    </r>
    <r>
      <rPr>
        <sz val="10"/>
        <color theme="5" tint="0.39997558519241921"/>
        <rFont val="Arial"/>
        <family val="2"/>
      </rPr>
      <t>(/2&amp;3)</t>
    </r>
  </si>
  <si>
    <r>
      <t>Tầng thiền 
thứ 4</t>
    </r>
    <r>
      <rPr>
        <sz val="10"/>
        <color theme="5" tint="0.39997558519241921"/>
        <rFont val="Arial"/>
        <family val="2"/>
      </rPr>
      <t xml:space="preserve"> (/5)</t>
    </r>
  </si>
  <si>
    <r>
      <t>Nhân loại</t>
    </r>
    <r>
      <rPr>
        <i/>
        <sz val="10"/>
        <color rgb="FFC00000"/>
        <rFont val="Arial"/>
        <family val="2"/>
      </rPr>
      <t xml:space="preserve"> (loài người) </t>
    </r>
  </si>
  <si>
    <t>Tâm Quả thiện vô nhân - Thọ Xả - Tâm quan sát</t>
  </si>
  <si>
    <t>Bị hủy hoại bởi GIÓ</t>
  </si>
  <si>
    <t>Bị hủy hoại bởi NƯỚC</t>
  </si>
  <si>
    <t>Bị hủy hoại bởi LỬA</t>
  </si>
  <si>
    <r>
      <t>DK</t>
    </r>
    <r>
      <rPr>
        <sz val="10"/>
        <rFont val="Arial"/>
        <family val="2"/>
      </rPr>
      <t xml:space="preserve"> ~ Đại kiếp</t>
    </r>
  </si>
  <si>
    <r>
      <t xml:space="preserve">AK </t>
    </r>
    <r>
      <rPr>
        <sz val="10"/>
        <rFont val="Arial"/>
        <family val="2"/>
      </rPr>
      <t>~ A-tăng-kỳ kiếp</t>
    </r>
  </si>
  <si>
    <r>
      <t xml:space="preserve">TN </t>
    </r>
    <r>
      <rPr>
        <sz val="10"/>
        <rFont val="Arial"/>
        <family val="2"/>
      </rPr>
      <t>~ Thiên năm (năm ở cõi dục Thiên tương ứng)</t>
    </r>
  </si>
  <si>
    <t>Sắc pháp (Rūpa)</t>
  </si>
  <si>
    <t>#</t>
  </si>
  <si>
    <r>
      <t xml:space="preserve">BẢNG 5.1. </t>
    </r>
    <r>
      <rPr>
        <b/>
        <sz val="14"/>
        <color rgb="FFC00000"/>
        <rFont val="Arial"/>
        <family val="2"/>
      </rPr>
      <t>31 CÕI HIỆN HỮU</t>
    </r>
  </si>
  <si>
    <r>
      <t xml:space="preserve">CÁC HẠNG NGƯỜI </t>
    </r>
    <r>
      <rPr>
        <b/>
        <i/>
        <sz val="12"/>
        <color rgb="FFC00000"/>
        <rFont val="Arial"/>
        <family val="2"/>
      </rPr>
      <t>(sinh vào các cõi)</t>
    </r>
  </si>
  <si>
    <t>Abhidhamma 01. Pháp tụ-  B (I) Pháp Thiện</t>
  </si>
  <si>
    <t>Khi nào có sự đụng chạm, cách chạm nhau, hành vi đụng chạm, thái độ xúc chạm</t>
  </si>
  <si>
    <t>Khi nào có sở hữu thọ làm cho tâm hưởng vui, hưởng sướng sanh từ nơi sự xúc chạm của ý thức giới. Cách hứng chịu hỷ, lạc của tâm sanh từ ý xúc, thái độ dụng nạp lãnh lấy hỷ, lạc của tâm sanh từ ý xúc</t>
  </si>
  <si>
    <t>Sự nhớ tưởng, cách nhớ tưởng, thái độ nhớ tưởng, sanh từ xúc phối hợp cùng ý thức giới</t>
  </si>
  <si>
    <t>Khi nào có sự tính làm, cách định hành động, thái độ cố quyết hành động sanh từ xúc phối hợp cùng ý thức giới.</t>
  </si>
  <si>
    <t>Khi nào có sự tìm cảnh, nghĩ ngợi, suy xét, toan tính, cách đem tâm đến cảnh, cách đem tâm áp vào cảnh, cách đem tâm khắn khít và chánh tư duy. 
- Như thế gọi là có tầm trong khi ấy.</t>
  </si>
  <si>
    <t>Khi nào có sự gìn giữ cảnh cho tâm, chăm nom, kềm giữ, săn sóc cảnh, tâm khắn khít cảnh và cách tâm dính theo cảnh. 
- Như thế gọi là tứ có trong khi ấy.</t>
  </si>
  <si>
    <t>Khi nào có sự mừng no cả thân tâm, hớn hở, sự hân hoan, sự hài lòng, vui tươi, hoan lạc và rất mừng. 
- Như thế là (pháp) hỷ có trong khi ấy</t>
  </si>
  <si>
    <t>Khi nào tâm đình trụ một chỗ, vững lòng vắng lặng, không tán loạn, không lao chao, tâm không bối rối, pháp chỉ, định quyền, định lực và chánh định có trong khi nào, thì nhứt tâm có trong khi ấy</t>
  </si>
  <si>
    <t>Khi nào có đức tin, thái độ tín ngưỡng, sự quyết tin, sự rất tín trọng, tín lực, tín quyền, tức là đức tin có trong khi nào, 
- thì tín quyền vẫn có trong khi ấy.</t>
  </si>
  <si>
    <t>Khi nào có sở hữu tâm siêng năng, cố gắng, tinh tấn, sấn sướt, lướt tới, tiến đến, ráng thêm, chịu đựng, bền dẻo, không lui sụt, không lơ là, không bỏ qua việc làm, phò trì phận sự, cần tức là cần quyền, cần lực và chánh tinh tấn có trong khi nào, 
- thì cần quyền có trong khi ấy.</t>
  </si>
  <si>
    <t>Khi nào có niệm, phụ niệm, hồi quang, nhớ đặng, thường nhớ, vẫn nhớ, không lơ đãng, không quên, niệm quyền tức là niệm, niệm lực, chánh niệm. 
- Đó là vẫn có niệm quyền trong khi ấy</t>
  </si>
  <si>
    <t>Khi nào có tuệ là sáng suốt, khôn khéo, nhận rõ, hiểu thấu, lương tri, trạch pháp, lựa chọn, nghiên cứu, hiểu biết rõ đặc tính, thấu vi tế, cách trí thức, cách hiểu rành, sự nghĩ ngợi, suy xét rõ, gạn xét, quán xét, lương tri, tuệ như ngọc, tuệ như đèn, tuệ như ánh sáng, tuệ như gươm, tuệ như vũ khí, tuệ như đại địa, tuệ như hoàng cung, tuệ như kẻ dẫn đường, (tuệ trừ tuyệt phiền não), cũng là vô si, tuệ quyền, chánh kiến có trong khi nào, 
- thì tuệ quyền vẫn có trong khi ấy.</t>
  </si>
  <si>
    <t>Khi nào có sự biết cảnh như là ý, tâm, thức, tâm địa, tâm tạng, bạch tịnh, ý xứ, ý quyền sanh từ ý thức giới, có trong khi nào, 
- thì ý quyền có trong khi ấy</t>
  </si>
  <si>
    <t>Khi nào có sở hữu tâm hỷ, sở hữu tâm lạc, hưởng cảnh an vui sanh từ ý xúc, hay dụng nạp hứng chịu sự an vui từ ý xúc. 
- Như thế gọi là hỷ quyền có trong khi ấy.</t>
  </si>
  <si>
    <t>Khi nào có sự sống còn, hiện hành, hiện hữu, hiện tồn, đang liên tiếp, đang còn, hành vi đang còn, dinh dưỡng, gọi mạng quyền tức là cách sống còn của danh pháp. 
- Như thế gọi là mạng quyền vẫn có trong khi ấy.</t>
  </si>
  <si>
    <t>Khi nào tâm đình trụ, vững lòng, vắng lặng, không tán loạn, không lao chao, tâm không rong ruổi, pháp chỉ, định quyền, định lực và chánh định. 
- Như thế gọi là định quyền có trong khi ấy.</t>
  </si>
  <si>
    <r>
      <rPr>
        <b/>
        <sz val="12"/>
        <color rgb="FFC00000"/>
        <rFont val="Arial"/>
        <family val="2"/>
      </rPr>
      <t xml:space="preserve">[19] </t>
    </r>
    <r>
      <rPr>
        <b/>
        <sz val="12"/>
        <rFont val="Arial"/>
        <family val="2"/>
      </rPr>
      <t xml:space="preserve">TÂM TỤC SINH </t>
    </r>
    <r>
      <rPr>
        <b/>
        <sz val="12"/>
        <color rgb="FFC00000"/>
        <rFont val="Arial"/>
        <family val="2"/>
      </rPr>
      <t>(Paṭisandhi)</t>
    </r>
    <r>
      <rPr>
        <b/>
        <sz val="12"/>
        <rFont val="Arial"/>
        <family val="2"/>
      </rPr>
      <t>, TÂM HỘ KIẾP</t>
    </r>
    <r>
      <rPr>
        <b/>
        <sz val="12"/>
        <color rgb="FFC00000"/>
        <rFont val="Arial"/>
        <family val="2"/>
      </rPr>
      <t xml:space="preserve"> (Bhavaṅga)</t>
    </r>
    <r>
      <rPr>
        <b/>
        <sz val="12"/>
        <rFont val="Arial"/>
        <family val="2"/>
      </rPr>
      <t xml:space="preserve"> và TÂM TỬ </t>
    </r>
    <r>
      <rPr>
        <b/>
        <sz val="12"/>
        <color rgb="FFC00000"/>
        <rFont val="Arial"/>
        <family val="2"/>
      </rPr>
      <t>(Cuti)</t>
    </r>
    <r>
      <rPr>
        <i/>
        <sz val="12"/>
        <rFont val="Arial"/>
        <family val="2"/>
      </rPr>
      <t xml:space="preserve"> (và trường hợp đặc biệc tâm Tục sinh vào cõi Vô Tưởng là Sắc pháp)</t>
    </r>
  </si>
  <si>
    <t xml:space="preserve">Vô LượngQuang Thiên </t>
  </si>
  <si>
    <r>
      <t>P</t>
    </r>
    <r>
      <rPr>
        <vertAlign val="subscript"/>
        <sz val="10"/>
        <rFont val="Arial"/>
        <family val="2"/>
      </rPr>
      <t>23</t>
    </r>
  </si>
  <si>
    <r>
      <t>P</t>
    </r>
    <r>
      <rPr>
        <vertAlign val="subscript"/>
        <sz val="10"/>
        <rFont val="Arial"/>
        <family val="2"/>
      </rPr>
      <t>3</t>
    </r>
  </si>
  <si>
    <r>
      <t>P</t>
    </r>
    <r>
      <rPr>
        <vertAlign val="subscript"/>
        <sz val="10"/>
        <rFont val="Arial"/>
        <family val="2"/>
      </rPr>
      <t>T23</t>
    </r>
  </si>
  <si>
    <t>P/H</t>
  </si>
  <si>
    <r>
      <t>P</t>
    </r>
    <r>
      <rPr>
        <vertAlign val="subscript"/>
        <sz val="10"/>
        <color theme="0"/>
        <rFont val="Arial"/>
        <family val="2"/>
      </rPr>
      <t>3</t>
    </r>
    <r>
      <rPr>
        <sz val="10"/>
        <color theme="0"/>
        <rFont val="Arial"/>
        <family val="2"/>
      </rPr>
      <t>/H</t>
    </r>
  </si>
  <si>
    <r>
      <t>P</t>
    </r>
    <r>
      <rPr>
        <vertAlign val="subscript"/>
        <sz val="10"/>
        <color theme="0" tint="-4.9989318521683403E-2"/>
        <rFont val="Arial"/>
        <family val="2"/>
      </rPr>
      <t>23</t>
    </r>
    <r>
      <rPr>
        <sz val="10"/>
        <color theme="0" tint="-4.9989318521683403E-2"/>
        <rFont val="Arial"/>
        <family val="2"/>
      </rPr>
      <t>/H</t>
    </r>
  </si>
  <si>
    <r>
      <rPr>
        <b/>
        <sz val="12"/>
        <rFont val="Arial"/>
        <family val="2"/>
      </rPr>
      <t>XÁC ĐỊNH SỰ TÁI SANH</t>
    </r>
    <r>
      <rPr>
        <sz val="12"/>
        <rFont val="Arial"/>
        <family val="2"/>
      </rPr>
      <t xml:space="preserve"> </t>
    </r>
    <r>
      <rPr>
        <i/>
        <sz val="12"/>
        <rFont val="Arial"/>
        <family val="2"/>
      </rPr>
      <t>(cột là cõi mới, hàng là cõi hiện tại)</t>
    </r>
  </si>
  <si>
    <t>Phàm nhân</t>
  </si>
  <si>
    <t>Phàm nhân, với tâm tử là Tâm Quả Dục giới Tam nhân</t>
  </si>
  <si>
    <t>Phàm nhân, với tâm tử là Tâm Quả Dục giới Nhị nhân hoặc Tam nhân</t>
  </si>
  <si>
    <t>Bậc Thánh hữu học</t>
  </si>
  <si>
    <t>Phàm nhân hoặc Bậc Thánh hữu học</t>
  </si>
  <si>
    <t>Phàm nhân (với tâm tử là Tâm Quả Dục giới Nhị nhân hoặc Tam nhân) hoặc bậc Thánh hữu học</t>
  </si>
  <si>
    <t>Phàm nhân (với tâm tử là Tâm Quả Dục giới Tam nhân) hoặc bậc Thánh hữu học</t>
  </si>
  <si>
    <t>Hiện báo nghiệp
(ngay kiếp này)</t>
  </si>
  <si>
    <t>Sanh báo nghiệp
(kiếp ngay sau)</t>
  </si>
  <si>
    <t>Hậu báo nghiệp 
(các kiếp sau kiếp sống kế tiếp, 
tức từ kiếp thứ 3 trở đi /
Nếu gọi kiếp hiện tại là số 1)</t>
  </si>
  <si>
    <t>(Āsava)</t>
  </si>
  <si>
    <t>(Ogha)</t>
  </si>
  <si>
    <t>(Yoga)</t>
  </si>
  <si>
    <t>(Gantha)</t>
  </si>
  <si>
    <t>(Upādāna)</t>
  </si>
  <si>
    <t>(Nīvaraṇa)</t>
  </si>
  <si>
    <t>(Anusaya)</t>
  </si>
  <si>
    <t>(Saṃyojana)</t>
  </si>
  <si>
    <t>(Kilesa)</t>
  </si>
  <si>
    <t xml:space="preserve">Lậu </t>
  </si>
  <si>
    <t xml:space="preserve">Bộc </t>
  </si>
  <si>
    <t xml:space="preserve">Phược </t>
  </si>
  <si>
    <t xml:space="preserve">Kết </t>
  </si>
  <si>
    <t xml:space="preserve">Thủ </t>
  </si>
  <si>
    <t xml:space="preserve">Triền cái </t>
  </si>
  <si>
    <t xml:space="preserve">Tiềm miên </t>
  </si>
  <si>
    <t xml:space="preserve">Triền phược </t>
  </si>
  <si>
    <t xml:space="preserve">Phiền não </t>
  </si>
  <si>
    <t>Sự ràng buộc</t>
  </si>
  <si>
    <t>Sự thắt nút, trói buộc vào vòng luân hồi</t>
  </si>
  <si>
    <t>(rò rỉ) hôi thối, 
ô nhiễm</t>
  </si>
  <si>
    <t>Dòng chảy mạnh
như nước lũ</t>
  </si>
  <si>
    <t>Sự ngăn trở, hay 
sự chướng ngại</t>
  </si>
  <si>
    <t>Khuynh hướng tiềm ẩn, chờ để sanh lên</t>
  </si>
  <si>
    <t>(sợi dây) trói buộc vào vòng sanh tử</t>
  </si>
  <si>
    <t>Làm cho tâm trí chúng ta bị dơ bẩn</t>
  </si>
  <si>
    <t>Nắm giữ chặt, 
bám víu</t>
  </si>
  <si>
    <t>(1) Dục thủ</t>
  </si>
  <si>
    <t>(3) Kiến lậu</t>
  </si>
  <si>
    <t>(4) Vô minh lậu</t>
  </si>
  <si>
    <t>(3) Kiến bộc</t>
  </si>
  <si>
    <t>(4)Vô minh bộc</t>
  </si>
  <si>
    <t>(4) Vô minh phược</t>
  </si>
  <si>
    <t>(1) Dục phược,
(2) Hữu phược</t>
  </si>
  <si>
    <t>(3) Kiến phược</t>
  </si>
  <si>
    <t>(1) Tham độc</t>
  </si>
  <si>
    <t>(2) Sân độc</t>
  </si>
  <si>
    <t>(1) Dục lậu
(2) Hữu lậu</t>
  </si>
  <si>
    <t>(1) Dục bộc
(2) Hữu bộc</t>
  </si>
  <si>
    <t>(3) Giới cấm thủ
(4) Cực đoan kiến</t>
  </si>
  <si>
    <t>(2) Kiến thủ 
(3) Giới cấm thủ  
(4) Ngã chấp thủ</t>
  </si>
  <si>
    <t>(1) Dục cái</t>
  </si>
  <si>
    <t>(2) Sân cái</t>
  </si>
  <si>
    <t>(3) Hôn-thụy cái</t>
  </si>
  <si>
    <r>
      <t>Phóng dật</t>
    </r>
    <r>
      <rPr>
        <i/>
        <sz val="10"/>
        <rFont val="Arial"/>
        <family val="2"/>
      </rPr>
      <t xml:space="preserve"> (trạo cử)</t>
    </r>
  </si>
  <si>
    <r>
      <t xml:space="preserve">Lo âu 
</t>
    </r>
    <r>
      <rPr>
        <i/>
        <sz val="10"/>
        <rFont val="Arial"/>
        <family val="2"/>
      </rPr>
      <t>(hối quá)</t>
    </r>
  </si>
  <si>
    <t>(4) Trạo-hối cái</t>
  </si>
  <si>
    <t>(5) Hoài nghi cái</t>
  </si>
  <si>
    <t>(6) Vô minh cái</t>
  </si>
  <si>
    <t>(1) Dục tiềm miên
(2) Hữu ái  tiềm miên</t>
  </si>
  <si>
    <t>(3) Sân  tiềm miên</t>
  </si>
  <si>
    <t>(4) Mạn  tiềm miên</t>
  </si>
  <si>
    <t>(5) Kiến tiềm miên</t>
  </si>
  <si>
    <t>(6) Hoài nghi  tiềm miên</t>
  </si>
  <si>
    <t>(7) Vô minh tiềm miên</t>
  </si>
  <si>
    <t>(1) Dục ái
(2) Hữu ái</t>
  </si>
  <si>
    <t>(3) Sân / Paṭigha</t>
  </si>
  <si>
    <t>(4) Mạn</t>
  </si>
  <si>
    <t>(5) Kiến
(6) Giới cấm thủ</t>
  </si>
  <si>
    <t>(7) Hoài nghi</t>
  </si>
  <si>
    <r>
      <t xml:space="preserve">Ganh tỵ
</t>
    </r>
    <r>
      <rPr>
        <i/>
        <sz val="10"/>
        <rFont val="Arial"/>
        <family val="2"/>
      </rPr>
      <t>(Tật đố)</t>
    </r>
  </si>
  <si>
    <t>(8) Tật đố / ganh tỵ</t>
  </si>
  <si>
    <t>(9) Xan lận</t>
  </si>
  <si>
    <t>(10) Vô minh</t>
  </si>
  <si>
    <t>(1) Tham</t>
  </si>
  <si>
    <t>(2) Sân</t>
  </si>
  <si>
    <t>(3) Si</t>
  </si>
  <si>
    <t>(5) Kiến</t>
  </si>
  <si>
    <t>(6) Hoài nghi</t>
  </si>
  <si>
    <t>(7) Hôn trầm</t>
  </si>
  <si>
    <t>(8) Phóng dật</t>
  </si>
  <si>
    <t>(9) Vô tàm</t>
  </si>
  <si>
    <t>(10) Vô úy</t>
  </si>
  <si>
    <r>
      <rPr>
        <b/>
        <sz val="10"/>
        <color rgb="FFC00000"/>
        <rFont val="Arial"/>
        <family val="2"/>
      </rPr>
      <t xml:space="preserve">4 </t>
    </r>
    <r>
      <rPr>
        <b/>
        <sz val="10"/>
        <rFont val="Arial"/>
        <family val="2"/>
      </rPr>
      <t xml:space="preserve">Lậu </t>
    </r>
  </si>
  <si>
    <r>
      <rPr>
        <b/>
        <sz val="10"/>
        <color rgb="FFC00000"/>
        <rFont val="Arial"/>
        <family val="2"/>
      </rPr>
      <t xml:space="preserve">4 </t>
    </r>
    <r>
      <rPr>
        <b/>
        <sz val="10"/>
        <rFont val="Arial"/>
        <family val="2"/>
      </rPr>
      <t xml:space="preserve">Bộc </t>
    </r>
  </si>
  <si>
    <r>
      <rPr>
        <b/>
        <sz val="10"/>
        <color rgb="FFC00000"/>
        <rFont val="Arial"/>
        <family val="2"/>
      </rPr>
      <t xml:space="preserve">4 </t>
    </r>
    <r>
      <rPr>
        <b/>
        <sz val="10"/>
        <rFont val="Arial"/>
        <family val="2"/>
      </rPr>
      <t xml:space="preserve">Phược </t>
    </r>
  </si>
  <si>
    <r>
      <rPr>
        <b/>
        <sz val="10"/>
        <color rgb="FFC00000"/>
        <rFont val="Arial"/>
        <family val="2"/>
      </rPr>
      <t>4</t>
    </r>
    <r>
      <rPr>
        <b/>
        <sz val="10"/>
        <rFont val="Arial"/>
        <family val="2"/>
      </rPr>
      <t xml:space="preserve"> Kết </t>
    </r>
  </si>
  <si>
    <r>
      <rPr>
        <b/>
        <sz val="10"/>
        <color rgb="FFC00000"/>
        <rFont val="Arial"/>
        <family val="2"/>
      </rPr>
      <t xml:space="preserve">4 </t>
    </r>
    <r>
      <rPr>
        <b/>
        <sz val="10"/>
        <rFont val="Arial"/>
        <family val="2"/>
      </rPr>
      <t xml:space="preserve">Thủ </t>
    </r>
  </si>
  <si>
    <r>
      <rPr>
        <b/>
        <sz val="10"/>
        <color rgb="FFC00000"/>
        <rFont val="Arial"/>
        <family val="2"/>
      </rPr>
      <t xml:space="preserve">6 </t>
    </r>
    <r>
      <rPr>
        <b/>
        <sz val="10"/>
        <rFont val="Arial"/>
        <family val="2"/>
      </rPr>
      <t xml:space="preserve">Triền cái </t>
    </r>
  </si>
  <si>
    <r>
      <rPr>
        <b/>
        <sz val="10"/>
        <color rgb="FFC00000"/>
        <rFont val="Arial"/>
        <family val="2"/>
      </rPr>
      <t xml:space="preserve">7 </t>
    </r>
    <r>
      <rPr>
        <b/>
        <sz val="10"/>
        <rFont val="Arial"/>
        <family val="2"/>
      </rPr>
      <t xml:space="preserve">Tiềm miên </t>
    </r>
  </si>
  <si>
    <r>
      <rPr>
        <b/>
        <sz val="10"/>
        <color rgb="FFC00000"/>
        <rFont val="Arial"/>
        <family val="2"/>
      </rPr>
      <t>10</t>
    </r>
    <r>
      <rPr>
        <b/>
        <sz val="10"/>
        <rFont val="Arial"/>
        <family val="2"/>
      </rPr>
      <t xml:space="preserve"> Triền phược </t>
    </r>
  </si>
  <si>
    <r>
      <rPr>
        <b/>
        <sz val="10"/>
        <color rgb="FFC00000"/>
        <rFont val="Arial"/>
        <family val="2"/>
      </rPr>
      <t xml:space="preserve">10 </t>
    </r>
    <r>
      <rPr>
        <b/>
        <sz val="10"/>
        <rFont val="Arial"/>
        <family val="2"/>
      </rPr>
      <t xml:space="preserve">Phiền não </t>
    </r>
  </si>
  <si>
    <t>Làm cho tâm trí 
chúng ta bị dơ bẩn</t>
  </si>
  <si>
    <t>(sợi dây) trói buộc 
vào vòng sanh tử</t>
  </si>
  <si>
    <t>(6) Hoài nghi tiềm miên</t>
  </si>
  <si>
    <t>(4) Mạn tiềm miên</t>
  </si>
  <si>
    <t>(3) Sân tiềm miên</t>
  </si>
  <si>
    <t>(1) Dục tiềm miên
(2) Hữu ái tiềm miên</t>
  </si>
  <si>
    <t>(1) Dục phược
(2) Hữu phược</t>
  </si>
  <si>
    <t>(4) Vô minh bộc</t>
  </si>
  <si>
    <r>
      <t>Ganh tỵ</t>
    </r>
    <r>
      <rPr>
        <i/>
        <sz val="10"/>
        <color rgb="FF7030A0"/>
        <rFont val="Arial"/>
        <family val="2"/>
      </rPr>
      <t xml:space="preserve"> (Tật đố)</t>
    </r>
  </si>
  <si>
    <r>
      <t xml:space="preserve">Lo âu </t>
    </r>
    <r>
      <rPr>
        <i/>
        <sz val="10"/>
        <color rgb="FF7030A0"/>
        <rFont val="Arial"/>
        <family val="2"/>
      </rPr>
      <t>(hối quá)</t>
    </r>
  </si>
  <si>
    <r>
      <t>Phóng dật</t>
    </r>
    <r>
      <rPr>
        <i/>
        <sz val="10"/>
        <color rgb="FF7030A0"/>
        <rFont val="Arial"/>
        <family val="2"/>
      </rPr>
      <t xml:space="preserve"> (trạo cử)</t>
    </r>
  </si>
  <si>
    <t xml:space="preserve">Số thứ tự trong dấu ( ) theo Chương 7 - Cẩm nang nghiên cứu Thắng Pháp (Venerable Sayādaw U Sīlānanda, Pháp Triều dịch) </t>
  </si>
  <si>
    <t>(1) Kāmāsava
(2) Bhavāsava</t>
  </si>
  <si>
    <t>(3) Diṭṭhāsava</t>
  </si>
  <si>
    <t>(4) Avijjāsava</t>
  </si>
  <si>
    <t>(1) Kāmogha
(2) Bhavogha</t>
  </si>
  <si>
    <t>(3) Diṭṭhogha</t>
  </si>
  <si>
    <t>(4) Avijjogha</t>
  </si>
  <si>
    <t>(1) Kāmayoga
(2) Bhavayoga</t>
  </si>
  <si>
    <t>(3) Diṭṭhiyoga</t>
  </si>
  <si>
    <t>(4) Avijjāyoga</t>
  </si>
  <si>
    <t>(1) Abhijjhā-kāyagantha</t>
  </si>
  <si>
    <t>(2) Byāpāda-kāyagantha</t>
  </si>
  <si>
    <t>(3) Sīlabbata-parāmāsa kāyagantha
(4) Idaṃsaccābhinivesa-kāyagantha</t>
  </si>
  <si>
    <t>(1) Kāmupādāna</t>
  </si>
  <si>
    <t>(2) Diṭṭhupādāna
(3) Sīlabbatupādāna  
(4) Attavādupādāna</t>
  </si>
  <si>
    <t>(1) Kāmacchanda--</t>
  </si>
  <si>
    <t>(2) Byāpāda --</t>
  </si>
  <si>
    <t>(4) Uddhacca-kukkucca --</t>
  </si>
  <si>
    <t>(3) Thina-middha --</t>
  </si>
  <si>
    <t>(5) Vicikicchā --</t>
  </si>
  <si>
    <t>(6) Avijjā --</t>
  </si>
  <si>
    <t>(1) Kāmarāgānusaya
(2) Bhavarāgānusaya</t>
  </si>
  <si>
    <t>(3) Paṭighānusaya</t>
  </si>
  <si>
    <t>(4) Mānānusaya</t>
  </si>
  <si>
    <t>(5) Diṭṭhānusaya</t>
  </si>
  <si>
    <t>(6) Vicikicchānusaya</t>
  </si>
  <si>
    <t>(7) Avijjānusaya</t>
  </si>
  <si>
    <t>(1) Kāmarāga --
(2) Bhavarāga --</t>
  </si>
  <si>
    <t>(3) Paṭigha --</t>
  </si>
  <si>
    <t>(4) Māna --</t>
  </si>
  <si>
    <t>(5) Diṭṭhi --
(6) Sīlabbata-parāmāsa --</t>
  </si>
  <si>
    <t>(7) Vicikicchā --</t>
  </si>
  <si>
    <t>(8) Issā --</t>
  </si>
  <si>
    <t>(9) Macchariya --</t>
  </si>
  <si>
    <t>(10) Avijjā --</t>
  </si>
  <si>
    <t>(1) Lobha</t>
  </si>
  <si>
    <t>(2) Doha</t>
  </si>
  <si>
    <t>(3) Moha</t>
  </si>
  <si>
    <t>(4) Māna</t>
  </si>
  <si>
    <t>(5) Diṭṭhi</t>
  </si>
  <si>
    <t>(6) Vicikicchā</t>
  </si>
  <si>
    <t>(7) Thina</t>
  </si>
  <si>
    <t>(8) Uddhacca</t>
  </si>
  <si>
    <t>(9) Ahirika</t>
  </si>
  <si>
    <t>(10) Anottappa</t>
  </si>
  <si>
    <t>Pāḷi text</t>
  </si>
  <si>
    <t>[+] Phóng dật</t>
  </si>
  <si>
    <t>[+] Uddhacca</t>
  </si>
  <si>
    <r>
      <t xml:space="preserve">Xan tham </t>
    </r>
    <r>
      <rPr>
        <i/>
        <sz val="10"/>
        <color rgb="FF7030A0"/>
        <rFont val="Arial"/>
        <family val="2"/>
      </rPr>
      <t>(xan lận)</t>
    </r>
  </si>
  <si>
    <t xml:space="preserve"> 
</t>
  </si>
  <si>
    <r>
      <rPr>
        <b/>
        <sz val="14"/>
        <color rgb="FFC00000"/>
        <rFont val="Arial"/>
        <family val="2"/>
      </rPr>
      <t xml:space="preserve">LỘ TRÌNH TÂM </t>
    </r>
    <r>
      <rPr>
        <sz val="14"/>
        <color rgb="FFC00000"/>
        <rFont val="Arial"/>
        <family val="2"/>
      </rPr>
      <t>| Vīthi-saṅgahavibhāga</t>
    </r>
  </si>
  <si>
    <r>
      <t xml:space="preserve">NHỮNG </t>
    </r>
    <r>
      <rPr>
        <b/>
        <sz val="12"/>
        <color rgb="FFC00000"/>
        <rFont val="Arial"/>
        <family val="2"/>
      </rPr>
      <t>PHIỀN NÃO</t>
    </r>
    <r>
      <rPr>
        <b/>
        <sz val="12"/>
        <color theme="8" tint="-0.499984740745262"/>
        <rFont val="Arial"/>
        <family val="2"/>
      </rPr>
      <t xml:space="preserve"> </t>
    </r>
    <r>
      <rPr>
        <sz val="12"/>
        <color theme="8" tint="-0.499984740745262"/>
        <rFont val="Arial"/>
        <family val="2"/>
      </rPr>
      <t>VÀ</t>
    </r>
    <r>
      <rPr>
        <b/>
        <sz val="12"/>
        <color theme="8" tint="-0.499984740745262"/>
        <rFont val="Arial"/>
        <family val="2"/>
      </rPr>
      <t xml:space="preserve"> </t>
    </r>
    <r>
      <rPr>
        <b/>
        <sz val="12"/>
        <color rgb="FFC00000"/>
        <rFont val="Arial"/>
        <family val="2"/>
      </rPr>
      <t>TÂM SỞ</t>
    </r>
    <r>
      <rPr>
        <sz val="12"/>
        <color rgb="FFC00000"/>
        <rFont val="Arial"/>
        <family val="2"/>
      </rPr>
      <t xml:space="preserve"> (BẤT THIỆN)</t>
    </r>
    <r>
      <rPr>
        <b/>
        <sz val="12"/>
        <color rgb="FFC00000"/>
        <rFont val="Arial"/>
        <family val="2"/>
      </rPr>
      <t xml:space="preserve"> </t>
    </r>
  </si>
  <si>
    <r>
      <t>Xan tham</t>
    </r>
    <r>
      <rPr>
        <i/>
        <sz val="10"/>
        <color rgb="FF7030A0"/>
        <rFont val="Arial"/>
        <family val="2"/>
      </rPr>
      <t xml:space="preserve"> (xan lận)</t>
    </r>
  </si>
  <si>
    <t xml:space="preserve">Tham khảo thêm các thuật ngữ từ cuốn Vi Diệu pháp Toát yếu (Abhidhammattha Saṅgaha) của Đại sư Bhadanta Anuruddhācariya 
- Đại Trưởng lão Nārada dịch sang tiếng Anh năm 1978; và rồi Cư Sĩ Sunanda Phạm Kim Khánh (1921 - 2011) dịch sang Việt Ngữ năm 1999.
</t>
  </si>
  <si>
    <r>
      <rPr>
        <sz val="11"/>
        <color theme="8" tint="-0.249977111117893"/>
        <rFont val="Symbol"/>
        <family val="1"/>
        <charset val="2"/>
      </rPr>
      <t xml:space="preserve"> </t>
    </r>
    <r>
      <rPr>
        <sz val="11"/>
        <color theme="8" tint="-0.249977111117893"/>
        <rFont val="Wingdings"/>
        <charset val="2"/>
      </rPr>
      <t>]</t>
    </r>
    <r>
      <rPr>
        <sz val="11"/>
        <color theme="8" tint="-0.249977111117893"/>
        <rFont val="Tiffany"/>
        <family val="1"/>
      </rPr>
      <t xml:space="preserve"> </t>
    </r>
    <r>
      <rPr>
        <sz val="11"/>
        <color theme="8" tint="-0.249977111117893"/>
        <rFont val="UVN Sang Song Nang"/>
        <family val="4"/>
      </rPr>
      <t>for my Wife - Thuy Nguyen</t>
    </r>
  </si>
  <si>
    <t>Tuệ căn (1)</t>
  </si>
  <si>
    <r>
      <t xml:space="preserve">Tùy hỷ </t>
    </r>
    <r>
      <rPr>
        <i/>
        <sz val="10"/>
        <rFont val="Arial"/>
        <family val="2"/>
      </rPr>
      <t>(Hỷ)</t>
    </r>
  </si>
  <si>
    <r>
      <t xml:space="preserve">Bi mẫn </t>
    </r>
    <r>
      <rPr>
        <i/>
        <sz val="10"/>
        <rFont val="Arial"/>
        <family val="2"/>
      </rPr>
      <t>(Bi)</t>
    </r>
  </si>
  <si>
    <r>
      <t xml:space="preserve">Tuệ căn </t>
    </r>
    <r>
      <rPr>
        <i/>
        <sz val="10"/>
        <rFont val="Arial"/>
        <family val="2"/>
      </rPr>
      <t>(Trí tuệ)</t>
    </r>
  </si>
  <si>
    <r>
      <t xml:space="preserve">Ganh tỵ </t>
    </r>
    <r>
      <rPr>
        <i/>
        <sz val="10"/>
        <color theme="1"/>
        <rFont val="Arial"/>
        <family val="2"/>
      </rPr>
      <t>(tật đố)</t>
    </r>
  </si>
  <si>
    <r>
      <t xml:space="preserve">Xan tham </t>
    </r>
    <r>
      <rPr>
        <i/>
        <sz val="10"/>
        <color theme="1"/>
        <rFont val="Arial"/>
        <family val="2"/>
      </rPr>
      <t>(xan lận)</t>
    </r>
  </si>
  <si>
    <r>
      <t>Hoài nghi</t>
    </r>
    <r>
      <rPr>
        <sz val="10"/>
        <color rgb="FFC00000"/>
        <rFont val="Arial"/>
        <family val="2"/>
      </rPr>
      <t xml:space="preserve"> (1)</t>
    </r>
  </si>
  <si>
    <r>
      <t xml:space="preserve">Tàm </t>
    </r>
    <r>
      <rPr>
        <i/>
        <sz val="10"/>
        <color rgb="FF0070C0"/>
        <rFont val="Arial"/>
        <family val="2"/>
      </rPr>
      <t>(hổ thẹn)</t>
    </r>
  </si>
  <si>
    <r>
      <t xml:space="preserve">Úy </t>
    </r>
    <r>
      <rPr>
        <i/>
        <sz val="10"/>
        <rFont val="Arial"/>
        <family val="2"/>
      </rPr>
      <t xml:space="preserve">(Quý) </t>
    </r>
    <r>
      <rPr>
        <i/>
        <sz val="10"/>
        <color rgb="FF0070C0"/>
        <rFont val="Arial"/>
        <family val="2"/>
      </rPr>
      <t>(ghê sợ)</t>
    </r>
  </si>
  <si>
    <r>
      <t xml:space="preserve">Lo âu </t>
    </r>
    <r>
      <rPr>
        <i/>
        <sz val="10"/>
        <color theme="1"/>
        <rFont val="Arial"/>
        <family val="2"/>
      </rPr>
      <t>(Ân hận)</t>
    </r>
  </si>
  <si>
    <r>
      <t xml:space="preserve">Vô Úy </t>
    </r>
    <r>
      <rPr>
        <i/>
        <sz val="10"/>
        <rFont val="Arial"/>
        <family val="2"/>
      </rPr>
      <t>(vô quý)</t>
    </r>
  </si>
  <si>
    <t>Vô si</t>
  </si>
  <si>
    <t>Lạc - Xả</t>
  </si>
  <si>
    <t>Định</t>
  </si>
  <si>
    <t>Vô tham</t>
  </si>
  <si>
    <t>Vô sân</t>
  </si>
  <si>
    <r>
      <rPr>
        <b/>
        <sz val="11"/>
        <color rgb="FFC00000"/>
        <rFont val="Arial"/>
        <family val="2"/>
      </rPr>
      <t xml:space="preserve">7 </t>
    </r>
    <r>
      <rPr>
        <b/>
        <sz val="11"/>
        <rFont val="Arial"/>
        <family val="2"/>
      </rPr>
      <t xml:space="preserve">Chi thiền </t>
    </r>
    <r>
      <rPr>
        <sz val="11"/>
        <color rgb="FFC00000"/>
        <rFont val="Arial"/>
        <family val="2"/>
      </rPr>
      <t>(Jhānaṅga)</t>
    </r>
  </si>
  <si>
    <r>
      <rPr>
        <b/>
        <sz val="11"/>
        <color rgb="FFC00000"/>
        <rFont val="Arial"/>
        <family val="2"/>
      </rPr>
      <t xml:space="preserve">6 </t>
    </r>
    <r>
      <rPr>
        <b/>
        <sz val="11"/>
        <rFont val="Arial"/>
        <family val="2"/>
      </rPr>
      <t xml:space="preserve">Nhân
</t>
    </r>
    <r>
      <rPr>
        <sz val="11"/>
        <color rgb="FFC00000"/>
        <rFont val="Arial"/>
        <family val="2"/>
      </rPr>
      <t>(Hetu)</t>
    </r>
  </si>
  <si>
    <r>
      <rPr>
        <b/>
        <sz val="11"/>
        <color rgb="FFC00000"/>
        <rFont val="Arial"/>
        <family val="2"/>
      </rPr>
      <t>12</t>
    </r>
    <r>
      <rPr>
        <b/>
        <sz val="11"/>
        <rFont val="Arial"/>
        <family val="2"/>
      </rPr>
      <t xml:space="preserve"> Chi đạo
</t>
    </r>
    <r>
      <rPr>
        <sz val="11"/>
        <color rgb="FFC00000"/>
        <rFont val="Arial"/>
        <family val="2"/>
      </rPr>
      <t>(Maggaṅga)</t>
    </r>
  </si>
  <si>
    <t>Chánh Kiến</t>
  </si>
  <si>
    <t>Chánh Niệm</t>
  </si>
  <si>
    <t>Thần kinh Thị giác</t>
  </si>
  <si>
    <t>Thần kinh Thính giác</t>
  </si>
  <si>
    <r>
      <t xml:space="preserve">Nhãn quyền </t>
    </r>
    <r>
      <rPr>
        <i/>
        <sz val="10"/>
        <rFont val="Arial"/>
        <family val="2"/>
      </rPr>
      <t>(nhìn)</t>
    </r>
  </si>
  <si>
    <r>
      <t xml:space="preserve">Nhĩ quyền </t>
    </r>
    <r>
      <rPr>
        <i/>
        <sz val="10"/>
        <rFont val="Arial"/>
        <family val="2"/>
      </rPr>
      <t>(nghe)</t>
    </r>
  </si>
  <si>
    <t>Thần kinh Khứu giác</t>
  </si>
  <si>
    <r>
      <t xml:space="preserve">Thiệt quyền </t>
    </r>
    <r>
      <rPr>
        <i/>
        <sz val="10"/>
        <rFont val="Arial"/>
        <family val="2"/>
      </rPr>
      <t>(nếm vị)</t>
    </r>
  </si>
  <si>
    <r>
      <t xml:space="preserve">Thân quyền </t>
    </r>
    <r>
      <rPr>
        <i/>
        <sz val="10"/>
        <rFont val="Arial"/>
        <family val="2"/>
      </rPr>
      <t>(xúc)</t>
    </r>
  </si>
  <si>
    <t>Thần kinh Xúc giác</t>
  </si>
  <si>
    <t>Thần kinh Vị giác</t>
  </si>
  <si>
    <t>Sắc tố Nam</t>
  </si>
  <si>
    <t>Sắc tố Nữ</t>
  </si>
  <si>
    <r>
      <rPr>
        <b/>
        <sz val="11"/>
        <color rgb="FFC00000"/>
        <rFont val="Arial"/>
        <family val="2"/>
      </rPr>
      <t xml:space="preserve">9 </t>
    </r>
    <r>
      <rPr>
        <b/>
        <sz val="11"/>
        <rFont val="Arial"/>
        <family val="2"/>
      </rPr>
      <t xml:space="preserve">Lực 
</t>
    </r>
    <r>
      <rPr>
        <sz val="11"/>
        <color rgb="FFC00000"/>
        <rFont val="Arial"/>
        <family val="2"/>
      </rPr>
      <t>(Bala)</t>
    </r>
  </si>
  <si>
    <r>
      <rPr>
        <b/>
        <sz val="11"/>
        <color rgb="FFC00000"/>
        <rFont val="Arial"/>
        <family val="2"/>
      </rPr>
      <t>22</t>
    </r>
    <r>
      <rPr>
        <b/>
        <sz val="11"/>
        <rFont val="Arial"/>
        <family val="2"/>
      </rPr>
      <t xml:space="preserve"> Quyền 
</t>
    </r>
    <r>
      <rPr>
        <sz val="11"/>
        <color rgb="FFC00000"/>
        <rFont val="Arial"/>
        <family val="2"/>
      </rPr>
      <t>(Indriya)</t>
    </r>
  </si>
  <si>
    <r>
      <t xml:space="preserve">Cetasika 
</t>
    </r>
    <r>
      <rPr>
        <sz val="11"/>
        <color rgb="FFC00000"/>
        <rFont val="Arial"/>
        <family val="2"/>
      </rPr>
      <t>(Pāḷi)</t>
    </r>
  </si>
  <si>
    <r>
      <rPr>
        <b/>
        <sz val="11"/>
        <color rgb="FFC00000"/>
        <rFont val="Arial"/>
        <family val="2"/>
      </rPr>
      <t>4</t>
    </r>
    <r>
      <rPr>
        <b/>
        <sz val="11"/>
        <rFont val="Arial"/>
        <family val="2"/>
      </rPr>
      <t xml:space="preserve"> Trưởng
</t>
    </r>
    <r>
      <rPr>
        <sz val="11"/>
        <color rgb="FFC00000"/>
        <rFont val="Arial"/>
        <family val="2"/>
      </rPr>
      <t>(Adhipati)</t>
    </r>
  </si>
  <si>
    <r>
      <rPr>
        <b/>
        <sz val="10"/>
        <rFont val="Arial"/>
        <family val="2"/>
      </rPr>
      <t>Dục-</t>
    </r>
    <r>
      <rPr>
        <sz val="10"/>
        <rFont val="Arial"/>
        <family val="2"/>
      </rPr>
      <t>trưởng</t>
    </r>
  </si>
  <si>
    <r>
      <rPr>
        <b/>
        <sz val="10"/>
        <rFont val="Arial"/>
        <family val="2"/>
      </rPr>
      <t>Cần-</t>
    </r>
    <r>
      <rPr>
        <sz val="10"/>
        <rFont val="Arial"/>
        <family val="2"/>
      </rPr>
      <t>trưởng</t>
    </r>
  </si>
  <si>
    <r>
      <rPr>
        <b/>
        <sz val="10"/>
        <rFont val="Arial"/>
        <family val="2"/>
      </rPr>
      <t>Thẩm-</t>
    </r>
    <r>
      <rPr>
        <sz val="10"/>
        <rFont val="Arial"/>
        <family val="2"/>
      </rPr>
      <t>trưởng</t>
    </r>
  </si>
  <si>
    <r>
      <rPr>
        <b/>
        <sz val="10"/>
        <rFont val="Arial"/>
        <family val="2"/>
      </rPr>
      <t>Tâm-</t>
    </r>
    <r>
      <rPr>
        <sz val="10"/>
        <rFont val="Arial"/>
        <family val="2"/>
      </rPr>
      <t>trưởng</t>
    </r>
  </si>
  <si>
    <r>
      <rPr>
        <b/>
        <sz val="11"/>
        <color rgb="FFC00000"/>
        <rFont val="Arial"/>
        <family val="2"/>
      </rPr>
      <t xml:space="preserve">4 </t>
    </r>
    <r>
      <rPr>
        <b/>
        <sz val="11"/>
        <rFont val="Arial"/>
        <family val="2"/>
      </rPr>
      <t xml:space="preserve">Thực 
</t>
    </r>
    <r>
      <rPr>
        <sz val="11"/>
        <color rgb="FFC00000"/>
        <rFont val="Arial"/>
        <family val="2"/>
      </rPr>
      <t>(Āhāra)</t>
    </r>
  </si>
  <si>
    <r>
      <rPr>
        <b/>
        <sz val="10"/>
        <rFont val="Arial"/>
        <family val="2"/>
      </rPr>
      <t>Định-</t>
    </r>
    <r>
      <rPr>
        <sz val="10"/>
        <rFont val="Arial"/>
        <family val="2"/>
      </rPr>
      <t>lực</t>
    </r>
  </si>
  <si>
    <r>
      <rPr>
        <b/>
        <sz val="10"/>
        <rFont val="Arial"/>
        <family val="2"/>
      </rPr>
      <t>Tấn-</t>
    </r>
    <r>
      <rPr>
        <sz val="10"/>
        <rFont val="Arial"/>
        <family val="2"/>
      </rPr>
      <t>lực</t>
    </r>
  </si>
  <si>
    <r>
      <rPr>
        <b/>
        <sz val="10"/>
        <rFont val="Arial"/>
        <family val="2"/>
      </rPr>
      <t xml:space="preserve">Vô Tàm - </t>
    </r>
    <r>
      <rPr>
        <sz val="10"/>
        <rFont val="Arial"/>
        <family val="2"/>
      </rPr>
      <t>lực</t>
    </r>
  </si>
  <si>
    <r>
      <rPr>
        <b/>
        <sz val="10"/>
        <rFont val="Arial"/>
        <family val="2"/>
      </rPr>
      <t>Vô Úy -</t>
    </r>
    <r>
      <rPr>
        <sz val="10"/>
        <rFont val="Arial"/>
        <family val="2"/>
      </rPr>
      <t xml:space="preserve"> lực</t>
    </r>
  </si>
  <si>
    <r>
      <rPr>
        <b/>
        <sz val="10"/>
        <rFont val="Arial"/>
        <family val="2"/>
      </rPr>
      <t>Tín-</t>
    </r>
    <r>
      <rPr>
        <sz val="10"/>
        <rFont val="Arial"/>
        <family val="2"/>
      </rPr>
      <t>lực</t>
    </r>
  </si>
  <si>
    <r>
      <rPr>
        <b/>
        <sz val="10"/>
        <rFont val="Arial"/>
        <family val="2"/>
      </rPr>
      <t>Niệm-</t>
    </r>
    <r>
      <rPr>
        <sz val="10"/>
        <rFont val="Arial"/>
        <family val="2"/>
      </rPr>
      <t>lực</t>
    </r>
  </si>
  <si>
    <r>
      <rPr>
        <b/>
        <sz val="10"/>
        <rFont val="Arial"/>
        <family val="2"/>
      </rPr>
      <t>Tàm-</t>
    </r>
    <r>
      <rPr>
        <sz val="10"/>
        <rFont val="Arial"/>
        <family val="2"/>
      </rPr>
      <t>lực</t>
    </r>
  </si>
  <si>
    <r>
      <rPr>
        <b/>
        <sz val="10"/>
        <rFont val="Arial"/>
        <family val="2"/>
      </rPr>
      <t>Úy-</t>
    </r>
    <r>
      <rPr>
        <sz val="10"/>
        <rFont val="Arial"/>
        <family val="2"/>
      </rPr>
      <t>lực</t>
    </r>
  </si>
  <si>
    <r>
      <rPr>
        <b/>
        <sz val="10"/>
        <rFont val="Arial"/>
        <family val="2"/>
      </rPr>
      <t>Tuệ-</t>
    </r>
    <r>
      <rPr>
        <sz val="10"/>
        <rFont val="Arial"/>
        <family val="2"/>
      </rPr>
      <t>lực</t>
    </r>
  </si>
  <si>
    <t>Tư niệm</t>
  </si>
  <si>
    <t>Rūpa-āhāra</t>
  </si>
  <si>
    <t>Đoàn thực</t>
  </si>
  <si>
    <t>Thức</t>
  </si>
  <si>
    <t>Lạc, Khổ, Hỷ, Ưu, Xả</t>
  </si>
  <si>
    <t>Tín quyền</t>
  </si>
  <si>
    <t>Niệm quyền</t>
  </si>
  <si>
    <t>Tấn quyền</t>
  </si>
  <si>
    <t>Định quyền</t>
  </si>
  <si>
    <t>Tuệ quyền</t>
  </si>
  <si>
    <t>Anaññātaññassāmītindriya</t>
  </si>
  <si>
    <t>Vị tri quyền</t>
  </si>
  <si>
    <t>Dĩ tri quyền</t>
  </si>
  <si>
    <t>Aññindriya</t>
  </si>
  <si>
    <t>Cụ tri quyền</t>
  </si>
  <si>
    <t>Aññātāvindriya</t>
  </si>
  <si>
    <t>Thống trị, quyền thế</t>
  </si>
  <si>
    <t>Sức mạnh, năng lực</t>
  </si>
  <si>
    <t>Thống trị</t>
  </si>
  <si>
    <t>Nguyên nhân, điều kiện</t>
  </si>
  <si>
    <r>
      <rPr>
        <sz val="10"/>
        <color rgb="FFFF0000"/>
        <rFont val="Arial"/>
        <family val="2"/>
      </rPr>
      <t>Chánh/</t>
    </r>
    <r>
      <rPr>
        <sz val="10"/>
        <color rgb="FFC00000"/>
        <rFont val="Arial"/>
        <family val="2"/>
      </rPr>
      <t>Tà</t>
    </r>
    <r>
      <rPr>
        <sz val="10"/>
        <rFont val="Arial"/>
        <family val="2"/>
      </rPr>
      <t xml:space="preserve"> Định</t>
    </r>
  </si>
  <si>
    <r>
      <rPr>
        <sz val="10"/>
        <color rgb="FFFF0000"/>
        <rFont val="Arial"/>
        <family val="2"/>
      </rPr>
      <t>Chánh/</t>
    </r>
    <r>
      <rPr>
        <sz val="10"/>
        <color rgb="FFC00000"/>
        <rFont val="Arial"/>
        <family val="2"/>
      </rPr>
      <t>Tà</t>
    </r>
    <r>
      <rPr>
        <sz val="10"/>
        <rFont val="Arial"/>
        <family val="2"/>
      </rPr>
      <t xml:space="preserve"> Tư duy</t>
    </r>
  </si>
  <si>
    <r>
      <rPr>
        <sz val="10"/>
        <color rgb="FFFF0000"/>
        <rFont val="Arial"/>
        <family val="2"/>
      </rPr>
      <t>Chánh/</t>
    </r>
    <r>
      <rPr>
        <sz val="10"/>
        <color rgb="FFC00000"/>
        <rFont val="Arial"/>
        <family val="2"/>
      </rPr>
      <t>Tà</t>
    </r>
    <r>
      <rPr>
        <sz val="10"/>
        <rFont val="Arial"/>
        <family val="2"/>
      </rPr>
      <t xml:space="preserve"> Tinh tấn</t>
    </r>
  </si>
  <si>
    <r>
      <t>Tỷ quyền</t>
    </r>
    <r>
      <rPr>
        <i/>
        <sz val="10"/>
        <rFont val="Arial"/>
        <family val="2"/>
      </rPr>
      <t xml:space="preserve"> (ngửi mùi)</t>
    </r>
  </si>
  <si>
    <r>
      <t xml:space="preserve">Nữ quyền </t>
    </r>
    <r>
      <rPr>
        <i/>
        <sz val="10"/>
        <rFont val="Arial"/>
        <family val="2"/>
      </rPr>
      <t>(giới tính)</t>
    </r>
  </si>
  <si>
    <r>
      <t xml:space="preserve">Nam quyền </t>
    </r>
    <r>
      <rPr>
        <i/>
        <sz val="10"/>
        <rFont val="Arial"/>
        <family val="2"/>
      </rPr>
      <t>(giới tính)</t>
    </r>
  </si>
  <si>
    <t>Sắc mạng quyền</t>
  </si>
  <si>
    <t>Sota-pasāda</t>
  </si>
  <si>
    <t>Cakkhu-pasāda</t>
  </si>
  <si>
    <t>Ghāna-pasāda</t>
  </si>
  <si>
    <t>Jivhā-pasāda</t>
  </si>
  <si>
    <t>Kāya-pasāda</t>
  </si>
  <si>
    <t>Itthi-bhāva</t>
  </si>
  <si>
    <t>Pum-bhāva</t>
  </si>
  <si>
    <t>Sắc Ý quyền</t>
  </si>
  <si>
    <t>Hadaya-vatthu</t>
  </si>
  <si>
    <t>Sắc Ý vật</t>
  </si>
  <si>
    <t>Thuộc về 
sắc pháp</t>
  </si>
  <si>
    <t>Sắc Thần kinh</t>
  </si>
  <si>
    <t>Sắc Giới tính</t>
  </si>
  <si>
    <t>Số tâm sở</t>
  </si>
  <si>
    <r>
      <t>Tâm quả thiện vô nhân - Thọ Lạc - Thân thức</t>
    </r>
    <r>
      <rPr>
        <i/>
        <sz val="10"/>
        <rFont val="Arial"/>
        <family val="2"/>
      </rPr>
      <t xml:space="preserve"> (da toàn thân)</t>
    </r>
  </si>
  <si>
    <t>IV</t>
  </si>
  <si>
    <t>VI</t>
  </si>
  <si>
    <t>VII</t>
  </si>
  <si>
    <t>VIII</t>
  </si>
  <si>
    <t>IX</t>
  </si>
  <si>
    <t>Tứ Đại</t>
  </si>
  <si>
    <t>Sắc Vật Thực</t>
  </si>
  <si>
    <t>B</t>
  </si>
  <si>
    <t>XI</t>
  </si>
  <si>
    <t>Great Essentials</t>
  </si>
  <si>
    <t>Sensitive Phenomena</t>
  </si>
  <si>
    <t>Objective Phenomena</t>
  </si>
  <si>
    <t>Sexual Phenomena</t>
  </si>
  <si>
    <t>Heart Phenomenon</t>
  </si>
  <si>
    <t>Life Phenomenon</t>
  </si>
  <si>
    <t>Nutritional Phenomenon</t>
  </si>
  <si>
    <t>Limiting Phenomenon</t>
  </si>
  <si>
    <t>Communicating Phenomena</t>
  </si>
  <si>
    <t>Mutable Phenomena</t>
  </si>
  <si>
    <t>Characteristics of Matter</t>
  </si>
  <si>
    <t>Concretely Produced Matter [18]</t>
  </si>
  <si>
    <r>
      <rPr>
        <sz val="10"/>
        <color rgb="FFC00000"/>
        <rFont val="Arial"/>
        <family val="2"/>
      </rPr>
      <t xml:space="preserve">(1) </t>
    </r>
    <r>
      <rPr>
        <sz val="10"/>
        <rFont val="Arial"/>
        <family val="2"/>
      </rPr>
      <t>Earth element</t>
    </r>
  </si>
  <si>
    <r>
      <rPr>
        <sz val="10"/>
        <color rgb="FFC00000"/>
        <rFont val="Arial"/>
        <family val="2"/>
      </rPr>
      <t xml:space="preserve">(2) </t>
    </r>
    <r>
      <rPr>
        <sz val="10"/>
        <rFont val="Arial"/>
        <family val="2"/>
      </rPr>
      <t>Water element</t>
    </r>
  </si>
  <si>
    <r>
      <rPr>
        <sz val="10"/>
        <color rgb="FFC00000"/>
        <rFont val="Arial"/>
        <family val="2"/>
      </rPr>
      <t xml:space="preserve">(3) </t>
    </r>
    <r>
      <rPr>
        <sz val="10"/>
        <rFont val="Arial"/>
        <family val="2"/>
      </rPr>
      <t>Fire element</t>
    </r>
  </si>
  <si>
    <r>
      <rPr>
        <sz val="10"/>
        <color rgb="FFC00000"/>
        <rFont val="Arial"/>
        <family val="2"/>
      </rPr>
      <t xml:space="preserve">(4) </t>
    </r>
    <r>
      <rPr>
        <sz val="10"/>
        <rFont val="Arial"/>
        <family val="2"/>
      </rPr>
      <t>Air element</t>
    </r>
  </si>
  <si>
    <r>
      <rPr>
        <sz val="10"/>
        <color rgb="FFC00000"/>
        <rFont val="Arial"/>
        <family val="2"/>
      </rPr>
      <t xml:space="preserve">(5) </t>
    </r>
    <r>
      <rPr>
        <sz val="10"/>
        <rFont val="Arial"/>
        <family val="2"/>
      </rPr>
      <t>Eye-sensitivity</t>
    </r>
  </si>
  <si>
    <r>
      <rPr>
        <sz val="10"/>
        <color rgb="FFC00000"/>
        <rFont val="Arial"/>
        <family val="2"/>
      </rPr>
      <t xml:space="preserve">(6) </t>
    </r>
    <r>
      <rPr>
        <sz val="10"/>
        <rFont val="Arial"/>
        <family val="2"/>
      </rPr>
      <t>Ear-sensitivity</t>
    </r>
  </si>
  <si>
    <r>
      <rPr>
        <sz val="10"/>
        <color rgb="FFC00000"/>
        <rFont val="Arial"/>
        <family val="2"/>
      </rPr>
      <t xml:space="preserve">(7) </t>
    </r>
    <r>
      <rPr>
        <sz val="10"/>
        <rFont val="Arial"/>
        <family val="2"/>
      </rPr>
      <t>Nose-sensitivity</t>
    </r>
  </si>
  <si>
    <r>
      <rPr>
        <sz val="10"/>
        <color rgb="FFC00000"/>
        <rFont val="Arial"/>
        <family val="2"/>
      </rPr>
      <t xml:space="preserve">(8) </t>
    </r>
    <r>
      <rPr>
        <sz val="10"/>
        <rFont val="Arial"/>
        <family val="2"/>
      </rPr>
      <t>Tongue-sensitivity</t>
    </r>
  </si>
  <si>
    <r>
      <rPr>
        <sz val="10"/>
        <color rgb="FFC00000"/>
        <rFont val="Arial"/>
        <family val="2"/>
      </rPr>
      <t xml:space="preserve">(9) </t>
    </r>
    <r>
      <rPr>
        <sz val="10"/>
        <rFont val="Arial"/>
        <family val="2"/>
      </rPr>
      <t>Body-sensitivity</t>
    </r>
  </si>
  <si>
    <r>
      <rPr>
        <sz val="10"/>
        <color rgb="FFC00000"/>
        <rFont val="Arial"/>
        <family val="2"/>
      </rPr>
      <t xml:space="preserve">(10) </t>
    </r>
    <r>
      <rPr>
        <sz val="10"/>
        <rFont val="Arial"/>
        <family val="2"/>
      </rPr>
      <t>Visible form</t>
    </r>
  </si>
  <si>
    <r>
      <rPr>
        <sz val="10"/>
        <color rgb="FFC00000"/>
        <rFont val="Arial"/>
        <family val="2"/>
      </rPr>
      <t>(11)</t>
    </r>
    <r>
      <rPr>
        <sz val="10"/>
        <rFont val="Arial"/>
        <family val="2"/>
      </rPr>
      <t xml:space="preserve"> Sound</t>
    </r>
  </si>
  <si>
    <r>
      <rPr>
        <sz val="10"/>
        <color rgb="FFC00000"/>
        <rFont val="Arial"/>
        <family val="2"/>
      </rPr>
      <t xml:space="preserve">(12) </t>
    </r>
    <r>
      <rPr>
        <sz val="10"/>
        <rFont val="Arial"/>
        <family val="2"/>
      </rPr>
      <t>Smell</t>
    </r>
  </si>
  <si>
    <r>
      <rPr>
        <sz val="10"/>
        <color rgb="FFC00000"/>
        <rFont val="Arial"/>
        <family val="2"/>
      </rPr>
      <t xml:space="preserve">(13) </t>
    </r>
    <r>
      <rPr>
        <sz val="10"/>
        <rFont val="Arial"/>
        <family val="2"/>
      </rPr>
      <t>Taste</t>
    </r>
  </si>
  <si>
    <r>
      <rPr>
        <b/>
        <sz val="10"/>
        <color rgb="FFC00000"/>
        <rFont val="Arial"/>
        <family val="2"/>
      </rPr>
      <t>*</t>
    </r>
    <r>
      <rPr>
        <sz val="10"/>
        <rFont val="Arial"/>
        <family val="2"/>
      </rPr>
      <t xml:space="preserve"> Tangibility 
</t>
    </r>
    <r>
      <rPr>
        <i/>
        <sz val="10"/>
        <rFont val="Arial"/>
        <family val="2"/>
      </rPr>
      <t>(= 3 elements: earth, fire, air)</t>
    </r>
  </si>
  <si>
    <r>
      <rPr>
        <sz val="10"/>
        <color rgb="FFC00000"/>
        <rFont val="Arial"/>
        <family val="2"/>
      </rPr>
      <t xml:space="preserve">(1) </t>
    </r>
    <r>
      <rPr>
        <sz val="10"/>
        <rFont val="Arial"/>
        <family val="2"/>
      </rPr>
      <t>Địa Đại</t>
    </r>
  </si>
  <si>
    <r>
      <rPr>
        <sz val="10"/>
        <color rgb="FFC00000"/>
        <rFont val="Arial"/>
        <family val="2"/>
      </rPr>
      <t xml:space="preserve">(2) </t>
    </r>
    <r>
      <rPr>
        <sz val="10"/>
        <rFont val="Arial"/>
        <family val="2"/>
      </rPr>
      <t>Thủy Đại</t>
    </r>
  </si>
  <si>
    <r>
      <rPr>
        <sz val="10"/>
        <color rgb="FFC00000"/>
        <rFont val="Arial"/>
        <family val="2"/>
      </rPr>
      <t xml:space="preserve">(3) </t>
    </r>
    <r>
      <rPr>
        <sz val="10"/>
        <rFont val="Arial"/>
        <family val="2"/>
      </rPr>
      <t>Hỏa Đại</t>
    </r>
  </si>
  <si>
    <r>
      <rPr>
        <sz val="10"/>
        <color rgb="FFC00000"/>
        <rFont val="Arial"/>
        <family val="2"/>
      </rPr>
      <t xml:space="preserve">(4) </t>
    </r>
    <r>
      <rPr>
        <sz val="10"/>
        <rFont val="Arial"/>
        <family val="2"/>
      </rPr>
      <t>Phong Đại</t>
    </r>
  </si>
  <si>
    <t>Sắc pháp Chân Đế [18]</t>
  </si>
  <si>
    <r>
      <rPr>
        <sz val="10"/>
        <color rgb="FFC00000"/>
        <rFont val="Arial"/>
        <family val="2"/>
      </rPr>
      <t>(5)</t>
    </r>
    <r>
      <rPr>
        <sz val="10"/>
        <rFont val="Arial"/>
        <family val="2"/>
      </rPr>
      <t xml:space="preserve"> Thần kinh Thị giác</t>
    </r>
  </si>
  <si>
    <r>
      <rPr>
        <sz val="10"/>
        <color rgb="FFC00000"/>
        <rFont val="Arial"/>
        <family val="2"/>
      </rPr>
      <t>(6)</t>
    </r>
    <r>
      <rPr>
        <sz val="10"/>
        <rFont val="Arial"/>
        <family val="2"/>
      </rPr>
      <t xml:space="preserve"> Thần kinh Thính giác</t>
    </r>
  </si>
  <si>
    <r>
      <rPr>
        <sz val="10"/>
        <color rgb="FFC00000"/>
        <rFont val="Arial"/>
        <family val="2"/>
      </rPr>
      <t>(7)</t>
    </r>
    <r>
      <rPr>
        <sz val="10"/>
        <rFont val="Arial"/>
        <family val="2"/>
      </rPr>
      <t xml:space="preserve"> Thần kinh Khứu giác</t>
    </r>
  </si>
  <si>
    <r>
      <rPr>
        <sz val="10"/>
        <color rgb="FFC00000"/>
        <rFont val="Arial"/>
        <family val="2"/>
      </rPr>
      <t>(8)</t>
    </r>
    <r>
      <rPr>
        <sz val="10"/>
        <rFont val="Arial"/>
        <family val="2"/>
      </rPr>
      <t xml:space="preserve"> Thần kinh Vị giác</t>
    </r>
  </si>
  <si>
    <r>
      <rPr>
        <sz val="10"/>
        <color rgb="FFC00000"/>
        <rFont val="Arial"/>
        <family val="2"/>
      </rPr>
      <t>(9)</t>
    </r>
    <r>
      <rPr>
        <sz val="10"/>
        <rFont val="Arial"/>
        <family val="2"/>
      </rPr>
      <t xml:space="preserve"> Thần kinh Xúc giác</t>
    </r>
  </si>
  <si>
    <t>Sắc cảnh Giới</t>
  </si>
  <si>
    <r>
      <rPr>
        <sz val="10"/>
        <color rgb="FFC00000"/>
        <rFont val="Arial"/>
        <family val="2"/>
      </rPr>
      <t>(10)</t>
    </r>
    <r>
      <rPr>
        <sz val="10"/>
        <rFont val="Arial"/>
        <family val="2"/>
      </rPr>
      <t xml:space="preserve"> Sắc cảnh Sắc</t>
    </r>
  </si>
  <si>
    <r>
      <rPr>
        <sz val="10"/>
        <color rgb="FFC00000"/>
        <rFont val="Arial"/>
        <family val="2"/>
      </rPr>
      <t>(12)</t>
    </r>
    <r>
      <rPr>
        <sz val="10"/>
        <rFont val="Arial"/>
        <family val="2"/>
      </rPr>
      <t xml:space="preserve"> Sắc cảnh Khí</t>
    </r>
  </si>
  <si>
    <r>
      <rPr>
        <sz val="10"/>
        <color rgb="FFC00000"/>
        <rFont val="Arial"/>
        <family val="2"/>
      </rPr>
      <t>(13)</t>
    </r>
    <r>
      <rPr>
        <sz val="10"/>
        <rFont val="Arial"/>
        <family val="2"/>
      </rPr>
      <t xml:space="preserve"> Sắc cảnh Vị</t>
    </r>
  </si>
  <si>
    <t>Sắc Ý Vật</t>
  </si>
  <si>
    <t>Sắc Mạng Quyền</t>
  </si>
  <si>
    <r>
      <rPr>
        <sz val="10"/>
        <color rgb="FFC00000"/>
        <rFont val="Arial"/>
        <family val="2"/>
      </rPr>
      <t xml:space="preserve">(15) </t>
    </r>
    <r>
      <rPr>
        <sz val="10"/>
        <rFont val="Arial"/>
        <family val="2"/>
      </rPr>
      <t>Sắc tố Nam</t>
    </r>
  </si>
  <si>
    <r>
      <rPr>
        <sz val="10"/>
        <color rgb="FFC00000"/>
        <rFont val="Arial"/>
        <family val="2"/>
      </rPr>
      <t xml:space="preserve">(14) </t>
    </r>
    <r>
      <rPr>
        <sz val="10"/>
        <rFont val="Arial"/>
        <family val="2"/>
      </rPr>
      <t>Sắc tố Nữ</t>
    </r>
  </si>
  <si>
    <r>
      <rPr>
        <sz val="10"/>
        <color rgb="FFC00000"/>
        <rFont val="Arial"/>
        <family val="2"/>
      </rPr>
      <t xml:space="preserve">(18) </t>
    </r>
    <r>
      <rPr>
        <sz val="10"/>
        <rFont val="Arial"/>
        <family val="2"/>
      </rPr>
      <t>Sắc Vật Thực</t>
    </r>
  </si>
  <si>
    <r>
      <rPr>
        <sz val="10"/>
        <color rgb="FFC00000"/>
        <rFont val="Arial"/>
        <family val="2"/>
      </rPr>
      <t xml:space="preserve">(16) </t>
    </r>
    <r>
      <rPr>
        <sz val="10"/>
        <rFont val="Arial"/>
        <family val="2"/>
      </rPr>
      <t>Sắc Ý Vật</t>
    </r>
  </si>
  <si>
    <r>
      <rPr>
        <sz val="10"/>
        <color rgb="FFC00000"/>
        <rFont val="Arial"/>
        <family val="2"/>
      </rPr>
      <t xml:space="preserve">(17) </t>
    </r>
    <r>
      <rPr>
        <sz val="10"/>
        <rFont val="Arial"/>
        <family val="2"/>
      </rPr>
      <t>Sắc Mạng Quyền</t>
    </r>
  </si>
  <si>
    <r>
      <rPr>
        <sz val="10"/>
        <color rgb="FFC00000"/>
        <rFont val="Arial"/>
        <family val="2"/>
      </rPr>
      <t xml:space="preserve">(14) </t>
    </r>
    <r>
      <rPr>
        <sz val="10"/>
        <rFont val="Arial"/>
        <family val="2"/>
      </rPr>
      <t>Femininity</t>
    </r>
  </si>
  <si>
    <r>
      <rPr>
        <sz val="10"/>
        <color rgb="FFC00000"/>
        <rFont val="Arial"/>
        <family val="2"/>
      </rPr>
      <t xml:space="preserve">(15) </t>
    </r>
    <r>
      <rPr>
        <sz val="10"/>
        <rFont val="Arial"/>
        <family val="2"/>
      </rPr>
      <t>Masculinity</t>
    </r>
  </si>
  <si>
    <r>
      <rPr>
        <sz val="10"/>
        <color rgb="FFC00000"/>
        <rFont val="Arial"/>
        <family val="2"/>
      </rPr>
      <t xml:space="preserve">(16) </t>
    </r>
    <r>
      <rPr>
        <sz val="10"/>
        <rFont val="Arial"/>
        <family val="2"/>
      </rPr>
      <t>Heart-base</t>
    </r>
  </si>
  <si>
    <r>
      <rPr>
        <sz val="10"/>
        <color rgb="FFC00000"/>
        <rFont val="Arial"/>
        <family val="2"/>
      </rPr>
      <t xml:space="preserve">(17) </t>
    </r>
    <r>
      <rPr>
        <sz val="10"/>
        <rFont val="Arial"/>
        <family val="2"/>
      </rPr>
      <t>Life faculty</t>
    </r>
  </si>
  <si>
    <r>
      <rPr>
        <sz val="10"/>
        <color rgb="FFC00000"/>
        <rFont val="Arial"/>
        <family val="2"/>
      </rPr>
      <t xml:space="preserve">(18) </t>
    </r>
    <r>
      <rPr>
        <sz val="10"/>
        <rFont val="Arial"/>
        <family val="2"/>
      </rPr>
      <t>Nutriment</t>
    </r>
  </si>
  <si>
    <t>Sắc pháp Phi thực tính [10]</t>
  </si>
  <si>
    <r>
      <rPr>
        <sz val="10"/>
        <color rgb="FFC00000"/>
        <rFont val="Arial"/>
        <family val="2"/>
      </rPr>
      <t xml:space="preserve">(19) </t>
    </r>
    <r>
      <rPr>
        <sz val="10"/>
        <rFont val="Arial"/>
        <family val="2"/>
      </rPr>
      <t>Space element</t>
    </r>
  </si>
  <si>
    <r>
      <rPr>
        <sz val="10"/>
        <color rgb="FFC00000"/>
        <rFont val="Arial"/>
        <family val="2"/>
      </rPr>
      <t xml:space="preserve">(20) </t>
    </r>
    <r>
      <rPr>
        <sz val="10"/>
        <rFont val="Arial"/>
        <family val="2"/>
      </rPr>
      <t>Bodily intimation</t>
    </r>
  </si>
  <si>
    <r>
      <rPr>
        <sz val="10"/>
        <color rgb="FFC00000"/>
        <rFont val="Arial"/>
        <family val="2"/>
      </rPr>
      <t xml:space="preserve">(21) </t>
    </r>
    <r>
      <rPr>
        <sz val="10"/>
        <rFont val="Arial"/>
        <family val="2"/>
      </rPr>
      <t>Vocal intimation</t>
    </r>
  </si>
  <si>
    <r>
      <rPr>
        <sz val="10"/>
        <color rgb="FFC00000"/>
        <rFont val="Arial"/>
        <family val="2"/>
      </rPr>
      <t xml:space="preserve">(22) </t>
    </r>
    <r>
      <rPr>
        <sz val="10"/>
        <rFont val="Arial"/>
        <family val="2"/>
      </rPr>
      <t>Lightness</t>
    </r>
  </si>
  <si>
    <r>
      <rPr>
        <sz val="10"/>
        <color rgb="FFC00000"/>
        <rFont val="Arial"/>
        <family val="2"/>
      </rPr>
      <t xml:space="preserve">(23) </t>
    </r>
    <r>
      <rPr>
        <sz val="10"/>
        <rFont val="Arial"/>
        <family val="2"/>
      </rPr>
      <t>Malleability</t>
    </r>
  </si>
  <si>
    <r>
      <rPr>
        <sz val="10"/>
        <color rgb="FFC00000"/>
        <rFont val="Arial"/>
        <family val="2"/>
      </rPr>
      <t xml:space="preserve">(22) </t>
    </r>
    <r>
      <rPr>
        <sz val="10"/>
        <rFont val="Arial"/>
        <family val="2"/>
      </rPr>
      <t>Khinh Sắc</t>
    </r>
  </si>
  <si>
    <r>
      <rPr>
        <sz val="10"/>
        <color rgb="FFC00000"/>
        <rFont val="Arial"/>
        <family val="2"/>
      </rPr>
      <t xml:space="preserve">(23) </t>
    </r>
    <r>
      <rPr>
        <sz val="10"/>
        <rFont val="Arial"/>
        <family val="2"/>
      </rPr>
      <t>Nhu Sắc</t>
    </r>
  </si>
  <si>
    <t>Sắc Biểu tri</t>
  </si>
  <si>
    <r>
      <rPr>
        <sz val="10"/>
        <color rgb="FFC00000"/>
        <rFont val="Arial"/>
        <family val="2"/>
      </rPr>
      <t xml:space="preserve">(20) </t>
    </r>
    <r>
      <rPr>
        <sz val="10"/>
        <rFont val="Arial"/>
        <family val="2"/>
      </rPr>
      <t>Thân biểu tri</t>
    </r>
  </si>
  <si>
    <r>
      <rPr>
        <sz val="10"/>
        <color rgb="FFC00000"/>
        <rFont val="Arial"/>
        <family val="2"/>
      </rPr>
      <t xml:space="preserve">(21) </t>
    </r>
    <r>
      <rPr>
        <sz val="10"/>
        <rFont val="Arial"/>
        <family val="2"/>
      </rPr>
      <t>Ngữ biểu tri</t>
    </r>
  </si>
  <si>
    <t>Sắc đặc biệt</t>
  </si>
  <si>
    <t>Sắc Giao giới</t>
  </si>
  <si>
    <r>
      <rPr>
        <sz val="10"/>
        <color rgb="FFC00000"/>
        <rFont val="Arial"/>
        <family val="2"/>
      </rPr>
      <t xml:space="preserve">(19) </t>
    </r>
    <r>
      <rPr>
        <sz val="10"/>
        <rFont val="Arial"/>
        <family val="2"/>
      </rPr>
      <t>Sắc Giao giới</t>
    </r>
  </si>
  <si>
    <r>
      <rPr>
        <sz val="10"/>
        <color rgb="FFC00000"/>
        <rFont val="Arial"/>
        <family val="2"/>
      </rPr>
      <t xml:space="preserve">(24) </t>
    </r>
    <r>
      <rPr>
        <sz val="10"/>
        <rFont val="Arial"/>
        <family val="2"/>
      </rPr>
      <t xml:space="preserve">Sắc Thích Nghiệp
</t>
    </r>
    <r>
      <rPr>
        <i/>
        <sz val="10"/>
        <rFont val="Arial"/>
        <family val="2"/>
      </rPr>
      <t>(+ 2 Sắc Biểu tri (20, 21))</t>
    </r>
  </si>
  <si>
    <r>
      <rPr>
        <sz val="10"/>
        <color rgb="FFC00000"/>
        <rFont val="Arial"/>
        <family val="2"/>
      </rPr>
      <t xml:space="preserve">(24) </t>
    </r>
    <r>
      <rPr>
        <sz val="10"/>
        <rFont val="Arial"/>
        <family val="2"/>
      </rPr>
      <t xml:space="preserve">Wieldiness 
</t>
    </r>
    <r>
      <rPr>
        <i/>
        <sz val="10"/>
        <color rgb="FF000000"/>
        <rFont val="Arial"/>
        <family val="2"/>
      </rPr>
      <t>(+2 intimations (20, 21))</t>
    </r>
  </si>
  <si>
    <t>Sắc Tứ tướng</t>
  </si>
  <si>
    <r>
      <rPr>
        <sz val="10"/>
        <color rgb="FFC00000"/>
        <rFont val="Arial"/>
        <family val="2"/>
      </rPr>
      <t xml:space="preserve">(25) </t>
    </r>
    <r>
      <rPr>
        <sz val="10"/>
        <rFont val="Arial"/>
        <family val="2"/>
      </rPr>
      <t>Sắc Hình thành</t>
    </r>
  </si>
  <si>
    <r>
      <rPr>
        <sz val="10"/>
        <color rgb="FFC00000"/>
        <rFont val="Arial"/>
        <family val="2"/>
      </rPr>
      <t xml:space="preserve">(26) </t>
    </r>
    <r>
      <rPr>
        <sz val="10"/>
        <rFont val="Arial"/>
        <family val="2"/>
      </rPr>
      <t>Sắc Thừa tiếp</t>
    </r>
  </si>
  <si>
    <r>
      <rPr>
        <sz val="10"/>
        <color rgb="FFC00000"/>
        <rFont val="Arial"/>
        <family val="2"/>
      </rPr>
      <t xml:space="preserve">(27) </t>
    </r>
    <r>
      <rPr>
        <sz val="10"/>
        <rFont val="Arial"/>
        <family val="2"/>
      </rPr>
      <t>Sắc Lão Suy</t>
    </r>
  </si>
  <si>
    <r>
      <rPr>
        <sz val="10"/>
        <color rgb="FFC00000"/>
        <rFont val="Arial"/>
        <family val="2"/>
      </rPr>
      <t xml:space="preserve">(28) </t>
    </r>
    <r>
      <rPr>
        <sz val="10"/>
        <rFont val="Arial"/>
        <family val="2"/>
      </rPr>
      <t>Sắc Vô Thường</t>
    </r>
  </si>
  <si>
    <r>
      <rPr>
        <sz val="10"/>
        <color rgb="FFC00000"/>
        <rFont val="Arial"/>
        <family val="2"/>
      </rPr>
      <t xml:space="preserve">(25) </t>
    </r>
    <r>
      <rPr>
        <sz val="10"/>
        <rFont val="Arial"/>
        <family val="2"/>
      </rPr>
      <t>Production</t>
    </r>
  </si>
  <si>
    <r>
      <rPr>
        <sz val="10"/>
        <color rgb="FFC00000"/>
        <rFont val="Arial"/>
        <family val="2"/>
      </rPr>
      <t xml:space="preserve">(26) </t>
    </r>
    <r>
      <rPr>
        <sz val="10"/>
        <rFont val="Arial"/>
        <family val="2"/>
      </rPr>
      <t>Continuity</t>
    </r>
  </si>
  <si>
    <r>
      <rPr>
        <sz val="10"/>
        <color rgb="FFC00000"/>
        <rFont val="Arial"/>
        <family val="2"/>
      </rPr>
      <t xml:space="preserve">(27) </t>
    </r>
    <r>
      <rPr>
        <sz val="10"/>
        <rFont val="Arial"/>
        <family val="2"/>
      </rPr>
      <t>Decay</t>
    </r>
  </si>
  <si>
    <r>
      <rPr>
        <sz val="10"/>
        <color rgb="FFC00000"/>
        <rFont val="Arial"/>
        <family val="2"/>
      </rPr>
      <t>(28)</t>
    </r>
    <r>
      <rPr>
        <sz val="10"/>
        <rFont val="Arial"/>
        <family val="2"/>
      </rPr>
      <t xml:space="preserve"> Impermanence</t>
    </r>
  </si>
  <si>
    <t>Mahābhūta</t>
  </si>
  <si>
    <r>
      <rPr>
        <sz val="10"/>
        <color rgb="FFC00000"/>
        <rFont val="Arial"/>
        <family val="2"/>
      </rPr>
      <t xml:space="preserve">(1) </t>
    </r>
    <r>
      <rPr>
        <sz val="10"/>
        <rFont val="Arial"/>
        <family val="2"/>
      </rPr>
      <t>Pathavī-dhātu</t>
    </r>
  </si>
  <si>
    <r>
      <rPr>
        <sz val="10"/>
        <color rgb="FFC00000"/>
        <rFont val="Arial"/>
        <family val="2"/>
      </rPr>
      <t xml:space="preserve">(2) </t>
    </r>
    <r>
      <rPr>
        <sz val="10"/>
        <rFont val="Arial"/>
        <family val="2"/>
      </rPr>
      <t>Āpo-dhātu</t>
    </r>
  </si>
  <si>
    <r>
      <rPr>
        <sz val="10"/>
        <color rgb="FFC00000"/>
        <rFont val="Arial"/>
        <family val="2"/>
      </rPr>
      <t xml:space="preserve">(3) </t>
    </r>
    <r>
      <rPr>
        <sz val="10"/>
        <rFont val="Arial"/>
        <family val="2"/>
      </rPr>
      <t>Tejo-dhātu</t>
    </r>
  </si>
  <si>
    <r>
      <rPr>
        <sz val="10"/>
        <color rgb="FFC00000"/>
        <rFont val="Arial"/>
        <family val="2"/>
      </rPr>
      <t xml:space="preserve">(4) </t>
    </r>
    <r>
      <rPr>
        <sz val="10"/>
        <rFont val="Arial"/>
        <family val="2"/>
      </rPr>
      <t>Vāyo-dhātu</t>
    </r>
  </si>
  <si>
    <t>Gocara-rūpa</t>
  </si>
  <si>
    <t>Bhāva-rūpa</t>
  </si>
  <si>
    <t>Jīvita-rūpa</t>
  </si>
  <si>
    <t>Āhāra-rūpa</t>
  </si>
  <si>
    <t>Nipphanna-rūpa [18]</t>
  </si>
  <si>
    <t>Ākāsa-dhātu</t>
  </si>
  <si>
    <t>Viññatti-rūpa</t>
  </si>
  <si>
    <t>Vikāra-rūpa</t>
  </si>
  <si>
    <t>Lakkhaṇa-rūpa</t>
  </si>
  <si>
    <r>
      <rPr>
        <sz val="10"/>
        <color rgb="FFC00000"/>
        <rFont val="Arial"/>
        <family val="2"/>
      </rPr>
      <t xml:space="preserve">* </t>
    </r>
    <r>
      <rPr>
        <sz val="10"/>
        <rFont val="Arial"/>
        <family val="2"/>
      </rPr>
      <t xml:space="preserve">Sắc Cảnh Xúc </t>
    </r>
    <r>
      <rPr>
        <i/>
        <sz val="10"/>
        <rFont val="Arial"/>
        <family val="2"/>
      </rPr>
      <t>(= 3 Sắc Tứ Đại: 
Địa-Hỏa-Phong Đại)</t>
    </r>
  </si>
  <si>
    <t>Anipphanna-rūpa [10]</t>
  </si>
  <si>
    <r>
      <rPr>
        <sz val="10"/>
        <color rgb="FFC00000"/>
        <rFont val="Arial"/>
        <family val="2"/>
      </rPr>
      <t xml:space="preserve">(5) </t>
    </r>
    <r>
      <rPr>
        <sz val="10"/>
        <rFont val="Arial"/>
        <family val="2"/>
      </rPr>
      <t>Cakkhu-pasāda</t>
    </r>
  </si>
  <si>
    <r>
      <rPr>
        <sz val="10"/>
        <color rgb="FFC00000"/>
        <rFont val="Arial"/>
        <family val="2"/>
      </rPr>
      <t>(6)</t>
    </r>
    <r>
      <rPr>
        <sz val="10"/>
        <rFont val="Arial"/>
        <family val="2"/>
      </rPr>
      <t xml:space="preserve"> Sota-pasāda</t>
    </r>
  </si>
  <si>
    <r>
      <rPr>
        <sz val="10"/>
        <color rgb="FFC00000"/>
        <rFont val="Arial"/>
        <family val="2"/>
      </rPr>
      <t>(7)</t>
    </r>
    <r>
      <rPr>
        <sz val="10"/>
        <rFont val="Arial"/>
        <family val="2"/>
      </rPr>
      <t xml:space="preserve"> Ghāna-pasāda</t>
    </r>
  </si>
  <si>
    <r>
      <rPr>
        <sz val="10"/>
        <color rgb="FFC00000"/>
        <rFont val="Arial"/>
        <family val="2"/>
      </rPr>
      <t>(8)</t>
    </r>
    <r>
      <rPr>
        <sz val="10"/>
        <rFont val="Arial"/>
        <family val="2"/>
      </rPr>
      <t xml:space="preserve"> Jivhā-pasāda</t>
    </r>
  </si>
  <si>
    <r>
      <rPr>
        <sz val="10"/>
        <color rgb="FFC00000"/>
        <rFont val="Arial"/>
        <family val="2"/>
      </rPr>
      <t xml:space="preserve">(9) </t>
    </r>
    <r>
      <rPr>
        <sz val="10"/>
        <rFont val="Arial"/>
        <family val="2"/>
      </rPr>
      <t>Kāya-pasāda</t>
    </r>
  </si>
  <si>
    <r>
      <rPr>
        <sz val="10"/>
        <color rgb="FFC00000"/>
        <rFont val="Arial"/>
        <family val="2"/>
      </rPr>
      <t xml:space="preserve">(10) </t>
    </r>
    <r>
      <rPr>
        <sz val="10"/>
        <rFont val="Arial"/>
        <family val="2"/>
      </rPr>
      <t>Rūpa</t>
    </r>
  </si>
  <si>
    <r>
      <rPr>
        <sz val="10"/>
        <color rgb="FFC00000"/>
        <rFont val="Arial"/>
        <family val="2"/>
      </rPr>
      <t xml:space="preserve">(11) </t>
    </r>
    <r>
      <rPr>
        <sz val="10"/>
        <rFont val="Arial"/>
        <family val="2"/>
      </rPr>
      <t>Sadda</t>
    </r>
  </si>
  <si>
    <r>
      <rPr>
        <sz val="10"/>
        <color rgb="FFC00000"/>
        <rFont val="Arial"/>
        <family val="2"/>
      </rPr>
      <t xml:space="preserve">(12) </t>
    </r>
    <r>
      <rPr>
        <sz val="10"/>
        <rFont val="Arial"/>
        <family val="2"/>
      </rPr>
      <t>Gandha</t>
    </r>
  </si>
  <si>
    <r>
      <rPr>
        <sz val="10"/>
        <color rgb="FFC00000"/>
        <rFont val="Arial"/>
        <family val="2"/>
      </rPr>
      <t>(13)</t>
    </r>
    <r>
      <rPr>
        <sz val="10"/>
        <rFont val="Arial"/>
        <family val="2"/>
      </rPr>
      <t xml:space="preserve"> Rasa</t>
    </r>
  </si>
  <si>
    <r>
      <rPr>
        <sz val="10"/>
        <color rgb="FFC00000"/>
        <rFont val="Arial"/>
        <family val="2"/>
      </rPr>
      <t xml:space="preserve">(14) </t>
    </r>
    <r>
      <rPr>
        <sz val="10"/>
        <rFont val="Arial"/>
        <family val="2"/>
      </rPr>
      <t>Itthi-bhāva</t>
    </r>
  </si>
  <si>
    <r>
      <rPr>
        <sz val="10"/>
        <color rgb="FFC00000"/>
        <rFont val="Arial"/>
        <family val="2"/>
      </rPr>
      <t>(15)</t>
    </r>
    <r>
      <rPr>
        <sz val="10"/>
        <rFont val="Arial"/>
        <family val="2"/>
      </rPr>
      <t xml:space="preserve"> Pum-bhāva</t>
    </r>
  </si>
  <si>
    <r>
      <rPr>
        <sz val="10"/>
        <color rgb="FFC00000"/>
        <rFont val="Arial"/>
        <family val="2"/>
      </rPr>
      <t xml:space="preserve">(16) </t>
    </r>
    <r>
      <rPr>
        <sz val="10"/>
        <rFont val="Arial"/>
        <family val="2"/>
      </rPr>
      <t>Hadaya-vatthu</t>
    </r>
  </si>
  <si>
    <r>
      <rPr>
        <sz val="10"/>
        <color rgb="FFC00000"/>
        <rFont val="Arial"/>
        <family val="2"/>
      </rPr>
      <t xml:space="preserve">(17) </t>
    </r>
    <r>
      <rPr>
        <sz val="10"/>
        <rFont val="Arial"/>
        <family val="2"/>
      </rPr>
      <t>Jīvita-rūpa</t>
    </r>
  </si>
  <si>
    <r>
      <rPr>
        <sz val="10"/>
        <color rgb="FFC00000"/>
        <rFont val="Arial"/>
        <family val="2"/>
      </rPr>
      <t xml:space="preserve">(18) </t>
    </r>
    <r>
      <rPr>
        <sz val="10"/>
        <rFont val="Arial"/>
        <family val="2"/>
      </rPr>
      <t>Āhāra-rūpa</t>
    </r>
  </si>
  <si>
    <r>
      <rPr>
        <sz val="10"/>
        <color rgb="FFC00000"/>
        <rFont val="Arial"/>
        <family val="2"/>
      </rPr>
      <t xml:space="preserve">(19) </t>
    </r>
    <r>
      <rPr>
        <sz val="10"/>
        <rFont val="Arial"/>
        <family val="2"/>
      </rPr>
      <t>Ākāsa-dhātu</t>
    </r>
  </si>
  <si>
    <r>
      <rPr>
        <sz val="10"/>
        <color rgb="FFC00000"/>
        <rFont val="Arial"/>
        <family val="2"/>
      </rPr>
      <t xml:space="preserve">(20) </t>
    </r>
    <r>
      <rPr>
        <sz val="10"/>
        <rFont val="Arial"/>
        <family val="2"/>
      </rPr>
      <t>Kāya-viññatti</t>
    </r>
  </si>
  <si>
    <r>
      <rPr>
        <sz val="10"/>
        <color rgb="FFC00000"/>
        <rFont val="Arial"/>
        <family val="2"/>
      </rPr>
      <t xml:space="preserve">(21) </t>
    </r>
    <r>
      <rPr>
        <sz val="10"/>
        <rFont val="Arial"/>
        <family val="2"/>
      </rPr>
      <t>Vacī-viññatti</t>
    </r>
  </si>
  <si>
    <r>
      <rPr>
        <sz val="10"/>
        <color rgb="FFC00000"/>
        <rFont val="Arial"/>
        <family val="2"/>
      </rPr>
      <t>(22)</t>
    </r>
    <r>
      <rPr>
        <sz val="10"/>
        <rFont val="Arial"/>
        <family val="2"/>
      </rPr>
      <t xml:space="preserve"> Rūpassa-lahutā</t>
    </r>
  </si>
  <si>
    <r>
      <rPr>
        <sz val="10"/>
        <color rgb="FFC00000"/>
        <rFont val="Arial"/>
        <family val="2"/>
      </rPr>
      <t>(23)</t>
    </r>
    <r>
      <rPr>
        <sz val="10"/>
        <rFont val="Arial"/>
        <family val="2"/>
      </rPr>
      <t xml:space="preserve"> Rūpassa-mudutā</t>
    </r>
  </si>
  <si>
    <r>
      <rPr>
        <sz val="10"/>
        <color rgb="FFC00000"/>
        <rFont val="Arial"/>
        <family val="2"/>
      </rPr>
      <t xml:space="preserve">(24) </t>
    </r>
    <r>
      <rPr>
        <sz val="10"/>
        <rFont val="Arial"/>
        <family val="2"/>
      </rPr>
      <t>Rūpassa-kammaññatā</t>
    </r>
  </si>
  <si>
    <r>
      <rPr>
        <sz val="10"/>
        <color rgb="FFC00000"/>
        <rFont val="Arial"/>
        <family val="2"/>
      </rPr>
      <t xml:space="preserve">(25) </t>
    </r>
    <r>
      <rPr>
        <sz val="10"/>
        <rFont val="Arial"/>
        <family val="2"/>
      </rPr>
      <t>Rūpassa-upacaya</t>
    </r>
  </si>
  <si>
    <r>
      <rPr>
        <sz val="10"/>
        <color rgb="FFC00000"/>
        <rFont val="Arial"/>
        <family val="2"/>
      </rPr>
      <t>(26)</t>
    </r>
    <r>
      <rPr>
        <sz val="10"/>
        <rFont val="Arial"/>
        <family val="2"/>
      </rPr>
      <t xml:space="preserve"> Rūpassa-santati</t>
    </r>
  </si>
  <si>
    <r>
      <rPr>
        <sz val="10"/>
        <color rgb="FFC00000"/>
        <rFont val="Arial"/>
        <family val="2"/>
      </rPr>
      <t>(27)</t>
    </r>
    <r>
      <rPr>
        <sz val="10"/>
        <rFont val="Arial"/>
        <family val="2"/>
      </rPr>
      <t xml:space="preserve"> Rūpassa-jaratā</t>
    </r>
  </si>
  <si>
    <r>
      <rPr>
        <sz val="10"/>
        <color rgb="FFC00000"/>
        <rFont val="Arial"/>
        <family val="2"/>
      </rPr>
      <t xml:space="preserve">(28) </t>
    </r>
    <r>
      <rPr>
        <sz val="10"/>
        <rFont val="Arial"/>
        <family val="2"/>
      </rPr>
      <t>Rūpassa-aniccatā</t>
    </r>
  </si>
  <si>
    <r>
      <t xml:space="preserve">Sắc Y sinh </t>
    </r>
    <r>
      <rPr>
        <b/>
        <sz val="10"/>
        <color rgb="FF0099CC"/>
        <rFont val="Arial"/>
        <family val="2"/>
      </rPr>
      <t>[24]</t>
    </r>
  </si>
  <si>
    <r>
      <t xml:space="preserve">Sắc Tứ đại </t>
    </r>
    <r>
      <rPr>
        <b/>
        <sz val="10"/>
        <color theme="5" tint="-0.249977111117893"/>
        <rFont val="Arial"/>
        <family val="2"/>
      </rPr>
      <t>[4]</t>
    </r>
  </si>
  <si>
    <r>
      <t xml:space="preserve">Mahābhūta </t>
    </r>
    <r>
      <rPr>
        <sz val="10"/>
        <color theme="5" tint="-0.249977111117893"/>
        <rFont val="Arial"/>
        <family val="2"/>
      </rPr>
      <t>[4]</t>
    </r>
  </si>
  <si>
    <r>
      <t xml:space="preserve">Upādārūpa </t>
    </r>
    <r>
      <rPr>
        <sz val="10"/>
        <color rgb="FF0099CC"/>
        <rFont val="Arial"/>
        <family val="2"/>
      </rPr>
      <t>[24]</t>
    </r>
  </si>
  <si>
    <t>Chú giải:</t>
  </si>
  <si>
    <t>Y sinh</t>
  </si>
  <si>
    <t>Nội</t>
  </si>
  <si>
    <t>Ngoại</t>
  </si>
  <si>
    <t>Vật</t>
  </si>
  <si>
    <t>Phi Vật</t>
  </si>
  <si>
    <t>Phi Môn</t>
  </si>
  <si>
    <t>Quyền</t>
  </si>
  <si>
    <t>Phi Quyền</t>
  </si>
  <si>
    <t>Thô</t>
  </si>
  <si>
    <t>Vi tế</t>
  </si>
  <si>
    <t>Do Thủ</t>
  </si>
  <si>
    <t>Không Do Thủ</t>
  </si>
  <si>
    <t>Vô Nhiếp cảnh</t>
  </si>
  <si>
    <t>Nhiếp cảnh</t>
  </si>
  <si>
    <t>Essentials</t>
  </si>
  <si>
    <t>Derived</t>
  </si>
  <si>
    <t>Internal</t>
  </si>
  <si>
    <t>External</t>
  </si>
  <si>
    <t>Base</t>
  </si>
  <si>
    <t>Non-Base</t>
  </si>
  <si>
    <t>Door</t>
  </si>
  <si>
    <t>Non-Door</t>
  </si>
  <si>
    <t>Faculty</t>
  </si>
  <si>
    <t>Non-faculty</t>
  </si>
  <si>
    <t>Separable</t>
  </si>
  <si>
    <t>Bất ly</t>
  </si>
  <si>
    <t>Riêng biệt</t>
  </si>
  <si>
    <t>Inseparable</t>
  </si>
  <si>
    <t>Clung-to</t>
  </si>
  <si>
    <t>Not Clung-to</t>
  </si>
  <si>
    <t>Taking Objects</t>
  </si>
  <si>
    <t>No Objects</t>
  </si>
  <si>
    <r>
      <t xml:space="preserve">Essentials </t>
    </r>
    <r>
      <rPr>
        <sz val="10"/>
        <color theme="5" tint="-0.249977111117893"/>
        <rFont val="Arial"/>
        <family val="2"/>
      </rPr>
      <t>[4]</t>
    </r>
  </si>
  <si>
    <r>
      <t>Derived</t>
    </r>
    <r>
      <rPr>
        <sz val="10"/>
        <color rgb="FF0099CC"/>
        <rFont val="Arial"/>
        <family val="2"/>
      </rPr>
      <t xml:space="preserve"> [24]</t>
    </r>
  </si>
  <si>
    <t>Gross,
…</t>
  </si>
  <si>
    <t>Subtle,
…</t>
  </si>
  <si>
    <t>Nghiệp tạo</t>
  </si>
  <si>
    <t>Tâm tạo</t>
  </si>
  <si>
    <t>Nhiệt lượng tạo</t>
  </si>
  <si>
    <t>Dưỡng tố tạo</t>
  </si>
  <si>
    <t>Kamma-born</t>
  </si>
  <si>
    <t>Cons.-born</t>
  </si>
  <si>
    <t>Temp.-borm</t>
  </si>
  <si>
    <t>Nutrim.-born</t>
  </si>
  <si>
    <t>Nhãn</t>
  </si>
  <si>
    <t>Nhỉ</t>
  </si>
  <si>
    <t>Tỉ</t>
  </si>
  <si>
    <t>Thiệt</t>
  </si>
  <si>
    <t>Thân</t>
  </si>
  <si>
    <t>Nữ</t>
  </si>
  <si>
    <t>Nam</t>
  </si>
  <si>
    <t>Ý vật</t>
  </si>
  <si>
    <t>Mạng quyền</t>
  </si>
  <si>
    <t>Eye Decad</t>
  </si>
  <si>
    <t>Ear Decad</t>
  </si>
  <si>
    <t>Nose Decad</t>
  </si>
  <si>
    <t>Tongue Decad</t>
  </si>
  <si>
    <t>Body Decad</t>
  </si>
  <si>
    <t>Female Decad</t>
  </si>
  <si>
    <t>Male Decad</t>
  </si>
  <si>
    <t>Base Decad</t>
  </si>
  <si>
    <t>Vital Decad</t>
  </si>
  <si>
    <t>Pure Octad</t>
  </si>
  <si>
    <t>Bod. Int. Nonad</t>
  </si>
  <si>
    <t>Vocal Int. Decad</t>
  </si>
  <si>
    <t>Undecad</t>
  </si>
  <si>
    <t>Dodecad</t>
  </si>
  <si>
    <t>Tridecad</t>
  </si>
  <si>
    <t>Thuần khiết</t>
  </si>
  <si>
    <t>Thân biểu tri</t>
  </si>
  <si>
    <t>Ngữ biểu tri</t>
  </si>
  <si>
    <t>Đặc biệt</t>
  </si>
  <si>
    <t>Thân đặc biệt</t>
  </si>
  <si>
    <t>Thinh ngữ biểu tri đặc biệt</t>
  </si>
  <si>
    <t>Cảnh thinh</t>
  </si>
  <si>
    <t>Thinh đặc biệt</t>
  </si>
  <si>
    <t>Sound Nonad</t>
  </si>
  <si>
    <r>
      <t xml:space="preserve">9 DO NGHIỆP TẠO / 
</t>
    </r>
    <r>
      <rPr>
        <b/>
        <sz val="10"/>
        <color rgb="FF0070C0"/>
        <rFont val="Arial"/>
        <family val="2"/>
      </rPr>
      <t>9 KAMMA-BORN</t>
    </r>
  </si>
  <si>
    <r>
      <t xml:space="preserve">4 NGUYÊN NHÂN TẠO/ 
</t>
    </r>
    <r>
      <rPr>
        <b/>
        <sz val="10"/>
        <color rgb="FF0070C0"/>
        <rFont val="Arial"/>
        <family val="2"/>
      </rPr>
      <t>4 CAUSES</t>
    </r>
  </si>
  <si>
    <r>
      <t xml:space="preserve">6 DO TÂM TẠO / 
</t>
    </r>
    <r>
      <rPr>
        <b/>
        <sz val="10"/>
        <color rgb="FF0070C0"/>
        <rFont val="Arial"/>
        <family val="2"/>
      </rPr>
      <t>6 CONS.-BORN</t>
    </r>
  </si>
  <si>
    <r>
      <t xml:space="preserve">2 DO DƯỠNG TỐ / 
</t>
    </r>
    <r>
      <rPr>
        <b/>
        <sz val="10"/>
        <color rgb="FF0070C0"/>
        <rFont val="Arial"/>
        <family val="2"/>
      </rPr>
      <t>2 NUTRIM.-BORN</t>
    </r>
  </si>
  <si>
    <r>
      <t xml:space="preserve">4 DO NHIỆT LƯỢNG  / 
</t>
    </r>
    <r>
      <rPr>
        <b/>
        <sz val="10"/>
        <color rgb="FF0070C0"/>
        <rFont val="Arial"/>
        <family val="2"/>
      </rPr>
      <t>4 TEMPERATURE-BORN</t>
    </r>
  </si>
  <si>
    <r>
      <t xml:space="preserve">16 SỰ PHÂN LOẠI / 
</t>
    </r>
    <r>
      <rPr>
        <b/>
        <sz val="11"/>
        <color theme="8" tint="-0.249977111117893"/>
        <rFont val="Arial"/>
        <family val="2"/>
      </rPr>
      <t>16 CLASSIFICATIONS</t>
    </r>
  </si>
  <si>
    <r>
      <t xml:space="preserve">* Sắc Cảnh Xúc (= 3 Sắc Tứ Đại: Địa đại, Hỏa đại và Phong đại / 
</t>
    </r>
    <r>
      <rPr>
        <i/>
        <sz val="10"/>
        <color theme="8" tint="-0.249977111117893"/>
        <rFont val="Arial"/>
        <family val="2"/>
      </rPr>
      <t>* Tangibility (= 3 elements: earth, fire, air)</t>
    </r>
  </si>
  <si>
    <t>Tứ Đại / Y sinh</t>
  </si>
  <si>
    <r>
      <t xml:space="preserve">BẢNG </t>
    </r>
    <r>
      <rPr>
        <b/>
        <sz val="12"/>
        <color rgb="FFC00000"/>
        <rFont val="Arial"/>
        <family val="2"/>
      </rPr>
      <t>6.1</t>
    </r>
    <r>
      <rPr>
        <b/>
        <sz val="12"/>
        <color rgb="FF0070C0"/>
        <rFont val="Arial"/>
        <family val="2"/>
      </rPr>
      <t xml:space="preserve">. SƠ LƯỢC </t>
    </r>
    <r>
      <rPr>
        <b/>
        <sz val="12"/>
        <color rgb="FFC00000"/>
        <rFont val="Arial"/>
        <family val="2"/>
      </rPr>
      <t>28 SẮC PHÁP</t>
    </r>
  </si>
  <si>
    <r>
      <t xml:space="preserve">BẢNG </t>
    </r>
    <r>
      <rPr>
        <b/>
        <sz val="12"/>
        <color rgb="FFC00000"/>
        <rFont val="Arial"/>
        <family val="2"/>
      </rPr>
      <t>6.3</t>
    </r>
    <r>
      <rPr>
        <b/>
        <sz val="12"/>
        <color rgb="FF0070C0"/>
        <rFont val="Arial"/>
        <family val="2"/>
      </rPr>
      <t xml:space="preserve">. BẢNG NÊU </t>
    </r>
    <r>
      <rPr>
        <b/>
        <sz val="12"/>
        <color rgb="FFC00000"/>
        <rFont val="Arial"/>
        <family val="2"/>
      </rPr>
      <t>CHI TIẾT VỀ SẮC PHÁP</t>
    </r>
  </si>
  <si>
    <t>Non-Concrete Matter [10]</t>
  </si>
  <si>
    <r>
      <rPr>
        <b/>
        <sz val="12"/>
        <rFont val="Arial"/>
        <family val="2"/>
      </rPr>
      <t xml:space="preserve">Sắc pháp </t>
    </r>
    <r>
      <rPr>
        <sz val="12"/>
        <rFont val="Arial"/>
        <family val="2"/>
      </rPr>
      <t>(Tiếng Việt)</t>
    </r>
  </si>
  <si>
    <r>
      <rPr>
        <b/>
        <sz val="12"/>
        <rFont val="Arial"/>
        <family val="2"/>
      </rPr>
      <t xml:space="preserve">Matter </t>
    </r>
    <r>
      <rPr>
        <sz val="12"/>
        <rFont val="Arial"/>
        <family val="2"/>
      </rPr>
      <t>(English)</t>
    </r>
  </si>
  <si>
    <r>
      <rPr>
        <b/>
        <sz val="12"/>
        <rFont val="Arial"/>
        <family val="2"/>
      </rPr>
      <t>Rūpa</t>
    </r>
    <r>
      <rPr>
        <sz val="12"/>
        <rFont val="Arial"/>
        <family val="2"/>
      </rPr>
      <t xml:space="preserve"> </t>
    </r>
    <r>
      <rPr>
        <sz val="12"/>
        <color theme="8" tint="-0.499984740745262"/>
        <rFont val="Arial"/>
        <family val="2"/>
      </rPr>
      <t>(Pāḷi)</t>
    </r>
  </si>
  <si>
    <r>
      <rPr>
        <b/>
        <sz val="10"/>
        <color rgb="FFC00000"/>
        <rFont val="Arial"/>
        <family val="2"/>
      </rPr>
      <t xml:space="preserve">* </t>
    </r>
    <r>
      <rPr>
        <sz val="10"/>
        <rFont val="Arial"/>
        <family val="2"/>
      </rPr>
      <t>Phoṭṭhabba</t>
    </r>
  </si>
  <si>
    <r>
      <rPr>
        <sz val="10"/>
        <color rgb="FFC00000"/>
        <rFont val="Arial"/>
        <family val="2"/>
      </rPr>
      <t>(11)</t>
    </r>
    <r>
      <rPr>
        <sz val="10"/>
        <rFont val="Arial"/>
        <family val="2"/>
      </rPr>
      <t xml:space="preserve"> Sắc cảnh Thinh</t>
    </r>
  </si>
  <si>
    <r>
      <rPr>
        <b/>
        <sz val="12"/>
        <color rgb="FF0070C0"/>
        <rFont val="Arial"/>
        <family val="2"/>
      </rPr>
      <t xml:space="preserve">BẢNG </t>
    </r>
    <r>
      <rPr>
        <b/>
        <sz val="12"/>
        <color rgb="FFC00000"/>
        <rFont val="Arial"/>
        <family val="2"/>
      </rPr>
      <t>7.1</t>
    </r>
    <r>
      <rPr>
        <b/>
        <sz val="12"/>
        <color theme="8" tint="-0.499984740745262"/>
        <rFont val="Arial"/>
        <family val="2"/>
      </rPr>
      <t>. MỐI QUAN HỆ GIỮA</t>
    </r>
  </si>
  <si>
    <r>
      <t xml:space="preserve">BẢNG </t>
    </r>
    <r>
      <rPr>
        <b/>
        <sz val="12"/>
        <color rgb="FFC00000"/>
        <rFont val="Arial"/>
        <family val="2"/>
      </rPr>
      <t>7.2.</t>
    </r>
    <r>
      <rPr>
        <b/>
        <sz val="12"/>
        <color theme="8" tint="-0.499984740745262"/>
        <rFont val="Arial"/>
        <family val="2"/>
      </rPr>
      <t xml:space="preserve"> NHỮNG </t>
    </r>
    <r>
      <rPr>
        <b/>
        <sz val="12"/>
        <color rgb="FFC00000"/>
        <rFont val="Arial"/>
        <family val="2"/>
      </rPr>
      <t>THỂ TÀI PHỨC HỢP</t>
    </r>
  </si>
  <si>
    <r>
      <t xml:space="preserve">Úy 
</t>
    </r>
    <r>
      <rPr>
        <i/>
        <sz val="10"/>
        <rFont val="Arial"/>
        <family val="2"/>
      </rPr>
      <t>(Quý)</t>
    </r>
    <r>
      <rPr>
        <b/>
        <i/>
        <sz val="10"/>
        <rFont val="Arial"/>
        <family val="2"/>
      </rPr>
      <t xml:space="preserve">
</t>
    </r>
    <r>
      <rPr>
        <i/>
        <sz val="10"/>
        <color rgb="FF0070C0"/>
        <rFont val="Arial"/>
        <family val="2"/>
      </rPr>
      <t>(ghê sợ)</t>
    </r>
  </si>
  <si>
    <t>NGHIÊN CỨU VI DIỆU PHÁP</t>
  </si>
  <si>
    <t>Các sơ đồ</t>
  </si>
  <si>
    <r>
      <t xml:space="preserve">CÁC SƠ ĐỒ NGHIÊN CỨU VI DIỆU PHÁP
</t>
    </r>
    <r>
      <rPr>
        <b/>
        <sz val="16"/>
        <color theme="8" tint="-0.499984740745262"/>
        <rFont val="Arial"/>
        <family val="2"/>
      </rPr>
      <t>HƯỚNG DẪN SỬ DỤNG</t>
    </r>
  </si>
  <si>
    <t>Các sơ đồ này được nghiên cứu và vẽ lại theo bộ "Cẩm nang nghiên cứu Thắng pháp" gồm 3 tập của Venerable Sayādaw U Sīlānanda, 
do Pháp Triều dịch. Xuất bản năm 2015 (PL 2559) | Đinh Hiếu Hà - 02/2024</t>
  </si>
  <si>
    <t>© 2024</t>
  </si>
  <si>
    <t>Cấu trúc chung</t>
  </si>
  <si>
    <r>
      <t xml:space="preserve">Cách xem mối quan hệ giữa mỗi Tâm (citta) và các Tâm sở (cetasika) </t>
    </r>
    <r>
      <rPr>
        <i/>
        <sz val="12"/>
        <color theme="8" tint="-0.499984740745262"/>
        <rFont val="Arial"/>
        <family val="2"/>
      </rPr>
      <t>(đặt vị trí trỏ chuột và bấm theo thứ tự)</t>
    </r>
  </si>
  <si>
    <r>
      <t xml:space="preserve">Cách xem mối quan hệ giữa mỗi Tâm sở (cetasika) và các Tâm (citta) </t>
    </r>
    <r>
      <rPr>
        <i/>
        <sz val="12"/>
        <color theme="8" tint="-0.499984740745262"/>
        <rFont val="Arial"/>
        <family val="2"/>
      </rPr>
      <t>(đặt vị trí trỏ chuột và bấm theo thứ tự)</t>
    </r>
  </si>
  <si>
    <r>
      <rPr>
        <b/>
        <sz val="12"/>
        <color theme="8" tint="-0.499984740745262"/>
        <rFont val="Arial"/>
        <family val="2"/>
      </rPr>
      <t xml:space="preserve">SƠ ĐỒ MỐI QUAN HỆ GIỮA CÁC TÂM (CITTA) VÀ TÂM SỞ (CETASIKA) </t>
    </r>
    <r>
      <rPr>
        <i/>
        <sz val="12"/>
        <color theme="8" tint="-0.499984740745262"/>
        <rFont val="Arial"/>
        <family val="2"/>
      </rPr>
      <t>(sheet "</t>
    </r>
    <r>
      <rPr>
        <b/>
        <i/>
        <sz val="12"/>
        <color rgb="FFC00000"/>
        <rFont val="Arial"/>
        <family val="2"/>
      </rPr>
      <t>Citta-Cetasika-Citta</t>
    </r>
    <r>
      <rPr>
        <i/>
        <sz val="12"/>
        <color theme="8" tint="-0.499984740745262"/>
        <rFont val="Arial"/>
        <family val="2"/>
      </rPr>
      <t>")</t>
    </r>
  </si>
  <si>
    <r>
      <t xml:space="preserve">Cách tra các thông tin chi tiết của các Tâm sở (cetasika) </t>
    </r>
    <r>
      <rPr>
        <i/>
        <sz val="12"/>
        <color theme="8" tint="-0.499984740745262"/>
        <rFont val="Arial"/>
        <family val="2"/>
      </rPr>
      <t>(khi ở trong sheet "</t>
    </r>
    <r>
      <rPr>
        <b/>
        <i/>
        <sz val="12"/>
        <color rgb="FFC00000"/>
        <rFont val="Arial"/>
        <family val="2"/>
      </rPr>
      <t>Citta-Cetasika-Citta</t>
    </r>
    <r>
      <rPr>
        <i/>
        <sz val="12"/>
        <color theme="8" tint="-0.499984740745262"/>
        <rFont val="Arial"/>
        <family val="2"/>
      </rPr>
      <t>")</t>
    </r>
  </si>
  <si>
    <t>Hướng dẫn 
sử dụng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</si>
</sst>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_-* #,##0_-;\-* #,##0_-;_-* &quot;-&quot;??_-;_-@_-"/>
  </numFmts>
  <fonts count="166">
    <font>
      <sz val="10"/>
      <name val="Arial"/>
    </font>
    <font>
      <sz val="10"/>
      <color theme="1"/>
      <name val="Arial"/>
      <family val="2"/>
      <charset val="163"/>
    </font>
    <font>
      <sz val="10"/>
      <color theme="1"/>
      <name val="Arial"/>
      <family val="2"/>
      <charset val="163"/>
    </font>
    <font>
      <sz val="10"/>
      <name val="Arial"/>
      <family val="2"/>
    </font>
    <font>
      <sz val="10"/>
      <color rgb="FF7030A0"/>
      <name val="Arial"/>
      <family val="2"/>
    </font>
    <font>
      <i/>
      <sz val="10"/>
      <color theme="1" tint="0.499984740745262"/>
      <name val="Arial"/>
      <family val="2"/>
    </font>
    <font>
      <b/>
      <sz val="10"/>
      <color rgb="FFC00000"/>
      <name val="Arial"/>
      <family val="2"/>
    </font>
    <font>
      <b/>
      <sz val="10"/>
      <color rgb="FF7030A0"/>
      <name val="Arial"/>
      <family val="2"/>
    </font>
    <font>
      <b/>
      <sz val="11"/>
      <color rgb="FF7030A0"/>
      <name val="Arial"/>
      <family val="2"/>
    </font>
    <font>
      <sz val="11"/>
      <name val="Arial"/>
      <family val="2"/>
    </font>
    <font>
      <b/>
      <sz val="11"/>
      <color rgb="FFC00000"/>
      <name val="Arial"/>
      <family val="2"/>
    </font>
    <font>
      <b/>
      <sz val="12"/>
      <color rgb="FF7030A0"/>
      <name val="Arial"/>
      <family val="2"/>
    </font>
    <font>
      <b/>
      <sz val="12"/>
      <color rgb="FFC00000"/>
      <name val="Arial"/>
      <family val="2"/>
    </font>
    <font>
      <sz val="12"/>
      <name val="Arial"/>
      <family val="2"/>
    </font>
    <font>
      <sz val="11"/>
      <color rgb="FF7030A0"/>
      <name val="Arial"/>
      <family val="2"/>
    </font>
    <font>
      <i/>
      <sz val="11"/>
      <color theme="1" tint="0.499984740745262"/>
      <name val="Arial"/>
      <family val="2"/>
    </font>
    <font>
      <i/>
      <sz val="10"/>
      <color theme="1" tint="0.34998626667073579"/>
      <name val="Arial"/>
      <family val="2"/>
    </font>
    <font>
      <i/>
      <sz val="11"/>
      <color theme="1" tint="0.34998626667073579"/>
      <name val="Arial"/>
      <family val="2"/>
    </font>
    <font>
      <b/>
      <sz val="14"/>
      <color rgb="FFC00000"/>
      <name val="Arial"/>
      <family val="2"/>
    </font>
    <font>
      <sz val="13"/>
      <color rgb="FF7030A0"/>
      <name val="Arial"/>
      <family val="2"/>
    </font>
    <font>
      <i/>
      <sz val="13"/>
      <color theme="1" tint="0.34998626667073579"/>
      <name val="Arial"/>
      <family val="2"/>
    </font>
    <font>
      <sz val="12"/>
      <color rgb="FFC00000"/>
      <name val="Arial"/>
      <family val="2"/>
    </font>
    <font>
      <sz val="10"/>
      <color rgb="FFC00000"/>
      <name val="Arial"/>
      <family val="2"/>
    </font>
    <font>
      <i/>
      <sz val="10"/>
      <color rgb="FFC00000"/>
      <name val="Arial"/>
      <family val="2"/>
    </font>
    <font>
      <b/>
      <i/>
      <sz val="10"/>
      <color rgb="FFC00000"/>
      <name val="Arial"/>
      <family val="2"/>
    </font>
    <font>
      <b/>
      <sz val="14"/>
      <color theme="0"/>
      <name val="Arial"/>
      <family val="2"/>
    </font>
    <font>
      <sz val="14"/>
      <color theme="7" tint="0.79998168889431442"/>
      <name val="Arial"/>
      <family val="2"/>
    </font>
    <font>
      <i/>
      <sz val="13"/>
      <color theme="8" tint="0.79998168889431442"/>
      <name val="Arial"/>
      <family val="2"/>
    </font>
    <font>
      <b/>
      <sz val="15"/>
      <color theme="0"/>
      <name val="Arial"/>
      <family val="2"/>
    </font>
    <font>
      <sz val="16"/>
      <name val="Arial"/>
      <family val="2"/>
    </font>
    <font>
      <sz val="16"/>
      <color rgb="FF7030A0"/>
      <name val="Arial"/>
      <family val="2"/>
    </font>
    <font>
      <sz val="18"/>
      <name val="Arial"/>
      <family val="2"/>
    </font>
    <font>
      <b/>
      <sz val="18"/>
      <color theme="0"/>
      <name val="Arial"/>
      <family val="2"/>
    </font>
    <font>
      <sz val="18"/>
      <color rgb="FF7030A0"/>
      <name val="Arial"/>
      <family val="2"/>
    </font>
    <font>
      <sz val="16"/>
      <color theme="7" tint="0.79998168889431442"/>
      <name val="Arial"/>
      <family val="2"/>
    </font>
    <font>
      <b/>
      <sz val="20"/>
      <color rgb="FFC00000"/>
      <name val="Arial"/>
      <family val="2"/>
    </font>
    <font>
      <b/>
      <sz val="20"/>
      <color rgb="FF0070C0"/>
      <name val="Arial"/>
      <family val="2"/>
    </font>
    <font>
      <b/>
      <sz val="20"/>
      <color theme="9" tint="-0.249977111117893"/>
      <name val="Arial"/>
      <family val="2"/>
    </font>
    <font>
      <sz val="14"/>
      <color rgb="FFC00000"/>
      <name val="Arial"/>
      <family val="2"/>
    </font>
    <font>
      <sz val="11"/>
      <color rgb="FFC00000"/>
      <name val="Arial"/>
      <family val="2"/>
    </font>
    <font>
      <sz val="12"/>
      <color rgb="FF000000"/>
      <name val="CN-Times"/>
      <family val="1"/>
    </font>
    <font>
      <sz val="10"/>
      <color rgb="FF000000"/>
      <name val="CN-Times"/>
      <family val="1"/>
    </font>
    <font>
      <b/>
      <sz val="10"/>
      <color rgb="FF000000"/>
      <name val="CN-Times"/>
      <family val="1"/>
      <charset val="163"/>
    </font>
    <font>
      <sz val="10"/>
      <name val="Arial"/>
      <family val="2"/>
      <charset val="163"/>
    </font>
    <font>
      <sz val="10"/>
      <color rgb="FF000000"/>
      <name val="CN-Times"/>
      <family val="1"/>
      <charset val="163"/>
    </font>
    <font>
      <b/>
      <sz val="10"/>
      <color rgb="FF000000"/>
      <name val="CN-Times"/>
      <family val="1"/>
    </font>
    <font>
      <sz val="11"/>
      <color rgb="FF000000"/>
      <name val="PaliCharter-Roman"/>
      <charset val="163"/>
    </font>
    <font>
      <b/>
      <sz val="13"/>
      <color rgb="FFC00000"/>
      <name val="Arial"/>
      <family val="2"/>
    </font>
    <font>
      <i/>
      <sz val="10"/>
      <name val="Arial"/>
      <family val="2"/>
    </font>
    <font>
      <sz val="8"/>
      <name val="Arial"/>
    </font>
    <font>
      <b/>
      <sz val="10"/>
      <name val="Arial"/>
      <family val="2"/>
    </font>
    <font>
      <sz val="10"/>
      <color rgb="FF0070C0"/>
      <name val="Arial"/>
      <family val="2"/>
    </font>
    <font>
      <b/>
      <sz val="10"/>
      <color theme="3" tint="0.39997558519241921"/>
      <name val="Arial"/>
      <family val="2"/>
    </font>
    <font>
      <sz val="10"/>
      <color theme="3" tint="0.39997558519241921"/>
      <name val="Arial"/>
      <family val="2"/>
    </font>
    <font>
      <sz val="8"/>
      <color theme="5" tint="-0.249977111117893"/>
      <name val="Arial"/>
      <family val="2"/>
    </font>
    <font>
      <sz val="10"/>
      <color theme="5" tint="-0.249977111117893"/>
      <name val="Arial"/>
      <family val="2"/>
    </font>
    <font>
      <sz val="9"/>
      <name val="Arial"/>
      <family val="2"/>
    </font>
    <font>
      <sz val="7"/>
      <color theme="4" tint="0.39997558519241921"/>
      <name val="Arial"/>
      <family val="2"/>
    </font>
    <font>
      <sz val="8"/>
      <color theme="3" tint="0.59999389629810485"/>
      <name val="Arial"/>
      <family val="2"/>
    </font>
    <font>
      <sz val="10"/>
      <color rgb="FF000000"/>
      <name val="Arial"/>
      <family val="2"/>
    </font>
    <font>
      <sz val="10"/>
      <color theme="0"/>
      <name val="Arial"/>
      <family val="2"/>
    </font>
    <font>
      <b/>
      <u/>
      <sz val="14"/>
      <color rgb="FFC00000"/>
      <name val="Symbol"/>
      <family val="1"/>
      <charset val="2"/>
    </font>
    <font>
      <b/>
      <i/>
      <sz val="10"/>
      <name val="Arial"/>
      <family val="2"/>
    </font>
    <font>
      <sz val="8"/>
      <name val="Arial"/>
      <family val="2"/>
    </font>
    <font>
      <sz val="10"/>
      <color theme="1" tint="0.499984740745262"/>
      <name val="Arial"/>
      <family val="2"/>
    </font>
    <font>
      <u/>
      <sz val="10"/>
      <name val="Arial"/>
      <family val="2"/>
    </font>
    <font>
      <u/>
      <sz val="10"/>
      <color theme="10"/>
      <name val="Arial"/>
      <family val="2"/>
    </font>
    <font>
      <i/>
      <sz val="10"/>
      <color theme="4" tint="-0.249977111117893"/>
      <name val="Arial"/>
      <family val="2"/>
    </font>
    <font>
      <i/>
      <sz val="10"/>
      <color rgb="FF7030A0"/>
      <name val="Arial"/>
      <family val="2"/>
    </font>
    <font>
      <sz val="10"/>
      <color theme="1"/>
      <name val="Arial"/>
      <family val="2"/>
    </font>
    <font>
      <i/>
      <sz val="10"/>
      <color theme="1"/>
      <name val="Arial"/>
      <family val="2"/>
    </font>
    <font>
      <i/>
      <u/>
      <sz val="10"/>
      <name val="Arial"/>
      <family val="2"/>
    </font>
    <font>
      <sz val="10"/>
      <color theme="4" tint="-0.249977111117893"/>
      <name val="Arial"/>
      <family val="2"/>
    </font>
    <font>
      <b/>
      <u/>
      <sz val="10"/>
      <name val="Arial"/>
      <family val="2"/>
    </font>
    <font>
      <i/>
      <sz val="10"/>
      <color rgb="FF0070C0"/>
      <name val="Arial"/>
      <family val="2"/>
    </font>
    <font>
      <u/>
      <sz val="10"/>
      <color rgb="FFC00000"/>
      <name val="Arial"/>
      <family val="2"/>
    </font>
    <font>
      <b/>
      <sz val="12"/>
      <color theme="8" tint="-0.249977111117893"/>
      <name val="Arial"/>
      <family val="2"/>
    </font>
    <font>
      <b/>
      <sz val="11"/>
      <color theme="8" tint="-0.499984740745262"/>
      <name val="Arial"/>
      <family val="2"/>
    </font>
    <font>
      <sz val="11"/>
      <color theme="8" tint="-0.499984740745262"/>
      <name val="Arial"/>
      <family val="2"/>
    </font>
    <font>
      <sz val="14"/>
      <name val="Arial"/>
      <family val="2"/>
    </font>
    <font>
      <sz val="10"/>
      <color rgb="FFFF0000"/>
      <name val="Arial"/>
      <family val="2"/>
    </font>
    <font>
      <b/>
      <sz val="10"/>
      <color rgb="FFFF0000"/>
      <name val="Arial"/>
      <family val="2"/>
    </font>
    <font>
      <b/>
      <sz val="10"/>
      <color rgb="FF0070C0"/>
      <name val="Arial"/>
      <family val="2"/>
    </font>
    <font>
      <sz val="10"/>
      <color theme="9" tint="0.39997558519241921"/>
      <name val="Arial"/>
      <family val="2"/>
    </font>
    <font>
      <b/>
      <sz val="11"/>
      <name val="Arial"/>
      <family val="2"/>
    </font>
    <font>
      <i/>
      <sz val="10"/>
      <color theme="2" tint="-0.499984740745262"/>
      <name val="Arial"/>
      <family val="2"/>
    </font>
    <font>
      <sz val="10"/>
      <color rgb="FFC00000"/>
      <name val="Arial"/>
      <family val="2"/>
      <charset val="2"/>
    </font>
    <font>
      <b/>
      <sz val="14"/>
      <name val="Arial"/>
      <family val="2"/>
    </font>
    <font>
      <sz val="12"/>
      <color rgb="FF00B050"/>
      <name val="Arial"/>
      <family val="2"/>
    </font>
    <font>
      <sz val="12"/>
      <color theme="0" tint="-0.499984740745262"/>
      <name val="Arial"/>
      <family val="2"/>
    </font>
    <font>
      <sz val="10"/>
      <color theme="0" tint="-0.34998626667073579"/>
      <name val="Arial"/>
      <family val="2"/>
    </font>
    <font>
      <i/>
      <sz val="9"/>
      <color theme="3" tint="0.39997558519241921"/>
      <name val="Arial"/>
      <family val="2"/>
    </font>
    <font>
      <sz val="9"/>
      <color theme="4" tint="-0.249977111117893"/>
      <name val="Arial"/>
      <family val="2"/>
    </font>
    <font>
      <i/>
      <u/>
      <sz val="9"/>
      <name val="Arial"/>
      <family val="2"/>
    </font>
    <font>
      <sz val="9"/>
      <color rgb="FF00B050"/>
      <name val="Arial"/>
      <family val="2"/>
    </font>
    <font>
      <sz val="9"/>
      <color rgb="FFC00000"/>
      <name val="Arial"/>
      <family val="2"/>
    </font>
    <font>
      <sz val="9"/>
      <color theme="0" tint="-0.499984740745262"/>
      <name val="Arial"/>
      <family val="2"/>
    </font>
    <font>
      <sz val="11"/>
      <color theme="0" tint="-0.34998626667073579"/>
      <name val="Arial"/>
      <family val="2"/>
    </font>
    <font>
      <sz val="11"/>
      <color theme="9" tint="-0.249977111117893"/>
      <name val="Arial"/>
      <family val="2"/>
    </font>
    <font>
      <sz val="11"/>
      <color rgb="FF0070C0"/>
      <name val="Arial"/>
      <family val="2"/>
    </font>
    <font>
      <sz val="11"/>
      <color theme="1" tint="0.34998626667073579"/>
      <name val="Arial"/>
      <family val="2"/>
    </font>
    <font>
      <sz val="11"/>
      <color theme="9" tint="-0.499984740745262"/>
      <name val="Arial"/>
      <family val="2"/>
    </font>
    <font>
      <b/>
      <sz val="12"/>
      <color theme="8" tint="-0.499984740745262"/>
      <name val="Arial"/>
      <family val="2"/>
    </font>
    <font>
      <sz val="9"/>
      <color theme="0" tint="-0.34998626667073579"/>
      <name val="Arial"/>
      <family val="2"/>
    </font>
    <font>
      <i/>
      <sz val="10"/>
      <color theme="0" tint="-0.499984740745262"/>
      <name val="Arial"/>
      <family val="2"/>
    </font>
    <font>
      <i/>
      <sz val="9"/>
      <name val="Arial"/>
      <family val="2"/>
    </font>
    <font>
      <sz val="12"/>
      <color theme="8" tint="-0.499984740745262"/>
      <name val="Arial"/>
      <family val="2"/>
    </font>
    <font>
      <sz val="11"/>
      <color theme="0"/>
      <name val="Arial"/>
      <family val="2"/>
    </font>
    <font>
      <b/>
      <i/>
      <sz val="10"/>
      <color theme="4" tint="-0.249977111117893"/>
      <name val="Arial"/>
      <family val="2"/>
    </font>
    <font>
      <b/>
      <sz val="9"/>
      <name val="Arial"/>
      <family val="2"/>
    </font>
    <font>
      <b/>
      <sz val="9"/>
      <color rgb="FFC00000"/>
      <name val="Arial"/>
      <family val="2"/>
    </font>
    <font>
      <b/>
      <sz val="10"/>
      <color theme="5" tint="-0.249977111117893"/>
      <name val="Arial"/>
      <family val="2"/>
    </font>
    <font>
      <sz val="10"/>
      <name val="Arial"/>
      <family val="2"/>
    </font>
    <font>
      <i/>
      <u/>
      <sz val="10"/>
      <color rgb="FF000000"/>
      <name val="Arial"/>
      <family val="2"/>
    </font>
    <font>
      <sz val="10"/>
      <color theme="8" tint="-0.499984740745262"/>
      <name val="Arial"/>
      <family val="2"/>
    </font>
    <font>
      <i/>
      <sz val="10"/>
      <color theme="8" tint="-0.499984740745262"/>
      <name val="Arial"/>
      <family val="2"/>
    </font>
    <font>
      <sz val="12"/>
      <name val="Wingdings"/>
      <charset val="2"/>
    </font>
    <font>
      <sz val="12"/>
      <name val="Arial"/>
      <family val="2"/>
      <charset val="163"/>
    </font>
    <font>
      <sz val="9"/>
      <color theme="5" tint="-0.249977111117893"/>
      <name val="Arial"/>
      <family val="2"/>
    </font>
    <font>
      <sz val="10"/>
      <color rgb="FF006100"/>
      <name val="Arial"/>
      <family val="2"/>
      <charset val="163"/>
    </font>
    <font>
      <sz val="10"/>
      <color rgb="FF9C5700"/>
      <name val="Arial"/>
      <family val="2"/>
      <charset val="163"/>
    </font>
    <font>
      <sz val="10"/>
      <color theme="5" tint="0.39997558519241921"/>
      <name val="Arial"/>
      <family val="2"/>
    </font>
    <font>
      <sz val="12"/>
      <color rgb="FF006100"/>
      <name val="Wingdings"/>
      <charset val="2"/>
    </font>
    <font>
      <sz val="12"/>
      <color rgb="FF9C5700"/>
      <name val="Wingdings"/>
      <charset val="2"/>
    </font>
    <font>
      <sz val="12"/>
      <color theme="1"/>
      <name val="Wingdings"/>
      <charset val="2"/>
    </font>
    <font>
      <sz val="13"/>
      <color theme="5" tint="-0.499984740745262"/>
      <name val="Wingdings"/>
      <charset val="2"/>
    </font>
    <font>
      <sz val="13"/>
      <color rgb="FFFF0000"/>
      <name val="Wingdings"/>
      <charset val="2"/>
    </font>
    <font>
      <b/>
      <sz val="12"/>
      <name val="Arial"/>
      <family val="2"/>
    </font>
    <font>
      <i/>
      <sz val="12"/>
      <name val="Arial"/>
      <family val="2"/>
    </font>
    <font>
      <b/>
      <sz val="14"/>
      <color theme="8" tint="-0.499984740745262"/>
      <name val="Arial"/>
      <family val="2"/>
    </font>
    <font>
      <b/>
      <i/>
      <sz val="12"/>
      <color rgb="FFC00000"/>
      <name val="Arial"/>
      <family val="2"/>
    </font>
    <font>
      <vertAlign val="subscript"/>
      <sz val="10"/>
      <name val="Arial"/>
      <family val="2"/>
    </font>
    <font>
      <vertAlign val="subscript"/>
      <sz val="10"/>
      <color theme="0"/>
      <name val="Arial"/>
      <family val="2"/>
    </font>
    <font>
      <sz val="10"/>
      <color theme="0" tint="-4.9989318521683403E-2"/>
      <name val="Arial"/>
      <family val="2"/>
    </font>
    <font>
      <vertAlign val="subscript"/>
      <sz val="10"/>
      <color theme="0" tint="-4.9989318521683403E-2"/>
      <name val="Arial"/>
      <family val="2"/>
    </font>
    <font>
      <b/>
      <sz val="10"/>
      <color rgb="FF002060"/>
      <name val="Arial"/>
      <family val="2"/>
    </font>
    <font>
      <sz val="10"/>
      <color theme="8" tint="-0.249977111117893"/>
      <name val="Arial"/>
      <family val="2"/>
    </font>
    <font>
      <sz val="10"/>
      <color theme="3" tint="0.59999389629810485"/>
      <name val="Arial"/>
      <family val="2"/>
    </font>
    <font>
      <sz val="10"/>
      <color theme="4" tint="0.39997558519241921"/>
      <name val="Arial"/>
      <family val="2"/>
    </font>
    <font>
      <sz val="12"/>
      <color rgb="FF0070C0"/>
      <name val="Arial"/>
      <family val="2"/>
    </font>
    <font>
      <sz val="11"/>
      <color theme="8" tint="-0.249977111117893"/>
      <name val="Tiffany"/>
      <family val="1"/>
      <charset val="163"/>
    </font>
    <font>
      <sz val="11"/>
      <color theme="8" tint="-0.249977111117893"/>
      <name val="Symbol"/>
      <family val="1"/>
      <charset val="2"/>
    </font>
    <font>
      <sz val="11"/>
      <color theme="8" tint="-0.249977111117893"/>
      <name val="Wingdings"/>
      <charset val="2"/>
    </font>
    <font>
      <sz val="11"/>
      <color theme="8" tint="-0.249977111117893"/>
      <name val="Tiffany"/>
      <family val="1"/>
    </font>
    <font>
      <sz val="11"/>
      <color theme="8" tint="-0.249977111117893"/>
      <name val="UVN Sang Song Nang"/>
      <family val="4"/>
    </font>
    <font>
      <sz val="9"/>
      <color theme="8" tint="-0.249977111117893"/>
      <name val="Arial"/>
      <family val="2"/>
    </font>
    <font>
      <i/>
      <sz val="10"/>
      <color rgb="FF000000"/>
      <name val="Arial"/>
      <family val="2"/>
    </font>
    <font>
      <sz val="10"/>
      <color rgb="FF0099CC"/>
      <name val="Arial"/>
      <family val="2"/>
    </font>
    <font>
      <b/>
      <sz val="10"/>
      <color rgb="FF0099CC"/>
      <name val="Arial"/>
      <family val="2"/>
    </font>
    <font>
      <sz val="9"/>
      <color rgb="FF0070C0"/>
      <name val="Arial"/>
      <family val="2"/>
    </font>
    <font>
      <sz val="9"/>
      <color theme="5" tint="-0.499984740745262"/>
      <name val="Arial"/>
      <family val="2"/>
    </font>
    <font>
      <sz val="9.5"/>
      <name val="Arial"/>
      <family val="2"/>
    </font>
    <font>
      <sz val="9"/>
      <color theme="9" tint="-0.249977111117893"/>
      <name val="Arial"/>
      <family val="2"/>
    </font>
    <font>
      <sz val="9.5"/>
      <color theme="4" tint="-0.249977111117893"/>
      <name val="Arial"/>
      <family val="2"/>
    </font>
    <font>
      <b/>
      <sz val="11"/>
      <color theme="8" tint="-0.249977111117893"/>
      <name val="Arial"/>
      <family val="2"/>
    </font>
    <font>
      <i/>
      <sz val="10"/>
      <color theme="8" tint="-0.249977111117893"/>
      <name val="Arial"/>
      <family val="2"/>
    </font>
    <font>
      <b/>
      <sz val="9.5"/>
      <name val="Arial"/>
      <family val="2"/>
    </font>
    <font>
      <b/>
      <sz val="12"/>
      <color rgb="FF0070C0"/>
      <name val="Arial"/>
      <family val="2"/>
    </font>
    <font>
      <b/>
      <sz val="10"/>
      <color theme="1"/>
      <name val="Arial"/>
      <family val="2"/>
    </font>
    <font>
      <sz val="11"/>
      <color rgb="FF000000"/>
      <name val="Arial"/>
      <family val="2"/>
    </font>
    <font>
      <b/>
      <sz val="11"/>
      <color rgb="FF000000"/>
      <name val="Arial"/>
      <family val="2"/>
    </font>
    <font>
      <b/>
      <sz val="16"/>
      <color theme="8" tint="-0.499984740745262"/>
      <name val="Arial"/>
      <family val="2"/>
    </font>
    <font>
      <i/>
      <sz val="12"/>
      <color theme="8" tint="-0.499984740745262"/>
      <name val="Arial"/>
      <family val="2"/>
    </font>
    <font>
      <b/>
      <i/>
      <sz val="12"/>
      <color theme="8" tint="-0.499984740745262"/>
      <name val="Arial"/>
      <family val="2"/>
    </font>
    <font>
      <b/>
      <sz val="11"/>
      <color theme="0"/>
      <name val="Arial"/>
      <family val="2"/>
    </font>
    <font>
      <sz val="9.5"/>
      <color theme="5" tint="-0.249977111117893"/>
      <name val="Arial"/>
      <family val="2"/>
    </font>
  </fonts>
  <fills count="59">
    <fill>
      <patternFill patternType="none"/>
    </fill>
    <fill>
      <patternFill patternType="gray125"/>
    </fill>
    <fill>
      <patternFill patternType="solid">
        <fgColor theme="7" tint="0.79998168889431442"/>
        <bgColor indexed="64"/>
      </patternFill>
    </fill>
    <fill>
      <patternFill patternType="solid">
        <fgColor rgb="FFFFFBEF"/>
        <bgColor indexed="64"/>
      </patternFill>
    </fill>
    <fill>
      <patternFill patternType="solid">
        <fgColor theme="9" tint="0.79998168889431442"/>
        <bgColor indexed="64"/>
      </patternFill>
    </fill>
    <fill>
      <patternFill patternType="solid">
        <fgColor rgb="FFF6FAF4"/>
        <bgColor indexed="64"/>
      </patternFill>
    </fill>
    <fill>
      <patternFill patternType="solid">
        <fgColor rgb="FFF5F5F5"/>
        <bgColor indexed="64"/>
      </patternFill>
    </fill>
    <fill>
      <patternFill patternType="solid">
        <fgColor rgb="FFF0F0F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8E5"/>
        <bgColor indexed="64"/>
      </patternFill>
    </fill>
    <fill>
      <patternFill patternType="solid">
        <fgColor rgb="FFE7F2E2"/>
        <bgColor indexed="64"/>
      </patternFill>
    </fill>
    <fill>
      <patternFill patternType="solid">
        <fgColor theme="0" tint="-0.14999847407452621"/>
        <bgColor indexed="64"/>
      </patternFill>
    </fill>
    <fill>
      <patternFill patternType="solid">
        <fgColor theme="2"/>
        <bgColor indexed="64"/>
      </patternFill>
    </fill>
    <fill>
      <patternFill patternType="solid">
        <fgColor theme="3" tint="0.79998168889431442"/>
        <bgColor indexed="64"/>
      </patternFill>
    </fill>
    <fill>
      <patternFill patternType="solid">
        <fgColor rgb="FFE1E5EB"/>
        <bgColor indexed="64"/>
      </patternFill>
    </fill>
    <fill>
      <patternFill patternType="solid">
        <fgColor theme="8" tint="0.79998168889431442"/>
        <bgColor indexed="64"/>
      </patternFill>
    </fill>
    <fill>
      <patternFill patternType="solid">
        <fgColor rgb="FFECF4FA"/>
        <bgColor indexed="64"/>
      </patternFill>
    </fill>
    <fill>
      <patternFill patternType="solid">
        <fgColor rgb="FFFFF7E1"/>
        <bgColor indexed="64"/>
      </patternFill>
    </fill>
    <fill>
      <patternFill patternType="solid">
        <fgColor rgb="FFFDEFE7"/>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ECAF"/>
        <bgColor indexed="64"/>
      </patternFill>
    </fill>
    <fill>
      <patternFill patternType="solid">
        <fgColor rgb="FFCEE1F2"/>
        <bgColor indexed="64"/>
      </patternFill>
    </fill>
    <fill>
      <patternFill patternType="solid">
        <fgColor rgb="FFFDEADF"/>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rgb="FFFEF5F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E5"/>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rgb="FFC00000"/>
        <bgColor indexed="64"/>
      </patternFill>
    </fill>
    <fill>
      <patternFill patternType="solid">
        <fgColor rgb="FFFFFFCC"/>
        <bgColor indexed="64"/>
      </patternFill>
    </fill>
    <fill>
      <patternFill patternType="solid">
        <fgColor theme="7" tint="0.39997558519241921"/>
        <bgColor indexed="64"/>
      </patternFill>
    </fill>
    <fill>
      <patternFill patternType="solid">
        <fgColor rgb="FFE2A700"/>
        <bgColor indexed="64"/>
      </patternFill>
    </fill>
    <fill>
      <patternFill patternType="solid">
        <fgColor theme="7" tint="-0.249977111117893"/>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7" tint="0.79998168889431442"/>
        <bgColor indexed="65"/>
      </patternFill>
    </fill>
    <fill>
      <patternFill patternType="solid">
        <fgColor theme="8" tint="0.59999389629810485"/>
        <bgColor indexed="64"/>
      </patternFill>
    </fill>
    <fill>
      <patternFill patternType="solid">
        <fgColor rgb="FFFFFFCD"/>
        <bgColor indexed="64"/>
      </patternFill>
    </fill>
    <fill>
      <patternFill patternType="solid">
        <fgColor rgb="FFFFFFA7"/>
        <bgColor indexed="64"/>
      </patternFill>
    </fill>
    <fill>
      <patternFill patternType="solid">
        <fgColor rgb="FFFFFFC1"/>
        <bgColor indexed="64"/>
      </patternFill>
    </fill>
    <fill>
      <patternFill patternType="solid">
        <fgColor rgb="FFC6EFCE"/>
      </patternFill>
    </fill>
    <fill>
      <patternFill patternType="solid">
        <fgColor rgb="FFFFEB9C"/>
      </patternFill>
    </fill>
    <fill>
      <patternFill patternType="solid">
        <fgColor theme="9" tint="0.79998168889431442"/>
        <bgColor indexed="65"/>
      </patternFill>
    </fill>
    <fill>
      <patternFill patternType="solid">
        <fgColor rgb="FFEBFFFF"/>
        <bgColor indexed="64"/>
      </patternFill>
    </fill>
    <fill>
      <patternFill patternType="solid">
        <fgColor theme="8" tint="0.39997558519241921"/>
        <bgColor indexed="64"/>
      </patternFill>
    </fill>
    <fill>
      <patternFill patternType="solid">
        <fgColor theme="3" tint="0.39997558519241921"/>
        <bgColor indexed="64"/>
      </patternFill>
    </fill>
  </fills>
  <borders count="28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rgb="FFC00000"/>
      </left>
      <right/>
      <top style="medium">
        <color rgb="FFC00000"/>
      </top>
      <bottom/>
      <diagonal/>
    </border>
    <border>
      <left/>
      <right/>
      <top style="medium">
        <color rgb="FFC00000"/>
      </top>
      <bottom/>
      <diagonal/>
    </border>
    <border>
      <left style="medium">
        <color rgb="FFC00000"/>
      </left>
      <right/>
      <top/>
      <bottom/>
      <diagonal/>
    </border>
    <border>
      <left/>
      <right style="medium">
        <color rgb="FF002060"/>
      </right>
      <top style="medium">
        <color rgb="FF002060"/>
      </top>
      <bottom/>
      <diagonal/>
    </border>
    <border>
      <left/>
      <right/>
      <top style="medium">
        <color rgb="FF002060"/>
      </top>
      <bottom/>
      <diagonal/>
    </border>
    <border>
      <left/>
      <right style="medium">
        <color rgb="FF002060"/>
      </right>
      <top/>
      <bottom/>
      <diagonal/>
    </border>
    <border>
      <left style="medium">
        <color rgb="FF002060"/>
      </left>
      <right/>
      <top/>
      <bottom style="medium">
        <color rgb="FF002060"/>
      </bottom>
      <diagonal/>
    </border>
    <border>
      <left style="medium">
        <color rgb="FF002060"/>
      </left>
      <right/>
      <top/>
      <bottom/>
      <diagonal/>
    </border>
    <border>
      <left style="double">
        <color theme="8" tint="-0.499984740745262"/>
      </left>
      <right/>
      <top style="double">
        <color theme="8" tint="-0.499984740745262"/>
      </top>
      <bottom/>
      <diagonal/>
    </border>
    <border>
      <left/>
      <right/>
      <top style="double">
        <color theme="8" tint="-0.499984740745262"/>
      </top>
      <bottom/>
      <diagonal/>
    </border>
    <border>
      <left/>
      <right style="double">
        <color theme="8" tint="-0.499984740745262"/>
      </right>
      <top style="double">
        <color theme="8" tint="-0.499984740745262"/>
      </top>
      <bottom/>
      <diagonal/>
    </border>
    <border>
      <left style="double">
        <color theme="8" tint="-0.499984740745262"/>
      </left>
      <right/>
      <top/>
      <bottom/>
      <diagonal/>
    </border>
    <border>
      <left/>
      <right style="double">
        <color theme="8" tint="-0.499984740745262"/>
      </right>
      <top/>
      <bottom/>
      <diagonal/>
    </border>
    <border>
      <left style="double">
        <color theme="8" tint="-0.499984740745262"/>
      </left>
      <right/>
      <top/>
      <bottom style="double">
        <color theme="8" tint="-0.499984740745262"/>
      </bottom>
      <diagonal/>
    </border>
    <border>
      <left/>
      <right/>
      <top/>
      <bottom style="double">
        <color theme="8" tint="-0.499984740745262"/>
      </bottom>
      <diagonal/>
    </border>
    <border>
      <left/>
      <right style="double">
        <color theme="8" tint="-0.499984740745262"/>
      </right>
      <top/>
      <bottom style="double">
        <color theme="8"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3" tint="0.59996337778862885"/>
      </left>
      <right style="thin">
        <color theme="3" tint="0.59996337778862885"/>
      </right>
      <top/>
      <bottom style="thin">
        <color theme="3" tint="0.59996337778862885"/>
      </bottom>
      <diagonal/>
    </border>
    <border>
      <left style="dashed">
        <color theme="8" tint="-0.499984740745262"/>
      </left>
      <right/>
      <top style="dashed">
        <color theme="8" tint="-0.499984740745262"/>
      </top>
      <bottom style="dashed">
        <color theme="8" tint="-0.499984740745262"/>
      </bottom>
      <diagonal/>
    </border>
    <border>
      <left/>
      <right style="dashed">
        <color theme="8" tint="-0.499984740745262"/>
      </right>
      <top style="dashed">
        <color theme="8" tint="-0.499984740745262"/>
      </top>
      <bottom style="dashed">
        <color theme="8" tint="-0.499984740745262"/>
      </bottom>
      <diagonal/>
    </border>
    <border>
      <left/>
      <right style="thin">
        <color theme="3" tint="0.39994506668294322"/>
      </right>
      <top style="thin">
        <color theme="3" tint="0.39994506668294322"/>
      </top>
      <bottom style="thin">
        <color theme="3" tint="0.39994506668294322"/>
      </bottom>
      <diagonal/>
    </border>
    <border>
      <left style="medium">
        <color indexed="64"/>
      </left>
      <right style="thin">
        <color theme="3" tint="0.39994506668294322"/>
      </right>
      <top style="medium">
        <color indexed="64"/>
      </top>
      <bottom style="medium">
        <color indexed="64"/>
      </bottom>
      <diagonal/>
    </border>
    <border>
      <left style="thin">
        <color theme="3" tint="0.39994506668294322"/>
      </left>
      <right style="thin">
        <color theme="3" tint="0.39994506668294322"/>
      </right>
      <top style="medium">
        <color indexed="64"/>
      </top>
      <bottom style="medium">
        <color indexed="64"/>
      </bottom>
      <diagonal/>
    </border>
    <border>
      <left style="thin">
        <color theme="3" tint="0.39994506668294322"/>
      </left>
      <right style="medium">
        <color indexed="64"/>
      </right>
      <top style="medium">
        <color indexed="64"/>
      </top>
      <bottom style="medium">
        <color indexed="64"/>
      </bottom>
      <diagonal/>
    </border>
    <border>
      <left style="medium">
        <color indexed="64"/>
      </left>
      <right style="thin">
        <color theme="3" tint="0.39994506668294322"/>
      </right>
      <top style="medium">
        <color indexed="64"/>
      </top>
      <bottom style="thin">
        <color theme="3" tint="0.39994506668294322"/>
      </bottom>
      <diagonal/>
    </border>
    <border>
      <left style="thin">
        <color theme="3" tint="0.39994506668294322"/>
      </left>
      <right style="thin">
        <color theme="3" tint="0.39994506668294322"/>
      </right>
      <top style="medium">
        <color indexed="64"/>
      </top>
      <bottom style="thin">
        <color theme="3" tint="0.39994506668294322"/>
      </bottom>
      <diagonal/>
    </border>
    <border>
      <left style="thin">
        <color theme="3" tint="0.39994506668294322"/>
      </left>
      <right style="medium">
        <color indexed="64"/>
      </right>
      <top style="medium">
        <color indexed="64"/>
      </top>
      <bottom style="thin">
        <color theme="3" tint="0.39994506668294322"/>
      </bottom>
      <diagonal/>
    </border>
    <border>
      <left style="medium">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medium">
        <color indexed="64"/>
      </right>
      <top style="thin">
        <color theme="3" tint="0.39994506668294322"/>
      </top>
      <bottom style="thin">
        <color theme="3" tint="0.39994506668294322"/>
      </bottom>
      <diagonal/>
    </border>
    <border>
      <left style="medium">
        <color indexed="64"/>
      </left>
      <right style="thin">
        <color theme="3" tint="0.39994506668294322"/>
      </right>
      <top style="thin">
        <color theme="3" tint="0.39994506668294322"/>
      </top>
      <bottom style="medium">
        <color indexed="64"/>
      </bottom>
      <diagonal/>
    </border>
    <border>
      <left style="thin">
        <color theme="3" tint="0.39994506668294322"/>
      </left>
      <right style="thin">
        <color theme="3" tint="0.39994506668294322"/>
      </right>
      <top style="thin">
        <color theme="3" tint="0.39994506668294322"/>
      </top>
      <bottom style="medium">
        <color indexed="64"/>
      </bottom>
      <diagonal/>
    </border>
    <border>
      <left style="thin">
        <color theme="3" tint="0.39994506668294322"/>
      </left>
      <right style="medium">
        <color indexed="64"/>
      </right>
      <top style="thin">
        <color theme="3" tint="0.39994506668294322"/>
      </top>
      <bottom style="medium">
        <color indexed="64"/>
      </bottom>
      <diagonal/>
    </border>
    <border>
      <left/>
      <right style="thin">
        <color theme="3" tint="0.39994506668294322"/>
      </right>
      <top style="medium">
        <color indexed="64"/>
      </top>
      <bottom style="medium">
        <color indexed="64"/>
      </bottom>
      <diagonal/>
    </border>
    <border>
      <left/>
      <right style="thin">
        <color theme="3" tint="0.39994506668294322"/>
      </right>
      <top style="medium">
        <color indexed="64"/>
      </top>
      <bottom style="thin">
        <color theme="3" tint="0.39994506668294322"/>
      </bottom>
      <diagonal/>
    </border>
    <border>
      <left/>
      <right style="thin">
        <color theme="3" tint="0.39994506668294322"/>
      </right>
      <top style="thin">
        <color theme="3" tint="0.39994506668294322"/>
      </top>
      <bottom style="medium">
        <color indexed="64"/>
      </bottom>
      <diagonal/>
    </border>
    <border>
      <left/>
      <right style="thin">
        <color theme="3" tint="0.39994506668294322"/>
      </right>
      <top/>
      <bottom style="thin">
        <color theme="3" tint="0.39994506668294322"/>
      </bottom>
      <diagonal/>
    </border>
    <border>
      <left style="thin">
        <color theme="3" tint="0.39994506668294322"/>
      </left>
      <right style="thin">
        <color theme="3" tint="0.39994506668294322"/>
      </right>
      <top/>
      <bottom style="thin">
        <color theme="3" tint="0.39994506668294322"/>
      </bottom>
      <diagonal/>
    </border>
    <border>
      <left style="medium">
        <color indexed="64"/>
      </left>
      <right style="medium">
        <color indexed="64"/>
      </right>
      <top style="thin">
        <color theme="3" tint="0.39994506668294322"/>
      </top>
      <bottom style="thin">
        <color theme="3" tint="0.39994506668294322"/>
      </bottom>
      <diagonal/>
    </border>
    <border>
      <left style="medium">
        <color indexed="64"/>
      </left>
      <right style="medium">
        <color indexed="64"/>
      </right>
      <top style="thin">
        <color theme="3" tint="0.39994506668294322"/>
      </top>
      <bottom style="medium">
        <color indexed="64"/>
      </bottom>
      <diagonal/>
    </border>
    <border>
      <left style="medium">
        <color indexed="64"/>
      </left>
      <right style="thin">
        <color theme="3" tint="0.39994506668294322"/>
      </right>
      <top style="medium">
        <color indexed="64"/>
      </top>
      <bottom/>
      <diagonal/>
    </border>
    <border>
      <left style="thin">
        <color theme="3" tint="0.39994506668294322"/>
      </left>
      <right style="thin">
        <color theme="3" tint="0.39994506668294322"/>
      </right>
      <top style="medium">
        <color indexed="64"/>
      </top>
      <bottom/>
      <diagonal/>
    </border>
    <border>
      <left style="thin">
        <color theme="3" tint="0.39994506668294322"/>
      </left>
      <right style="medium">
        <color indexed="64"/>
      </right>
      <top style="medium">
        <color indexed="64"/>
      </top>
      <bottom/>
      <diagonal/>
    </border>
    <border>
      <left style="medium">
        <color indexed="64"/>
      </left>
      <right style="thin">
        <color theme="3" tint="0.39994506668294322"/>
      </right>
      <top/>
      <bottom/>
      <diagonal/>
    </border>
    <border>
      <left style="thin">
        <color theme="3" tint="0.39994506668294322"/>
      </left>
      <right style="thin">
        <color theme="3" tint="0.39994506668294322"/>
      </right>
      <top/>
      <bottom/>
      <diagonal/>
    </border>
    <border>
      <left style="thin">
        <color theme="3" tint="0.39994506668294322"/>
      </left>
      <right style="medium">
        <color indexed="64"/>
      </right>
      <top/>
      <bottom/>
      <diagonal/>
    </border>
    <border>
      <left style="thin">
        <color theme="3" tint="0.39994506668294322"/>
      </left>
      <right style="medium">
        <color indexed="64"/>
      </right>
      <top/>
      <bottom style="thin">
        <color theme="3" tint="0.3999450666829432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theme="3" tint="0.39994506668294322"/>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right style="thick">
        <color rgb="FF0070C0"/>
      </right>
      <top/>
      <bottom style="thick">
        <color rgb="FF0070C0"/>
      </bottom>
      <diagonal/>
    </border>
    <border>
      <left style="thin">
        <color theme="3" tint="0.39994506668294322"/>
      </left>
      <right/>
      <top style="thin">
        <color theme="3" tint="0.39994506668294322"/>
      </top>
      <bottom style="thin">
        <color theme="3" tint="0.39994506668294322"/>
      </bottom>
      <diagonal/>
    </border>
    <border>
      <left style="thin">
        <color theme="3" tint="0.39994506668294322"/>
      </left>
      <right/>
      <top/>
      <bottom style="thin">
        <color theme="3" tint="0.39994506668294322"/>
      </bottom>
      <diagonal/>
    </border>
    <border>
      <left/>
      <right/>
      <top/>
      <bottom style="thin">
        <color theme="3" tint="0.39994506668294322"/>
      </bottom>
      <diagonal/>
    </border>
    <border>
      <left/>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diagonal/>
    </border>
    <border>
      <left style="mediumDashDotDot">
        <color theme="4" tint="-0.24994659260841701"/>
      </left>
      <right style="thin">
        <color theme="3" tint="0.39994506668294322"/>
      </right>
      <top style="mediumDashDotDot">
        <color theme="4" tint="-0.24994659260841701"/>
      </top>
      <bottom style="thin">
        <color theme="3" tint="0.39994506668294322"/>
      </bottom>
      <diagonal/>
    </border>
    <border>
      <left style="thin">
        <color theme="3" tint="0.39994506668294322"/>
      </left>
      <right style="thin">
        <color theme="3" tint="0.39994506668294322"/>
      </right>
      <top style="mediumDashDotDot">
        <color theme="4" tint="-0.24994659260841701"/>
      </top>
      <bottom style="thin">
        <color theme="3" tint="0.39994506668294322"/>
      </bottom>
      <diagonal/>
    </border>
    <border>
      <left style="thin">
        <color theme="3" tint="0.39994506668294322"/>
      </left>
      <right style="mediumDashDotDot">
        <color theme="4" tint="-0.24994659260841701"/>
      </right>
      <top style="mediumDashDotDot">
        <color theme="4" tint="-0.24994659260841701"/>
      </top>
      <bottom style="thin">
        <color theme="3" tint="0.39994506668294322"/>
      </bottom>
      <diagonal/>
    </border>
    <border>
      <left style="mediumDashDotDot">
        <color theme="4" tint="-0.24994659260841701"/>
      </left>
      <right style="thin">
        <color theme="3" tint="0.39994506668294322"/>
      </right>
      <top style="thin">
        <color theme="3" tint="0.39994506668294322"/>
      </top>
      <bottom style="thin">
        <color theme="3" tint="0.39994506668294322"/>
      </bottom>
      <diagonal/>
    </border>
    <border>
      <left style="thin">
        <color theme="3" tint="0.39994506668294322"/>
      </left>
      <right style="mediumDashDotDot">
        <color theme="4" tint="-0.24994659260841701"/>
      </right>
      <top style="thin">
        <color theme="3" tint="0.39994506668294322"/>
      </top>
      <bottom style="thin">
        <color theme="3" tint="0.39994506668294322"/>
      </bottom>
      <diagonal/>
    </border>
    <border>
      <left style="mediumDashDotDot">
        <color theme="4" tint="-0.24994659260841701"/>
      </left>
      <right style="thin">
        <color theme="3" tint="0.39994506668294322"/>
      </right>
      <top style="thin">
        <color theme="3" tint="0.39994506668294322"/>
      </top>
      <bottom style="mediumDashDotDot">
        <color theme="4" tint="-0.24994659260841701"/>
      </bottom>
      <diagonal/>
    </border>
    <border>
      <left style="thin">
        <color theme="3" tint="0.39994506668294322"/>
      </left>
      <right style="thin">
        <color theme="3" tint="0.39994506668294322"/>
      </right>
      <top style="thin">
        <color theme="3" tint="0.39994506668294322"/>
      </top>
      <bottom style="mediumDashDotDot">
        <color theme="4" tint="-0.24994659260841701"/>
      </bottom>
      <diagonal/>
    </border>
    <border>
      <left style="thin">
        <color theme="3" tint="0.39994506668294322"/>
      </left>
      <right style="mediumDashDotDot">
        <color theme="4" tint="-0.24994659260841701"/>
      </right>
      <top style="thin">
        <color theme="3" tint="0.39994506668294322"/>
      </top>
      <bottom style="mediumDashDotDot">
        <color theme="4" tint="-0.24994659260841701"/>
      </bottom>
      <diagonal/>
    </border>
    <border>
      <left style="thin">
        <color theme="0"/>
      </left>
      <right style="thin">
        <color theme="0"/>
      </right>
      <top style="thin">
        <color theme="0"/>
      </top>
      <bottom style="thin">
        <color theme="3" tint="0.39994506668294322"/>
      </bottom>
      <diagonal/>
    </border>
    <border>
      <left style="thin">
        <color theme="0"/>
      </left>
      <right style="thin">
        <color theme="0"/>
      </right>
      <top style="thin">
        <color theme="3" tint="0.39994506668294322"/>
      </top>
      <bottom style="thin">
        <color theme="3" tint="0.39994506668294322"/>
      </bottom>
      <diagonal/>
    </border>
    <border>
      <left style="thin">
        <color theme="0"/>
      </left>
      <right style="thin">
        <color theme="0"/>
      </right>
      <top style="thin">
        <color theme="3" tint="0.39994506668294322"/>
      </top>
      <bottom style="thin">
        <color theme="0"/>
      </bottom>
      <diagonal/>
    </border>
    <border>
      <left/>
      <right style="medium">
        <color indexed="64"/>
      </right>
      <top style="thin">
        <color theme="3" tint="0.39994506668294322"/>
      </top>
      <bottom style="thin">
        <color theme="3" tint="0.39994506668294322"/>
      </bottom>
      <diagonal/>
    </border>
    <border>
      <left style="thin">
        <color rgb="FFFFFF00"/>
      </left>
      <right style="thin">
        <color rgb="FFFFFF00"/>
      </right>
      <top style="thin">
        <color rgb="FFFFFF00"/>
      </top>
      <bottom style="thin">
        <color theme="3" tint="0.39994506668294322"/>
      </bottom>
      <diagonal/>
    </border>
    <border>
      <left style="thin">
        <color rgb="FFFFFF00"/>
      </left>
      <right style="thin">
        <color rgb="FFFFFF00"/>
      </right>
      <top style="thin">
        <color theme="3" tint="0.39994506668294322"/>
      </top>
      <bottom style="thin">
        <color theme="3" tint="0.39994506668294322"/>
      </bottom>
      <diagonal/>
    </border>
    <border>
      <left style="thin">
        <color rgb="FFFFFF00"/>
      </left>
      <right style="thin">
        <color rgb="FFFFFF00"/>
      </right>
      <top style="thin">
        <color theme="3" tint="0.39994506668294322"/>
      </top>
      <bottom style="thin">
        <color rgb="FFFFFF00"/>
      </bottom>
      <diagonal/>
    </border>
    <border>
      <left/>
      <right/>
      <top style="thin">
        <color theme="3" tint="0.39994506668294322"/>
      </top>
      <bottom style="thin">
        <color indexed="64"/>
      </bottom>
      <diagonal/>
    </border>
    <border>
      <left style="thin">
        <color auto="1"/>
      </left>
      <right style="thin">
        <color theme="3" tint="0.39994506668294322"/>
      </right>
      <top style="thin">
        <color auto="1"/>
      </top>
      <bottom style="thin">
        <color theme="3" tint="0.39994506668294322"/>
      </bottom>
      <diagonal/>
    </border>
    <border>
      <left style="thin">
        <color theme="3" tint="0.39994506668294322"/>
      </left>
      <right style="thin">
        <color theme="3" tint="0.39994506668294322"/>
      </right>
      <top style="thin">
        <color auto="1"/>
      </top>
      <bottom style="thin">
        <color theme="3" tint="0.39994506668294322"/>
      </bottom>
      <diagonal/>
    </border>
    <border>
      <left style="thin">
        <color theme="3" tint="0.39994506668294322"/>
      </left>
      <right style="thin">
        <color auto="1"/>
      </right>
      <top style="thin">
        <color auto="1"/>
      </top>
      <bottom style="thin">
        <color theme="3" tint="0.39994506668294322"/>
      </bottom>
      <diagonal/>
    </border>
    <border>
      <left style="thin">
        <color auto="1"/>
      </left>
      <right style="thin">
        <color theme="3" tint="0.39994506668294322"/>
      </right>
      <top style="thin">
        <color theme="3" tint="0.39994506668294322"/>
      </top>
      <bottom style="thin">
        <color theme="3" tint="0.39994506668294322"/>
      </bottom>
      <diagonal/>
    </border>
    <border>
      <left style="thin">
        <color theme="3" tint="0.39994506668294322"/>
      </left>
      <right style="thin">
        <color auto="1"/>
      </right>
      <top style="thin">
        <color theme="3" tint="0.39994506668294322"/>
      </top>
      <bottom style="thin">
        <color theme="3" tint="0.39994506668294322"/>
      </bottom>
      <diagonal/>
    </border>
    <border>
      <left style="thin">
        <color auto="1"/>
      </left>
      <right style="thin">
        <color theme="3" tint="0.39994506668294322"/>
      </right>
      <top style="thin">
        <color theme="3" tint="0.39994506668294322"/>
      </top>
      <bottom style="thin">
        <color auto="1"/>
      </bottom>
      <diagonal/>
    </border>
    <border>
      <left style="thin">
        <color theme="3" tint="0.39994506668294322"/>
      </left>
      <right style="thin">
        <color theme="3" tint="0.39994506668294322"/>
      </right>
      <top style="thin">
        <color theme="3" tint="0.39994506668294322"/>
      </top>
      <bottom style="thin">
        <color auto="1"/>
      </bottom>
      <diagonal/>
    </border>
    <border>
      <left style="thin">
        <color theme="3" tint="0.39994506668294322"/>
      </left>
      <right style="thin">
        <color auto="1"/>
      </right>
      <top style="thin">
        <color theme="3" tint="0.39994506668294322"/>
      </top>
      <bottom style="thin">
        <color auto="1"/>
      </bottom>
      <diagonal/>
    </border>
    <border>
      <left style="thin">
        <color auto="1"/>
      </left>
      <right style="thin">
        <color theme="3" tint="0.39994506668294322"/>
      </right>
      <top/>
      <bottom style="thin">
        <color theme="3" tint="0.39994506668294322"/>
      </bottom>
      <diagonal/>
    </border>
    <border>
      <left style="thin">
        <color theme="3" tint="0.39994506668294322"/>
      </left>
      <right style="thin">
        <color auto="1"/>
      </right>
      <top/>
      <bottom style="thin">
        <color theme="3" tint="0.399945066682943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
      <left style="thin">
        <color theme="3" tint="0.79998168889431442"/>
      </left>
      <right/>
      <top style="thin">
        <color theme="3" tint="0.79998168889431442"/>
      </top>
      <bottom style="thin">
        <color theme="3" tint="0.79998168889431442"/>
      </bottom>
      <diagonal/>
    </border>
    <border>
      <left style="thin">
        <color theme="8" tint="-0.24994659260841701"/>
      </left>
      <right/>
      <top style="thin">
        <color theme="8" tint="-0.24994659260841701"/>
      </top>
      <bottom/>
      <diagonal/>
    </border>
    <border>
      <left/>
      <right/>
      <top style="thin">
        <color theme="8" tint="-0.24994659260841701"/>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style="thin">
        <color theme="3" tint="0.79998168889431442"/>
      </right>
      <top style="thin">
        <color theme="3" tint="0.79998168889431442"/>
      </top>
      <bottom style="thin">
        <color theme="3" tint="0.79998168889431442"/>
      </bottom>
      <diagonal/>
    </border>
    <border>
      <left style="thin">
        <color theme="8" tint="-0.24994659260841701"/>
      </left>
      <right style="thin">
        <color theme="3" tint="0.79998168889431442"/>
      </right>
      <top style="thin">
        <color theme="3" tint="0.79998168889431442"/>
      </top>
      <bottom style="thin">
        <color theme="8" tint="-0.24994659260841701"/>
      </bottom>
      <diagonal/>
    </border>
    <border>
      <left style="thin">
        <color theme="3" tint="0.79998168889431442"/>
      </left>
      <right style="thin">
        <color theme="3" tint="0.79998168889431442"/>
      </right>
      <top style="thin">
        <color theme="3" tint="0.79998168889431442"/>
      </top>
      <bottom style="thin">
        <color theme="8" tint="-0.24994659260841701"/>
      </bottom>
      <diagonal/>
    </border>
    <border>
      <left style="thin">
        <color theme="3" tint="0.79998168889431442"/>
      </left>
      <right/>
      <top/>
      <bottom/>
      <diagonal/>
    </border>
    <border>
      <left style="thin">
        <color theme="3" tint="0.79998168889431442"/>
      </left>
      <right/>
      <top style="thin">
        <color theme="3" tint="0.79998168889431442"/>
      </top>
      <bottom style="thin">
        <color theme="8" tint="-0.24994659260841701"/>
      </bottom>
      <diagonal/>
    </border>
    <border>
      <left style="thin">
        <color theme="8" tint="-0.24994659260841701"/>
      </left>
      <right style="thin">
        <color theme="8" tint="-0.24994659260841701"/>
      </right>
      <top style="thin">
        <color theme="8" tint="-0.24994659260841701"/>
      </top>
      <bottom/>
      <diagonal/>
    </border>
    <border>
      <left style="thin">
        <color theme="8" tint="-0.24994659260841701"/>
      </left>
      <right style="thin">
        <color theme="8" tint="-0.24994659260841701"/>
      </right>
      <top/>
      <bottom/>
      <diagonal/>
    </border>
    <border>
      <left style="thin">
        <color theme="8" tint="-0.24994659260841701"/>
      </left>
      <right style="thin">
        <color theme="8" tint="-0.24994659260841701"/>
      </right>
      <top style="thin">
        <color theme="3" tint="0.79998168889431442"/>
      </top>
      <bottom style="thin">
        <color theme="3" tint="0.79998168889431442"/>
      </bottom>
      <diagonal/>
    </border>
    <border>
      <left style="thin">
        <color theme="8" tint="-0.24994659260841701"/>
      </left>
      <right style="thin">
        <color theme="8" tint="-0.24994659260841701"/>
      </right>
      <top style="thin">
        <color theme="3" tint="0.79998168889431442"/>
      </top>
      <bottom style="thin">
        <color theme="8" tint="-0.24994659260841701"/>
      </bottom>
      <diagonal/>
    </border>
    <border>
      <left/>
      <right style="thin">
        <color theme="3" tint="0.79998168889431442"/>
      </right>
      <top/>
      <bottom/>
      <diagonal/>
    </border>
    <border>
      <left style="thin">
        <color theme="3" tint="0.39994506668294322"/>
      </left>
      <right style="thin">
        <color theme="3" tint="0.79998168889431442"/>
      </right>
      <top style="thin">
        <color theme="3" tint="0.39994506668294322"/>
      </top>
      <bottom style="thin">
        <color theme="3" tint="0.79998168889431442"/>
      </bottom>
      <diagonal/>
    </border>
    <border>
      <left style="thin">
        <color theme="3" tint="0.79998168889431442"/>
      </left>
      <right style="thin">
        <color theme="3" tint="0.39994506668294322"/>
      </right>
      <top style="thin">
        <color theme="3" tint="0.39994506668294322"/>
      </top>
      <bottom style="thin">
        <color theme="3" tint="0.79998168889431442"/>
      </bottom>
      <diagonal/>
    </border>
    <border>
      <left style="thin">
        <color theme="3" tint="0.39994506668294322"/>
      </left>
      <right style="thin">
        <color theme="3" tint="0.79998168889431442"/>
      </right>
      <top style="thin">
        <color theme="3" tint="0.79998168889431442"/>
      </top>
      <bottom style="thin">
        <color theme="3" tint="0.79998168889431442"/>
      </bottom>
      <diagonal/>
    </border>
    <border>
      <left style="thin">
        <color theme="3" tint="0.79998168889431442"/>
      </left>
      <right style="thin">
        <color theme="3" tint="0.39994506668294322"/>
      </right>
      <top style="thin">
        <color theme="3" tint="0.79998168889431442"/>
      </top>
      <bottom style="thin">
        <color theme="3" tint="0.79998168889431442"/>
      </bottom>
      <diagonal/>
    </border>
    <border>
      <left style="thin">
        <color theme="3" tint="0.39994506668294322"/>
      </left>
      <right style="thin">
        <color theme="3" tint="0.79998168889431442"/>
      </right>
      <top style="thin">
        <color theme="3" tint="0.79998168889431442"/>
      </top>
      <bottom style="thin">
        <color theme="3" tint="0.39994506668294322"/>
      </bottom>
      <diagonal/>
    </border>
    <border>
      <left style="thin">
        <color theme="3" tint="0.79998168889431442"/>
      </left>
      <right style="thin">
        <color theme="3" tint="0.39994506668294322"/>
      </right>
      <top style="thin">
        <color theme="3" tint="0.79998168889431442"/>
      </top>
      <bottom style="thin">
        <color theme="3" tint="0.39994506668294322"/>
      </bottom>
      <diagonal/>
    </border>
    <border>
      <left/>
      <right style="thin">
        <color theme="3" tint="0.39991454817346722"/>
      </right>
      <top style="thin">
        <color theme="3" tint="0.39991454817346722"/>
      </top>
      <bottom style="thin">
        <color theme="3" tint="0.79998168889431442"/>
      </bottom>
      <diagonal/>
    </border>
    <border>
      <left/>
      <right style="thin">
        <color theme="3" tint="0.39991454817346722"/>
      </right>
      <top style="thin">
        <color theme="3" tint="0.79998168889431442"/>
      </top>
      <bottom style="thin">
        <color theme="3" tint="0.79998168889431442"/>
      </bottom>
      <diagonal/>
    </border>
    <border>
      <left/>
      <right style="thin">
        <color theme="3" tint="0.39991454817346722"/>
      </right>
      <top style="thin">
        <color theme="3" tint="0.79998168889431442"/>
      </top>
      <bottom style="thin">
        <color theme="3" tint="0.39991454817346722"/>
      </bottom>
      <diagonal/>
    </border>
    <border>
      <left style="thin">
        <color theme="3" tint="0.79998168889431442"/>
      </left>
      <right style="thin">
        <color theme="3" tint="0.79998168889431442"/>
      </right>
      <top style="thin">
        <color theme="3" tint="0.39994506668294322"/>
      </top>
      <bottom style="thin">
        <color theme="3" tint="0.79998168889431442"/>
      </bottom>
      <diagonal/>
    </border>
    <border>
      <left style="thin">
        <color theme="3" tint="0.79998168889431442"/>
      </left>
      <right style="thin">
        <color theme="3" tint="0.79998168889431442"/>
      </right>
      <top style="thin">
        <color theme="3" tint="0.79998168889431442"/>
      </top>
      <bottom style="thin">
        <color theme="3" tint="0.39994506668294322"/>
      </bottom>
      <diagonal/>
    </border>
    <border>
      <left style="thin">
        <color theme="3" tint="0.39991454817346722"/>
      </left>
      <right/>
      <top/>
      <bottom/>
      <diagonal/>
    </border>
    <border>
      <left/>
      <right style="thin">
        <color theme="3" tint="0.399914548173467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79998168889431442"/>
      </bottom>
      <diagonal/>
    </border>
    <border>
      <left style="thin">
        <color theme="3" tint="0.39994506668294322"/>
      </left>
      <right style="thin">
        <color theme="3" tint="0.39994506668294322"/>
      </right>
      <top style="thin">
        <color theme="3" tint="0.79998168889431442"/>
      </top>
      <bottom style="thin">
        <color theme="3" tint="0.79998168889431442"/>
      </bottom>
      <diagonal/>
    </border>
    <border>
      <left style="thin">
        <color theme="3" tint="0.39994506668294322"/>
      </left>
      <right style="thin">
        <color theme="3" tint="0.39994506668294322"/>
      </right>
      <top style="thin">
        <color theme="3" tint="0.79998168889431442"/>
      </top>
      <bottom style="thin">
        <color theme="3" tint="0.39994506668294322"/>
      </bottom>
      <diagonal/>
    </border>
    <border>
      <left style="thin">
        <color theme="3" tint="0.39994506668294322"/>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thin">
        <color theme="4" tint="-0.24994659260841701"/>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bottom style="dotted">
        <color indexed="64"/>
      </bottom>
      <diagonal/>
    </border>
    <border>
      <left/>
      <right/>
      <top style="dotted">
        <color auto="1"/>
      </top>
      <bottom style="thin">
        <color indexed="64"/>
      </bottom>
      <diagonal/>
    </border>
    <border>
      <left style="thin">
        <color theme="3" tint="0.39994506668294322"/>
      </left>
      <right style="thin">
        <color indexed="64"/>
      </right>
      <top style="thin">
        <color theme="3" tint="0.39994506668294322"/>
      </top>
      <bottom/>
      <diagonal/>
    </border>
    <border>
      <left style="thin">
        <color theme="3" tint="0.39994506668294322"/>
      </left>
      <right style="thin">
        <color theme="3" tint="0.39994506668294322"/>
      </right>
      <top/>
      <bottom style="thin">
        <color indexed="64"/>
      </bottom>
      <diagonal/>
    </border>
    <border>
      <left style="thin">
        <color theme="3" tint="0.39994506668294322"/>
      </left>
      <right style="thin">
        <color indexed="64"/>
      </right>
      <top/>
      <bottom style="thin">
        <color indexed="64"/>
      </bottom>
      <diagonal/>
    </border>
    <border>
      <left style="hair">
        <color auto="1"/>
      </left>
      <right style="hair">
        <color auto="1"/>
      </right>
      <top style="hair">
        <color auto="1"/>
      </top>
      <bottom style="hair">
        <color auto="1"/>
      </bottom>
      <diagonal/>
    </border>
    <border>
      <left style="thick">
        <color rgb="FF7030A0"/>
      </left>
      <right/>
      <top style="thin">
        <color indexed="64"/>
      </top>
      <bottom/>
      <diagonal/>
    </border>
    <border>
      <left style="thick">
        <color rgb="FF7030A0"/>
      </left>
      <right/>
      <top/>
      <bottom/>
      <diagonal/>
    </border>
    <border>
      <left style="thick">
        <color rgb="FF7030A0"/>
      </left>
      <right/>
      <top/>
      <bottom style="thin">
        <color indexed="64"/>
      </bottom>
      <diagonal/>
    </border>
    <border>
      <left style="thick">
        <color rgb="FF0070C0"/>
      </left>
      <right/>
      <top style="thin">
        <color indexed="64"/>
      </top>
      <bottom/>
      <diagonal/>
    </border>
    <border>
      <left style="thick">
        <color rgb="FF0070C0"/>
      </left>
      <right/>
      <top/>
      <bottom style="thin">
        <color indexed="64"/>
      </bottom>
      <diagonal/>
    </border>
    <border>
      <left style="thick">
        <color rgb="FFFF0000"/>
      </left>
      <right/>
      <top style="thin">
        <color indexed="64"/>
      </top>
      <bottom/>
      <diagonal/>
    </border>
    <border>
      <left style="thick">
        <color rgb="FFFF0000"/>
      </left>
      <right/>
      <top/>
      <bottom/>
      <diagonal/>
    </border>
    <border>
      <left style="thick">
        <color rgb="FFFF0000"/>
      </left>
      <right/>
      <top/>
      <bottom style="thin">
        <color indexed="64"/>
      </bottom>
      <diagonal/>
    </border>
    <border>
      <left style="thick">
        <color rgb="FFFF0000"/>
      </left>
      <right/>
      <top style="dotted">
        <color auto="1"/>
      </top>
      <bottom style="thin">
        <color indexed="64"/>
      </bottom>
      <diagonal/>
    </border>
    <border>
      <left style="thick">
        <color rgb="FFFF0000"/>
      </left>
      <right/>
      <top/>
      <bottom style="dotted">
        <color indexed="64"/>
      </bottom>
      <diagonal/>
    </border>
    <border>
      <left style="medium">
        <color rgb="FF0099CC"/>
      </left>
      <right/>
      <top style="medium">
        <color rgb="FF0099CC"/>
      </top>
      <bottom/>
      <diagonal/>
    </border>
    <border>
      <left/>
      <right/>
      <top style="medium">
        <color rgb="FF0099CC"/>
      </top>
      <bottom/>
      <diagonal/>
    </border>
    <border>
      <left/>
      <right style="thin">
        <color indexed="64"/>
      </right>
      <top style="medium">
        <color rgb="FF0099CC"/>
      </top>
      <bottom/>
      <diagonal/>
    </border>
    <border>
      <left style="thin">
        <color indexed="64"/>
      </left>
      <right style="medium">
        <color rgb="FF0099CC"/>
      </right>
      <top style="medium">
        <color rgb="FF0099CC"/>
      </top>
      <bottom/>
      <diagonal/>
    </border>
    <border>
      <left style="medium">
        <color rgb="FF0099CC"/>
      </left>
      <right/>
      <top/>
      <bottom/>
      <diagonal/>
    </border>
    <border>
      <left style="thin">
        <color indexed="64"/>
      </left>
      <right style="medium">
        <color rgb="FF0099CC"/>
      </right>
      <top/>
      <bottom/>
      <diagonal/>
    </border>
    <border>
      <left style="medium">
        <color rgb="FF0099CC"/>
      </left>
      <right style="thin">
        <color theme="3" tint="0.39994506668294322"/>
      </right>
      <top style="thin">
        <color theme="3" tint="0.39994506668294322"/>
      </top>
      <bottom/>
      <diagonal/>
    </border>
    <border>
      <left style="medium">
        <color rgb="FF0099CC"/>
      </left>
      <right style="thin">
        <color theme="3" tint="0.39994506668294322"/>
      </right>
      <top/>
      <bottom style="thin">
        <color indexed="64"/>
      </bottom>
      <diagonal/>
    </border>
    <border>
      <left style="thin">
        <color indexed="64"/>
      </left>
      <right style="medium">
        <color rgb="FF0099CC"/>
      </right>
      <top/>
      <bottom style="thin">
        <color indexed="64"/>
      </bottom>
      <diagonal/>
    </border>
    <border>
      <left style="medium">
        <color rgb="FF0099CC"/>
      </left>
      <right style="thin">
        <color theme="3" tint="0.39994506668294322"/>
      </right>
      <top style="thin">
        <color auto="1"/>
      </top>
      <bottom style="thin">
        <color theme="3" tint="0.39994506668294322"/>
      </bottom>
      <diagonal/>
    </border>
    <border>
      <left style="thin">
        <color indexed="64"/>
      </left>
      <right style="medium">
        <color rgb="FF0099CC"/>
      </right>
      <top style="thin">
        <color indexed="64"/>
      </top>
      <bottom/>
      <diagonal/>
    </border>
    <border>
      <left style="medium">
        <color rgb="FF0099CC"/>
      </left>
      <right style="thin">
        <color theme="3" tint="0.39994506668294322"/>
      </right>
      <top style="thin">
        <color theme="3" tint="0.39994506668294322"/>
      </top>
      <bottom style="thin">
        <color theme="3" tint="0.39994506668294322"/>
      </bottom>
      <diagonal/>
    </border>
    <border>
      <left style="medium">
        <color rgb="FF0099CC"/>
      </left>
      <right style="thin">
        <color theme="3" tint="0.39994506668294322"/>
      </right>
      <top style="thin">
        <color theme="3" tint="0.39994506668294322"/>
      </top>
      <bottom style="thin">
        <color auto="1"/>
      </bottom>
      <diagonal/>
    </border>
    <border>
      <left style="medium">
        <color rgb="FF0099CC"/>
      </left>
      <right/>
      <top/>
      <bottom style="medium">
        <color rgb="FF0099CC"/>
      </bottom>
      <diagonal/>
    </border>
    <border>
      <left/>
      <right/>
      <top/>
      <bottom style="medium">
        <color rgb="FF0099CC"/>
      </bottom>
      <diagonal/>
    </border>
    <border>
      <left style="thin">
        <color indexed="64"/>
      </left>
      <right style="medium">
        <color rgb="FF0099CC"/>
      </right>
      <top style="thin">
        <color indexed="64"/>
      </top>
      <bottom style="medium">
        <color rgb="FF0099CC"/>
      </bottom>
      <diagonal/>
    </border>
    <border>
      <left style="thin">
        <color theme="3" tint="0.39994506668294322"/>
      </left>
      <right style="medium">
        <color theme="4" tint="0.39994506668294322"/>
      </right>
      <top style="thin">
        <color theme="3" tint="0.39994506668294322"/>
      </top>
      <bottom style="thin">
        <color theme="3" tint="0.39994506668294322"/>
      </bottom>
      <diagonal/>
    </border>
    <border>
      <left style="thin">
        <color theme="3" tint="0.39994506668294322"/>
      </left>
      <right/>
      <top style="thin">
        <color theme="3" tint="0.39994506668294322"/>
      </top>
      <bottom/>
      <diagonal/>
    </border>
    <border>
      <left style="thin">
        <color theme="3" tint="0.39994506668294322"/>
      </left>
      <right style="medium">
        <color theme="4" tint="0.39994506668294322"/>
      </right>
      <top/>
      <bottom style="thin">
        <color theme="3" tint="0.39994506668294322"/>
      </bottom>
      <diagonal/>
    </border>
    <border>
      <left style="medium">
        <color theme="3" tint="0.39991454817346722"/>
      </left>
      <right style="thin">
        <color theme="3" tint="0.39994506668294322"/>
      </right>
      <top style="medium">
        <color theme="3" tint="0.39991454817346722"/>
      </top>
      <bottom style="thin">
        <color theme="3" tint="0.39994506668294322"/>
      </bottom>
      <diagonal/>
    </border>
    <border>
      <left style="thin">
        <color theme="3" tint="0.39994506668294322"/>
      </left>
      <right style="thin">
        <color theme="3" tint="0.39994506668294322"/>
      </right>
      <top style="medium">
        <color theme="3" tint="0.39991454817346722"/>
      </top>
      <bottom style="thin">
        <color theme="3" tint="0.39994506668294322"/>
      </bottom>
      <diagonal/>
    </border>
    <border>
      <left style="thin">
        <color theme="3" tint="0.39994506668294322"/>
      </left>
      <right style="medium">
        <color theme="3" tint="0.39991454817346722"/>
      </right>
      <top style="medium">
        <color theme="3" tint="0.39991454817346722"/>
      </top>
      <bottom style="thin">
        <color theme="3" tint="0.39994506668294322"/>
      </bottom>
      <diagonal/>
    </border>
    <border>
      <left style="medium">
        <color theme="3" tint="0.39991454817346722"/>
      </left>
      <right style="thin">
        <color theme="3" tint="0.39994506668294322"/>
      </right>
      <top style="thin">
        <color theme="3" tint="0.39994506668294322"/>
      </top>
      <bottom style="thin">
        <color theme="3" tint="0.39994506668294322"/>
      </bottom>
      <diagonal/>
    </border>
    <border>
      <left style="thin">
        <color theme="3" tint="0.39994506668294322"/>
      </left>
      <right style="medium">
        <color theme="3" tint="0.39991454817346722"/>
      </right>
      <top style="thin">
        <color theme="3" tint="0.39994506668294322"/>
      </top>
      <bottom style="thin">
        <color theme="3" tint="0.39994506668294322"/>
      </bottom>
      <diagonal/>
    </border>
    <border>
      <left style="medium">
        <color theme="3" tint="0.39991454817346722"/>
      </left>
      <right style="thin">
        <color theme="3" tint="0.39994506668294322"/>
      </right>
      <top style="thin">
        <color theme="3" tint="0.39994506668294322"/>
      </top>
      <bottom style="medium">
        <color theme="3" tint="0.39991454817346722"/>
      </bottom>
      <diagonal/>
    </border>
    <border>
      <left style="thin">
        <color theme="3" tint="0.39994506668294322"/>
      </left>
      <right style="thin">
        <color theme="3" tint="0.39994506668294322"/>
      </right>
      <top style="thin">
        <color theme="3" tint="0.39994506668294322"/>
      </top>
      <bottom style="medium">
        <color theme="3" tint="0.39991454817346722"/>
      </bottom>
      <diagonal/>
    </border>
    <border>
      <left style="thin">
        <color theme="3" tint="0.39994506668294322"/>
      </left>
      <right style="medium">
        <color theme="3" tint="0.39991454817346722"/>
      </right>
      <top style="thin">
        <color theme="3" tint="0.39994506668294322"/>
      </top>
      <bottom style="medium">
        <color theme="3" tint="0.39991454817346722"/>
      </bottom>
      <diagonal/>
    </border>
    <border>
      <left style="medium">
        <color rgb="FF0099CC"/>
      </left>
      <right/>
      <top style="medium">
        <color rgb="FF0099CC"/>
      </top>
      <bottom style="thin">
        <color theme="3" tint="0.39994506668294322"/>
      </bottom>
      <diagonal/>
    </border>
    <border>
      <left/>
      <right/>
      <top style="medium">
        <color rgb="FF0099CC"/>
      </top>
      <bottom style="thin">
        <color theme="3" tint="0.39994506668294322"/>
      </bottom>
      <diagonal/>
    </border>
    <border>
      <left/>
      <right style="medium">
        <color rgb="FF0099CC"/>
      </right>
      <top style="medium">
        <color rgb="FF0099CC"/>
      </top>
      <bottom style="thin">
        <color theme="3" tint="0.39994506668294322"/>
      </bottom>
      <diagonal/>
    </border>
    <border>
      <left style="thin">
        <color theme="3" tint="0.39994506668294322"/>
      </left>
      <right style="medium">
        <color rgb="FF0099CC"/>
      </right>
      <top style="thin">
        <color theme="3" tint="0.39994506668294322"/>
      </top>
      <bottom/>
      <diagonal/>
    </border>
    <border>
      <left style="medium">
        <color rgb="FF0099CC"/>
      </left>
      <right style="thin">
        <color theme="3" tint="0.39994506668294322"/>
      </right>
      <top/>
      <bottom/>
      <diagonal/>
    </border>
    <border>
      <left style="thin">
        <color theme="3" tint="0.39994506668294322"/>
      </left>
      <right style="medium">
        <color rgb="FF0099CC"/>
      </right>
      <top/>
      <bottom/>
      <diagonal/>
    </border>
    <border>
      <left style="medium">
        <color rgb="FF0099CC"/>
      </left>
      <right style="thin">
        <color theme="3" tint="0.39994506668294322"/>
      </right>
      <top/>
      <bottom style="thin">
        <color theme="3" tint="0.39994506668294322"/>
      </bottom>
      <diagonal/>
    </border>
    <border>
      <left style="thin">
        <color theme="3" tint="0.39994506668294322"/>
      </left>
      <right style="medium">
        <color rgb="FF0099CC"/>
      </right>
      <top style="medium">
        <color theme="3" tint="0.39991454817346722"/>
      </top>
      <bottom style="thin">
        <color theme="3" tint="0.39994506668294322"/>
      </bottom>
      <diagonal/>
    </border>
    <border>
      <left style="thin">
        <color theme="3" tint="0.39994506668294322"/>
      </left>
      <right style="medium">
        <color rgb="FF0099CC"/>
      </right>
      <top style="thin">
        <color theme="3" tint="0.39994506668294322"/>
      </top>
      <bottom style="thin">
        <color theme="3" tint="0.39994506668294322"/>
      </bottom>
      <diagonal/>
    </border>
    <border>
      <left style="thin">
        <color theme="3" tint="0.39994506668294322"/>
      </left>
      <right style="medium">
        <color rgb="FF0099CC"/>
      </right>
      <top style="thin">
        <color theme="3" tint="0.39994506668294322"/>
      </top>
      <bottom style="medium">
        <color theme="3" tint="0.39991454817346722"/>
      </bottom>
      <diagonal/>
    </border>
    <border>
      <left style="thin">
        <color theme="3" tint="0.39994506668294322"/>
      </left>
      <right style="medium">
        <color rgb="FF0099CC"/>
      </right>
      <top/>
      <bottom style="thin">
        <color theme="3" tint="0.39994506668294322"/>
      </bottom>
      <diagonal/>
    </border>
    <border>
      <left style="medium">
        <color rgb="FF0099CC"/>
      </left>
      <right/>
      <top style="thin">
        <color theme="3" tint="0.39994506668294322"/>
      </top>
      <bottom style="thin">
        <color theme="3" tint="0.39994506668294322"/>
      </bottom>
      <diagonal/>
    </border>
    <border>
      <left style="medium">
        <color rgb="FF0099CC"/>
      </left>
      <right/>
      <top style="thin">
        <color theme="3" tint="0.39994506668294322"/>
      </top>
      <bottom/>
      <diagonal/>
    </border>
    <border>
      <left style="medium">
        <color rgb="FF0099CC"/>
      </left>
      <right style="thin">
        <color theme="3" tint="0.39994506668294322"/>
      </right>
      <top style="medium">
        <color theme="4" tint="0.39994506668294322"/>
      </top>
      <bottom style="thin">
        <color theme="3" tint="0.39994506668294322"/>
      </bottom>
      <diagonal/>
    </border>
    <border>
      <left style="medium">
        <color rgb="FF0099CC"/>
      </left>
      <right style="thin">
        <color theme="3" tint="0.39994506668294322"/>
      </right>
      <top style="thin">
        <color theme="3" tint="0.39994506668294322"/>
      </top>
      <bottom style="medium">
        <color rgb="FF0099CC"/>
      </bottom>
      <diagonal/>
    </border>
    <border>
      <left style="thin">
        <color theme="3" tint="0.39994506668294322"/>
      </left>
      <right style="medium">
        <color theme="4" tint="0.39994506668294322"/>
      </right>
      <top style="thin">
        <color theme="3" tint="0.39994506668294322"/>
      </top>
      <bottom style="medium">
        <color rgb="FF0099CC"/>
      </bottom>
      <diagonal/>
    </border>
    <border>
      <left/>
      <right style="thin">
        <color theme="3" tint="0.39994506668294322"/>
      </right>
      <top style="thin">
        <color theme="3" tint="0.39994506668294322"/>
      </top>
      <bottom style="medium">
        <color rgb="FF0099CC"/>
      </bottom>
      <diagonal/>
    </border>
    <border>
      <left style="thin">
        <color theme="3" tint="0.39994506668294322"/>
      </left>
      <right style="thin">
        <color theme="3" tint="0.39994506668294322"/>
      </right>
      <top style="thin">
        <color theme="3" tint="0.39994506668294322"/>
      </top>
      <bottom style="medium">
        <color rgb="FF0099CC"/>
      </bottom>
      <diagonal/>
    </border>
    <border>
      <left style="thin">
        <color theme="3" tint="0.39994506668294322"/>
      </left>
      <right style="medium">
        <color rgb="FF0099CC"/>
      </right>
      <top style="thin">
        <color theme="3" tint="0.39994506668294322"/>
      </top>
      <bottom style="medium">
        <color rgb="FF0099CC"/>
      </bottom>
      <diagonal/>
    </border>
    <border>
      <left style="thin">
        <color theme="3" tint="0.59996337778862885"/>
      </left>
      <right style="thin">
        <color theme="3" tint="0.59996337778862885"/>
      </right>
      <top style="thin">
        <color auto="1"/>
      </top>
      <bottom style="thin">
        <color theme="3" tint="0.59996337778862885"/>
      </bottom>
      <diagonal/>
    </border>
    <border>
      <left/>
      <right style="medium">
        <color rgb="FF0099CC"/>
      </right>
      <top style="medium">
        <color rgb="FF0099CC"/>
      </top>
      <bottom/>
      <diagonal/>
    </border>
    <border>
      <left style="medium">
        <color rgb="FF0099CC"/>
      </left>
      <right/>
      <top/>
      <bottom style="thin">
        <color indexed="64"/>
      </bottom>
      <diagonal/>
    </border>
    <border>
      <left/>
      <right style="medium">
        <color rgb="FF0099CC"/>
      </right>
      <top/>
      <bottom style="thin">
        <color indexed="64"/>
      </bottom>
      <diagonal/>
    </border>
    <border>
      <left style="medium">
        <color rgb="FF0099CC"/>
      </left>
      <right style="thin">
        <color theme="3" tint="0.59996337778862885"/>
      </right>
      <top style="thin">
        <color auto="1"/>
      </top>
      <bottom style="thin">
        <color theme="3" tint="0.59996337778862885"/>
      </bottom>
      <diagonal/>
    </border>
    <border>
      <left style="thin">
        <color theme="3" tint="0.59996337778862885"/>
      </left>
      <right style="medium">
        <color rgb="FF0099CC"/>
      </right>
      <top style="thin">
        <color auto="1"/>
      </top>
      <bottom style="thin">
        <color theme="3" tint="0.59996337778862885"/>
      </bottom>
      <diagonal/>
    </border>
    <border>
      <left style="medium">
        <color rgb="FF0099CC"/>
      </left>
      <right style="thin">
        <color theme="3" tint="0.59996337778862885"/>
      </right>
      <top style="thin">
        <color theme="3" tint="0.59996337778862885"/>
      </top>
      <bottom style="thin">
        <color theme="3" tint="0.59996337778862885"/>
      </bottom>
      <diagonal/>
    </border>
    <border>
      <left style="thin">
        <color theme="3" tint="0.59996337778862885"/>
      </left>
      <right style="medium">
        <color rgb="FF0099CC"/>
      </right>
      <top style="thin">
        <color theme="3" tint="0.59996337778862885"/>
      </top>
      <bottom style="thin">
        <color theme="3" tint="0.59996337778862885"/>
      </bottom>
      <diagonal/>
    </border>
    <border>
      <left style="medium">
        <color rgb="FF0099CC"/>
      </left>
      <right style="thin">
        <color theme="3" tint="0.59996337778862885"/>
      </right>
      <top style="thin">
        <color theme="3" tint="0.59996337778862885"/>
      </top>
      <bottom style="medium">
        <color rgb="FF0099CC"/>
      </bottom>
      <diagonal/>
    </border>
    <border>
      <left style="thin">
        <color theme="3" tint="0.59996337778862885"/>
      </left>
      <right style="thin">
        <color theme="3" tint="0.59996337778862885"/>
      </right>
      <top style="thin">
        <color theme="3" tint="0.59996337778862885"/>
      </top>
      <bottom style="medium">
        <color rgb="FF0099CC"/>
      </bottom>
      <diagonal/>
    </border>
    <border>
      <left style="thin">
        <color theme="3" tint="0.59996337778862885"/>
      </left>
      <right style="medium">
        <color rgb="FF0099CC"/>
      </right>
      <top style="thin">
        <color theme="3" tint="0.59996337778862885"/>
      </top>
      <bottom style="medium">
        <color rgb="FF0099CC"/>
      </bottom>
      <diagonal/>
    </border>
    <border>
      <left/>
      <right style="thin">
        <color theme="3" tint="0.79998168889431442"/>
      </right>
      <top style="thin">
        <color theme="3" tint="0.39994506668294322"/>
      </top>
      <bottom style="thin">
        <color theme="3" tint="0.39994506668294322"/>
      </bottom>
      <diagonal/>
    </border>
    <border>
      <left style="thin">
        <color theme="3" tint="0.79998168889431442"/>
      </left>
      <right style="thin">
        <color theme="3" tint="0.79998168889431442"/>
      </right>
      <top style="thin">
        <color theme="3" tint="0.39994506668294322"/>
      </top>
      <bottom style="thin">
        <color theme="3" tint="0.39994506668294322"/>
      </bottom>
      <diagonal/>
    </border>
    <border>
      <left style="thin">
        <color theme="3" tint="0.79998168889431442"/>
      </left>
      <right style="thin">
        <color theme="3" tint="0.39994506668294322"/>
      </right>
      <top style="thin">
        <color theme="3" tint="0.39994506668294322"/>
      </top>
      <bottom style="thin">
        <color theme="3" tint="0.39994506668294322"/>
      </bottom>
      <diagonal/>
    </border>
    <border>
      <left style="thin">
        <color theme="3" tint="0.79998168889431442"/>
      </left>
      <right/>
      <top style="thin">
        <color theme="3" tint="0.39994506668294322"/>
      </top>
      <bottom style="thin">
        <color theme="3" tint="0.39994506668294322"/>
      </bottom>
      <diagonal/>
    </border>
    <border>
      <left style="thin">
        <color auto="1"/>
      </left>
      <right style="thin">
        <color theme="3" tint="0.39994506668294322"/>
      </right>
      <top style="thin">
        <color auto="1"/>
      </top>
      <bottom/>
      <diagonal/>
    </border>
    <border>
      <left style="thin">
        <color theme="3" tint="0.39994506668294322"/>
      </left>
      <right style="thin">
        <color theme="3" tint="0.39994506668294322"/>
      </right>
      <top style="thin">
        <color auto="1"/>
      </top>
      <bottom/>
      <diagonal/>
    </border>
    <border>
      <left style="thin">
        <color theme="3" tint="0.39994506668294322"/>
      </left>
      <right style="thin">
        <color auto="1"/>
      </right>
      <top style="thin">
        <color auto="1"/>
      </top>
      <bottom/>
      <diagonal/>
    </border>
    <border>
      <left style="thin">
        <color auto="1"/>
      </left>
      <right style="thin">
        <color theme="3" tint="0.39994506668294322"/>
      </right>
      <top/>
      <bottom/>
      <diagonal/>
    </border>
    <border>
      <left style="thin">
        <color theme="3" tint="0.39994506668294322"/>
      </left>
      <right style="thin">
        <color auto="1"/>
      </right>
      <top/>
      <bottom/>
      <diagonal/>
    </border>
    <border>
      <left style="thin">
        <color auto="1"/>
      </left>
      <right style="thin">
        <color theme="3" tint="0.39994506668294322"/>
      </right>
      <top/>
      <bottom style="thin">
        <color auto="1"/>
      </bottom>
      <diagonal/>
    </border>
    <border>
      <left/>
      <right/>
      <top style="thin">
        <color auto="1"/>
      </top>
      <bottom style="thin">
        <color theme="3" tint="0.39994506668294322"/>
      </bottom>
      <diagonal/>
    </border>
    <border>
      <left/>
      <right style="thin">
        <color auto="1"/>
      </right>
      <top style="thin">
        <color auto="1"/>
      </top>
      <bottom style="thin">
        <color theme="3" tint="0.39994506668294322"/>
      </bottom>
      <diagonal/>
    </border>
    <border>
      <left/>
      <right style="thin">
        <color auto="1"/>
      </right>
      <top style="thin">
        <color theme="3" tint="0.39994506668294322"/>
      </top>
      <bottom style="thin">
        <color theme="3" tint="0.39994506668294322"/>
      </bottom>
      <diagonal/>
    </border>
    <border>
      <left/>
      <right style="thin">
        <color auto="1"/>
      </right>
      <top style="thin">
        <color theme="3" tint="0.39994506668294322"/>
      </top>
      <bottom style="thin">
        <color auto="1"/>
      </bottom>
      <diagonal/>
    </border>
    <border>
      <left style="thin">
        <color auto="1"/>
      </left>
      <right style="thin">
        <color theme="3" tint="0.39994506668294322"/>
      </right>
      <top style="thin">
        <color auto="1"/>
      </top>
      <bottom style="hair">
        <color theme="3" tint="0.59996337778862885"/>
      </bottom>
      <diagonal/>
    </border>
    <border>
      <left style="thin">
        <color theme="3" tint="0.39994506668294322"/>
      </left>
      <right style="thin">
        <color theme="3" tint="0.39994506668294322"/>
      </right>
      <top style="thin">
        <color auto="1"/>
      </top>
      <bottom style="hair">
        <color theme="3" tint="0.59996337778862885"/>
      </bottom>
      <diagonal/>
    </border>
    <border>
      <left style="thin">
        <color theme="3" tint="0.39994506668294322"/>
      </left>
      <right style="thin">
        <color indexed="64"/>
      </right>
      <top style="thin">
        <color auto="1"/>
      </top>
      <bottom style="hair">
        <color theme="3" tint="0.59996337778862885"/>
      </bottom>
      <diagonal/>
    </border>
    <border>
      <left style="thin">
        <color auto="1"/>
      </left>
      <right style="thin">
        <color theme="3" tint="0.39994506668294322"/>
      </right>
      <top style="hair">
        <color theme="3" tint="0.59996337778862885"/>
      </top>
      <bottom style="hair">
        <color theme="3" tint="0.59996337778862885"/>
      </bottom>
      <diagonal/>
    </border>
    <border>
      <left style="thin">
        <color theme="3" tint="0.39994506668294322"/>
      </left>
      <right style="thin">
        <color theme="3" tint="0.39994506668294322"/>
      </right>
      <top style="hair">
        <color theme="3" tint="0.59996337778862885"/>
      </top>
      <bottom style="hair">
        <color theme="3" tint="0.59996337778862885"/>
      </bottom>
      <diagonal/>
    </border>
    <border>
      <left style="thin">
        <color theme="3" tint="0.39994506668294322"/>
      </left>
      <right style="thin">
        <color indexed="64"/>
      </right>
      <top style="hair">
        <color theme="3" tint="0.59996337778862885"/>
      </top>
      <bottom style="hair">
        <color theme="3" tint="0.59996337778862885"/>
      </bottom>
      <diagonal/>
    </border>
    <border>
      <left style="thin">
        <color auto="1"/>
      </left>
      <right style="thin">
        <color theme="3" tint="0.39994506668294322"/>
      </right>
      <top style="hair">
        <color theme="3" tint="0.59996337778862885"/>
      </top>
      <bottom style="thin">
        <color indexed="64"/>
      </bottom>
      <diagonal/>
    </border>
    <border>
      <left style="thin">
        <color theme="3" tint="0.39994506668294322"/>
      </left>
      <right style="thin">
        <color theme="3" tint="0.39994506668294322"/>
      </right>
      <top style="hair">
        <color theme="3" tint="0.59996337778862885"/>
      </top>
      <bottom style="thin">
        <color indexed="64"/>
      </bottom>
      <diagonal/>
    </border>
    <border>
      <left style="thin">
        <color theme="3" tint="0.39994506668294322"/>
      </left>
      <right style="thin">
        <color indexed="64"/>
      </right>
      <top style="hair">
        <color theme="3" tint="0.59996337778862885"/>
      </top>
      <bottom style="thin">
        <color indexed="64"/>
      </bottom>
      <diagonal/>
    </border>
    <border>
      <left style="thin">
        <color theme="3" tint="0.59996337778862885"/>
      </left>
      <right style="thin">
        <color theme="3" tint="0.59996337778862885"/>
      </right>
      <top style="thin">
        <color theme="3" tint="0.59996337778862885"/>
      </top>
      <bottom/>
      <diagonal/>
    </border>
    <border>
      <left style="thin">
        <color theme="3" tint="0.59996337778862885"/>
      </left>
      <right style="thin">
        <color theme="3" tint="0.59996337778862885"/>
      </right>
      <top style="thick">
        <color theme="8" tint="0.39994506668294322"/>
      </top>
      <bottom style="thin">
        <color theme="3" tint="0.59996337778862885"/>
      </bottom>
      <diagonal/>
    </border>
    <border>
      <left style="thin">
        <color theme="3" tint="0.59996337778862885"/>
      </left>
      <right/>
      <top style="thin">
        <color theme="3" tint="0.59996337778862885"/>
      </top>
      <bottom/>
      <diagonal/>
    </border>
    <border>
      <left style="thin">
        <color theme="3" tint="0.59996337778862885"/>
      </left>
      <right/>
      <top/>
      <bottom/>
      <diagonal/>
    </border>
    <border>
      <left/>
      <right style="thin">
        <color theme="3" tint="0.59996337778862885"/>
      </right>
      <top/>
      <bottom/>
      <diagonal/>
    </border>
    <border>
      <left style="thin">
        <color theme="3" tint="0.59996337778862885"/>
      </left>
      <right style="thin">
        <color theme="3" tint="0.59996337778862885"/>
      </right>
      <top/>
      <bottom/>
      <diagonal/>
    </border>
    <border>
      <left/>
      <right/>
      <top/>
      <bottom style="double">
        <color indexed="64"/>
      </bottom>
      <diagonal/>
    </border>
    <border>
      <left/>
      <right/>
      <top style="thin">
        <color indexed="64"/>
      </top>
      <bottom style="double">
        <color indexed="64"/>
      </bottom>
      <diagonal/>
    </border>
    <border>
      <left/>
      <right/>
      <top style="double">
        <color indexed="64"/>
      </top>
      <bottom style="thin">
        <color indexed="64"/>
      </bottom>
      <diagonal/>
    </border>
    <border>
      <left style="thick">
        <color theme="5" tint="-0.24994659260841701"/>
      </left>
      <right/>
      <top style="thin">
        <color indexed="64"/>
      </top>
      <bottom/>
      <diagonal/>
    </border>
    <border>
      <left style="thick">
        <color theme="5" tint="-0.24994659260841701"/>
      </left>
      <right/>
      <top/>
      <bottom/>
      <diagonal/>
    </border>
    <border>
      <left style="thick">
        <color theme="5" tint="-0.24994659260841701"/>
      </left>
      <right/>
      <top/>
      <bottom style="thin">
        <color indexed="64"/>
      </bottom>
      <diagonal/>
    </border>
    <border>
      <left style="thick">
        <color rgb="FF0099CC"/>
      </left>
      <right/>
      <top style="thin">
        <color indexed="64"/>
      </top>
      <bottom/>
      <diagonal/>
    </border>
    <border>
      <left style="thick">
        <color rgb="FF0099CC"/>
      </left>
      <right/>
      <top/>
      <bottom/>
      <diagonal/>
    </border>
    <border>
      <left style="thick">
        <color rgb="FF0099CC"/>
      </left>
      <right/>
      <top/>
      <bottom style="double">
        <color indexed="64"/>
      </bottom>
      <diagonal/>
    </border>
    <border>
      <left style="thin">
        <color indexed="64"/>
      </left>
      <right/>
      <top style="thin">
        <color indexed="64"/>
      </top>
      <bottom style="double">
        <color indexed="64"/>
      </bottom>
      <diagonal/>
    </border>
    <border>
      <left style="thin">
        <color indexed="64"/>
      </left>
      <right/>
      <top style="double">
        <color indexed="64"/>
      </top>
      <bottom style="thin">
        <color indexed="64"/>
      </bottom>
      <diagonal/>
    </border>
    <border>
      <left style="thin">
        <color indexed="64"/>
      </left>
      <right/>
      <top/>
      <bottom style="double">
        <color indexed="64"/>
      </bottom>
      <diagonal/>
    </border>
    <border>
      <left/>
      <right style="thin">
        <color indexed="64"/>
      </right>
      <top style="thin">
        <color indexed="64"/>
      </top>
      <bottom style="double">
        <color indexed="64"/>
      </bottom>
      <diagonal/>
    </border>
    <border>
      <left style="thin">
        <color indexed="64"/>
      </left>
      <right/>
      <top style="dashed">
        <color rgb="FF0099CC"/>
      </top>
      <bottom style="dashed">
        <color rgb="FF0099CC"/>
      </bottom>
      <diagonal/>
    </border>
    <border>
      <left/>
      <right/>
      <top style="dashed">
        <color rgb="FF0099CC"/>
      </top>
      <bottom style="dashed">
        <color rgb="FF0099CC"/>
      </bottom>
      <diagonal/>
    </border>
    <border>
      <left/>
      <right style="thin">
        <color indexed="64"/>
      </right>
      <top style="dashed">
        <color rgb="FF0099CC"/>
      </top>
      <bottom style="dashed">
        <color rgb="FF0099CC"/>
      </bottom>
      <diagonal/>
    </border>
    <border>
      <left style="thick">
        <color rgb="FF0099CC"/>
      </left>
      <right/>
      <top style="dashed">
        <color rgb="FF0099CC"/>
      </top>
      <bottom/>
      <diagonal/>
    </border>
    <border>
      <left/>
      <right/>
      <top style="dashed">
        <color rgb="FF0099CC"/>
      </top>
      <bottom/>
      <diagonal/>
    </border>
    <border>
      <left/>
      <right style="thick">
        <color theme="5" tint="-0.24994659260841701"/>
      </right>
      <top style="thin">
        <color indexed="64"/>
      </top>
      <bottom/>
      <diagonal/>
    </border>
    <border>
      <left/>
      <right style="thick">
        <color theme="5" tint="-0.24994659260841701"/>
      </right>
      <top/>
      <bottom/>
      <diagonal/>
    </border>
    <border>
      <left/>
      <right style="thick">
        <color theme="5" tint="-0.24994659260841701"/>
      </right>
      <top/>
      <bottom style="thin">
        <color indexed="64"/>
      </bottom>
      <diagonal/>
    </border>
    <border>
      <left/>
      <right style="thick">
        <color rgb="FF0099CC"/>
      </right>
      <top style="thin">
        <color indexed="64"/>
      </top>
      <bottom/>
      <diagonal/>
    </border>
    <border>
      <left/>
      <right style="thick">
        <color rgb="FF0099CC"/>
      </right>
      <top/>
      <bottom/>
      <diagonal/>
    </border>
    <border>
      <left/>
      <right style="thick">
        <color rgb="FF0099CC"/>
      </right>
      <top/>
      <bottom style="double">
        <color indexed="64"/>
      </bottom>
      <diagonal/>
    </border>
    <border>
      <left/>
      <right style="thick">
        <color rgb="FF0099CC"/>
      </right>
      <top style="dashed">
        <color rgb="FF0099CC"/>
      </top>
      <bottom/>
      <diagonal/>
    </border>
    <border>
      <left/>
      <right style="thick">
        <color indexed="64"/>
      </right>
      <top style="double">
        <color indexed="64"/>
      </top>
      <bottom style="thin">
        <color indexed="64"/>
      </bottom>
      <diagonal/>
    </border>
  </borders>
  <cellStyleXfs count="7">
    <xf numFmtId="0" fontId="0" fillId="0" borderId="0" applyNumberFormat="0" applyFont="0" applyFill="0" applyBorder="0" applyAlignment="0" applyProtection="0">
      <alignment vertical="top"/>
    </xf>
    <xf numFmtId="0" fontId="66" fillId="0" borderId="0" applyNumberFormat="0" applyFill="0" applyBorder="0" applyAlignment="0" applyProtection="0">
      <alignment vertical="top"/>
    </xf>
    <xf numFmtId="164" fontId="112" fillId="0" borderId="0" applyFont="0" applyFill="0" applyBorder="0" applyAlignment="0" applyProtection="0"/>
    <xf numFmtId="0" fontId="2" fillId="48" borderId="0" applyNumberFormat="0" applyBorder="0" applyAlignment="0" applyProtection="0"/>
    <xf numFmtId="0" fontId="119" fillId="53" borderId="0" applyNumberFormat="0" applyBorder="0" applyAlignment="0" applyProtection="0"/>
    <xf numFmtId="0" fontId="120" fillId="54" borderId="0" applyNumberFormat="0" applyBorder="0" applyAlignment="0" applyProtection="0"/>
    <xf numFmtId="0" fontId="1" fillId="55" borderId="0" applyNumberFormat="0" applyBorder="0" applyAlignment="0" applyProtection="0"/>
  </cellStyleXfs>
  <cellXfs count="1668">
    <xf numFmtId="0" fontId="0" fillId="0" borderId="0" xfId="0" applyNumberFormat="1" applyFont="1" applyFill="1" applyBorder="1" applyAlignment="1" applyProtection="1">
      <alignment vertical="top"/>
    </xf>
    <xf numFmtId="0" fontId="3" fillId="0" borderId="0" xfId="0" applyNumberFormat="1" applyFont="1" applyFill="1" applyBorder="1" applyAlignment="1" applyProtection="1">
      <alignment vertical="top"/>
    </xf>
    <xf numFmtId="0" fontId="14" fillId="0" borderId="0" xfId="0" applyNumberFormat="1" applyFont="1" applyFill="1" applyBorder="1" applyAlignment="1" applyProtection="1">
      <alignment vertical="top"/>
    </xf>
    <xf numFmtId="0" fontId="3" fillId="0" borderId="12" xfId="0" applyNumberFormat="1" applyFont="1" applyFill="1" applyBorder="1" applyAlignment="1" applyProtection="1">
      <alignment vertical="top"/>
    </xf>
    <xf numFmtId="0" fontId="3" fillId="0" borderId="13" xfId="0" applyNumberFormat="1" applyFont="1" applyFill="1" applyBorder="1" applyAlignment="1" applyProtection="1">
      <alignment vertical="top"/>
    </xf>
    <xf numFmtId="0" fontId="3" fillId="0" borderId="14" xfId="0" applyNumberFormat="1" applyFont="1" applyFill="1" applyBorder="1" applyAlignment="1" applyProtection="1">
      <alignment vertical="top"/>
    </xf>
    <xf numFmtId="0" fontId="3" fillId="0" borderId="15" xfId="0" applyNumberFormat="1" applyFont="1" applyFill="1" applyBorder="1" applyAlignment="1" applyProtection="1">
      <alignment vertical="top"/>
    </xf>
    <xf numFmtId="0" fontId="3" fillId="0" borderId="16" xfId="0" applyNumberFormat="1" applyFont="1" applyFill="1" applyBorder="1" applyAlignment="1" applyProtection="1">
      <alignment vertical="top"/>
    </xf>
    <xf numFmtId="0" fontId="3" fillId="0" borderId="17" xfId="0" applyNumberFormat="1" applyFont="1" applyFill="1" applyBorder="1" applyAlignment="1" applyProtection="1">
      <alignment vertical="top"/>
    </xf>
    <xf numFmtId="0" fontId="3" fillId="0" borderId="18" xfId="0" applyNumberFormat="1" applyFont="1" applyFill="1" applyBorder="1" applyAlignment="1" applyProtection="1">
      <alignment vertical="top"/>
    </xf>
    <xf numFmtId="0" fontId="3" fillId="0" borderId="19" xfId="0" applyNumberFormat="1" applyFont="1" applyFill="1" applyBorder="1" applyAlignment="1" applyProtection="1">
      <alignment vertical="top"/>
    </xf>
    <xf numFmtId="0" fontId="3" fillId="2" borderId="10" xfId="0" applyNumberFormat="1" applyFont="1" applyFill="1" applyBorder="1" applyAlignment="1" applyProtection="1">
      <alignment vertical="top"/>
    </xf>
    <xf numFmtId="0" fontId="3" fillId="2" borderId="4" xfId="0" applyNumberFormat="1" applyFont="1" applyFill="1" applyBorder="1" applyAlignment="1" applyProtection="1">
      <alignment vertical="top"/>
    </xf>
    <xf numFmtId="0" fontId="3" fillId="2" borderId="0" xfId="0" applyNumberFormat="1" applyFont="1" applyFill="1" applyBorder="1" applyAlignment="1" applyProtection="1">
      <alignment vertical="top"/>
    </xf>
    <xf numFmtId="0" fontId="3" fillId="2" borderId="7" xfId="0" applyNumberFormat="1" applyFont="1" applyFill="1" applyBorder="1" applyAlignment="1" applyProtection="1">
      <alignment vertical="top"/>
    </xf>
    <xf numFmtId="0" fontId="3" fillId="2" borderId="9" xfId="0" applyNumberFormat="1" applyFont="1" applyFill="1" applyBorder="1" applyAlignment="1" applyProtection="1">
      <alignment vertical="top"/>
    </xf>
    <xf numFmtId="0" fontId="15" fillId="2" borderId="0" xfId="0" applyNumberFormat="1" applyFont="1" applyFill="1" applyBorder="1" applyAlignment="1" applyProtection="1">
      <alignment vertical="top"/>
    </xf>
    <xf numFmtId="0" fontId="7" fillId="2" borderId="5" xfId="0" applyNumberFormat="1" applyFont="1" applyFill="1" applyBorder="1" applyAlignment="1" applyProtection="1">
      <alignment horizontal="center" vertical="top"/>
    </xf>
    <xf numFmtId="0" fontId="6" fillId="2" borderId="10" xfId="0" applyNumberFormat="1" applyFont="1" applyFill="1" applyBorder="1" applyAlignment="1" applyProtection="1">
      <alignment vertical="top"/>
    </xf>
    <xf numFmtId="0" fontId="3" fillId="2" borderId="4" xfId="0" applyNumberFormat="1" applyFont="1" applyFill="1" applyBorder="1" applyAlignment="1" applyProtection="1">
      <alignment horizontal="center" vertical="top"/>
    </xf>
    <xf numFmtId="0" fontId="4" fillId="2" borderId="0" xfId="0" applyNumberFormat="1" applyFont="1" applyFill="1" applyBorder="1" applyAlignment="1" applyProtection="1">
      <alignment horizontal="left" vertical="top" indent="1"/>
    </xf>
    <xf numFmtId="0" fontId="3" fillId="2" borderId="8" xfId="0" applyNumberFormat="1" applyFont="1" applyFill="1" applyBorder="1" applyAlignment="1" applyProtection="1">
      <alignment vertical="top"/>
    </xf>
    <xf numFmtId="0" fontId="3" fillId="2" borderId="6" xfId="0" applyNumberFormat="1" applyFont="1" applyFill="1" applyBorder="1" applyAlignment="1" applyProtection="1">
      <alignment vertical="top"/>
    </xf>
    <xf numFmtId="0" fontId="3" fillId="2" borderId="11" xfId="0" applyNumberFormat="1" applyFont="1" applyFill="1" applyBorder="1" applyAlignment="1" applyProtection="1">
      <alignment vertical="top"/>
    </xf>
    <xf numFmtId="0" fontId="3" fillId="3" borderId="5" xfId="0" applyNumberFormat="1" applyFont="1" applyFill="1" applyBorder="1" applyAlignment="1" applyProtection="1">
      <alignment vertical="top"/>
    </xf>
    <xf numFmtId="0" fontId="3" fillId="3" borderId="10" xfId="0" applyNumberFormat="1" applyFont="1" applyFill="1" applyBorder="1" applyAlignment="1" applyProtection="1">
      <alignment vertical="top"/>
    </xf>
    <xf numFmtId="0" fontId="3" fillId="3" borderId="4" xfId="0" applyNumberFormat="1" applyFont="1" applyFill="1" applyBorder="1" applyAlignment="1" applyProtection="1">
      <alignment vertical="top"/>
    </xf>
    <xf numFmtId="0" fontId="11" fillId="3" borderId="7" xfId="0" applyNumberFormat="1" applyFont="1" applyFill="1" applyBorder="1" applyAlignment="1" applyProtection="1">
      <alignment horizontal="center" vertical="top"/>
    </xf>
    <xf numFmtId="0" fontId="12" fillId="3" borderId="0" xfId="0" applyNumberFormat="1" applyFont="1" applyFill="1" applyBorder="1" applyAlignment="1" applyProtection="1">
      <alignment vertical="top"/>
    </xf>
    <xf numFmtId="0" fontId="13" fillId="3" borderId="0" xfId="0" applyNumberFormat="1" applyFont="1" applyFill="1" applyBorder="1" applyAlignment="1" applyProtection="1">
      <alignment vertical="top"/>
    </xf>
    <xf numFmtId="0" fontId="3" fillId="3" borderId="0" xfId="0" applyNumberFormat="1" applyFont="1" applyFill="1" applyBorder="1" applyAlignment="1" applyProtection="1">
      <alignment vertical="top"/>
    </xf>
    <xf numFmtId="0" fontId="3" fillId="3" borderId="9" xfId="0" applyNumberFormat="1" applyFont="1" applyFill="1" applyBorder="1" applyAlignment="1" applyProtection="1">
      <alignment horizontal="left" vertical="top"/>
    </xf>
    <xf numFmtId="0" fontId="3" fillId="3" borderId="7" xfId="0" applyNumberFormat="1" applyFont="1" applyFill="1" applyBorder="1" applyAlignment="1" applyProtection="1">
      <alignment vertical="top"/>
    </xf>
    <xf numFmtId="0" fontId="14" fillId="3" borderId="0" xfId="0" applyNumberFormat="1" applyFont="1" applyFill="1" applyBorder="1" applyAlignment="1" applyProtection="1">
      <alignment vertical="top"/>
    </xf>
    <xf numFmtId="0" fontId="3" fillId="3" borderId="9" xfId="0" applyNumberFormat="1" applyFont="1" applyFill="1" applyBorder="1" applyAlignment="1" applyProtection="1">
      <alignment vertical="top"/>
    </xf>
    <xf numFmtId="0" fontId="15" fillId="3" borderId="0" xfId="0" applyNumberFormat="1" applyFont="1" applyFill="1" applyBorder="1" applyAlignment="1" applyProtection="1">
      <alignment vertical="top"/>
    </xf>
    <xf numFmtId="0" fontId="3" fillId="3" borderId="8" xfId="0" applyNumberFormat="1" applyFont="1" applyFill="1" applyBorder="1" applyAlignment="1" applyProtection="1">
      <alignment vertical="top"/>
    </xf>
    <xf numFmtId="0" fontId="3" fillId="3" borderId="6" xfId="0" applyNumberFormat="1" applyFont="1" applyFill="1" applyBorder="1" applyAlignment="1" applyProtection="1">
      <alignment vertical="top"/>
    </xf>
    <xf numFmtId="0" fontId="3" fillId="3" borderId="11" xfId="0" applyNumberFormat="1" applyFont="1" applyFill="1" applyBorder="1" applyAlignment="1" applyProtection="1">
      <alignment vertical="top"/>
    </xf>
    <xf numFmtId="0" fontId="3" fillId="4" borderId="7" xfId="0" applyNumberFormat="1" applyFont="1" applyFill="1" applyBorder="1" applyAlignment="1" applyProtection="1">
      <alignment vertical="top"/>
    </xf>
    <xf numFmtId="0" fontId="3" fillId="4" borderId="9" xfId="0" applyNumberFormat="1" applyFont="1" applyFill="1" applyBorder="1" applyAlignment="1" applyProtection="1">
      <alignment vertical="top"/>
    </xf>
    <xf numFmtId="0" fontId="7" fillId="4" borderId="5" xfId="0" applyNumberFormat="1" applyFont="1" applyFill="1" applyBorder="1" applyAlignment="1" applyProtection="1">
      <alignment horizontal="center" vertical="top"/>
    </xf>
    <xf numFmtId="0" fontId="6" fillId="4" borderId="10" xfId="0" applyNumberFormat="1" applyFont="1" applyFill="1" applyBorder="1" applyAlignment="1" applyProtection="1">
      <alignment vertical="top"/>
    </xf>
    <xf numFmtId="0" fontId="3" fillId="4" borderId="4" xfId="0" applyNumberFormat="1" applyFont="1" applyFill="1" applyBorder="1" applyAlignment="1" applyProtection="1">
      <alignment horizontal="center" vertical="top"/>
    </xf>
    <xf numFmtId="0" fontId="4" fillId="4" borderId="0" xfId="0" applyNumberFormat="1" applyFont="1" applyFill="1" applyBorder="1" applyAlignment="1" applyProtection="1">
      <alignment horizontal="left" vertical="top" indent="1"/>
    </xf>
    <xf numFmtId="0" fontId="3" fillId="4" borderId="8" xfId="0" applyNumberFormat="1" applyFont="1" applyFill="1" applyBorder="1" applyAlignment="1" applyProtection="1">
      <alignment vertical="top"/>
    </xf>
    <xf numFmtId="0" fontId="3" fillId="4" borderId="6" xfId="0" applyNumberFormat="1" applyFont="1" applyFill="1" applyBorder="1" applyAlignment="1" applyProtection="1">
      <alignment vertical="top"/>
    </xf>
    <xf numFmtId="0" fontId="3" fillId="5" borderId="5" xfId="0" applyNumberFormat="1" applyFont="1" applyFill="1" applyBorder="1" applyAlignment="1" applyProtection="1">
      <alignment vertical="top"/>
    </xf>
    <xf numFmtId="0" fontId="3" fillId="5" borderId="10" xfId="0" applyNumberFormat="1" applyFont="1" applyFill="1" applyBorder="1" applyAlignment="1" applyProtection="1">
      <alignment vertical="top"/>
    </xf>
    <xf numFmtId="0" fontId="3" fillId="5" borderId="4" xfId="0" applyNumberFormat="1" applyFont="1" applyFill="1" applyBorder="1" applyAlignment="1" applyProtection="1">
      <alignment vertical="top"/>
    </xf>
    <xf numFmtId="0" fontId="11" fillId="5" borderId="7" xfId="0" applyNumberFormat="1" applyFont="1" applyFill="1" applyBorder="1" applyAlignment="1" applyProtection="1">
      <alignment horizontal="center" vertical="top"/>
    </xf>
    <xf numFmtId="0" fontId="12" fillId="5" borderId="0" xfId="0" applyNumberFormat="1" applyFont="1" applyFill="1" applyBorder="1" applyAlignment="1" applyProtection="1">
      <alignment vertical="top"/>
    </xf>
    <xf numFmtId="0" fontId="13" fillId="5" borderId="0" xfId="0" applyNumberFormat="1" applyFont="1" applyFill="1" applyBorder="1" applyAlignment="1" applyProtection="1">
      <alignment vertical="top"/>
    </xf>
    <xf numFmtId="0" fontId="3" fillId="5" borderId="0" xfId="0" applyNumberFormat="1" applyFont="1" applyFill="1" applyBorder="1" applyAlignment="1" applyProtection="1">
      <alignment vertical="top"/>
    </xf>
    <xf numFmtId="0" fontId="3" fillId="5" borderId="9" xfId="0" applyNumberFormat="1" applyFont="1" applyFill="1" applyBorder="1" applyAlignment="1" applyProtection="1">
      <alignment horizontal="left" vertical="top"/>
    </xf>
    <xf numFmtId="0" fontId="3" fillId="5" borderId="7" xfId="0" applyNumberFormat="1" applyFont="1" applyFill="1" applyBorder="1" applyAlignment="1" applyProtection="1">
      <alignment vertical="top"/>
    </xf>
    <xf numFmtId="0" fontId="14" fillId="5" borderId="0" xfId="0" applyNumberFormat="1" applyFont="1" applyFill="1" applyBorder="1" applyAlignment="1" applyProtection="1">
      <alignment vertical="top"/>
    </xf>
    <xf numFmtId="0" fontId="3" fillId="5" borderId="9" xfId="0" applyNumberFormat="1" applyFont="1" applyFill="1" applyBorder="1" applyAlignment="1" applyProtection="1">
      <alignment vertical="top"/>
    </xf>
    <xf numFmtId="0" fontId="3" fillId="5" borderId="8" xfId="0" applyNumberFormat="1" applyFont="1" applyFill="1" applyBorder="1" applyAlignment="1" applyProtection="1">
      <alignment vertical="top"/>
    </xf>
    <xf numFmtId="0" fontId="3" fillId="5" borderId="6" xfId="0" applyNumberFormat="1" applyFont="1" applyFill="1" applyBorder="1" applyAlignment="1" applyProtection="1">
      <alignment vertical="top"/>
    </xf>
    <xf numFmtId="0" fontId="3" fillId="5" borderId="11" xfId="0" applyNumberFormat="1" applyFont="1" applyFill="1" applyBorder="1" applyAlignment="1" applyProtection="1">
      <alignment vertical="top"/>
    </xf>
    <xf numFmtId="0" fontId="16" fillId="2" borderId="11" xfId="0" applyNumberFormat="1" applyFont="1" applyFill="1" applyBorder="1" applyAlignment="1" applyProtection="1">
      <alignment horizontal="left" vertical="top" indent="1"/>
    </xf>
    <xf numFmtId="0" fontId="17" fillId="3" borderId="0" xfId="0" applyNumberFormat="1" applyFont="1" applyFill="1" applyBorder="1" applyAlignment="1" applyProtection="1">
      <alignment vertical="top"/>
    </xf>
    <xf numFmtId="0" fontId="17" fillId="5" borderId="0" xfId="0" applyNumberFormat="1" applyFont="1" applyFill="1" applyBorder="1" applyAlignment="1" applyProtection="1">
      <alignment vertical="top"/>
    </xf>
    <xf numFmtId="0" fontId="16" fillId="4" borderId="11" xfId="0" applyNumberFormat="1" applyFont="1" applyFill="1" applyBorder="1" applyAlignment="1" applyProtection="1">
      <alignment horizontal="left" vertical="top" indent="1"/>
    </xf>
    <xf numFmtId="0" fontId="14" fillId="0" borderId="13" xfId="0" applyNumberFormat="1" applyFont="1" applyFill="1" applyBorder="1" applyAlignment="1" applyProtection="1">
      <alignment vertical="top"/>
    </xf>
    <xf numFmtId="0" fontId="14" fillId="0" borderId="18" xfId="0" applyNumberFormat="1" applyFont="1" applyFill="1" applyBorder="1" applyAlignment="1" applyProtection="1">
      <alignment vertical="top"/>
    </xf>
    <xf numFmtId="0" fontId="14" fillId="6" borderId="5" xfId="0" applyNumberFormat="1" applyFont="1" applyFill="1" applyBorder="1" applyAlignment="1" applyProtection="1">
      <alignment vertical="top"/>
    </xf>
    <xf numFmtId="0" fontId="3" fillId="6" borderId="10" xfId="0" applyNumberFormat="1" applyFont="1" applyFill="1" applyBorder="1" applyAlignment="1" applyProtection="1">
      <alignment vertical="top"/>
    </xf>
    <xf numFmtId="0" fontId="3" fillId="6" borderId="4" xfId="0" applyNumberFormat="1" applyFont="1" applyFill="1" applyBorder="1" applyAlignment="1" applyProtection="1">
      <alignment vertical="top"/>
    </xf>
    <xf numFmtId="0" fontId="9" fillId="6" borderId="0" xfId="0" applyNumberFormat="1" applyFont="1" applyFill="1" applyBorder="1" applyAlignment="1" applyProtection="1">
      <alignment vertical="top"/>
    </xf>
    <xf numFmtId="0" fontId="3" fillId="6" borderId="0" xfId="0" applyNumberFormat="1" applyFont="1" applyFill="1" applyBorder="1" applyAlignment="1" applyProtection="1">
      <alignment vertical="top"/>
    </xf>
    <xf numFmtId="0" fontId="3" fillId="6" borderId="9" xfId="0" applyNumberFormat="1" applyFont="1" applyFill="1" applyBorder="1" applyAlignment="1" applyProtection="1">
      <alignment vertical="top"/>
    </xf>
    <xf numFmtId="0" fontId="3" fillId="6" borderId="6" xfId="0" applyNumberFormat="1" applyFont="1" applyFill="1" applyBorder="1" applyAlignment="1" applyProtection="1">
      <alignment vertical="top"/>
    </xf>
    <xf numFmtId="0" fontId="3" fillId="6" borderId="11" xfId="0" applyNumberFormat="1" applyFont="1" applyFill="1" applyBorder="1" applyAlignment="1" applyProtection="1">
      <alignment vertical="top"/>
    </xf>
    <xf numFmtId="0" fontId="3" fillId="7" borderId="5" xfId="0" applyNumberFormat="1" applyFont="1" applyFill="1" applyBorder="1" applyAlignment="1" applyProtection="1">
      <alignment vertical="top"/>
    </xf>
    <xf numFmtId="0" fontId="3" fillId="7" borderId="10" xfId="0" applyNumberFormat="1" applyFont="1" applyFill="1" applyBorder="1" applyAlignment="1" applyProtection="1">
      <alignment vertical="top"/>
    </xf>
    <xf numFmtId="0" fontId="3" fillId="7" borderId="4" xfId="0" applyNumberFormat="1" applyFont="1" applyFill="1" applyBorder="1" applyAlignment="1" applyProtection="1">
      <alignment vertical="top"/>
    </xf>
    <xf numFmtId="0" fontId="7" fillId="7" borderId="7" xfId="0" applyNumberFormat="1" applyFont="1" applyFill="1" applyBorder="1" applyAlignment="1" applyProtection="1">
      <alignment horizontal="center" vertical="top"/>
    </xf>
    <xf numFmtId="0" fontId="9" fillId="7" borderId="0" xfId="0" applyNumberFormat="1" applyFont="1" applyFill="1" applyBorder="1" applyAlignment="1" applyProtection="1">
      <alignment vertical="top"/>
    </xf>
    <xf numFmtId="0" fontId="3" fillId="7" borderId="9" xfId="0" applyNumberFormat="1" applyFont="1" applyFill="1" applyBorder="1" applyAlignment="1" applyProtection="1">
      <alignment vertical="top"/>
    </xf>
    <xf numFmtId="0" fontId="3" fillId="7" borderId="7" xfId="0" applyNumberFormat="1" applyFont="1" applyFill="1" applyBorder="1" applyAlignment="1" applyProtection="1">
      <alignment vertical="top"/>
    </xf>
    <xf numFmtId="0" fontId="3" fillId="7" borderId="0" xfId="0" applyNumberFormat="1" applyFont="1" applyFill="1" applyBorder="1" applyAlignment="1" applyProtection="1">
      <alignment vertical="top"/>
    </xf>
    <xf numFmtId="0" fontId="3" fillId="7" borderId="8" xfId="0" applyNumberFormat="1" applyFont="1" applyFill="1" applyBorder="1" applyAlignment="1" applyProtection="1">
      <alignment vertical="top"/>
    </xf>
    <xf numFmtId="0" fontId="3" fillId="7" borderId="6" xfId="0" applyNumberFormat="1" applyFont="1" applyFill="1" applyBorder="1" applyAlignment="1" applyProtection="1">
      <alignment vertical="top"/>
    </xf>
    <xf numFmtId="0" fontId="3" fillId="7" borderId="11" xfId="0" applyNumberFormat="1" applyFont="1" applyFill="1" applyBorder="1" applyAlignment="1" applyProtection="1">
      <alignment vertical="top"/>
    </xf>
    <xf numFmtId="0" fontId="7" fillId="8" borderId="5" xfId="0" applyNumberFormat="1" applyFont="1" applyFill="1" applyBorder="1" applyAlignment="1" applyProtection="1">
      <alignment horizontal="center" vertical="top"/>
    </xf>
    <xf numFmtId="0" fontId="6" fillId="8" borderId="10" xfId="0" applyNumberFormat="1" applyFont="1" applyFill="1" applyBorder="1" applyAlignment="1" applyProtection="1">
      <alignment vertical="top"/>
    </xf>
    <xf numFmtId="0" fontId="3" fillId="8" borderId="4" xfId="0" applyNumberFormat="1" applyFont="1" applyFill="1" applyBorder="1" applyAlignment="1" applyProtection="1">
      <alignment horizontal="center" vertical="top"/>
    </xf>
    <xf numFmtId="0" fontId="3" fillId="8" borderId="7" xfId="0" applyNumberFormat="1" applyFont="1" applyFill="1" applyBorder="1" applyAlignment="1" applyProtection="1">
      <alignment vertical="top"/>
    </xf>
    <xf numFmtId="0" fontId="4" fillId="8" borderId="0" xfId="0" applyNumberFormat="1" applyFont="1" applyFill="1" applyBorder="1" applyAlignment="1" applyProtection="1">
      <alignment horizontal="left" vertical="top" indent="1"/>
    </xf>
    <xf numFmtId="0" fontId="3" fillId="8" borderId="9" xfId="0" applyNumberFormat="1" applyFont="1" applyFill="1" applyBorder="1" applyAlignment="1" applyProtection="1">
      <alignment vertical="top"/>
    </xf>
    <xf numFmtId="0" fontId="3" fillId="8" borderId="8" xfId="0" applyNumberFormat="1" applyFont="1" applyFill="1" applyBorder="1" applyAlignment="1" applyProtection="1">
      <alignment vertical="top"/>
    </xf>
    <xf numFmtId="0" fontId="16" fillId="8" borderId="11" xfId="0" applyNumberFormat="1" applyFont="1" applyFill="1" applyBorder="1" applyAlignment="1" applyProtection="1">
      <alignment horizontal="left" vertical="top" indent="1"/>
    </xf>
    <xf numFmtId="0" fontId="3" fillId="8" borderId="6" xfId="0" applyNumberFormat="1" applyFont="1" applyFill="1" applyBorder="1" applyAlignment="1" applyProtection="1">
      <alignment vertical="top"/>
    </xf>
    <xf numFmtId="0" fontId="8" fillId="2" borderId="7" xfId="0" applyNumberFormat="1" applyFont="1" applyFill="1" applyBorder="1" applyAlignment="1" applyProtection="1">
      <alignment horizontal="center" vertical="top"/>
    </xf>
    <xf numFmtId="0" fontId="9" fillId="2" borderId="0" xfId="0" applyNumberFormat="1" applyFont="1" applyFill="1" applyBorder="1" applyAlignment="1" applyProtection="1">
      <alignment vertical="top"/>
    </xf>
    <xf numFmtId="0" fontId="7" fillId="9" borderId="5" xfId="0" applyNumberFormat="1" applyFont="1" applyFill="1" applyBorder="1" applyAlignment="1" applyProtection="1">
      <alignment horizontal="center" vertical="top"/>
    </xf>
    <xf numFmtId="0" fontId="3" fillId="9" borderId="4" xfId="0" applyNumberFormat="1" applyFont="1" applyFill="1" applyBorder="1" applyAlignment="1" applyProtection="1">
      <alignment horizontal="center" vertical="top"/>
    </xf>
    <xf numFmtId="0" fontId="3" fillId="9" borderId="7" xfId="0" applyNumberFormat="1" applyFont="1" applyFill="1" applyBorder="1" applyAlignment="1" applyProtection="1">
      <alignment vertical="top"/>
    </xf>
    <xf numFmtId="0" fontId="4" fillId="9" borderId="0" xfId="0" applyNumberFormat="1" applyFont="1" applyFill="1" applyBorder="1" applyAlignment="1" applyProtection="1">
      <alignment horizontal="left" vertical="top" indent="1"/>
    </xf>
    <xf numFmtId="0" fontId="3" fillId="9" borderId="9" xfId="0" applyNumberFormat="1" applyFont="1" applyFill="1" applyBorder="1" applyAlignment="1" applyProtection="1">
      <alignment vertical="top"/>
    </xf>
    <xf numFmtId="0" fontId="3" fillId="9" borderId="8" xfId="0" applyNumberFormat="1" applyFont="1" applyFill="1" applyBorder="1" applyAlignment="1" applyProtection="1">
      <alignment vertical="top"/>
    </xf>
    <xf numFmtId="0" fontId="5" fillId="9" borderId="11" xfId="0" applyNumberFormat="1" applyFont="1" applyFill="1" applyBorder="1" applyAlignment="1" applyProtection="1">
      <alignment horizontal="left" vertical="top" indent="1"/>
    </xf>
    <xf numFmtId="0" fontId="3" fillId="9" borderId="6" xfId="0" applyNumberFormat="1" applyFont="1" applyFill="1" applyBorder="1" applyAlignment="1" applyProtection="1">
      <alignment vertical="top"/>
    </xf>
    <xf numFmtId="0" fontId="3" fillId="10" borderId="9" xfId="0" applyNumberFormat="1" applyFont="1" applyFill="1" applyBorder="1" applyAlignment="1" applyProtection="1">
      <alignment vertical="top"/>
    </xf>
    <xf numFmtId="0" fontId="7" fillId="10" borderId="5" xfId="0" applyNumberFormat="1" applyFont="1" applyFill="1" applyBorder="1" applyAlignment="1" applyProtection="1">
      <alignment horizontal="center" vertical="top"/>
    </xf>
    <xf numFmtId="0" fontId="3" fillId="10" borderId="4" xfId="0" applyNumberFormat="1" applyFont="1" applyFill="1" applyBorder="1" applyAlignment="1" applyProtection="1">
      <alignment horizontal="center" vertical="top"/>
    </xf>
    <xf numFmtId="0" fontId="3" fillId="10" borderId="7" xfId="0" applyNumberFormat="1" applyFont="1" applyFill="1" applyBorder="1" applyAlignment="1" applyProtection="1">
      <alignment vertical="top"/>
    </xf>
    <xf numFmtId="0" fontId="4" fillId="10" borderId="0" xfId="0" applyNumberFormat="1" applyFont="1" applyFill="1" applyBorder="1" applyAlignment="1" applyProtection="1">
      <alignment horizontal="left" vertical="top" indent="1"/>
    </xf>
    <xf numFmtId="0" fontId="3" fillId="10" borderId="8" xfId="0" applyNumberFormat="1" applyFont="1" applyFill="1" applyBorder="1" applyAlignment="1" applyProtection="1">
      <alignment vertical="top"/>
    </xf>
    <xf numFmtId="0" fontId="5" fillId="10" borderId="11" xfId="0" applyNumberFormat="1" applyFont="1" applyFill="1" applyBorder="1" applyAlignment="1" applyProtection="1">
      <alignment horizontal="left" vertical="top" indent="1"/>
    </xf>
    <xf numFmtId="0" fontId="3" fillId="10" borderId="6" xfId="0" applyNumberFormat="1" applyFont="1" applyFill="1" applyBorder="1" applyAlignment="1" applyProtection="1">
      <alignment vertical="top"/>
    </xf>
    <xf numFmtId="0" fontId="8" fillId="3" borderId="7" xfId="0" applyNumberFormat="1" applyFont="1" applyFill="1" applyBorder="1" applyAlignment="1" applyProtection="1">
      <alignment horizontal="center" vertical="top"/>
    </xf>
    <xf numFmtId="0" fontId="9" fillId="3" borderId="0" xfId="0" applyNumberFormat="1" applyFont="1" applyFill="1" applyBorder="1" applyAlignment="1" applyProtection="1">
      <alignment vertical="top"/>
    </xf>
    <xf numFmtId="0" fontId="18" fillId="0" borderId="0" xfId="0" applyNumberFormat="1" applyFont="1" applyFill="1" applyBorder="1" applyAlignment="1" applyProtection="1">
      <alignment horizontal="center" vertical="top"/>
    </xf>
    <xf numFmtId="0" fontId="19" fillId="0" borderId="0" xfId="0" applyNumberFormat="1" applyFont="1" applyFill="1" applyBorder="1" applyAlignment="1" applyProtection="1">
      <alignment horizontal="center" vertical="top"/>
    </xf>
    <xf numFmtId="0" fontId="20" fillId="0" borderId="0" xfId="0" applyNumberFormat="1" applyFont="1" applyFill="1" applyBorder="1" applyAlignment="1" applyProtection="1">
      <alignment horizontal="center" vertical="top"/>
    </xf>
    <xf numFmtId="0" fontId="14" fillId="0" borderId="14" xfId="0" applyNumberFormat="1" applyFont="1" applyFill="1" applyBorder="1" applyAlignment="1" applyProtection="1">
      <alignment vertical="top"/>
    </xf>
    <xf numFmtId="0" fontId="14" fillId="0" borderId="16" xfId="0" applyNumberFormat="1" applyFont="1" applyFill="1" applyBorder="1" applyAlignment="1" applyProtection="1">
      <alignment vertical="top"/>
    </xf>
    <xf numFmtId="0" fontId="14" fillId="0" borderId="19" xfId="0" applyNumberFormat="1" applyFont="1" applyFill="1" applyBorder="1" applyAlignment="1" applyProtection="1">
      <alignment vertical="top"/>
    </xf>
    <xf numFmtId="0" fontId="8" fillId="6" borderId="7" xfId="0" applyNumberFormat="1" applyFont="1" applyFill="1" applyBorder="1" applyAlignment="1" applyProtection="1">
      <alignment horizontal="center" vertical="top"/>
    </xf>
    <xf numFmtId="0" fontId="8" fillId="6" borderId="7" xfId="0" applyNumberFormat="1" applyFont="1" applyFill="1" applyBorder="1" applyAlignment="1" applyProtection="1">
      <alignment vertical="top"/>
    </xf>
    <xf numFmtId="0" fontId="8" fillId="6" borderId="8" xfId="0" applyNumberFormat="1" applyFont="1" applyFill="1" applyBorder="1" applyAlignment="1" applyProtection="1">
      <alignment vertical="top"/>
    </xf>
    <xf numFmtId="0" fontId="8" fillId="0" borderId="0" xfId="0" applyNumberFormat="1" applyFont="1" applyFill="1" applyBorder="1" applyAlignment="1" applyProtection="1">
      <alignment vertical="top"/>
    </xf>
    <xf numFmtId="0" fontId="8" fillId="2" borderId="5" xfId="0" applyNumberFormat="1" applyFont="1" applyFill="1" applyBorder="1" applyAlignment="1" applyProtection="1">
      <alignment vertical="top"/>
    </xf>
    <xf numFmtId="0" fontId="8" fillId="2" borderId="7" xfId="0" applyNumberFormat="1" applyFont="1" applyFill="1" applyBorder="1" applyAlignment="1" applyProtection="1">
      <alignment vertical="top"/>
    </xf>
    <xf numFmtId="0" fontId="8" fillId="2" borderId="8" xfId="0" applyNumberFormat="1" applyFont="1" applyFill="1" applyBorder="1" applyAlignment="1" applyProtection="1">
      <alignment vertical="top"/>
    </xf>
    <xf numFmtId="0" fontId="8" fillId="3" borderId="5" xfId="0" applyNumberFormat="1" applyFont="1" applyFill="1" applyBorder="1" applyAlignment="1" applyProtection="1">
      <alignment vertical="top"/>
    </xf>
    <xf numFmtId="0" fontId="8" fillId="3" borderId="7" xfId="0" applyNumberFormat="1" applyFont="1" applyFill="1" applyBorder="1" applyAlignment="1" applyProtection="1">
      <alignment vertical="top"/>
    </xf>
    <xf numFmtId="0" fontId="8" fillId="3" borderId="8" xfId="0" applyNumberFormat="1" applyFont="1" applyFill="1" applyBorder="1" applyAlignment="1" applyProtection="1">
      <alignment vertical="top"/>
    </xf>
    <xf numFmtId="0" fontId="3" fillId="0" borderId="0" xfId="0" applyNumberFormat="1" applyFont="1" applyFill="1" applyBorder="1" applyAlignment="1" applyProtection="1">
      <alignment vertical="top" wrapText="1"/>
    </xf>
    <xf numFmtId="0" fontId="14" fillId="5" borderId="5" xfId="0" applyNumberFormat="1" applyFont="1" applyFill="1" applyBorder="1" applyAlignment="1" applyProtection="1">
      <alignment vertical="top"/>
    </xf>
    <xf numFmtId="0" fontId="8" fillId="5" borderId="7" xfId="0" applyNumberFormat="1" applyFont="1" applyFill="1" applyBorder="1" applyAlignment="1" applyProtection="1">
      <alignment horizontal="center" vertical="top"/>
    </xf>
    <xf numFmtId="0" fontId="8" fillId="5" borderId="7" xfId="0" applyNumberFormat="1" applyFont="1" applyFill="1" applyBorder="1" applyAlignment="1" applyProtection="1">
      <alignment vertical="top"/>
    </xf>
    <xf numFmtId="0" fontId="9" fillId="5" borderId="0" xfId="0" applyNumberFormat="1" applyFont="1" applyFill="1" applyBorder="1" applyAlignment="1" applyProtection="1">
      <alignment vertical="top"/>
    </xf>
    <xf numFmtId="0" fontId="14" fillId="5" borderId="7" xfId="0" applyNumberFormat="1" applyFont="1" applyFill="1" applyBorder="1" applyAlignment="1" applyProtection="1">
      <alignment vertical="top"/>
    </xf>
    <xf numFmtId="0" fontId="14" fillId="5" borderId="8" xfId="0" applyNumberFormat="1" applyFont="1" applyFill="1" applyBorder="1" applyAlignment="1" applyProtection="1">
      <alignment vertical="top"/>
    </xf>
    <xf numFmtId="0" fontId="3" fillId="11" borderId="5" xfId="0" applyNumberFormat="1" applyFont="1" applyFill="1" applyBorder="1" applyAlignment="1" applyProtection="1">
      <alignment vertical="top"/>
    </xf>
    <xf numFmtId="0" fontId="3" fillId="11" borderId="10" xfId="0" applyNumberFormat="1" applyFont="1" applyFill="1" applyBorder="1" applyAlignment="1" applyProtection="1">
      <alignment vertical="top"/>
    </xf>
    <xf numFmtId="0" fontId="3" fillId="11" borderId="4" xfId="0" applyNumberFormat="1" applyFont="1" applyFill="1" applyBorder="1" applyAlignment="1" applyProtection="1">
      <alignment vertical="top"/>
    </xf>
    <xf numFmtId="0" fontId="7" fillId="11" borderId="7" xfId="0" applyNumberFormat="1" applyFont="1" applyFill="1" applyBorder="1" applyAlignment="1" applyProtection="1">
      <alignment horizontal="center" vertical="top"/>
    </xf>
    <xf numFmtId="0" fontId="3" fillId="11" borderId="9" xfId="0" applyNumberFormat="1" applyFont="1" applyFill="1" applyBorder="1" applyAlignment="1" applyProtection="1">
      <alignment vertical="top"/>
    </xf>
    <xf numFmtId="0" fontId="3" fillId="11" borderId="7" xfId="0" applyNumberFormat="1" applyFont="1" applyFill="1" applyBorder="1" applyAlignment="1" applyProtection="1">
      <alignment vertical="top"/>
    </xf>
    <xf numFmtId="0" fontId="9" fillId="11" borderId="0" xfId="0" applyNumberFormat="1" applyFont="1" applyFill="1" applyBorder="1" applyAlignment="1" applyProtection="1">
      <alignment vertical="top"/>
    </xf>
    <xf numFmtId="0" fontId="3" fillId="11" borderId="0" xfId="0" applyNumberFormat="1" applyFont="1" applyFill="1" applyBorder="1" applyAlignment="1" applyProtection="1">
      <alignment vertical="top"/>
    </xf>
    <xf numFmtId="0" fontId="3" fillId="11" borderId="8" xfId="0" applyNumberFormat="1" applyFont="1" applyFill="1" applyBorder="1" applyAlignment="1" applyProtection="1">
      <alignment vertical="top"/>
    </xf>
    <xf numFmtId="0" fontId="3" fillId="11" borderId="6" xfId="0" applyNumberFormat="1" applyFont="1" applyFill="1" applyBorder="1" applyAlignment="1" applyProtection="1">
      <alignment vertical="top"/>
    </xf>
    <xf numFmtId="0" fontId="3" fillId="11" borderId="11" xfId="0" applyNumberFormat="1" applyFont="1" applyFill="1" applyBorder="1" applyAlignment="1" applyProtection="1">
      <alignment vertical="top"/>
    </xf>
    <xf numFmtId="0" fontId="6" fillId="9" borderId="10" xfId="0" applyNumberFormat="1" applyFont="1" applyFill="1" applyBorder="1" applyAlignment="1" applyProtection="1">
      <alignment vertical="top"/>
    </xf>
    <xf numFmtId="0" fontId="16" fillId="9" borderId="11" xfId="0" applyNumberFormat="1" applyFont="1" applyFill="1" applyBorder="1" applyAlignment="1" applyProtection="1">
      <alignment horizontal="left" vertical="top" indent="1"/>
    </xf>
    <xf numFmtId="0" fontId="3" fillId="0" borderId="0" xfId="0" applyNumberFormat="1" applyFont="1" applyFill="1" applyBorder="1" applyAlignment="1" applyProtection="1">
      <alignment vertical="top"/>
      <protection hidden="1"/>
    </xf>
    <xf numFmtId="0" fontId="3" fillId="0" borderId="0" xfId="0" applyNumberFormat="1" applyFont="1" applyFill="1" applyBorder="1" applyAlignment="1" applyProtection="1">
      <alignment horizontal="center" vertical="top"/>
      <protection hidden="1"/>
    </xf>
    <xf numFmtId="0" fontId="9" fillId="0" borderId="0" xfId="0" applyNumberFormat="1" applyFont="1" applyFill="1" applyBorder="1" applyAlignment="1" applyProtection="1">
      <alignment vertical="top"/>
      <protection hidden="1"/>
    </xf>
    <xf numFmtId="0" fontId="14" fillId="0" borderId="0" xfId="0" applyNumberFormat="1" applyFont="1" applyFill="1" applyBorder="1" applyAlignment="1" applyProtection="1">
      <alignment vertical="top"/>
      <protection hidden="1"/>
    </xf>
    <xf numFmtId="0" fontId="3" fillId="0" borderId="29" xfId="0" applyNumberFormat="1" applyFont="1" applyFill="1" applyBorder="1" applyAlignment="1" applyProtection="1">
      <alignment vertical="top"/>
      <protection hidden="1"/>
    </xf>
    <xf numFmtId="0" fontId="3" fillId="0" borderId="30" xfId="0" applyNumberFormat="1" applyFont="1" applyFill="1" applyBorder="1" applyAlignment="1" applyProtection="1">
      <alignment vertical="top"/>
      <protection hidden="1"/>
    </xf>
    <xf numFmtId="0" fontId="3" fillId="0" borderId="30" xfId="0" applyNumberFormat="1" applyFont="1" applyFill="1" applyBorder="1" applyAlignment="1" applyProtection="1">
      <alignment horizontal="center" vertical="top"/>
      <protection hidden="1"/>
    </xf>
    <xf numFmtId="0" fontId="9" fillId="0" borderId="30" xfId="0" applyNumberFormat="1" applyFont="1" applyFill="1" applyBorder="1" applyAlignment="1" applyProtection="1">
      <alignment vertical="top"/>
      <protection hidden="1"/>
    </xf>
    <xf numFmtId="0" fontId="14" fillId="0" borderId="30" xfId="0" applyNumberFormat="1" applyFont="1" applyFill="1" applyBorder="1" applyAlignment="1" applyProtection="1">
      <alignment vertical="top"/>
      <protection hidden="1"/>
    </xf>
    <xf numFmtId="0" fontId="3" fillId="0" borderId="31" xfId="0" applyNumberFormat="1" applyFont="1" applyFill="1" applyBorder="1" applyAlignment="1" applyProtection="1">
      <alignment vertical="top"/>
      <protection hidden="1"/>
    </xf>
    <xf numFmtId="0" fontId="3" fillId="0" borderId="32" xfId="0" applyNumberFormat="1" applyFont="1" applyFill="1" applyBorder="1" applyAlignment="1" applyProtection="1">
      <alignment vertical="top"/>
      <protection hidden="1"/>
    </xf>
    <xf numFmtId="0" fontId="3" fillId="0" borderId="33" xfId="0" applyNumberFormat="1" applyFont="1" applyFill="1" applyBorder="1" applyAlignment="1" applyProtection="1">
      <alignment vertical="top"/>
      <protection hidden="1"/>
    </xf>
    <xf numFmtId="0" fontId="3" fillId="0" borderId="28" xfId="0" applyNumberFormat="1" applyFont="1" applyFill="1" applyBorder="1" applyAlignment="1" applyProtection="1">
      <alignment vertical="top"/>
      <protection hidden="1"/>
    </xf>
    <xf numFmtId="0" fontId="3" fillId="0" borderId="27" xfId="0" applyNumberFormat="1" applyFont="1" applyFill="1" applyBorder="1" applyAlignment="1" applyProtection="1">
      <alignment vertical="top"/>
      <protection hidden="1"/>
    </xf>
    <xf numFmtId="0" fontId="3" fillId="0" borderId="21" xfId="0" applyNumberFormat="1" applyFont="1" applyFill="1" applyBorder="1" applyAlignment="1" applyProtection="1">
      <alignment vertical="top"/>
      <protection hidden="1"/>
    </xf>
    <xf numFmtId="0" fontId="3" fillId="0" borderId="22" xfId="0" applyNumberFormat="1" applyFont="1" applyFill="1" applyBorder="1" applyAlignment="1" applyProtection="1">
      <alignment vertical="top"/>
      <protection hidden="1"/>
    </xf>
    <xf numFmtId="0" fontId="14" fillId="0" borderId="22" xfId="0" applyNumberFormat="1" applyFont="1" applyFill="1" applyBorder="1" applyAlignment="1" applyProtection="1">
      <alignment vertical="top"/>
      <protection hidden="1"/>
    </xf>
    <xf numFmtId="0" fontId="3" fillId="0" borderId="22" xfId="0" applyNumberFormat="1" applyFont="1" applyFill="1" applyBorder="1" applyAlignment="1" applyProtection="1">
      <alignment horizontal="center" vertical="top"/>
      <protection hidden="1"/>
    </xf>
    <xf numFmtId="0" fontId="9" fillId="0" borderId="22" xfId="0" applyNumberFormat="1" applyFont="1" applyFill="1" applyBorder="1" applyAlignment="1" applyProtection="1">
      <alignment vertical="top"/>
      <protection hidden="1"/>
    </xf>
    <xf numFmtId="0" fontId="3" fillId="0" borderId="25" xfId="0" applyNumberFormat="1" applyFont="1" applyFill="1" applyBorder="1" applyAlignment="1" applyProtection="1">
      <alignment vertical="top"/>
      <protection hidden="1"/>
    </xf>
    <xf numFmtId="0" fontId="3" fillId="0" borderId="24" xfId="0" applyNumberFormat="1" applyFont="1" applyFill="1" applyBorder="1" applyAlignment="1" applyProtection="1">
      <alignment vertical="top"/>
      <protection hidden="1"/>
    </xf>
    <xf numFmtId="0" fontId="3" fillId="0" borderId="23" xfId="0" applyNumberFormat="1" applyFont="1" applyFill="1" applyBorder="1" applyAlignment="1" applyProtection="1">
      <alignment vertical="top"/>
      <protection hidden="1"/>
    </xf>
    <xf numFmtId="0" fontId="3" fillId="0" borderId="26" xfId="0" applyNumberFormat="1" applyFont="1" applyFill="1" applyBorder="1" applyAlignment="1" applyProtection="1">
      <alignment vertical="top"/>
      <protection hidden="1"/>
    </xf>
    <xf numFmtId="0" fontId="31" fillId="0" borderId="32" xfId="0" applyNumberFormat="1" applyFont="1" applyFill="1" applyBorder="1" applyAlignment="1" applyProtection="1">
      <alignment vertical="top"/>
      <protection hidden="1"/>
    </xf>
    <xf numFmtId="0" fontId="31" fillId="0" borderId="0" xfId="0" applyNumberFormat="1" applyFont="1" applyFill="1" applyBorder="1" applyAlignment="1" applyProtection="1">
      <alignment vertical="top"/>
      <protection hidden="1"/>
    </xf>
    <xf numFmtId="0" fontId="31" fillId="0" borderId="0" xfId="0" applyNumberFormat="1" applyFont="1" applyFill="1" applyBorder="1" applyAlignment="1" applyProtection="1">
      <alignment horizontal="center" vertical="top"/>
      <protection hidden="1"/>
    </xf>
    <xf numFmtId="0" fontId="33" fillId="0" borderId="0" xfId="0" applyNumberFormat="1" applyFont="1" applyFill="1" applyBorder="1" applyAlignment="1" applyProtection="1">
      <alignment vertical="top"/>
      <protection hidden="1"/>
    </xf>
    <xf numFmtId="0" fontId="31" fillId="0" borderId="33" xfId="0" applyNumberFormat="1" applyFont="1" applyFill="1" applyBorder="1" applyAlignment="1" applyProtection="1">
      <alignment vertical="top"/>
      <protection hidden="1"/>
    </xf>
    <xf numFmtId="0" fontId="29" fillId="0" borderId="32" xfId="0" applyNumberFormat="1" applyFont="1" applyFill="1" applyBorder="1" applyAlignment="1" applyProtection="1">
      <alignment vertical="top"/>
      <protection hidden="1"/>
    </xf>
    <xf numFmtId="0" fontId="29" fillId="0" borderId="0" xfId="0" applyNumberFormat="1" applyFont="1" applyFill="1" applyBorder="1" applyAlignment="1" applyProtection="1">
      <alignment vertical="top"/>
      <protection hidden="1"/>
    </xf>
    <xf numFmtId="0" fontId="29" fillId="0" borderId="0" xfId="0" applyNumberFormat="1" applyFont="1" applyFill="1" applyBorder="1" applyAlignment="1" applyProtection="1">
      <alignment horizontal="center" vertical="top"/>
      <protection hidden="1"/>
    </xf>
    <xf numFmtId="0" fontId="30" fillId="0" borderId="0" xfId="0" applyNumberFormat="1" applyFont="1" applyFill="1" applyBorder="1" applyAlignment="1" applyProtection="1">
      <alignment vertical="top"/>
      <protection hidden="1"/>
    </xf>
    <xf numFmtId="0" fontId="29" fillId="0" borderId="33" xfId="0" applyNumberFormat="1" applyFont="1" applyFill="1" applyBorder="1" applyAlignment="1" applyProtection="1">
      <alignment vertical="top"/>
      <protection hidden="1"/>
    </xf>
    <xf numFmtId="0" fontId="3" fillId="0" borderId="17" xfId="0" applyNumberFormat="1" applyFont="1" applyFill="1" applyBorder="1" applyAlignment="1" applyProtection="1">
      <alignment vertical="top"/>
      <protection hidden="1"/>
    </xf>
    <xf numFmtId="0" fontId="3" fillId="0" borderId="18" xfId="0" applyNumberFormat="1" applyFont="1" applyFill="1" applyBorder="1" applyAlignment="1" applyProtection="1">
      <alignment vertical="top"/>
      <protection hidden="1"/>
    </xf>
    <xf numFmtId="0" fontId="14" fillId="0" borderId="18" xfId="0" applyNumberFormat="1" applyFont="1" applyFill="1" applyBorder="1" applyAlignment="1" applyProtection="1">
      <alignment vertical="top"/>
      <protection hidden="1"/>
    </xf>
    <xf numFmtId="0" fontId="3" fillId="0" borderId="18" xfId="0" applyNumberFormat="1" applyFont="1" applyFill="1" applyBorder="1" applyAlignment="1" applyProtection="1">
      <alignment horizontal="center" vertical="top"/>
      <protection hidden="1"/>
    </xf>
    <xf numFmtId="0" fontId="9" fillId="0" borderId="18" xfId="0" applyNumberFormat="1" applyFont="1" applyFill="1" applyBorder="1" applyAlignment="1" applyProtection="1">
      <alignment vertical="top"/>
      <protection hidden="1"/>
    </xf>
    <xf numFmtId="0" fontId="3" fillId="0" borderId="15" xfId="0" applyNumberFormat="1" applyFont="1" applyFill="1" applyBorder="1" applyAlignment="1" applyProtection="1">
      <alignment vertical="top"/>
      <protection hidden="1"/>
    </xf>
    <xf numFmtId="0" fontId="3" fillId="0" borderId="12" xfId="0" applyNumberFormat="1" applyFont="1" applyFill="1" applyBorder="1" applyAlignment="1" applyProtection="1">
      <alignment vertical="top"/>
      <protection hidden="1"/>
    </xf>
    <xf numFmtId="0" fontId="3" fillId="0" borderId="13" xfId="0" applyNumberFormat="1" applyFont="1" applyFill="1" applyBorder="1" applyAlignment="1" applyProtection="1">
      <alignment vertical="top"/>
      <protection hidden="1"/>
    </xf>
    <xf numFmtId="0" fontId="3" fillId="0" borderId="13" xfId="0" applyNumberFormat="1" applyFont="1" applyFill="1" applyBorder="1" applyAlignment="1" applyProtection="1">
      <alignment horizontal="center" vertical="top"/>
      <protection hidden="1"/>
    </xf>
    <xf numFmtId="0" fontId="9" fillId="0" borderId="13" xfId="0" applyNumberFormat="1" applyFont="1" applyFill="1" applyBorder="1" applyAlignment="1" applyProtection="1">
      <alignment vertical="top"/>
      <protection hidden="1"/>
    </xf>
    <xf numFmtId="0" fontId="14" fillId="0" borderId="13" xfId="0" applyNumberFormat="1" applyFont="1" applyFill="1" applyBorder="1" applyAlignment="1" applyProtection="1">
      <alignment vertical="top"/>
      <protection hidden="1"/>
    </xf>
    <xf numFmtId="0" fontId="3" fillId="0" borderId="14" xfId="0" applyNumberFormat="1" applyFont="1" applyFill="1" applyBorder="1" applyAlignment="1" applyProtection="1">
      <alignment vertical="top"/>
      <protection hidden="1"/>
    </xf>
    <xf numFmtId="0" fontId="10" fillId="9" borderId="20" xfId="0" applyNumberFormat="1" applyFont="1" applyFill="1" applyBorder="1" applyAlignment="1" applyProtection="1">
      <alignment horizontal="center" vertical="top"/>
      <protection hidden="1"/>
    </xf>
    <xf numFmtId="0" fontId="18" fillId="0" borderId="0" xfId="0" applyNumberFormat="1" applyFont="1" applyFill="1" applyBorder="1" applyAlignment="1" applyProtection="1">
      <alignment horizontal="center" vertical="top"/>
      <protection hidden="1"/>
    </xf>
    <xf numFmtId="0" fontId="10" fillId="2" borderId="20" xfId="0" applyNumberFormat="1" applyFont="1" applyFill="1" applyBorder="1" applyAlignment="1" applyProtection="1">
      <alignment horizontal="center" vertical="top"/>
      <protection hidden="1"/>
    </xf>
    <xf numFmtId="0" fontId="3" fillId="0" borderId="16" xfId="0" applyNumberFormat="1" applyFont="1" applyFill="1" applyBorder="1" applyAlignment="1" applyProtection="1">
      <alignment vertical="top"/>
      <protection hidden="1"/>
    </xf>
    <xf numFmtId="0" fontId="3" fillId="0" borderId="11" xfId="0" applyNumberFormat="1" applyFont="1" applyFill="1" applyBorder="1" applyAlignment="1" applyProtection="1">
      <alignment vertical="top"/>
      <protection hidden="1"/>
    </xf>
    <xf numFmtId="0" fontId="9" fillId="0" borderId="11" xfId="0" applyNumberFormat="1" applyFont="1" applyFill="1" applyBorder="1" applyAlignment="1" applyProtection="1">
      <alignment vertical="top"/>
      <protection hidden="1"/>
    </xf>
    <xf numFmtId="0" fontId="14" fillId="0" borderId="6" xfId="0" applyNumberFormat="1" applyFont="1" applyFill="1" applyBorder="1" applyAlignment="1" applyProtection="1">
      <alignment vertical="top"/>
      <protection hidden="1"/>
    </xf>
    <xf numFmtId="0" fontId="3" fillId="0" borderId="8" xfId="0" applyNumberFormat="1" applyFont="1" applyFill="1" applyBorder="1" applyAlignment="1" applyProtection="1">
      <alignment vertical="top"/>
      <protection hidden="1"/>
    </xf>
    <xf numFmtId="0" fontId="3" fillId="0" borderId="5" xfId="0" applyNumberFormat="1" applyFont="1" applyFill="1" applyBorder="1" applyAlignment="1" applyProtection="1">
      <alignment vertical="top"/>
      <protection hidden="1"/>
    </xf>
    <xf numFmtId="0" fontId="3" fillId="0" borderId="10" xfId="0" applyNumberFormat="1" applyFont="1" applyFill="1" applyBorder="1" applyAlignment="1" applyProtection="1">
      <alignment vertical="top"/>
      <protection hidden="1"/>
    </xf>
    <xf numFmtId="0" fontId="9" fillId="0" borderId="10" xfId="0" applyNumberFormat="1" applyFont="1" applyFill="1" applyBorder="1" applyAlignment="1" applyProtection="1">
      <alignment vertical="top"/>
      <protection hidden="1"/>
    </xf>
    <xf numFmtId="0" fontId="14" fillId="0" borderId="10" xfId="0" applyNumberFormat="1" applyFont="1" applyFill="1" applyBorder="1" applyAlignment="1" applyProtection="1">
      <alignment vertical="top"/>
      <protection hidden="1"/>
    </xf>
    <xf numFmtId="0" fontId="3" fillId="0" borderId="10" xfId="0" applyNumberFormat="1" applyFont="1" applyFill="1" applyBorder="1" applyAlignment="1" applyProtection="1">
      <alignment horizontal="center" vertical="top"/>
      <protection hidden="1"/>
    </xf>
    <xf numFmtId="0" fontId="3" fillId="0" borderId="4" xfId="0" applyNumberFormat="1" applyFont="1" applyFill="1" applyBorder="1" applyAlignment="1" applyProtection="1">
      <alignment vertical="top"/>
      <protection hidden="1"/>
    </xf>
    <xf numFmtId="0" fontId="3" fillId="9" borderId="0" xfId="0" applyNumberFormat="1" applyFont="1" applyFill="1" applyBorder="1" applyAlignment="1" applyProtection="1">
      <alignment vertical="top"/>
      <protection hidden="1"/>
    </xf>
    <xf numFmtId="0" fontId="3" fillId="9" borderId="0" xfId="0" applyNumberFormat="1" applyFont="1" applyFill="1" applyBorder="1" applyAlignment="1" applyProtection="1">
      <alignment horizontal="left" vertical="top" indent="1"/>
      <protection hidden="1"/>
    </xf>
    <xf numFmtId="0" fontId="14" fillId="9" borderId="0" xfId="0" applyNumberFormat="1" applyFont="1" applyFill="1" applyBorder="1" applyAlignment="1" applyProtection="1">
      <alignment horizontal="left" vertical="top" indent="1"/>
      <protection hidden="1"/>
    </xf>
    <xf numFmtId="0" fontId="3" fillId="2" borderId="0" xfId="0" applyNumberFormat="1" applyFont="1" applyFill="1" applyBorder="1" applyAlignment="1" applyProtection="1">
      <alignment horizontal="left" vertical="center" indent="1"/>
      <protection hidden="1"/>
    </xf>
    <xf numFmtId="0" fontId="3" fillId="2" borderId="0" xfId="0" applyNumberFormat="1" applyFont="1" applyFill="1" applyBorder="1" applyAlignment="1" applyProtection="1">
      <alignment vertical="top"/>
      <protection hidden="1"/>
    </xf>
    <xf numFmtId="0" fontId="3" fillId="16" borderId="0" xfId="0" applyNumberFormat="1" applyFont="1" applyFill="1" applyBorder="1" applyAlignment="1" applyProtection="1">
      <alignment horizontal="left" vertical="center" indent="1"/>
      <protection hidden="1"/>
    </xf>
    <xf numFmtId="0" fontId="3" fillId="16" borderId="0" xfId="0" applyNumberFormat="1" applyFont="1" applyFill="1" applyBorder="1" applyAlignment="1" applyProtection="1">
      <alignment vertical="top"/>
      <protection hidden="1"/>
    </xf>
    <xf numFmtId="0" fontId="3" fillId="9" borderId="0" xfId="0" applyNumberFormat="1" applyFont="1" applyFill="1" applyBorder="1" applyAlignment="1" applyProtection="1">
      <alignment horizontal="left" vertical="center" indent="1"/>
      <protection hidden="1"/>
    </xf>
    <xf numFmtId="0" fontId="19" fillId="9" borderId="0" xfId="0" applyNumberFormat="1" applyFont="1" applyFill="1" applyBorder="1" applyAlignment="1" applyProtection="1">
      <alignment horizontal="left" vertical="top" indent="1"/>
      <protection hidden="1"/>
    </xf>
    <xf numFmtId="0" fontId="14" fillId="2" borderId="0" xfId="0" applyNumberFormat="1" applyFont="1" applyFill="1" applyBorder="1" applyAlignment="1" applyProtection="1">
      <alignment horizontal="left" vertical="center" indent="1"/>
      <protection hidden="1"/>
    </xf>
    <xf numFmtId="0" fontId="14" fillId="16" borderId="0" xfId="0" applyNumberFormat="1" applyFont="1" applyFill="1" applyBorder="1" applyAlignment="1" applyProtection="1">
      <alignment horizontal="left" vertical="center" indent="1"/>
      <protection hidden="1"/>
    </xf>
    <xf numFmtId="0" fontId="14" fillId="9" borderId="0" xfId="0" applyNumberFormat="1" applyFont="1" applyFill="1" applyBorder="1" applyAlignment="1" applyProtection="1">
      <alignment horizontal="left" vertical="center" indent="1"/>
      <protection hidden="1"/>
    </xf>
    <xf numFmtId="0" fontId="20" fillId="9" borderId="0" xfId="0" applyNumberFormat="1" applyFont="1" applyFill="1" applyBorder="1" applyAlignment="1" applyProtection="1">
      <alignment horizontal="left" vertical="top" indent="1"/>
      <protection hidden="1"/>
    </xf>
    <xf numFmtId="0" fontId="17" fillId="2" borderId="0" xfId="0" applyNumberFormat="1" applyFont="1" applyFill="1" applyBorder="1" applyAlignment="1" applyProtection="1">
      <alignment horizontal="left" vertical="center" indent="1"/>
      <protection hidden="1"/>
    </xf>
    <xf numFmtId="0" fontId="17" fillId="16" borderId="0" xfId="0" applyNumberFormat="1" applyFont="1" applyFill="1" applyBorder="1" applyAlignment="1" applyProtection="1">
      <alignment horizontal="left" vertical="center" indent="1"/>
      <protection hidden="1"/>
    </xf>
    <xf numFmtId="0" fontId="17" fillId="9" borderId="0" xfId="0" applyNumberFormat="1" applyFont="1" applyFill="1" applyBorder="1" applyAlignment="1" applyProtection="1">
      <alignment horizontal="left" vertical="center" indent="1"/>
      <protection hidden="1"/>
    </xf>
    <xf numFmtId="0" fontId="3" fillId="0" borderId="11" xfId="0" applyNumberFormat="1" applyFont="1" applyFill="1" applyBorder="1" applyAlignment="1" applyProtection="1">
      <alignment horizontal="center" vertical="top"/>
      <protection hidden="1"/>
    </xf>
    <xf numFmtId="0" fontId="3" fillId="0" borderId="6" xfId="0" applyNumberFormat="1" applyFont="1" applyFill="1" applyBorder="1" applyAlignment="1" applyProtection="1">
      <alignment vertical="top"/>
      <protection hidden="1"/>
    </xf>
    <xf numFmtId="0" fontId="3" fillId="0" borderId="7" xfId="0" applyNumberFormat="1" applyFont="1" applyFill="1" applyBorder="1" applyAlignment="1" applyProtection="1">
      <alignment vertical="top"/>
      <protection hidden="1"/>
    </xf>
    <xf numFmtId="0" fontId="3" fillId="0" borderId="5" xfId="0" applyNumberFormat="1" applyFont="1" applyFill="1" applyBorder="1" applyAlignment="1" applyProtection="1">
      <alignment horizontal="center" vertical="top"/>
      <protection hidden="1"/>
    </xf>
    <xf numFmtId="0" fontId="3" fillId="22" borderId="0" xfId="0" applyNumberFormat="1" applyFont="1" applyFill="1" applyBorder="1" applyAlignment="1" applyProtection="1">
      <alignment horizontal="left" vertical="top" indent="1"/>
      <protection hidden="1"/>
    </xf>
    <xf numFmtId="0" fontId="10" fillId="22" borderId="20" xfId="0" applyNumberFormat="1" applyFont="1" applyFill="1" applyBorder="1" applyAlignment="1" applyProtection="1">
      <alignment horizontal="center" vertical="top"/>
      <protection hidden="1"/>
    </xf>
    <xf numFmtId="0" fontId="3" fillId="23" borderId="0" xfId="0" applyNumberFormat="1" applyFont="1" applyFill="1" applyBorder="1" applyAlignment="1" applyProtection="1">
      <alignment vertical="top"/>
      <protection hidden="1"/>
    </xf>
    <xf numFmtId="0" fontId="14" fillId="23" borderId="0" xfId="0" applyNumberFormat="1" applyFont="1" applyFill="1" applyBorder="1" applyAlignment="1" applyProtection="1">
      <alignment vertical="top"/>
      <protection hidden="1"/>
    </xf>
    <xf numFmtId="0" fontId="3" fillId="23" borderId="0" xfId="0" applyNumberFormat="1" applyFont="1" applyFill="1" applyBorder="1" applyAlignment="1" applyProtection="1">
      <alignment horizontal="center" vertical="top"/>
      <protection hidden="1"/>
    </xf>
    <xf numFmtId="0" fontId="10" fillId="23" borderId="20" xfId="0" applyNumberFormat="1" applyFont="1" applyFill="1" applyBorder="1" applyAlignment="1" applyProtection="1">
      <alignment horizontal="center" vertical="top"/>
      <protection hidden="1"/>
    </xf>
    <xf numFmtId="0" fontId="12" fillId="0" borderId="8" xfId="0" applyNumberFormat="1" applyFont="1" applyFill="1" applyBorder="1" applyAlignment="1" applyProtection="1">
      <alignment horizontal="center" vertical="top"/>
      <protection hidden="1"/>
    </xf>
    <xf numFmtId="0" fontId="21" fillId="0" borderId="0" xfId="0" applyNumberFormat="1" applyFont="1" applyFill="1" applyBorder="1" applyAlignment="1" applyProtection="1">
      <alignment horizontal="center" vertical="top"/>
      <protection hidden="1"/>
    </xf>
    <xf numFmtId="0" fontId="7" fillId="0" borderId="8" xfId="0" applyNumberFormat="1" applyFont="1" applyFill="1" applyBorder="1" applyAlignment="1" applyProtection="1">
      <alignment horizontal="center" vertical="top"/>
      <protection hidden="1"/>
    </xf>
    <xf numFmtId="0" fontId="3" fillId="21" borderId="0" xfId="0" applyNumberFormat="1" applyFont="1" applyFill="1" applyBorder="1" applyAlignment="1" applyProtection="1">
      <alignment vertical="top"/>
      <protection hidden="1"/>
    </xf>
    <xf numFmtId="0" fontId="3" fillId="21" borderId="0" xfId="0" applyNumberFormat="1" applyFont="1" applyFill="1" applyBorder="1" applyAlignment="1" applyProtection="1">
      <alignment horizontal="center" vertical="top"/>
      <protection hidden="1"/>
    </xf>
    <xf numFmtId="0" fontId="3" fillId="2" borderId="0" xfId="0" applyNumberFormat="1" applyFont="1" applyFill="1" applyBorder="1" applyAlignment="1" applyProtection="1">
      <alignment horizontal="center" vertical="top"/>
      <protection hidden="1"/>
    </xf>
    <xf numFmtId="0" fontId="3" fillId="17" borderId="0" xfId="0" applyNumberFormat="1" applyFont="1" applyFill="1" applyBorder="1" applyAlignment="1" applyProtection="1">
      <alignment vertical="top"/>
      <protection hidden="1"/>
    </xf>
    <xf numFmtId="0" fontId="3" fillId="17" borderId="0" xfId="0" applyNumberFormat="1" applyFont="1" applyFill="1" applyBorder="1" applyAlignment="1" applyProtection="1">
      <alignment horizontal="center" vertical="top"/>
      <protection hidden="1"/>
    </xf>
    <xf numFmtId="0" fontId="3" fillId="24" borderId="0" xfId="0" applyNumberFormat="1" applyFont="1" applyFill="1" applyBorder="1" applyAlignment="1" applyProtection="1">
      <alignment vertical="top"/>
      <protection hidden="1"/>
    </xf>
    <xf numFmtId="0" fontId="3" fillId="24" borderId="0" xfId="0" applyNumberFormat="1" applyFont="1" applyFill="1" applyBorder="1" applyAlignment="1" applyProtection="1">
      <alignment horizontal="center" vertical="top"/>
      <protection hidden="1"/>
    </xf>
    <xf numFmtId="0" fontId="19" fillId="22" borderId="0" xfId="0" applyNumberFormat="1" applyFont="1" applyFill="1" applyBorder="1" applyAlignment="1" applyProtection="1">
      <alignment horizontal="left" vertical="top" indent="1"/>
      <protection hidden="1"/>
    </xf>
    <xf numFmtId="0" fontId="19" fillId="23" borderId="0" xfId="0" applyNumberFormat="1" applyFont="1" applyFill="1" applyBorder="1" applyAlignment="1" applyProtection="1">
      <alignment horizontal="left" vertical="top" indent="1"/>
      <protection hidden="1"/>
    </xf>
    <xf numFmtId="0" fontId="8" fillId="0" borderId="7" xfId="0" applyNumberFormat="1" applyFont="1" applyFill="1" applyBorder="1" applyAlignment="1" applyProtection="1">
      <alignment vertical="top"/>
      <protection hidden="1"/>
    </xf>
    <xf numFmtId="0" fontId="14" fillId="0" borderId="0" xfId="0" applyNumberFormat="1" applyFont="1" applyFill="1" applyBorder="1" applyAlignment="1" applyProtection="1">
      <alignment horizontal="center" vertical="top"/>
      <protection hidden="1"/>
    </xf>
    <xf numFmtId="0" fontId="4" fillId="0" borderId="7" xfId="0" applyNumberFormat="1" applyFont="1" applyFill="1" applyBorder="1" applyAlignment="1" applyProtection="1">
      <alignment vertical="top"/>
      <protection hidden="1"/>
    </xf>
    <xf numFmtId="0" fontId="4" fillId="21" borderId="0" xfId="0" applyNumberFormat="1" applyFont="1" applyFill="1" applyBorder="1" applyAlignment="1" applyProtection="1">
      <alignment horizontal="left" vertical="top" indent="1"/>
      <protection hidden="1"/>
    </xf>
    <xf numFmtId="0" fontId="4" fillId="2" borderId="0" xfId="0" applyNumberFormat="1" applyFont="1" applyFill="1" applyBorder="1" applyAlignment="1" applyProtection="1">
      <alignment horizontal="left" vertical="center" indent="1"/>
      <protection hidden="1"/>
    </xf>
    <xf numFmtId="0" fontId="4" fillId="17" borderId="0" xfId="0" applyNumberFormat="1" applyFont="1" applyFill="1" applyBorder="1" applyAlignment="1" applyProtection="1">
      <alignment horizontal="left" vertical="top" indent="1"/>
      <protection hidden="1"/>
    </xf>
    <xf numFmtId="0" fontId="4" fillId="24" borderId="0" xfId="0" applyNumberFormat="1" applyFont="1" applyFill="1" applyBorder="1" applyAlignment="1" applyProtection="1">
      <alignment horizontal="left" vertical="center" indent="1"/>
      <protection hidden="1"/>
    </xf>
    <xf numFmtId="0" fontId="20" fillId="22" borderId="0" xfId="0" applyNumberFormat="1" applyFont="1" applyFill="1" applyBorder="1" applyAlignment="1" applyProtection="1">
      <alignment horizontal="left" vertical="top" indent="1"/>
      <protection hidden="1"/>
    </xf>
    <xf numFmtId="0" fontId="20" fillId="23" borderId="0" xfId="0" applyNumberFormat="1" applyFont="1" applyFill="1" applyBorder="1" applyAlignment="1" applyProtection="1">
      <alignment horizontal="left" vertical="top" indent="1"/>
      <protection hidden="1"/>
    </xf>
    <xf numFmtId="0" fontId="17" fillId="9" borderId="0" xfId="0" applyNumberFormat="1" applyFont="1" applyFill="1" applyBorder="1" applyAlignment="1" applyProtection="1">
      <alignment horizontal="left" vertical="top" indent="1"/>
      <protection hidden="1"/>
    </xf>
    <xf numFmtId="0" fontId="17" fillId="0" borderId="0" xfId="0" applyNumberFormat="1" applyFont="1" applyFill="1" applyBorder="1" applyAlignment="1" applyProtection="1">
      <alignment horizontal="center" vertical="top"/>
      <protection hidden="1"/>
    </xf>
    <xf numFmtId="0" fontId="16" fillId="21" borderId="0" xfId="0" applyNumberFormat="1" applyFont="1" applyFill="1" applyBorder="1" applyAlignment="1" applyProtection="1">
      <alignment horizontal="left" vertical="top" indent="1"/>
      <protection hidden="1"/>
    </xf>
    <xf numFmtId="0" fontId="16" fillId="2" borderId="0" xfId="0" applyNumberFormat="1" applyFont="1" applyFill="1" applyBorder="1" applyAlignment="1" applyProtection="1">
      <alignment horizontal="left" vertical="center" indent="1"/>
      <protection hidden="1"/>
    </xf>
    <xf numFmtId="0" fontId="3" fillId="2" borderId="0" xfId="0" applyNumberFormat="1" applyFont="1" applyFill="1" applyBorder="1" applyAlignment="1" applyProtection="1">
      <alignment horizontal="left" vertical="top" indent="1"/>
      <protection hidden="1"/>
    </xf>
    <xf numFmtId="0" fontId="16" fillId="17" borderId="0" xfId="0" applyNumberFormat="1" applyFont="1" applyFill="1" applyBorder="1" applyAlignment="1" applyProtection="1">
      <alignment horizontal="left" vertical="top" indent="1"/>
      <protection hidden="1"/>
    </xf>
    <xf numFmtId="0" fontId="16" fillId="24" borderId="0" xfId="0" applyNumberFormat="1" applyFont="1" applyFill="1" applyBorder="1" applyAlignment="1" applyProtection="1">
      <alignment horizontal="left" vertical="top" indent="1"/>
      <protection hidden="1"/>
    </xf>
    <xf numFmtId="0" fontId="3" fillId="0" borderId="7" xfId="0" applyNumberFormat="1" applyFont="1" applyFill="1" applyBorder="1" applyAlignment="1" applyProtection="1">
      <alignment horizontal="center" vertical="top"/>
      <protection hidden="1"/>
    </xf>
    <xf numFmtId="0" fontId="7" fillId="0" borderId="7" xfId="0" applyNumberFormat="1" applyFont="1" applyFill="1" applyBorder="1" applyAlignment="1" applyProtection="1">
      <alignment vertical="top"/>
      <protection hidden="1"/>
    </xf>
    <xf numFmtId="0" fontId="22" fillId="10" borderId="0" xfId="0" applyNumberFormat="1" applyFont="1" applyFill="1" applyBorder="1" applyAlignment="1" applyProtection="1">
      <alignment horizontal="left" vertical="top" indent="1"/>
      <protection hidden="1"/>
    </xf>
    <xf numFmtId="0" fontId="6" fillId="10" borderId="0" xfId="0" applyNumberFormat="1" applyFont="1" applyFill="1" applyBorder="1" applyAlignment="1" applyProtection="1">
      <alignment horizontal="left" vertical="top" indent="1"/>
      <protection hidden="1"/>
    </xf>
    <xf numFmtId="0" fontId="10" fillId="0" borderId="20" xfId="0" applyNumberFormat="1" applyFont="1" applyFill="1" applyBorder="1" applyAlignment="1" applyProtection="1">
      <alignment horizontal="center" vertical="top"/>
      <protection hidden="1"/>
    </xf>
    <xf numFmtId="0" fontId="8" fillId="0" borderId="8" xfId="0" applyNumberFormat="1" applyFont="1" applyFill="1" applyBorder="1" applyAlignment="1" applyProtection="1">
      <alignment horizontal="center" vertical="top"/>
      <protection hidden="1"/>
    </xf>
    <xf numFmtId="0" fontId="3" fillId="16" borderId="0" xfId="0" applyNumberFormat="1" applyFont="1" applyFill="1" applyBorder="1" applyAlignment="1" applyProtection="1">
      <alignment horizontal="center" vertical="top"/>
      <protection hidden="1"/>
    </xf>
    <xf numFmtId="0" fontId="14" fillId="2" borderId="0" xfId="0" applyNumberFormat="1" applyFont="1" applyFill="1" applyBorder="1" applyAlignment="1" applyProtection="1">
      <alignment horizontal="left" vertical="top" indent="1"/>
      <protection hidden="1"/>
    </xf>
    <xf numFmtId="0" fontId="14" fillId="2" borderId="0" xfId="0" applyNumberFormat="1" applyFont="1" applyFill="1" applyBorder="1" applyAlignment="1" applyProtection="1">
      <alignment vertical="top"/>
      <protection hidden="1"/>
    </xf>
    <xf numFmtId="0" fontId="14" fillId="16" borderId="0" xfId="0" applyNumberFormat="1" applyFont="1" applyFill="1" applyBorder="1" applyAlignment="1" applyProtection="1">
      <alignment horizontal="left" vertical="top" indent="1"/>
      <protection hidden="1"/>
    </xf>
    <xf numFmtId="0" fontId="14" fillId="16" borderId="0" xfId="0" applyNumberFormat="1" applyFont="1" applyFill="1" applyBorder="1" applyAlignment="1" applyProtection="1">
      <alignment vertical="top"/>
      <protection hidden="1"/>
    </xf>
    <xf numFmtId="0" fontId="4" fillId="16" borderId="0" xfId="0" applyNumberFormat="1" applyFont="1" applyFill="1" applyBorder="1" applyAlignment="1" applyProtection="1">
      <alignment horizontal="left" vertical="top" indent="1"/>
      <protection hidden="1"/>
    </xf>
    <xf numFmtId="0" fontId="4" fillId="24" borderId="0" xfId="0" applyNumberFormat="1" applyFont="1" applyFill="1" applyBorder="1" applyAlignment="1" applyProtection="1">
      <alignment horizontal="left" vertical="top" indent="1"/>
      <protection hidden="1"/>
    </xf>
    <xf numFmtId="0" fontId="17" fillId="2" borderId="0" xfId="0" applyNumberFormat="1" applyFont="1" applyFill="1" applyBorder="1" applyAlignment="1" applyProtection="1">
      <alignment horizontal="left" vertical="top" indent="1"/>
      <protection hidden="1"/>
    </xf>
    <xf numFmtId="0" fontId="17" fillId="2" borderId="0" xfId="0" applyNumberFormat="1" applyFont="1" applyFill="1" applyBorder="1" applyAlignment="1" applyProtection="1">
      <alignment vertical="top"/>
      <protection hidden="1"/>
    </xf>
    <xf numFmtId="0" fontId="17" fillId="16" borderId="0" xfId="0" applyNumberFormat="1" applyFont="1" applyFill="1" applyBorder="1" applyAlignment="1" applyProtection="1">
      <alignment horizontal="left" vertical="top" indent="1"/>
      <protection hidden="1"/>
    </xf>
    <xf numFmtId="0" fontId="17" fillId="16" borderId="0" xfId="0" applyNumberFormat="1" applyFont="1" applyFill="1" applyBorder="1" applyAlignment="1" applyProtection="1">
      <alignment vertical="top"/>
      <protection hidden="1"/>
    </xf>
    <xf numFmtId="0" fontId="17" fillId="0" borderId="0" xfId="0" applyNumberFormat="1" applyFont="1" applyFill="1" applyBorder="1" applyAlignment="1" applyProtection="1">
      <alignment vertical="top"/>
      <protection hidden="1"/>
    </xf>
    <xf numFmtId="0" fontId="16" fillId="16" borderId="0" xfId="0" applyNumberFormat="1" applyFont="1" applyFill="1" applyBorder="1" applyAlignment="1" applyProtection="1">
      <alignment horizontal="left" vertical="top" indent="1"/>
      <protection hidden="1"/>
    </xf>
    <xf numFmtId="0" fontId="3" fillId="4" borderId="0" xfId="0" applyNumberFormat="1" applyFont="1" applyFill="1" applyBorder="1" applyAlignment="1" applyProtection="1">
      <alignment vertical="top"/>
      <protection hidden="1"/>
    </xf>
    <xf numFmtId="0" fontId="3" fillId="4" borderId="0" xfId="0" applyNumberFormat="1" applyFont="1" applyFill="1" applyBorder="1" applyAlignment="1" applyProtection="1">
      <alignment horizontal="center" vertical="top"/>
      <protection hidden="1"/>
    </xf>
    <xf numFmtId="0" fontId="4" fillId="2" borderId="0" xfId="0" applyNumberFormat="1" applyFont="1" applyFill="1" applyBorder="1" applyAlignment="1" applyProtection="1">
      <alignment horizontal="left" vertical="top" indent="1"/>
      <protection hidden="1"/>
    </xf>
    <xf numFmtId="0" fontId="9" fillId="0" borderId="7" xfId="0" applyNumberFormat="1" applyFont="1" applyFill="1" applyBorder="1" applyAlignment="1" applyProtection="1">
      <alignment vertical="top"/>
      <protection hidden="1"/>
    </xf>
    <xf numFmtId="0" fontId="14" fillId="12" borderId="0" xfId="0" applyNumberFormat="1" applyFont="1" applyFill="1" applyBorder="1" applyAlignment="1" applyProtection="1">
      <alignment horizontal="left" vertical="top" indent="1"/>
      <protection hidden="1"/>
    </xf>
    <xf numFmtId="0" fontId="3" fillId="12" borderId="0" xfId="0" applyNumberFormat="1" applyFont="1" applyFill="1" applyBorder="1" applyAlignment="1" applyProtection="1">
      <alignment horizontal="center" vertical="top"/>
      <protection hidden="1"/>
    </xf>
    <xf numFmtId="0" fontId="3" fillId="12" borderId="0" xfId="0" applyNumberFormat="1" applyFont="1" applyFill="1" applyBorder="1" applyAlignment="1" applyProtection="1">
      <alignment vertical="top"/>
      <protection hidden="1"/>
    </xf>
    <xf numFmtId="0" fontId="4" fillId="10" borderId="0" xfId="0" applyNumberFormat="1" applyFont="1" applyFill="1" applyBorder="1" applyAlignment="1" applyProtection="1">
      <alignment horizontal="left" vertical="top" indent="1"/>
      <protection hidden="1"/>
    </xf>
    <xf numFmtId="0" fontId="4" fillId="4" borderId="0" xfId="0" applyNumberFormat="1" applyFont="1" applyFill="1" applyBorder="1" applyAlignment="1" applyProtection="1">
      <alignment horizontal="left" vertical="top" indent="1"/>
      <protection hidden="1"/>
    </xf>
    <xf numFmtId="0" fontId="16" fillId="2" borderId="0" xfId="0" applyNumberFormat="1" applyFont="1" applyFill="1" applyBorder="1" applyAlignment="1" applyProtection="1">
      <alignment horizontal="left" vertical="top" indent="1"/>
      <protection hidden="1"/>
    </xf>
    <xf numFmtId="0" fontId="17" fillId="12" borderId="0" xfId="0" applyNumberFormat="1" applyFont="1" applyFill="1" applyBorder="1" applyAlignment="1" applyProtection="1">
      <alignment horizontal="left" vertical="top" indent="1"/>
      <protection hidden="1"/>
    </xf>
    <xf numFmtId="0" fontId="16" fillId="10" borderId="0" xfId="0" applyNumberFormat="1" applyFont="1" applyFill="1" applyBorder="1" applyAlignment="1" applyProtection="1">
      <alignment horizontal="left" vertical="top" indent="1"/>
      <protection hidden="1"/>
    </xf>
    <xf numFmtId="0" fontId="16" fillId="4" borderId="0" xfId="0" applyNumberFormat="1" applyFont="1" applyFill="1" applyBorder="1" applyAlignment="1" applyProtection="1">
      <alignment horizontal="left" vertical="top" indent="1"/>
      <protection hidden="1"/>
    </xf>
    <xf numFmtId="0" fontId="3" fillId="0" borderId="0" xfId="0" applyNumberFormat="1" applyFont="1" applyFill="1" applyBorder="1" applyAlignment="1" applyProtection="1">
      <alignment horizontal="left" vertical="top" indent="1"/>
      <protection hidden="1"/>
    </xf>
    <xf numFmtId="0" fontId="16" fillId="13" borderId="0" xfId="0" applyNumberFormat="1" applyFont="1" applyFill="1" applyBorder="1" applyAlignment="1" applyProtection="1">
      <alignment horizontal="center" vertical="top"/>
      <protection hidden="1"/>
    </xf>
    <xf numFmtId="0" fontId="3" fillId="9" borderId="0" xfId="0" applyNumberFormat="1" applyFont="1" applyFill="1" applyBorder="1" applyAlignment="1" applyProtection="1">
      <alignment horizontal="center" vertical="top"/>
      <protection hidden="1"/>
    </xf>
    <xf numFmtId="0" fontId="4" fillId="13" borderId="0" xfId="0" applyNumberFormat="1" applyFont="1" applyFill="1" applyBorder="1" applyAlignment="1" applyProtection="1">
      <alignment horizontal="left" vertical="top" indent="1"/>
      <protection hidden="1"/>
    </xf>
    <xf numFmtId="0" fontId="4" fillId="9" borderId="0" xfId="0" applyNumberFormat="1" applyFont="1" applyFill="1" applyBorder="1" applyAlignment="1" applyProtection="1">
      <alignment horizontal="left" vertical="top" indent="1"/>
      <protection hidden="1"/>
    </xf>
    <xf numFmtId="0" fontId="16" fillId="13" borderId="0" xfId="0" applyNumberFormat="1" applyFont="1" applyFill="1" applyBorder="1" applyAlignment="1" applyProtection="1">
      <alignment horizontal="left" vertical="top" indent="1"/>
      <protection hidden="1"/>
    </xf>
    <xf numFmtId="0" fontId="16" fillId="9" borderId="0" xfId="0" applyNumberFormat="1" applyFont="1" applyFill="1" applyBorder="1" applyAlignment="1" applyProtection="1">
      <alignment horizontal="left" vertical="top" indent="1"/>
      <protection hidden="1"/>
    </xf>
    <xf numFmtId="0" fontId="16" fillId="0" borderId="0" xfId="0" applyNumberFormat="1" applyFont="1" applyFill="1" applyBorder="1" applyAlignment="1" applyProtection="1">
      <alignment horizontal="center" vertical="top"/>
      <protection hidden="1"/>
    </xf>
    <xf numFmtId="0" fontId="8" fillId="0" borderId="0" xfId="0" applyNumberFormat="1" applyFont="1" applyFill="1" applyBorder="1" applyAlignment="1" applyProtection="1">
      <alignment vertical="top"/>
      <protection hidden="1"/>
    </xf>
    <xf numFmtId="0" fontId="8" fillId="0" borderId="0" xfId="0" applyNumberFormat="1" applyFont="1" applyFill="1" applyBorder="1" applyAlignment="1" applyProtection="1">
      <alignment horizontal="center" vertical="top"/>
      <protection hidden="1"/>
    </xf>
    <xf numFmtId="0" fontId="3" fillId="14" borderId="0" xfId="0" applyNumberFormat="1" applyFont="1" applyFill="1" applyBorder="1" applyAlignment="1" applyProtection="1">
      <alignment horizontal="center" vertical="top"/>
      <protection hidden="1"/>
    </xf>
    <xf numFmtId="0" fontId="14" fillId="4" borderId="0" xfId="0" applyNumberFormat="1" applyFont="1" applyFill="1" applyBorder="1" applyAlignment="1" applyProtection="1">
      <alignment horizontal="left" vertical="top" indent="1"/>
      <protection hidden="1"/>
    </xf>
    <xf numFmtId="0" fontId="14" fillId="14" borderId="0" xfId="0" applyNumberFormat="1" applyFont="1" applyFill="1" applyBorder="1" applyAlignment="1" applyProtection="1">
      <alignment horizontal="left" vertical="top" indent="1"/>
      <protection hidden="1"/>
    </xf>
    <xf numFmtId="0" fontId="3" fillId="14" borderId="0" xfId="0" applyNumberFormat="1" applyFont="1" applyFill="1" applyBorder="1" applyAlignment="1" applyProtection="1">
      <alignment vertical="top"/>
      <protection hidden="1"/>
    </xf>
    <xf numFmtId="0" fontId="16" fillId="14" borderId="0" xfId="0" applyNumberFormat="1" applyFont="1" applyFill="1" applyBorder="1" applyAlignment="1" applyProtection="1">
      <alignment horizontal="center" vertical="top"/>
      <protection hidden="1"/>
    </xf>
    <xf numFmtId="0" fontId="17" fillId="4" borderId="0" xfId="0" applyNumberFormat="1" applyFont="1" applyFill="1" applyBorder="1" applyAlignment="1" applyProtection="1">
      <alignment horizontal="left" vertical="top" indent="1"/>
      <protection hidden="1"/>
    </xf>
    <xf numFmtId="0" fontId="17" fillId="14" borderId="0" xfId="0" applyNumberFormat="1" applyFont="1" applyFill="1" applyBorder="1" applyAlignment="1" applyProtection="1">
      <alignment horizontal="left" vertical="top" indent="1"/>
      <protection hidden="1"/>
    </xf>
    <xf numFmtId="0" fontId="16" fillId="15" borderId="0" xfId="0" applyNumberFormat="1" applyFont="1" applyFill="1" applyBorder="1" applyAlignment="1" applyProtection="1">
      <alignment horizontal="center" vertical="top"/>
      <protection hidden="1"/>
    </xf>
    <xf numFmtId="0" fontId="4" fillId="15" borderId="0" xfId="0" applyNumberFormat="1" applyFont="1" applyFill="1" applyBorder="1" applyAlignment="1" applyProtection="1">
      <alignment horizontal="left" vertical="top" indent="1"/>
      <protection hidden="1"/>
    </xf>
    <xf numFmtId="0" fontId="16" fillId="15" borderId="0" xfId="0" applyNumberFormat="1" applyFont="1" applyFill="1" applyBorder="1" applyAlignment="1" applyProtection="1">
      <alignment horizontal="left" vertical="top" indent="1"/>
      <protection hidden="1"/>
    </xf>
    <xf numFmtId="0" fontId="14" fillId="0" borderId="7" xfId="0" applyNumberFormat="1" applyFont="1" applyFill="1" applyBorder="1" applyAlignment="1" applyProtection="1">
      <alignment vertical="top"/>
      <protection hidden="1"/>
    </xf>
    <xf numFmtId="0" fontId="3" fillId="18" borderId="0" xfId="0" applyNumberFormat="1" applyFont="1" applyFill="1" applyBorder="1" applyAlignment="1" applyProtection="1">
      <alignment vertical="top"/>
      <protection hidden="1"/>
    </xf>
    <xf numFmtId="0" fontId="3" fillId="18" borderId="0" xfId="0" applyNumberFormat="1" applyFont="1" applyFill="1" applyBorder="1" applyAlignment="1" applyProtection="1">
      <alignment horizontal="center" vertical="top"/>
      <protection hidden="1"/>
    </xf>
    <xf numFmtId="0" fontId="3" fillId="4" borderId="0" xfId="0" applyNumberFormat="1" applyFont="1" applyFill="1" applyBorder="1" applyAlignment="1" applyProtection="1">
      <alignment horizontal="left" vertical="top" indent="1"/>
      <protection hidden="1"/>
    </xf>
    <xf numFmtId="0" fontId="4" fillId="18" borderId="0" xfId="0" applyNumberFormat="1" applyFont="1" applyFill="1" applyBorder="1" applyAlignment="1" applyProtection="1">
      <alignment horizontal="left" vertical="top" indent="1"/>
      <protection hidden="1"/>
    </xf>
    <xf numFmtId="0" fontId="16" fillId="18" borderId="0" xfId="0" applyNumberFormat="1" applyFont="1" applyFill="1" applyBorder="1" applyAlignment="1" applyProtection="1">
      <alignment horizontal="left" vertical="top" indent="1"/>
      <protection hidden="1"/>
    </xf>
    <xf numFmtId="0" fontId="16" fillId="16" borderId="0" xfId="0" applyNumberFormat="1" applyFont="1" applyFill="1" applyBorder="1" applyAlignment="1" applyProtection="1">
      <alignment horizontal="center" vertical="top"/>
      <protection hidden="1"/>
    </xf>
    <xf numFmtId="0" fontId="4" fillId="11" borderId="0" xfId="0" applyNumberFormat="1" applyFont="1" applyFill="1" applyBorder="1" applyAlignment="1" applyProtection="1">
      <alignment horizontal="left" vertical="top" indent="1"/>
      <protection hidden="1"/>
    </xf>
    <xf numFmtId="0" fontId="16" fillId="11" borderId="0" xfId="0" applyNumberFormat="1" applyFont="1" applyFill="1" applyBorder="1" applyAlignment="1" applyProtection="1">
      <alignment horizontal="left" vertical="top" indent="1"/>
      <protection hidden="1"/>
    </xf>
    <xf numFmtId="0" fontId="16" fillId="17" borderId="0" xfId="0" applyNumberFormat="1" applyFont="1" applyFill="1" applyBorder="1" applyAlignment="1" applyProtection="1">
      <alignment horizontal="center" vertical="top"/>
      <protection hidden="1"/>
    </xf>
    <xf numFmtId="0" fontId="9" fillId="0" borderId="0" xfId="0" applyNumberFormat="1" applyFont="1" applyFill="1" applyBorder="1" applyAlignment="1" applyProtection="1">
      <alignment horizontal="left" vertical="top" indent="1"/>
      <protection hidden="1"/>
    </xf>
    <xf numFmtId="0" fontId="15" fillId="0" borderId="0" xfId="0" applyNumberFormat="1" applyFont="1" applyFill="1" applyBorder="1" applyAlignment="1" applyProtection="1">
      <alignment horizontal="center" vertical="top"/>
      <protection hidden="1"/>
    </xf>
    <xf numFmtId="0" fontId="3" fillId="13" borderId="0" xfId="0" applyNumberFormat="1" applyFont="1" applyFill="1" applyBorder="1" applyAlignment="1" applyProtection="1">
      <alignment horizontal="left" vertical="top" indent="1"/>
      <protection hidden="1"/>
    </xf>
    <xf numFmtId="0" fontId="10" fillId="13" borderId="20" xfId="0" applyNumberFormat="1" applyFont="1" applyFill="1" applyBorder="1" applyAlignment="1" applyProtection="1">
      <alignment horizontal="center" vertical="top"/>
      <protection hidden="1"/>
    </xf>
    <xf numFmtId="0" fontId="14" fillId="13" borderId="0" xfId="0" applyNumberFormat="1" applyFont="1" applyFill="1" applyBorder="1" applyAlignment="1" applyProtection="1">
      <alignment horizontal="left" vertical="top" indent="1"/>
      <protection hidden="1"/>
    </xf>
    <xf numFmtId="0" fontId="17" fillId="13" borderId="0" xfId="0" applyNumberFormat="1" applyFont="1" applyFill="1" applyBorder="1" applyAlignment="1" applyProtection="1">
      <alignment horizontal="left" vertical="top" indent="1"/>
      <protection hidden="1"/>
    </xf>
    <xf numFmtId="0" fontId="14" fillId="21" borderId="0" xfId="0" applyNumberFormat="1" applyFont="1" applyFill="1" applyBorder="1" applyAlignment="1" applyProtection="1">
      <alignment horizontal="left" vertical="top" indent="1"/>
      <protection hidden="1"/>
    </xf>
    <xf numFmtId="0" fontId="17" fillId="21" borderId="0" xfId="0" applyNumberFormat="1" applyFont="1" applyFill="1" applyBorder="1" applyAlignment="1" applyProtection="1">
      <alignment horizontal="left" vertical="top" indent="1"/>
      <protection hidden="1"/>
    </xf>
    <xf numFmtId="0" fontId="22" fillId="20" borderId="0" xfId="0" applyNumberFormat="1" applyFont="1" applyFill="1" applyBorder="1" applyAlignment="1" applyProtection="1">
      <alignment horizontal="left" vertical="top" indent="1"/>
      <protection hidden="1"/>
    </xf>
    <xf numFmtId="0" fontId="3" fillId="20" borderId="0" xfId="0" applyNumberFormat="1" applyFont="1" applyFill="1" applyBorder="1" applyAlignment="1" applyProtection="1">
      <alignment vertical="top"/>
      <protection hidden="1"/>
    </xf>
    <xf numFmtId="0" fontId="4" fillId="20" borderId="0" xfId="0" applyNumberFormat="1" applyFont="1" applyFill="1" applyBorder="1" applyAlignment="1" applyProtection="1">
      <alignment horizontal="left" vertical="top" indent="1"/>
      <protection hidden="1"/>
    </xf>
    <xf numFmtId="0" fontId="14" fillId="9" borderId="0" xfId="0" applyNumberFormat="1" applyFont="1" applyFill="1" applyBorder="1" applyAlignment="1" applyProtection="1">
      <alignment vertical="top"/>
      <protection hidden="1"/>
    </xf>
    <xf numFmtId="0" fontId="16" fillId="20" borderId="0" xfId="0" applyNumberFormat="1" applyFont="1" applyFill="1" applyBorder="1" applyAlignment="1" applyProtection="1">
      <alignment horizontal="left" vertical="top" indent="1"/>
      <protection hidden="1"/>
    </xf>
    <xf numFmtId="0" fontId="17" fillId="9" borderId="0" xfId="0" applyNumberFormat="1" applyFont="1" applyFill="1" applyBorder="1" applyAlignment="1" applyProtection="1">
      <alignment vertical="top"/>
      <protection hidden="1"/>
    </xf>
    <xf numFmtId="0" fontId="3" fillId="19" borderId="0" xfId="0" applyNumberFormat="1" applyFont="1" applyFill="1" applyBorder="1" applyAlignment="1" applyProtection="1">
      <alignment vertical="top"/>
      <protection hidden="1"/>
    </xf>
    <xf numFmtId="0" fontId="4" fillId="19" borderId="0" xfId="0" applyNumberFormat="1" applyFont="1" applyFill="1" applyBorder="1" applyAlignment="1" applyProtection="1">
      <alignment horizontal="left" vertical="top" indent="1"/>
      <protection hidden="1"/>
    </xf>
    <xf numFmtId="0" fontId="3" fillId="19" borderId="0" xfId="0" applyNumberFormat="1" applyFont="1" applyFill="1" applyBorder="1" applyAlignment="1" applyProtection="1">
      <alignment horizontal="center" vertical="top"/>
      <protection hidden="1"/>
    </xf>
    <xf numFmtId="0" fontId="16" fillId="19" borderId="0" xfId="0" applyNumberFormat="1" applyFont="1" applyFill="1" applyBorder="1" applyAlignment="1" applyProtection="1">
      <alignment horizontal="left" vertical="top" indent="1"/>
      <protection hidden="1"/>
    </xf>
    <xf numFmtId="0" fontId="14" fillId="10" borderId="0" xfId="0" applyNumberFormat="1" applyFont="1" applyFill="1" applyBorder="1" applyAlignment="1" applyProtection="1">
      <alignment horizontal="left" vertical="top" indent="1"/>
      <protection hidden="1"/>
    </xf>
    <xf numFmtId="0" fontId="3" fillId="10" borderId="0" xfId="0" applyNumberFormat="1" applyFont="1" applyFill="1" applyBorder="1" applyAlignment="1" applyProtection="1">
      <alignment horizontal="left" vertical="top" indent="1"/>
      <protection hidden="1"/>
    </xf>
    <xf numFmtId="0" fontId="17" fillId="10" borderId="0" xfId="0" applyNumberFormat="1" applyFont="1" applyFill="1" applyBorder="1" applyAlignment="1" applyProtection="1">
      <alignment horizontal="left" vertical="top" indent="1"/>
      <protection hidden="1"/>
    </xf>
    <xf numFmtId="0" fontId="3" fillId="0" borderId="34" xfId="0" applyNumberFormat="1" applyFont="1" applyFill="1" applyBorder="1" applyAlignment="1" applyProtection="1">
      <alignment vertical="top"/>
      <protection hidden="1"/>
    </xf>
    <xf numFmtId="0" fontId="3" fillId="0" borderId="35" xfId="0" applyNumberFormat="1" applyFont="1" applyFill="1" applyBorder="1" applyAlignment="1" applyProtection="1">
      <alignment vertical="top"/>
      <protection hidden="1"/>
    </xf>
    <xf numFmtId="0" fontId="3" fillId="0" borderId="35" xfId="0" applyNumberFormat="1" applyFont="1" applyFill="1" applyBorder="1" applyAlignment="1" applyProtection="1">
      <alignment horizontal="center" vertical="top"/>
      <protection hidden="1"/>
    </xf>
    <xf numFmtId="0" fontId="9" fillId="0" borderId="35" xfId="0" applyNumberFormat="1" applyFont="1" applyFill="1" applyBorder="1" applyAlignment="1" applyProtection="1">
      <alignment vertical="top"/>
      <protection hidden="1"/>
    </xf>
    <xf numFmtId="0" fontId="14" fillId="0" borderId="35" xfId="0" applyNumberFormat="1" applyFont="1" applyFill="1" applyBorder="1" applyAlignment="1" applyProtection="1">
      <alignment vertical="top"/>
      <protection hidden="1"/>
    </xf>
    <xf numFmtId="0" fontId="3" fillId="0" borderId="36" xfId="0" applyNumberFormat="1" applyFont="1" applyFill="1" applyBorder="1" applyAlignment="1" applyProtection="1">
      <alignment vertical="top"/>
      <protection hidden="1"/>
    </xf>
    <xf numFmtId="0" fontId="40" fillId="0" borderId="0" xfId="0" applyNumberFormat="1" applyFont="1" applyFill="1" applyBorder="1" applyAlignment="1" applyProtection="1">
      <alignment vertical="top"/>
    </xf>
    <xf numFmtId="0" fontId="9" fillId="0" borderId="0" xfId="0" applyNumberFormat="1" applyFont="1" applyFill="1" applyBorder="1" applyAlignment="1" applyProtection="1">
      <alignment vertical="center"/>
    </xf>
    <xf numFmtId="0" fontId="0" fillId="0" borderId="11" xfId="0" applyNumberFormat="1" applyFont="1" applyFill="1" applyBorder="1" applyAlignment="1" applyProtection="1">
      <alignment vertical="top"/>
    </xf>
    <xf numFmtId="0" fontId="43" fillId="0" borderId="11" xfId="0" applyNumberFormat="1" applyFont="1" applyFill="1" applyBorder="1" applyAlignment="1" applyProtection="1">
      <alignment vertical="center"/>
    </xf>
    <xf numFmtId="0" fontId="44" fillId="0" borderId="0" xfId="0" applyNumberFormat="1" applyFont="1" applyFill="1" applyBorder="1" applyAlignment="1" applyProtection="1">
      <alignment vertical="center"/>
    </xf>
    <xf numFmtId="0" fontId="44" fillId="0" borderId="0" xfId="0" applyNumberFormat="1" applyFont="1" applyFill="1" applyBorder="1" applyAlignment="1" applyProtection="1">
      <alignment horizontal="left" vertical="center" indent="1"/>
    </xf>
    <xf numFmtId="0" fontId="43" fillId="0" borderId="0" xfId="0" applyNumberFormat="1" applyFont="1" applyFill="1" applyBorder="1" applyAlignment="1" applyProtection="1">
      <alignment vertical="center"/>
    </xf>
    <xf numFmtId="0" fontId="42" fillId="4" borderId="2" xfId="0" applyNumberFormat="1" applyFont="1" applyFill="1" applyBorder="1" applyAlignment="1" applyProtection="1">
      <alignment vertical="center"/>
    </xf>
    <xf numFmtId="0" fontId="43" fillId="4" borderId="2" xfId="0" applyNumberFormat="1" applyFont="1" applyFill="1" applyBorder="1" applyAlignment="1" applyProtection="1">
      <alignment vertical="center"/>
    </xf>
    <xf numFmtId="0" fontId="45" fillId="0" borderId="0" xfId="0" applyNumberFormat="1" applyFont="1" applyFill="1" applyBorder="1" applyAlignment="1" applyProtection="1">
      <alignment horizontal="left" vertical="center" indent="2"/>
    </xf>
    <xf numFmtId="0" fontId="46" fillId="0" borderId="0" xfId="0" applyNumberFormat="1" applyFont="1" applyFill="1" applyBorder="1" applyAlignment="1" applyProtection="1">
      <alignment vertical="top"/>
    </xf>
    <xf numFmtId="0" fontId="44" fillId="0" borderId="0" xfId="0" applyNumberFormat="1" applyFont="1" applyFill="1" applyBorder="1" applyAlignment="1" applyProtection="1">
      <alignment vertical="top"/>
    </xf>
    <xf numFmtId="0" fontId="41" fillId="0" borderId="0" xfId="0" applyNumberFormat="1" applyFont="1" applyFill="1" applyBorder="1" applyAlignment="1" applyProtection="1">
      <alignment vertical="top"/>
    </xf>
    <xf numFmtId="0" fontId="45" fillId="0" borderId="11" xfId="0" applyNumberFormat="1" applyFont="1" applyFill="1" applyBorder="1" applyAlignment="1" applyProtection="1">
      <alignment horizontal="left" vertical="center" indent="2"/>
    </xf>
    <xf numFmtId="0" fontId="44" fillId="0" borderId="11" xfId="0" applyNumberFormat="1" applyFont="1" applyFill="1" applyBorder="1" applyAlignment="1" applyProtection="1">
      <alignment vertical="center"/>
    </xf>
    <xf numFmtId="0" fontId="44" fillId="0" borderId="11" xfId="0" applyNumberFormat="1" applyFont="1" applyFill="1" applyBorder="1" applyAlignment="1" applyProtection="1">
      <alignment horizontal="left" vertical="center" indent="1"/>
    </xf>
    <xf numFmtId="0" fontId="47" fillId="0" borderId="0" xfId="0" applyNumberFormat="1" applyFont="1" applyFill="1" applyBorder="1" applyAlignment="1" applyProtection="1">
      <alignment vertical="center"/>
      <protection hidden="1"/>
    </xf>
    <xf numFmtId="0" fontId="3"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vertical="top" indent="1"/>
    </xf>
    <xf numFmtId="0" fontId="0" fillId="0" borderId="0" xfId="0" applyNumberFormat="1" applyFont="1" applyFill="1" applyBorder="1" applyAlignment="1" applyProtection="1">
      <alignment horizontal="left" vertical="top" wrapText="1" indent="1"/>
    </xf>
    <xf numFmtId="0" fontId="0" fillId="4" borderId="0" xfId="0" applyNumberFormat="1" applyFont="1" applyFill="1" applyBorder="1" applyAlignment="1" applyProtection="1">
      <alignment vertical="top" wrapText="1"/>
    </xf>
    <xf numFmtId="0" fontId="0" fillId="0" borderId="0" xfId="0" applyNumberFormat="1" applyFont="1" applyFill="1" applyBorder="1" applyAlignment="1" applyProtection="1">
      <alignment vertical="top" wrapText="1"/>
    </xf>
    <xf numFmtId="0" fontId="0" fillId="4" borderId="0" xfId="0" applyNumberFormat="1" applyFont="1" applyFill="1" applyBorder="1" applyAlignment="1" applyProtection="1">
      <alignment horizontal="center" vertical="top" wrapText="1"/>
    </xf>
    <xf numFmtId="0" fontId="0" fillId="0" borderId="0" xfId="0" applyNumberFormat="1" applyFont="1" applyFill="1" applyBorder="1" applyAlignment="1" applyProtection="1">
      <alignment horizontal="center" vertical="top" wrapText="1"/>
    </xf>
    <xf numFmtId="0" fontId="53" fillId="0" borderId="0" xfId="0" applyNumberFormat="1" applyFont="1" applyFill="1" applyBorder="1" applyAlignment="1" applyProtection="1">
      <alignment horizontal="center" vertical="top"/>
    </xf>
    <xf numFmtId="0" fontId="0" fillId="4" borderId="0" xfId="0" applyNumberFormat="1" applyFont="1" applyFill="1" applyBorder="1" applyAlignment="1" applyProtection="1">
      <alignment horizontal="center" vertical="center" wrapText="1"/>
    </xf>
    <xf numFmtId="0" fontId="52" fillId="4" borderId="0" xfId="0" applyNumberFormat="1" applyFont="1" applyFill="1" applyBorder="1" applyAlignment="1" applyProtection="1">
      <alignment horizontal="center" vertical="center"/>
    </xf>
    <xf numFmtId="0" fontId="50" fillId="4" borderId="0" xfId="0" applyNumberFormat="1" applyFont="1" applyFill="1" applyBorder="1" applyAlignment="1" applyProtection="1">
      <alignment horizontal="left" vertical="center"/>
    </xf>
    <xf numFmtId="0" fontId="0" fillId="4" borderId="0" xfId="0" applyNumberFormat="1" applyFont="1" applyFill="1" applyBorder="1" applyAlignment="1" applyProtection="1">
      <alignment vertical="center"/>
    </xf>
    <xf numFmtId="0" fontId="0" fillId="0" borderId="0" xfId="0" applyNumberFormat="1" applyFont="1" applyFill="1" applyBorder="1" applyAlignment="1" applyProtection="1">
      <alignment vertical="center"/>
    </xf>
    <xf numFmtId="0" fontId="0" fillId="0" borderId="0" xfId="0" applyNumberFormat="1" applyFont="1" applyFill="1" applyBorder="1" applyAlignment="1" applyProtection="1">
      <alignment horizontal="center" vertical="center" wrapText="1"/>
    </xf>
    <xf numFmtId="0" fontId="50" fillId="4" borderId="0" xfId="0" applyNumberFormat="1" applyFont="1" applyFill="1" applyBorder="1" applyAlignment="1" applyProtection="1">
      <alignment horizontal="left" vertical="top" wrapText="1"/>
    </xf>
    <xf numFmtId="0" fontId="3" fillId="16" borderId="7" xfId="0" applyNumberFormat="1" applyFont="1" applyFill="1" applyBorder="1" applyAlignment="1" applyProtection="1">
      <alignment horizontal="center" vertical="top" wrapText="1"/>
    </xf>
    <xf numFmtId="0" fontId="3" fillId="16" borderId="0" xfId="0" applyNumberFormat="1" applyFont="1" applyFill="1" applyBorder="1" applyAlignment="1" applyProtection="1">
      <alignment horizontal="center" vertical="top" wrapText="1"/>
    </xf>
    <xf numFmtId="0" fontId="3" fillId="16" borderId="9" xfId="0" applyNumberFormat="1" applyFont="1" applyFill="1" applyBorder="1" applyAlignment="1" applyProtection="1">
      <alignment horizontal="center" vertical="top" wrapText="1"/>
    </xf>
    <xf numFmtId="0" fontId="0" fillId="16" borderId="0" xfId="0" applyNumberFormat="1" applyFont="1" applyFill="1" applyBorder="1" applyAlignment="1" applyProtection="1">
      <alignment horizontal="center" vertical="top" wrapText="1"/>
    </xf>
    <xf numFmtId="0" fontId="53" fillId="0" borderId="0" xfId="0" applyNumberFormat="1" applyFont="1" applyFill="1" applyBorder="1" applyAlignment="1" applyProtection="1">
      <alignment horizontal="center" vertical="center"/>
    </xf>
    <xf numFmtId="0" fontId="0" fillId="0" borderId="0" xfId="0" applyNumberFormat="1" applyFont="1" applyFill="1" applyBorder="1" applyAlignment="1" applyProtection="1">
      <alignment horizontal="left" vertical="center"/>
    </xf>
    <xf numFmtId="0" fontId="54" fillId="0" borderId="7" xfId="0" applyNumberFormat="1" applyFont="1" applyFill="1" applyBorder="1" applyAlignment="1" applyProtection="1">
      <alignment horizontal="center" vertical="center"/>
    </xf>
    <xf numFmtId="0" fontId="54" fillId="0" borderId="0" xfId="0" applyNumberFormat="1" applyFont="1" applyFill="1" applyBorder="1" applyAlignment="1" applyProtection="1">
      <alignment horizontal="center" vertical="center"/>
    </xf>
    <xf numFmtId="0" fontId="54" fillId="0" borderId="9" xfId="0" applyNumberFormat="1" applyFont="1" applyFill="1" applyBorder="1" applyAlignment="1" applyProtection="1">
      <alignment horizontal="center" vertical="center"/>
    </xf>
    <xf numFmtId="0" fontId="52" fillId="4" borderId="0" xfId="0" applyNumberFormat="1" applyFont="1" applyFill="1" applyBorder="1" applyAlignment="1" applyProtection="1">
      <alignment horizontal="center" vertical="center" wrapText="1"/>
    </xf>
    <xf numFmtId="0" fontId="0" fillId="0" borderId="20" xfId="0" applyNumberFormat="1" applyFont="1" applyFill="1" applyBorder="1" applyAlignment="1" applyProtection="1">
      <alignment vertical="top"/>
    </xf>
    <xf numFmtId="0" fontId="54" fillId="0" borderId="38" xfId="0" applyNumberFormat="1" applyFont="1" applyFill="1" applyBorder="1" applyAlignment="1" applyProtection="1">
      <alignment horizontal="center" vertical="center"/>
    </xf>
    <xf numFmtId="0" fontId="3" fillId="16" borderId="38" xfId="0" applyNumberFormat="1" applyFont="1" applyFill="1" applyBorder="1" applyAlignment="1" applyProtection="1">
      <alignment horizontal="center" vertical="top" wrapText="1"/>
    </xf>
    <xf numFmtId="0" fontId="0" fillId="16" borderId="7" xfId="0" applyNumberFormat="1" applyFont="1" applyFill="1" applyBorder="1" applyAlignment="1" applyProtection="1">
      <alignment horizontal="center" vertical="top" wrapText="1"/>
    </xf>
    <xf numFmtId="0" fontId="0" fillId="16" borderId="9" xfId="0" applyNumberFormat="1" applyFont="1" applyFill="1" applyBorder="1" applyAlignment="1" applyProtection="1">
      <alignment horizontal="center" vertical="top" wrapText="1"/>
    </xf>
    <xf numFmtId="0" fontId="0" fillId="16" borderId="38" xfId="0" applyNumberFormat="1" applyFont="1" applyFill="1" applyBorder="1" applyAlignment="1" applyProtection="1">
      <alignment horizontal="center" vertical="top" wrapText="1"/>
    </xf>
    <xf numFmtId="0" fontId="55" fillId="0" borderId="0" xfId="0" applyNumberFormat="1" applyFont="1" applyFill="1" applyBorder="1" applyAlignment="1" applyProtection="1">
      <alignment horizontal="right" vertical="center"/>
    </xf>
    <xf numFmtId="0" fontId="0" fillId="0" borderId="0" xfId="0" applyNumberFormat="1" applyFont="1" applyFill="1" applyBorder="1" applyAlignment="1" applyProtection="1">
      <alignment horizontal="left" vertical="top" wrapText="1" indent="2"/>
    </xf>
    <xf numFmtId="0" fontId="0" fillId="0" borderId="0" xfId="0" applyNumberFormat="1" applyFont="1" applyFill="1" applyBorder="1" applyAlignment="1" applyProtection="1">
      <alignment horizontal="left" vertical="center" wrapText="1" indent="1"/>
    </xf>
    <xf numFmtId="0" fontId="0" fillId="4" borderId="0" xfId="0" applyNumberFormat="1" applyFont="1" applyFill="1" applyBorder="1" applyAlignment="1" applyProtection="1">
      <alignment horizontal="left" vertical="top" wrapText="1" indent="1"/>
    </xf>
    <xf numFmtId="0" fontId="0" fillId="4" borderId="0" xfId="0" applyNumberFormat="1" applyFont="1" applyFill="1" applyBorder="1" applyAlignment="1" applyProtection="1">
      <alignment horizontal="left" vertical="center" wrapText="1" indent="1"/>
    </xf>
    <xf numFmtId="0" fontId="0" fillId="0" borderId="4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center" vertical="top"/>
    </xf>
    <xf numFmtId="0" fontId="56" fillId="0" borderId="0" xfId="0" applyNumberFormat="1" applyFont="1" applyFill="1" applyBorder="1" applyAlignment="1" applyProtection="1">
      <alignment horizontal="right" vertical="center" indent="1"/>
    </xf>
    <xf numFmtId="0" fontId="53" fillId="0" borderId="4" xfId="0" applyNumberFormat="1" applyFont="1" applyFill="1" applyBorder="1" applyAlignment="1" applyProtection="1">
      <alignment horizontal="center" vertical="top"/>
    </xf>
    <xf numFmtId="0" fontId="53" fillId="0" borderId="9" xfId="0" applyNumberFormat="1" applyFont="1" applyFill="1" applyBorder="1" applyAlignment="1" applyProtection="1">
      <alignment horizontal="center" vertical="top"/>
    </xf>
    <xf numFmtId="0" fontId="53" fillId="0" borderId="6" xfId="0" applyNumberFormat="1" applyFont="1" applyFill="1" applyBorder="1" applyAlignment="1" applyProtection="1">
      <alignment horizontal="center" vertical="top"/>
    </xf>
    <xf numFmtId="0" fontId="0" fillId="0" borderId="0" xfId="0" applyNumberFormat="1" applyFont="1" applyFill="1" applyBorder="1" applyAlignment="1" applyProtection="1">
      <alignment horizontal="left" vertical="center" indent="1"/>
    </xf>
    <xf numFmtId="0" fontId="50" fillId="4" borderId="0" xfId="0" applyNumberFormat="1" applyFont="1" applyFill="1" applyBorder="1" applyAlignment="1" applyProtection="1">
      <alignment horizontal="left" vertical="center" wrapText="1" indent="1"/>
    </xf>
    <xf numFmtId="0" fontId="50" fillId="4" borderId="0" xfId="0" applyNumberFormat="1" applyFont="1" applyFill="1" applyBorder="1" applyAlignment="1" applyProtection="1">
      <alignment horizontal="left" vertical="center" indent="1"/>
    </xf>
    <xf numFmtId="0" fontId="50" fillId="0" borderId="0" xfId="0" applyNumberFormat="1" applyFont="1" applyFill="1" applyBorder="1" applyAlignment="1" applyProtection="1">
      <alignment horizontal="left" vertical="center" indent="1"/>
    </xf>
    <xf numFmtId="0" fontId="52" fillId="0" borderId="0" xfId="0" applyNumberFormat="1" applyFont="1" applyFill="1" applyBorder="1" applyAlignment="1" applyProtection="1">
      <alignment horizontal="center" vertical="center"/>
    </xf>
    <xf numFmtId="0" fontId="50" fillId="0" borderId="0" xfId="0" applyNumberFormat="1" applyFont="1" applyFill="1" applyBorder="1" applyAlignment="1" applyProtection="1">
      <alignment horizontal="left" vertical="center"/>
    </xf>
    <xf numFmtId="1" fontId="57" fillId="27" borderId="0" xfId="0" applyNumberFormat="1" applyFont="1" applyFill="1" applyBorder="1" applyAlignment="1" applyProtection="1">
      <alignment horizontal="center" vertical="top"/>
    </xf>
    <xf numFmtId="0" fontId="3" fillId="0" borderId="5" xfId="0" applyNumberFormat="1" applyFont="1" applyFill="1" applyBorder="1" applyAlignment="1" applyProtection="1">
      <alignment horizontal="left" vertical="top" indent="1"/>
    </xf>
    <xf numFmtId="0" fontId="3" fillId="0" borderId="7" xfId="0" applyNumberFormat="1" applyFont="1" applyFill="1" applyBorder="1" applyAlignment="1" applyProtection="1">
      <alignment horizontal="left" vertical="top" indent="1"/>
    </xf>
    <xf numFmtId="0" fontId="3" fillId="0" borderId="8" xfId="0" applyNumberFormat="1" applyFont="1" applyFill="1" applyBorder="1" applyAlignment="1" applyProtection="1">
      <alignment horizontal="left" vertical="top" indent="1"/>
    </xf>
    <xf numFmtId="0" fontId="0" fillId="0" borderId="7" xfId="0" applyNumberFormat="1" applyFont="1" applyFill="1" applyBorder="1" applyAlignment="1" applyProtection="1">
      <alignment horizontal="left" vertical="top" indent="1"/>
    </xf>
    <xf numFmtId="0" fontId="0" fillId="0" borderId="8" xfId="0" applyNumberFormat="1" applyFont="1" applyFill="1" applyBorder="1" applyAlignment="1" applyProtection="1">
      <alignment horizontal="left" vertical="top" indent="1"/>
    </xf>
    <xf numFmtId="0" fontId="0" fillId="16" borderId="0" xfId="0" applyNumberFormat="1" applyFont="1" applyFill="1" applyBorder="1" applyAlignment="1" applyProtection="1">
      <alignment vertical="top"/>
    </xf>
    <xf numFmtId="0" fontId="56" fillId="16" borderId="7" xfId="0" applyNumberFormat="1" applyFont="1" applyFill="1" applyBorder="1" applyAlignment="1" applyProtection="1">
      <alignment vertical="center"/>
    </xf>
    <xf numFmtId="1" fontId="22" fillId="16" borderId="7" xfId="0" applyNumberFormat="1" applyFont="1" applyFill="1" applyBorder="1" applyAlignment="1" applyProtection="1">
      <alignment horizontal="center"/>
    </xf>
    <xf numFmtId="1" fontId="22" fillId="16" borderId="0" xfId="0" applyNumberFormat="1" applyFont="1" applyFill="1" applyBorder="1" applyAlignment="1" applyProtection="1">
      <alignment horizontal="center"/>
    </xf>
    <xf numFmtId="1" fontId="22" fillId="16" borderId="9" xfId="0" applyNumberFormat="1" applyFont="1" applyFill="1" applyBorder="1" applyAlignment="1" applyProtection="1">
      <alignment horizontal="center"/>
    </xf>
    <xf numFmtId="1" fontId="22" fillId="16" borderId="38" xfId="0" applyNumberFormat="1" applyFont="1" applyFill="1" applyBorder="1" applyAlignment="1" applyProtection="1">
      <alignment horizontal="center"/>
    </xf>
    <xf numFmtId="1" fontId="57" fillId="28" borderId="0" xfId="0" applyNumberFormat="1" applyFont="1" applyFill="1" applyBorder="1" applyAlignment="1" applyProtection="1">
      <alignment horizontal="center" vertical="top"/>
    </xf>
    <xf numFmtId="0" fontId="0" fillId="29" borderId="0" xfId="0" applyNumberFormat="1" applyFont="1" applyFill="1" applyBorder="1" applyAlignment="1" applyProtection="1">
      <alignment horizontal="left" vertical="top" indent="1"/>
    </xf>
    <xf numFmtId="0" fontId="0" fillId="29" borderId="0" xfId="0" applyNumberFormat="1" applyFont="1" applyFill="1" applyBorder="1" applyAlignment="1" applyProtection="1">
      <alignment horizontal="left" vertical="center" indent="1"/>
    </xf>
    <xf numFmtId="0" fontId="58" fillId="0" borderId="7" xfId="0" applyNumberFormat="1" applyFont="1" applyFill="1" applyBorder="1" applyAlignment="1" applyProtection="1">
      <alignment horizontal="center" vertical="center"/>
    </xf>
    <xf numFmtId="0" fontId="58" fillId="0" borderId="0" xfId="0" applyNumberFormat="1" applyFont="1" applyFill="1" applyBorder="1" applyAlignment="1" applyProtection="1">
      <alignment horizontal="center" vertical="center"/>
    </xf>
    <xf numFmtId="0" fontId="58" fillId="0" borderId="9" xfId="0" applyNumberFormat="1" applyFont="1" applyFill="1" applyBorder="1" applyAlignment="1" applyProtection="1">
      <alignment horizontal="center" vertical="center"/>
    </xf>
    <xf numFmtId="0" fontId="58" fillId="0" borderId="38" xfId="0" applyNumberFormat="1" applyFont="1" applyFill="1" applyBorder="1" applyAlignment="1" applyProtection="1">
      <alignment horizontal="center" vertical="center"/>
    </xf>
    <xf numFmtId="0" fontId="61" fillId="0" borderId="0" xfId="0" applyNumberFormat="1" applyFont="1" applyFill="1" applyBorder="1" applyAlignment="1" applyProtection="1">
      <alignment horizontal="right" vertical="center" indent="1"/>
    </xf>
    <xf numFmtId="0" fontId="22" fillId="0" borderId="0" xfId="0" applyNumberFormat="1" applyFont="1" applyFill="1" applyBorder="1" applyAlignment="1" applyProtection="1">
      <alignment vertical="top"/>
    </xf>
    <xf numFmtId="0" fontId="3" fillId="34" borderId="20" xfId="0" quotePrefix="1" applyNumberFormat="1" applyFont="1" applyFill="1" applyBorder="1" applyAlignment="1" applyProtection="1">
      <alignment horizontal="center" vertical="top"/>
    </xf>
    <xf numFmtId="0" fontId="3" fillId="36" borderId="20" xfId="0" quotePrefix="1" applyNumberFormat="1" applyFont="1" applyFill="1" applyBorder="1" applyAlignment="1" applyProtection="1">
      <alignment horizontal="center" vertical="top"/>
    </xf>
    <xf numFmtId="0" fontId="0" fillId="0" borderId="0" xfId="0" applyNumberFormat="1" applyFont="1" applyFill="1" applyBorder="1" applyAlignment="1" applyProtection="1">
      <alignment horizontal="left" vertical="top" wrapText="1"/>
    </xf>
    <xf numFmtId="0" fontId="50" fillId="4" borderId="0" xfId="0" applyNumberFormat="1" applyFont="1" applyFill="1" applyBorder="1" applyAlignment="1" applyProtection="1">
      <alignment vertical="center"/>
    </xf>
    <xf numFmtId="0" fontId="50" fillId="0" borderId="0" xfId="0" applyNumberFormat="1" applyFont="1" applyFill="1" applyBorder="1" applyAlignment="1" applyProtection="1">
      <alignment vertical="center"/>
    </xf>
    <xf numFmtId="0" fontId="50" fillId="4" borderId="42" xfId="0" applyNumberFormat="1" applyFont="1" applyFill="1" applyBorder="1" applyAlignment="1" applyProtection="1">
      <alignment vertical="center"/>
    </xf>
    <xf numFmtId="0" fontId="50" fillId="4" borderId="42" xfId="0" applyNumberFormat="1" applyFont="1" applyFill="1" applyBorder="1" applyAlignment="1" applyProtection="1">
      <alignment horizontal="left" vertical="center" wrapText="1"/>
    </xf>
    <xf numFmtId="0" fontId="50" fillId="4" borderId="42" xfId="0" applyNumberFormat="1" applyFont="1" applyFill="1" applyBorder="1" applyAlignment="1" applyProtection="1">
      <alignment horizontal="center" vertical="center"/>
    </xf>
    <xf numFmtId="0" fontId="0" fillId="2" borderId="43" xfId="0" applyNumberFormat="1" applyFont="1" applyFill="1" applyBorder="1" applyAlignment="1" applyProtection="1">
      <alignment horizontal="center" vertical="top"/>
    </xf>
    <xf numFmtId="0" fontId="0" fillId="2" borderId="41" xfId="0" applyNumberFormat="1" applyFont="1" applyFill="1" applyBorder="1" applyAlignment="1" applyProtection="1">
      <alignment horizontal="center" vertical="top"/>
    </xf>
    <xf numFmtId="0" fontId="0" fillId="19" borderId="41" xfId="0" applyNumberFormat="1" applyFont="1" applyFill="1" applyBorder="1" applyAlignment="1" applyProtection="1">
      <alignment horizontal="center" vertical="top"/>
    </xf>
    <xf numFmtId="0" fontId="3" fillId="16" borderId="7" xfId="1" applyNumberFormat="1" applyFont="1" applyFill="1" applyBorder="1" applyAlignment="1" applyProtection="1">
      <alignment horizontal="center" vertical="top" wrapText="1"/>
    </xf>
    <xf numFmtId="0" fontId="3" fillId="16" borderId="0" xfId="1" applyNumberFormat="1" applyFont="1" applyFill="1" applyBorder="1" applyAlignment="1" applyProtection="1">
      <alignment horizontal="center" vertical="top" wrapText="1"/>
    </xf>
    <xf numFmtId="0" fontId="3" fillId="16" borderId="9" xfId="1" applyNumberFormat="1" applyFont="1" applyFill="1" applyBorder="1" applyAlignment="1" applyProtection="1">
      <alignment horizontal="center" vertical="top" wrapText="1"/>
    </xf>
    <xf numFmtId="0" fontId="3" fillId="34" borderId="41" xfId="0" quotePrefix="1" applyNumberFormat="1" applyFont="1" applyFill="1" applyBorder="1" applyAlignment="1" applyProtection="1">
      <alignment horizontal="left" vertical="top" wrapText="1"/>
    </xf>
    <xf numFmtId="0" fontId="0" fillId="14" borderId="41" xfId="0" applyNumberFormat="1" applyFont="1" applyFill="1" applyBorder="1" applyAlignment="1" applyProtection="1">
      <alignment horizontal="center" vertical="top"/>
    </xf>
    <xf numFmtId="0" fontId="0" fillId="30" borderId="41" xfId="0" applyNumberFormat="1" applyFont="1" applyFill="1" applyBorder="1" applyAlignment="1" applyProtection="1">
      <alignment horizontal="center" vertical="top"/>
    </xf>
    <xf numFmtId="49" fontId="50" fillId="4" borderId="42" xfId="0" applyNumberFormat="1" applyFont="1" applyFill="1" applyBorder="1" applyAlignment="1" applyProtection="1">
      <alignment horizontal="left" vertical="center" wrapText="1" indent="1"/>
    </xf>
    <xf numFmtId="49" fontId="3" fillId="0" borderId="43" xfId="0" applyNumberFormat="1" applyFont="1" applyFill="1" applyBorder="1" applyAlignment="1" applyProtection="1">
      <alignment horizontal="left" vertical="top" wrapText="1" indent="1"/>
    </xf>
    <xf numFmtId="49" fontId="48" fillId="0" borderId="41" xfId="0" quotePrefix="1" applyNumberFormat="1" applyFont="1" applyFill="1" applyBorder="1" applyAlignment="1" applyProtection="1">
      <alignment horizontal="left" vertical="top" wrapText="1" indent="1"/>
    </xf>
    <xf numFmtId="49" fontId="3" fillId="0" borderId="41" xfId="0" applyNumberFormat="1" applyFont="1" applyFill="1" applyBorder="1" applyAlignment="1" applyProtection="1">
      <alignment horizontal="left" vertical="top" wrapText="1" indent="1"/>
    </xf>
    <xf numFmtId="49" fontId="0" fillId="0" borderId="41" xfId="0" applyNumberFormat="1" applyFont="1" applyFill="1" applyBorder="1" applyAlignment="1" applyProtection="1">
      <alignment horizontal="left" vertical="top" wrapText="1" indent="1"/>
    </xf>
    <xf numFmtId="49" fontId="0" fillId="0" borderId="0" xfId="0" applyNumberFormat="1" applyFont="1" applyFill="1" applyBorder="1" applyAlignment="1" applyProtection="1">
      <alignment horizontal="left" vertical="top" wrapText="1" indent="1"/>
    </xf>
    <xf numFmtId="0" fontId="50" fillId="4" borderId="42" xfId="0" applyNumberFormat="1" applyFont="1" applyFill="1" applyBorder="1" applyAlignment="1" applyProtection="1">
      <alignment horizontal="left" vertical="center" indent="1"/>
    </xf>
    <xf numFmtId="0" fontId="0" fillId="2" borderId="43" xfId="0" applyNumberFormat="1" applyFont="1" applyFill="1" applyBorder="1" applyAlignment="1" applyProtection="1">
      <alignment horizontal="left" vertical="top" indent="1"/>
    </xf>
    <xf numFmtId="0" fontId="0" fillId="2" borderId="41" xfId="0" applyNumberFormat="1" applyFont="1" applyFill="1" applyBorder="1" applyAlignment="1" applyProtection="1">
      <alignment horizontal="left" vertical="top" indent="1"/>
    </xf>
    <xf numFmtId="0" fontId="3" fillId="2" borderId="41" xfId="0" applyNumberFormat="1" applyFont="1" applyFill="1" applyBorder="1" applyAlignment="1" applyProtection="1">
      <alignment horizontal="left" vertical="top" indent="1"/>
    </xf>
    <xf numFmtId="0" fontId="3" fillId="2" borderId="41" xfId="0" applyNumberFormat="1" applyFont="1" applyFill="1" applyBorder="1" applyAlignment="1" applyProtection="1">
      <alignment horizontal="left" vertical="top" wrapText="1" indent="1"/>
    </xf>
    <xf numFmtId="0" fontId="0" fillId="37" borderId="41" xfId="0" applyNumberFormat="1" applyFont="1" applyFill="1" applyBorder="1" applyAlignment="1" applyProtection="1">
      <alignment horizontal="center" vertical="top"/>
    </xf>
    <xf numFmtId="0" fontId="0" fillId="21" borderId="41" xfId="0" applyNumberFormat="1" applyFont="1" applyFill="1" applyBorder="1" applyAlignment="1" applyProtection="1">
      <alignment horizontal="center" vertical="top"/>
    </xf>
    <xf numFmtId="0" fontId="0" fillId="21" borderId="41" xfId="0" applyNumberFormat="1" applyFont="1" applyFill="1" applyBorder="1" applyAlignment="1" applyProtection="1">
      <alignment horizontal="left" vertical="top" indent="1"/>
    </xf>
    <xf numFmtId="0" fontId="0" fillId="34" borderId="41" xfId="0" applyNumberFormat="1" applyFont="1" applyFill="1" applyBorder="1" applyAlignment="1" applyProtection="1">
      <alignment horizontal="center" vertical="top"/>
    </xf>
    <xf numFmtId="0" fontId="0" fillId="34" borderId="41" xfId="0" applyNumberFormat="1" applyFont="1" applyFill="1" applyBorder="1" applyAlignment="1" applyProtection="1">
      <alignment horizontal="left" vertical="top" indent="1"/>
    </xf>
    <xf numFmtId="0" fontId="6" fillId="0" borderId="41" xfId="0" applyNumberFormat="1" applyFont="1" applyFill="1" applyBorder="1" applyAlignment="1" applyProtection="1">
      <alignment horizontal="left" vertical="top" wrapText="1" indent="1"/>
    </xf>
    <xf numFmtId="0" fontId="3" fillId="16" borderId="38" xfId="1" applyNumberFormat="1" applyFont="1" applyFill="1" applyBorder="1" applyAlignment="1" applyProtection="1">
      <alignment horizontal="center" vertical="top" wrapText="1"/>
    </xf>
    <xf numFmtId="0" fontId="0" fillId="10" borderId="41" xfId="0" applyNumberFormat="1" applyFont="1" applyFill="1" applyBorder="1" applyAlignment="1" applyProtection="1">
      <alignment horizontal="center" vertical="top"/>
    </xf>
    <xf numFmtId="0" fontId="0" fillId="4" borderId="41" xfId="0" applyNumberFormat="1" applyFont="1" applyFill="1" applyBorder="1" applyAlignment="1" applyProtection="1">
      <alignment horizontal="center" vertical="top"/>
    </xf>
    <xf numFmtId="0" fontId="0" fillId="4" borderId="41" xfId="0" applyNumberFormat="1" applyFont="1" applyFill="1" applyBorder="1" applyAlignment="1" applyProtection="1">
      <alignment horizontal="left" vertical="top" indent="1"/>
    </xf>
    <xf numFmtId="0" fontId="3" fillId="36" borderId="41" xfId="0" applyNumberFormat="1" applyFont="1" applyFill="1" applyBorder="1" applyAlignment="1" applyProtection="1">
      <alignment horizontal="left" vertical="top" wrapText="1"/>
    </xf>
    <xf numFmtId="0" fontId="0" fillId="36" borderId="41" xfId="0" applyNumberFormat="1" applyFont="1" applyFill="1" applyBorder="1" applyAlignment="1" applyProtection="1">
      <alignment horizontal="center" vertical="top"/>
    </xf>
    <xf numFmtId="0" fontId="6" fillId="0" borderId="43" xfId="0" applyNumberFormat="1" applyFont="1" applyFill="1" applyBorder="1" applyAlignment="1" applyProtection="1">
      <alignment horizontal="left" vertical="top" wrapText="1" indent="1"/>
    </xf>
    <xf numFmtId="0" fontId="6" fillId="0" borderId="0" xfId="0" applyNumberFormat="1" applyFont="1" applyFill="1" applyBorder="1" applyAlignment="1" applyProtection="1">
      <alignment horizontal="left" vertical="top" wrapText="1" indent="1"/>
    </xf>
    <xf numFmtId="0" fontId="50" fillId="0" borderId="0" xfId="0" applyNumberFormat="1" applyFont="1" applyFill="1" applyBorder="1" applyAlignment="1" applyProtection="1">
      <alignment horizontal="left" vertical="top" wrapText="1" indent="1"/>
    </xf>
    <xf numFmtId="0" fontId="50" fillId="4" borderId="42" xfId="0" applyNumberFormat="1" applyFont="1" applyFill="1" applyBorder="1" applyAlignment="1" applyProtection="1">
      <alignment horizontal="center" vertical="center" wrapText="1"/>
    </xf>
    <xf numFmtId="0" fontId="3" fillId="36" borderId="41" xfId="0" applyNumberFormat="1" applyFont="1" applyFill="1" applyBorder="1" applyAlignment="1" applyProtection="1">
      <alignment horizontal="left" vertical="top" wrapText="1" indent="1"/>
    </xf>
    <xf numFmtId="49" fontId="76" fillId="0" borderId="0" xfId="0" applyNumberFormat="1" applyFont="1" applyFill="1" applyBorder="1" applyAlignment="1" applyProtection="1">
      <alignment horizontal="left" vertical="center" wrapText="1" indent="1"/>
    </xf>
    <xf numFmtId="0" fontId="3" fillId="16" borderId="44" xfId="1" applyNumberFormat="1" applyFont="1" applyFill="1" applyBorder="1" applyAlignment="1" applyProtection="1">
      <alignment horizontal="center" vertical="top" wrapText="1"/>
    </xf>
    <xf numFmtId="0" fontId="3" fillId="16" borderId="45" xfId="1" applyNumberFormat="1" applyFont="1" applyFill="1" applyBorder="1" applyAlignment="1" applyProtection="1">
      <alignment horizontal="center" vertical="top" wrapText="1"/>
    </xf>
    <xf numFmtId="0" fontId="0" fillId="29" borderId="0" xfId="0" applyNumberFormat="1" applyFont="1" applyFill="1" applyBorder="1" applyAlignment="1" applyProtection="1">
      <alignment horizontal="center" vertical="top" wrapText="1"/>
    </xf>
    <xf numFmtId="0" fontId="0" fillId="29" borderId="0" xfId="0" applyNumberFormat="1" applyFont="1" applyFill="1" applyBorder="1" applyAlignment="1" applyProtection="1">
      <alignment horizontal="left" vertical="top" wrapText="1" indent="1"/>
    </xf>
    <xf numFmtId="0" fontId="0" fillId="29" borderId="0" xfId="0" applyNumberFormat="1" applyFont="1" applyFill="1" applyBorder="1" applyAlignment="1" applyProtection="1">
      <alignment horizontal="left" vertical="top" wrapText="1" indent="2"/>
    </xf>
    <xf numFmtId="0" fontId="0" fillId="29" borderId="0" xfId="0" applyNumberFormat="1" applyFont="1" applyFill="1" applyBorder="1" applyAlignment="1" applyProtection="1">
      <alignment horizontal="center" vertical="center" wrapText="1"/>
    </xf>
    <xf numFmtId="0" fontId="0" fillId="29" borderId="0" xfId="0" applyNumberFormat="1" applyFont="1" applyFill="1" applyBorder="1" applyAlignment="1" applyProtection="1">
      <alignment horizontal="left" vertical="center" wrapText="1" indent="1"/>
    </xf>
    <xf numFmtId="0" fontId="3" fillId="0" borderId="0" xfId="0" applyNumberFormat="1" applyFont="1" applyFill="1" applyBorder="1" applyAlignment="1" applyProtection="1">
      <alignment horizontal="center" vertical="top"/>
    </xf>
    <xf numFmtId="0" fontId="3" fillId="0" borderId="0" xfId="0" applyNumberFormat="1" applyFont="1" applyFill="1" applyBorder="1" applyAlignment="1" applyProtection="1">
      <alignment horizontal="left" vertical="top" indent="1"/>
    </xf>
    <xf numFmtId="0" fontId="3" fillId="0" borderId="20" xfId="0" applyNumberFormat="1" applyFont="1" applyFill="1" applyBorder="1" applyAlignment="1" applyProtection="1">
      <alignment horizontal="center" vertical="center"/>
    </xf>
    <xf numFmtId="0" fontId="3" fillId="0" borderId="20" xfId="0" applyNumberFormat="1" applyFont="1" applyFill="1" applyBorder="1" applyAlignment="1" applyProtection="1">
      <alignment horizontal="center" vertical="center" wrapText="1"/>
    </xf>
    <xf numFmtId="0" fontId="3" fillId="0" borderId="0" xfId="0" applyNumberFormat="1" applyFont="1" applyFill="1" applyBorder="1" applyAlignment="1" applyProtection="1">
      <alignment horizontal="right" vertical="center" indent="1"/>
    </xf>
    <xf numFmtId="0" fontId="71" fillId="0" borderId="0" xfId="0" applyNumberFormat="1" applyFont="1" applyFill="1" applyBorder="1" applyAlignment="1" applyProtection="1">
      <alignment horizontal="right" vertical="center" indent="1"/>
    </xf>
    <xf numFmtId="0" fontId="3" fillId="0" borderId="42" xfId="0" applyNumberFormat="1" applyFont="1" applyFill="1" applyBorder="1" applyAlignment="1" applyProtection="1">
      <alignment horizontal="center" vertical="center" wrapText="1"/>
    </xf>
    <xf numFmtId="0" fontId="3" fillId="0" borderId="42" xfId="0" applyNumberFormat="1" applyFont="1" applyFill="1" applyBorder="1" applyAlignment="1" applyProtection="1">
      <alignment horizontal="center" vertical="center"/>
    </xf>
    <xf numFmtId="0" fontId="3" fillId="0" borderId="48" xfId="0" applyNumberFormat="1" applyFont="1" applyFill="1" applyBorder="1" applyAlignment="1" applyProtection="1">
      <alignment horizontal="center" vertical="center" wrapText="1"/>
    </xf>
    <xf numFmtId="0" fontId="3" fillId="0" borderId="49" xfId="0" applyNumberFormat="1" applyFont="1" applyFill="1" applyBorder="1" applyAlignment="1" applyProtection="1">
      <alignment horizontal="center" vertical="center" wrapText="1"/>
    </xf>
    <xf numFmtId="0" fontId="3" fillId="0" borderId="51" xfId="0" applyNumberFormat="1" applyFont="1" applyFill="1" applyBorder="1" applyAlignment="1" applyProtection="1">
      <alignment horizontal="center" vertical="center" wrapText="1"/>
    </xf>
    <xf numFmtId="0" fontId="3" fillId="0" borderId="51" xfId="0" applyNumberFormat="1" applyFont="1" applyFill="1" applyBorder="1" applyAlignment="1" applyProtection="1">
      <alignment horizontal="center" vertical="center"/>
    </xf>
    <xf numFmtId="0" fontId="3" fillId="0" borderId="52" xfId="0" applyNumberFormat="1" applyFont="1" applyFill="1" applyBorder="1" applyAlignment="1" applyProtection="1">
      <alignment horizontal="center" vertical="center" wrapText="1"/>
    </xf>
    <xf numFmtId="0" fontId="3" fillId="0" borderId="54" xfId="0" applyNumberFormat="1" applyFont="1" applyFill="1" applyBorder="1" applyAlignment="1" applyProtection="1">
      <alignment horizontal="center" vertical="center"/>
    </xf>
    <xf numFmtId="0" fontId="3" fillId="0" borderId="56" xfId="0" applyNumberFormat="1" applyFont="1" applyFill="1" applyBorder="1" applyAlignment="1" applyProtection="1">
      <alignment horizontal="center" vertical="center" wrapText="1"/>
    </xf>
    <xf numFmtId="0" fontId="3" fillId="0" borderId="56" xfId="0" applyNumberFormat="1" applyFont="1" applyFill="1" applyBorder="1" applyAlignment="1" applyProtection="1">
      <alignment horizontal="center" vertical="center"/>
    </xf>
    <xf numFmtId="0" fontId="3" fillId="0" borderId="57" xfId="0" applyNumberFormat="1" applyFont="1" applyFill="1" applyBorder="1" applyAlignment="1" applyProtection="1">
      <alignment horizontal="center" vertical="center"/>
    </xf>
    <xf numFmtId="0" fontId="3" fillId="0" borderId="52" xfId="0" applyNumberFormat="1" applyFont="1" applyFill="1" applyBorder="1" applyAlignment="1" applyProtection="1">
      <alignment horizontal="center" vertical="center"/>
    </xf>
    <xf numFmtId="0" fontId="3" fillId="0" borderId="58" xfId="0" applyNumberFormat="1" applyFont="1" applyFill="1" applyBorder="1" applyAlignment="1" applyProtection="1">
      <alignment horizontal="center" vertical="center" wrapText="1"/>
    </xf>
    <xf numFmtId="0" fontId="3" fillId="0" borderId="59" xfId="0" applyNumberFormat="1" applyFont="1" applyFill="1" applyBorder="1" applyAlignment="1" applyProtection="1">
      <alignment horizontal="center" vertical="center" wrapText="1"/>
    </xf>
    <xf numFmtId="0" fontId="3" fillId="0" borderId="46" xfId="0" applyNumberFormat="1" applyFont="1" applyFill="1" applyBorder="1" applyAlignment="1" applyProtection="1">
      <alignment horizontal="center" vertical="center" wrapText="1"/>
    </xf>
    <xf numFmtId="0" fontId="3" fillId="0" borderId="60" xfId="0" applyNumberFormat="1" applyFont="1" applyFill="1" applyBorder="1" applyAlignment="1" applyProtection="1">
      <alignment horizontal="center" vertical="center" wrapText="1"/>
    </xf>
    <xf numFmtId="0" fontId="59" fillId="0" borderId="52" xfId="0" applyNumberFormat="1" applyFont="1" applyFill="1" applyBorder="1" applyAlignment="1" applyProtection="1">
      <alignment horizontal="left" vertical="center" wrapText="1" indent="1"/>
    </xf>
    <xf numFmtId="0" fontId="59" fillId="0" borderId="54" xfId="0" applyNumberFormat="1" applyFont="1" applyFill="1" applyBorder="1" applyAlignment="1" applyProtection="1">
      <alignment horizontal="left" vertical="center" wrapText="1" indent="1"/>
    </xf>
    <xf numFmtId="0" fontId="59" fillId="0" borderId="57" xfId="0" applyNumberFormat="1" applyFont="1" applyFill="1" applyBorder="1" applyAlignment="1" applyProtection="1">
      <alignment horizontal="left" vertical="center" wrapText="1" indent="1"/>
    </xf>
    <xf numFmtId="0" fontId="3" fillId="0" borderId="46" xfId="0" applyNumberFormat="1" applyFont="1" applyFill="1" applyBorder="1" applyAlignment="1" applyProtection="1">
      <alignment horizontal="center" vertical="top"/>
    </xf>
    <xf numFmtId="0" fontId="77" fillId="0" borderId="0" xfId="0" applyNumberFormat="1" applyFont="1" applyFill="1" applyBorder="1" applyAlignment="1" applyProtection="1">
      <alignment vertical="top"/>
    </xf>
    <xf numFmtId="0" fontId="3" fillId="29" borderId="0" xfId="0" applyNumberFormat="1" applyFont="1" applyFill="1" applyBorder="1" applyAlignment="1" applyProtection="1">
      <alignment horizontal="right" vertical="top"/>
    </xf>
    <xf numFmtId="0" fontId="72" fillId="29" borderId="0" xfId="0" applyNumberFormat="1" applyFont="1" applyFill="1" applyBorder="1" applyAlignment="1" applyProtection="1"/>
    <xf numFmtId="0" fontId="53" fillId="29" borderId="0" xfId="0" applyNumberFormat="1" applyFont="1" applyFill="1" applyBorder="1" applyAlignment="1" applyProtection="1">
      <alignment vertical="top"/>
    </xf>
    <xf numFmtId="0" fontId="53" fillId="29" borderId="0" xfId="0" applyNumberFormat="1" applyFont="1" applyFill="1" applyBorder="1" applyAlignment="1" applyProtection="1"/>
    <xf numFmtId="0" fontId="3" fillId="0" borderId="46" xfId="0" applyNumberFormat="1" applyFont="1" applyFill="1" applyBorder="1" applyAlignment="1" applyProtection="1">
      <alignment horizontal="center" vertical="center"/>
    </xf>
    <xf numFmtId="0" fontId="71" fillId="0" borderId="50" xfId="0" applyNumberFormat="1" applyFont="1" applyFill="1" applyBorder="1" applyAlignment="1" applyProtection="1">
      <alignment horizontal="right" vertical="center" indent="1"/>
    </xf>
    <xf numFmtId="0" fontId="3" fillId="4" borderId="53" xfId="0" applyNumberFormat="1" applyFont="1" applyFill="1" applyBorder="1" applyAlignment="1" applyProtection="1">
      <alignment horizontal="right" vertical="center" indent="1"/>
    </xf>
    <xf numFmtId="0" fontId="3" fillId="4" borderId="55" xfId="0" applyNumberFormat="1" applyFont="1" applyFill="1" applyBorder="1" applyAlignment="1" applyProtection="1">
      <alignment horizontal="right" vertical="center" indent="1"/>
    </xf>
    <xf numFmtId="0" fontId="3" fillId="0" borderId="42" xfId="0" applyNumberFormat="1" applyFont="1" applyFill="1" applyBorder="1" applyAlignment="1" applyProtection="1">
      <alignment horizontal="center" vertical="top"/>
    </xf>
    <xf numFmtId="0" fontId="3" fillId="0" borderId="54" xfId="0" applyNumberFormat="1" applyFont="1" applyFill="1" applyBorder="1" applyAlignment="1" applyProtection="1">
      <alignment horizontal="center" vertical="top"/>
    </xf>
    <xf numFmtId="0" fontId="3" fillId="0" borderId="60" xfId="0" applyNumberFormat="1" applyFont="1" applyFill="1" applyBorder="1" applyAlignment="1" applyProtection="1">
      <alignment horizontal="center" vertical="top"/>
    </xf>
    <xf numFmtId="0" fontId="3" fillId="0" borderId="56" xfId="0" applyNumberFormat="1" applyFont="1" applyFill="1" applyBorder="1" applyAlignment="1" applyProtection="1">
      <alignment horizontal="center" vertical="top"/>
    </xf>
    <xf numFmtId="0" fontId="3" fillId="0" borderId="57" xfId="0" applyNumberFormat="1" applyFont="1" applyFill="1" applyBorder="1" applyAlignment="1" applyProtection="1">
      <alignment horizontal="center" vertical="top"/>
    </xf>
    <xf numFmtId="0" fontId="3" fillId="4" borderId="74" xfId="0" applyNumberFormat="1" applyFont="1" applyFill="1" applyBorder="1" applyAlignment="1" applyProtection="1">
      <alignment horizontal="center" vertical="center"/>
    </xf>
    <xf numFmtId="0" fontId="3" fillId="2" borderId="61" xfId="0" applyNumberFormat="1" applyFont="1" applyFill="1" applyBorder="1" applyAlignment="1" applyProtection="1">
      <alignment horizontal="center" vertical="center"/>
    </xf>
    <xf numFmtId="0" fontId="3" fillId="2" borderId="62" xfId="0" applyNumberFormat="1" applyFont="1" applyFill="1" applyBorder="1" applyAlignment="1" applyProtection="1">
      <alignment horizontal="center" vertical="center"/>
    </xf>
    <xf numFmtId="0" fontId="50" fillId="16" borderId="51" xfId="0" applyNumberFormat="1" applyFont="1" applyFill="1" applyBorder="1" applyAlignment="1" applyProtection="1">
      <alignment horizontal="center" vertical="center"/>
    </xf>
    <xf numFmtId="0" fontId="50" fillId="4" borderId="63" xfId="0" applyNumberFormat="1" applyFont="1" applyFill="1" applyBorder="1" applyAlignment="1" applyProtection="1">
      <alignment horizontal="center" vertical="top"/>
    </xf>
    <xf numFmtId="0" fontId="50" fillId="4" borderId="64" xfId="0" applyNumberFormat="1" applyFont="1" applyFill="1" applyBorder="1" applyAlignment="1" applyProtection="1">
      <alignment horizontal="center" vertical="top"/>
    </xf>
    <xf numFmtId="0" fontId="0" fillId="0" borderId="75" xfId="0" applyNumberFormat="1" applyFont="1" applyFill="1" applyBorder="1" applyAlignment="1" applyProtection="1">
      <alignment vertical="top"/>
    </xf>
    <xf numFmtId="0" fontId="0" fillId="0" borderId="76" xfId="0" applyNumberFormat="1" applyFont="1" applyFill="1" applyBorder="1" applyAlignment="1" applyProtection="1">
      <alignment vertical="top"/>
    </xf>
    <xf numFmtId="0" fontId="0" fillId="0" borderId="77" xfId="0" applyNumberFormat="1" applyFont="1" applyFill="1" applyBorder="1" applyAlignment="1" applyProtection="1">
      <alignment vertical="top"/>
    </xf>
    <xf numFmtId="0" fontId="0" fillId="0" borderId="78" xfId="0" applyNumberFormat="1" applyFont="1" applyFill="1" applyBorder="1" applyAlignment="1" applyProtection="1">
      <alignment vertical="top"/>
    </xf>
    <xf numFmtId="0" fontId="0" fillId="0" borderId="79" xfId="0" applyNumberFormat="1" applyFont="1" applyFill="1" applyBorder="1" applyAlignment="1" applyProtection="1">
      <alignment vertical="top"/>
    </xf>
    <xf numFmtId="0" fontId="0" fillId="0" borderId="80" xfId="0" applyNumberFormat="1" applyFont="1" applyFill="1" applyBorder="1" applyAlignment="1" applyProtection="1">
      <alignment vertical="top"/>
    </xf>
    <xf numFmtId="0" fontId="0" fillId="0" borderId="81" xfId="0" applyNumberFormat="1" applyFont="1" applyFill="1" applyBorder="1" applyAlignment="1" applyProtection="1">
      <alignment vertical="top"/>
    </xf>
    <xf numFmtId="0" fontId="0" fillId="0" borderId="82" xfId="0" applyNumberFormat="1" applyFont="1" applyFill="1" applyBorder="1" applyAlignment="1" applyProtection="1">
      <alignment vertical="top"/>
    </xf>
    <xf numFmtId="0" fontId="3" fillId="0" borderId="0" xfId="0" applyNumberFormat="1" applyFont="1" applyFill="1" applyBorder="1" applyAlignment="1" applyProtection="1">
      <alignment vertical="center"/>
    </xf>
    <xf numFmtId="0" fontId="3" fillId="0" borderId="42" xfId="0" applyNumberFormat="1" applyFont="1" applyFill="1" applyBorder="1" applyAlignment="1" applyProtection="1">
      <alignment horizontal="left" vertical="center" indent="1"/>
    </xf>
    <xf numFmtId="0" fontId="3" fillId="0" borderId="50" xfId="0" applyNumberFormat="1" applyFont="1" applyFill="1" applyBorder="1" applyAlignment="1" applyProtection="1">
      <alignment horizontal="center" vertical="center"/>
    </xf>
    <xf numFmtId="0" fontId="3" fillId="0" borderId="53" xfId="0" applyNumberFormat="1" applyFont="1" applyFill="1" applyBorder="1" applyAlignment="1" applyProtection="1">
      <alignment horizontal="center" vertical="center"/>
    </xf>
    <xf numFmtId="0" fontId="3" fillId="0" borderId="51" xfId="0" applyNumberFormat="1" applyFont="1" applyFill="1" applyBorder="1" applyAlignment="1" applyProtection="1">
      <alignment horizontal="left" vertical="center" indent="1"/>
    </xf>
    <xf numFmtId="0" fontId="3" fillId="0" borderId="56" xfId="0" applyNumberFormat="1" applyFont="1" applyFill="1" applyBorder="1" applyAlignment="1" applyProtection="1">
      <alignment horizontal="left" vertical="center" indent="1"/>
    </xf>
    <xf numFmtId="0" fontId="3" fillId="0" borderId="83" xfId="0" applyNumberFormat="1" applyFont="1" applyFill="1" applyBorder="1" applyAlignment="1" applyProtection="1">
      <alignment vertical="top"/>
    </xf>
    <xf numFmtId="0" fontId="50" fillId="0" borderId="46" xfId="0" applyNumberFormat="1" applyFont="1" applyFill="1" applyBorder="1" applyAlignment="1" applyProtection="1">
      <alignment horizontal="left" vertical="center" indent="1"/>
    </xf>
    <xf numFmtId="0" fontId="3" fillId="0" borderId="84" xfId="0" applyNumberFormat="1" applyFont="1" applyFill="1" applyBorder="1" applyAlignment="1" applyProtection="1">
      <alignment vertical="center"/>
    </xf>
    <xf numFmtId="0" fontId="50" fillId="0" borderId="61" xfId="0" applyNumberFormat="1" applyFont="1" applyFill="1" applyBorder="1" applyAlignment="1" applyProtection="1">
      <alignment horizontal="left" vertical="center" indent="1"/>
    </xf>
    <xf numFmtId="0" fontId="3" fillId="0" borderId="55" xfId="0" applyNumberFormat="1" applyFont="1" applyFill="1" applyBorder="1" applyAlignment="1" applyProtection="1">
      <alignment horizontal="center" vertical="center"/>
    </xf>
    <xf numFmtId="0" fontId="3" fillId="0" borderId="59" xfId="0" applyNumberFormat="1" applyFont="1" applyFill="1" applyBorder="1" applyAlignment="1" applyProtection="1">
      <alignment horizontal="center" vertical="center"/>
    </xf>
    <xf numFmtId="0" fontId="3" fillId="0" borderId="60" xfId="0" applyNumberFormat="1" applyFont="1" applyFill="1" applyBorder="1" applyAlignment="1" applyProtection="1">
      <alignment horizontal="center" vertical="center"/>
    </xf>
    <xf numFmtId="0" fontId="3" fillId="0" borderId="85" xfId="0" applyNumberFormat="1" applyFont="1" applyFill="1" applyBorder="1" applyAlignment="1" applyProtection="1">
      <alignment vertical="center"/>
    </xf>
    <xf numFmtId="0" fontId="3" fillId="0" borderId="86" xfId="0" applyNumberFormat="1" applyFont="1" applyFill="1" applyBorder="1" applyAlignment="1" applyProtection="1">
      <alignment vertical="top"/>
    </xf>
    <xf numFmtId="1" fontId="3" fillId="0" borderId="46" xfId="0" applyNumberFormat="1" applyFont="1" applyFill="1" applyBorder="1" applyAlignment="1" applyProtection="1">
      <alignment horizontal="center" vertical="center"/>
    </xf>
    <xf numFmtId="1" fontId="3" fillId="0" borderId="42" xfId="0" applyNumberFormat="1" applyFont="1" applyFill="1" applyBorder="1" applyAlignment="1" applyProtection="1">
      <alignment horizontal="center" vertical="center"/>
    </xf>
    <xf numFmtId="1" fontId="3" fillId="0" borderId="54" xfId="0" applyNumberFormat="1" applyFont="1" applyFill="1" applyBorder="1" applyAlignment="1" applyProtection="1">
      <alignment horizontal="center" vertical="center"/>
    </xf>
    <xf numFmtId="1" fontId="3" fillId="16" borderId="46" xfId="0" applyNumberFormat="1" applyFont="1" applyFill="1" applyBorder="1" applyAlignment="1" applyProtection="1">
      <alignment horizontal="center" vertical="center"/>
    </xf>
    <xf numFmtId="1" fontId="3" fillId="0" borderId="60" xfId="0" applyNumberFormat="1" applyFont="1" applyFill="1" applyBorder="1" applyAlignment="1" applyProtection="1">
      <alignment horizontal="center" vertical="center"/>
    </xf>
    <xf numFmtId="1" fontId="3" fillId="0" borderId="56" xfId="0" applyNumberFormat="1" applyFont="1" applyFill="1" applyBorder="1" applyAlignment="1" applyProtection="1">
      <alignment horizontal="center" vertical="center"/>
    </xf>
    <xf numFmtId="1" fontId="3" fillId="0" borderId="57" xfId="0" applyNumberFormat="1" applyFont="1" applyFill="1" applyBorder="1" applyAlignment="1" applyProtection="1">
      <alignment horizontal="center" vertical="center"/>
    </xf>
    <xf numFmtId="1" fontId="50" fillId="0" borderId="62" xfId="0" applyNumberFormat="1" applyFont="1" applyFill="1" applyBorder="1" applyAlignment="1" applyProtection="1">
      <alignment horizontal="center" vertical="center"/>
    </xf>
    <xf numFmtId="1" fontId="50" fillId="16" borderId="42" xfId="0" applyNumberFormat="1" applyFont="1" applyFill="1" applyBorder="1" applyAlignment="1" applyProtection="1">
      <alignment horizontal="center" vertical="center"/>
    </xf>
    <xf numFmtId="1" fontId="50" fillId="16" borderId="42" xfId="0" applyNumberFormat="1" applyFont="1" applyFill="1" applyBorder="1" applyAlignment="1" applyProtection="1">
      <alignment horizontal="center" vertical="top"/>
    </xf>
    <xf numFmtId="1" fontId="3" fillId="0" borderId="86" xfId="0" applyNumberFormat="1" applyFont="1" applyFill="1" applyBorder="1" applyAlignment="1" applyProtection="1">
      <alignment horizontal="center" vertical="center"/>
    </xf>
    <xf numFmtId="1" fontId="3" fillId="0" borderId="87" xfId="0" applyNumberFormat="1" applyFont="1" applyFill="1" applyBorder="1" applyAlignment="1" applyProtection="1">
      <alignment horizontal="center" vertical="center"/>
    </xf>
    <xf numFmtId="1" fontId="3" fillId="0" borderId="62" xfId="0" applyNumberFormat="1" applyFont="1" applyFill="1" applyBorder="1" applyAlignment="1" applyProtection="1">
      <alignment horizontal="center" vertical="center"/>
    </xf>
    <xf numFmtId="1" fontId="3" fillId="16" borderId="88" xfId="0" applyNumberFormat="1" applyFont="1" applyFill="1" applyBorder="1" applyAlignment="1" applyProtection="1">
      <alignment horizontal="center" vertical="center"/>
    </xf>
    <xf numFmtId="1" fontId="3" fillId="16" borderId="89" xfId="0" applyNumberFormat="1" applyFont="1" applyFill="1" applyBorder="1" applyAlignment="1" applyProtection="1">
      <alignment horizontal="center" vertical="center"/>
    </xf>
    <xf numFmtId="1" fontId="3" fillId="16" borderId="90" xfId="0" applyNumberFormat="1" applyFont="1" applyFill="1" applyBorder="1" applyAlignment="1" applyProtection="1">
      <alignment horizontal="center" vertical="center"/>
    </xf>
    <xf numFmtId="1" fontId="3" fillId="16" borderId="91" xfId="0" applyNumberFormat="1" applyFont="1" applyFill="1" applyBorder="1" applyAlignment="1" applyProtection="1">
      <alignment horizontal="center" vertical="center"/>
    </xf>
    <xf numFmtId="1" fontId="3" fillId="16" borderId="42" xfId="0" applyNumberFormat="1" applyFont="1" applyFill="1" applyBorder="1" applyAlignment="1" applyProtection="1">
      <alignment horizontal="center" vertical="center"/>
    </xf>
    <xf numFmtId="1" fontId="3" fillId="16" borderId="92" xfId="0" applyNumberFormat="1" applyFont="1" applyFill="1" applyBorder="1" applyAlignment="1" applyProtection="1">
      <alignment horizontal="center" vertical="center"/>
    </xf>
    <xf numFmtId="1" fontId="3" fillId="16" borderId="93" xfId="0" applyNumberFormat="1" applyFont="1" applyFill="1" applyBorder="1" applyAlignment="1" applyProtection="1">
      <alignment horizontal="center" vertical="center"/>
    </xf>
    <xf numFmtId="1" fontId="3" fillId="16" borderId="94" xfId="0" applyNumberFormat="1" applyFont="1" applyFill="1" applyBorder="1" applyAlignment="1" applyProtection="1">
      <alignment horizontal="center" vertical="center"/>
    </xf>
    <xf numFmtId="1" fontId="3" fillId="16" borderId="95" xfId="0" applyNumberFormat="1" applyFont="1" applyFill="1" applyBorder="1" applyAlignment="1" applyProtection="1">
      <alignment horizontal="center" vertical="center"/>
    </xf>
    <xf numFmtId="1" fontId="50" fillId="0" borderId="0" xfId="0" applyNumberFormat="1" applyFont="1" applyFill="1" applyBorder="1" applyAlignment="1" applyProtection="1">
      <alignment horizontal="center" vertical="top"/>
    </xf>
    <xf numFmtId="1" fontId="50" fillId="2" borderId="62" xfId="0" applyNumberFormat="1" applyFont="1" applyFill="1" applyBorder="1" applyAlignment="1" applyProtection="1">
      <alignment horizontal="center" vertical="center"/>
    </xf>
    <xf numFmtId="0" fontId="3" fillId="16" borderId="53" xfId="0" applyNumberFormat="1" applyFont="1" applyFill="1" applyBorder="1" applyAlignment="1" applyProtection="1">
      <alignment horizontal="center" vertical="center"/>
    </xf>
    <xf numFmtId="0" fontId="3" fillId="16" borderId="42" xfId="0" applyNumberFormat="1" applyFont="1" applyFill="1" applyBorder="1" applyAlignment="1" applyProtection="1">
      <alignment horizontal="left" vertical="center" indent="1"/>
    </xf>
    <xf numFmtId="1" fontId="3" fillId="0" borderId="0"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left" vertical="top" indent="2"/>
    </xf>
    <xf numFmtId="0" fontId="71" fillId="0" borderId="0" xfId="0" applyNumberFormat="1" applyFont="1" applyFill="1" applyBorder="1" applyAlignment="1" applyProtection="1">
      <alignment horizontal="left" vertical="top" indent="1"/>
    </xf>
    <xf numFmtId="0" fontId="50" fillId="0" borderId="0" xfId="0" applyNumberFormat="1" applyFont="1" applyFill="1" applyBorder="1" applyAlignment="1" applyProtection="1">
      <alignment horizontal="center" vertical="top"/>
    </xf>
    <xf numFmtId="0" fontId="50" fillId="0" borderId="0" xfId="0" applyNumberFormat="1" applyFont="1" applyFill="1" applyBorder="1" applyAlignment="1" applyProtection="1">
      <alignment vertical="top"/>
    </xf>
    <xf numFmtId="0" fontId="3" fillId="0" borderId="0" xfId="0" applyNumberFormat="1" applyFont="1" applyFill="1" applyBorder="1" applyAlignment="1" applyProtection="1">
      <alignment horizontal="centerContinuous" vertical="top"/>
    </xf>
    <xf numFmtId="0" fontId="79" fillId="29" borderId="0" xfId="0" applyNumberFormat="1" applyFont="1" applyFill="1" applyBorder="1" applyAlignment="1" applyProtection="1">
      <alignment vertical="center" wrapText="1"/>
    </xf>
    <xf numFmtId="1" fontId="3" fillId="0" borderId="83" xfId="0" applyNumberFormat="1" applyFont="1" applyFill="1" applyBorder="1" applyAlignment="1" applyProtection="1">
      <alignment horizontal="center" vertical="center"/>
    </xf>
    <xf numFmtId="1" fontId="3" fillId="0" borderId="96" xfId="0" applyNumberFormat="1" applyFont="1" applyFill="1" applyBorder="1" applyAlignment="1" applyProtection="1">
      <alignment horizontal="center" vertical="center"/>
    </xf>
    <xf numFmtId="1" fontId="3" fillId="0" borderId="97" xfId="0" applyNumberFormat="1" applyFont="1" applyFill="1" applyBorder="1" applyAlignment="1" applyProtection="1">
      <alignment horizontal="center" vertical="center"/>
    </xf>
    <xf numFmtId="1" fontId="3" fillId="0" borderId="98" xfId="0" applyNumberFormat="1" applyFont="1" applyFill="1" applyBorder="1" applyAlignment="1" applyProtection="1">
      <alignment horizontal="center" vertical="center"/>
    </xf>
    <xf numFmtId="1" fontId="3" fillId="0" borderId="99" xfId="0" applyNumberFormat="1" applyFont="1" applyFill="1" applyBorder="1" applyAlignment="1" applyProtection="1">
      <alignment horizontal="center" vertical="center"/>
    </xf>
    <xf numFmtId="1" fontId="3" fillId="0" borderId="100" xfId="0" applyNumberFormat="1" applyFont="1" applyFill="1" applyBorder="1" applyAlignment="1" applyProtection="1">
      <alignment horizontal="center" vertical="center"/>
    </xf>
    <xf numFmtId="1" fontId="3" fillId="0" borderId="101" xfId="0" applyNumberFormat="1" applyFont="1" applyFill="1" applyBorder="1" applyAlignment="1" applyProtection="1">
      <alignment horizontal="center" vertical="center"/>
    </xf>
    <xf numFmtId="1" fontId="3" fillId="0" borderId="102" xfId="0" applyNumberFormat="1" applyFont="1" applyFill="1" applyBorder="1" applyAlignment="1" applyProtection="1">
      <alignment horizontal="center" vertical="center"/>
    </xf>
    <xf numFmtId="0" fontId="48" fillId="0" borderId="0" xfId="0" applyNumberFormat="1" applyFont="1" applyFill="1" applyBorder="1" applyAlignment="1" applyProtection="1">
      <alignment horizontal="center" vertical="top"/>
    </xf>
    <xf numFmtId="0" fontId="48" fillId="0" borderId="0" xfId="0" applyNumberFormat="1" applyFont="1" applyFill="1" applyBorder="1" applyAlignment="1" applyProtection="1">
      <alignment vertical="top"/>
    </xf>
    <xf numFmtId="0" fontId="3" fillId="0" borderId="5" xfId="0" applyNumberFormat="1" applyFont="1" applyFill="1" applyBorder="1" applyAlignment="1" applyProtection="1">
      <alignment vertical="top"/>
    </xf>
    <xf numFmtId="0" fontId="3" fillId="0" borderId="10" xfId="0" applyNumberFormat="1" applyFont="1" applyFill="1" applyBorder="1" applyAlignment="1" applyProtection="1">
      <alignment vertical="top"/>
    </xf>
    <xf numFmtId="0" fontId="3" fillId="0" borderId="7" xfId="0" applyNumberFormat="1" applyFont="1" applyFill="1" applyBorder="1" applyAlignment="1" applyProtection="1">
      <alignment vertical="top"/>
    </xf>
    <xf numFmtId="0" fontId="80" fillId="0" borderId="103" xfId="0" applyNumberFormat="1" applyFont="1" applyFill="1" applyBorder="1" applyAlignment="1" applyProtection="1">
      <alignment horizontal="center" vertical="center"/>
    </xf>
    <xf numFmtId="0" fontId="82" fillId="0" borderId="0" xfId="0" applyNumberFormat="1" applyFont="1" applyFill="1" applyBorder="1" applyAlignment="1" applyProtection="1">
      <alignment horizontal="center" vertical="center"/>
    </xf>
    <xf numFmtId="0" fontId="82" fillId="0" borderId="0" xfId="0" applyNumberFormat="1" applyFont="1" applyFill="1" applyBorder="1" applyAlignment="1" applyProtection="1">
      <alignment vertical="top"/>
    </xf>
    <xf numFmtId="0" fontId="3" fillId="0" borderId="2" xfId="0" applyNumberFormat="1" applyFont="1" applyFill="1" applyBorder="1" applyAlignment="1" applyProtection="1">
      <alignment horizontal="center" vertical="top"/>
    </xf>
    <xf numFmtId="0" fontId="48" fillId="0" borderId="0" xfId="0" quotePrefix="1" applyNumberFormat="1" applyFont="1" applyFill="1" applyBorder="1" applyAlignment="1" applyProtection="1">
      <alignment horizontal="left" vertical="top" indent="3"/>
    </xf>
    <xf numFmtId="0" fontId="77" fillId="0" borderId="0" xfId="0" applyNumberFormat="1" applyFont="1" applyFill="1" applyBorder="1" applyAlignment="1" applyProtection="1">
      <alignment horizontal="left" vertical="top"/>
    </xf>
    <xf numFmtId="0" fontId="3" fillId="0" borderId="0" xfId="0" applyNumberFormat="1" applyFont="1" applyFill="1" applyBorder="1" applyAlignment="1" applyProtection="1">
      <alignment horizontal="left" vertical="top" wrapText="1"/>
    </xf>
    <xf numFmtId="0" fontId="3" fillId="0" borderId="0" xfId="0" applyNumberFormat="1" applyFont="1" applyFill="1" applyBorder="1" applyAlignment="1" applyProtection="1">
      <alignment horizontal="center" vertical="top" wrapText="1"/>
    </xf>
    <xf numFmtId="0" fontId="50" fillId="4" borderId="105" xfId="0" applyNumberFormat="1" applyFont="1" applyFill="1" applyBorder="1" applyAlignment="1" applyProtection="1">
      <alignment horizontal="center" vertical="top"/>
    </xf>
    <xf numFmtId="0" fontId="3" fillId="0" borderId="110" xfId="0" applyNumberFormat="1" applyFont="1" applyFill="1" applyBorder="1" applyAlignment="1" applyProtection="1">
      <alignment horizontal="center" vertical="center"/>
    </xf>
    <xf numFmtId="0" fontId="3" fillId="0" borderId="62" xfId="0" applyNumberFormat="1" applyFont="1" applyFill="1" applyBorder="1" applyAlignment="1" applyProtection="1">
      <alignment horizontal="center" vertical="center" wrapText="1"/>
    </xf>
    <xf numFmtId="0" fontId="3" fillId="2" borderId="42" xfId="0" applyNumberFormat="1" applyFont="1" applyFill="1" applyBorder="1" applyAlignment="1" applyProtection="1">
      <alignment horizontal="center" vertical="center"/>
    </xf>
    <xf numFmtId="0" fontId="3" fillId="16" borderId="42" xfId="0" applyNumberFormat="1" applyFont="1" applyFill="1" applyBorder="1" applyAlignment="1" applyProtection="1">
      <alignment horizontal="center" vertical="center"/>
    </xf>
    <xf numFmtId="0" fontId="3" fillId="9" borderId="42" xfId="0" applyNumberFormat="1" applyFont="1" applyFill="1" applyBorder="1" applyAlignment="1" applyProtection="1">
      <alignment horizontal="center" vertical="center"/>
    </xf>
    <xf numFmtId="0" fontId="3" fillId="21" borderId="42" xfId="0" applyNumberFormat="1" applyFont="1" applyFill="1" applyBorder="1" applyAlignment="1" applyProtection="1">
      <alignment horizontal="center" vertical="center"/>
    </xf>
    <xf numFmtId="0" fontId="3" fillId="5" borderId="42" xfId="0" applyNumberFormat="1" applyFont="1" applyFill="1" applyBorder="1" applyAlignment="1" applyProtection="1">
      <alignment horizontal="center" vertical="center"/>
    </xf>
    <xf numFmtId="0" fontId="3" fillId="17" borderId="110" xfId="0" applyNumberFormat="1" applyFont="1" applyFill="1" applyBorder="1" applyAlignment="1" applyProtection="1">
      <alignment horizontal="center" vertical="center"/>
    </xf>
    <xf numFmtId="0" fontId="3" fillId="0" borderId="40" xfId="0" applyNumberFormat="1" applyFont="1" applyFill="1" applyBorder="1" applyAlignment="1" applyProtection="1">
      <alignment horizontal="center" vertical="center"/>
    </xf>
    <xf numFmtId="0" fontId="3" fillId="0" borderId="40" xfId="0" applyNumberFormat="1" applyFont="1" applyFill="1" applyBorder="1" applyAlignment="1" applyProtection="1">
      <alignment horizontal="center" vertical="center" wrapText="1"/>
    </xf>
    <xf numFmtId="49" fontId="0" fillId="0" borderId="0" xfId="0" applyNumberFormat="1" applyFont="1" applyFill="1" applyBorder="1" applyAlignment="1" applyProtection="1">
      <alignment vertical="top"/>
    </xf>
    <xf numFmtId="49" fontId="0" fillId="29" borderId="0" xfId="0" applyNumberFormat="1" applyFont="1" applyFill="1" applyBorder="1" applyAlignment="1" applyProtection="1">
      <alignment horizontal="center" vertical="top" wrapText="1"/>
    </xf>
    <xf numFmtId="49" fontId="79" fillId="29" borderId="0" xfId="0" applyNumberFormat="1" applyFont="1" applyFill="1" applyBorder="1" applyAlignment="1" applyProtection="1">
      <alignment vertical="center" wrapText="1"/>
    </xf>
    <xf numFmtId="49" fontId="3" fillId="29" borderId="0" xfId="0" applyNumberFormat="1" applyFont="1" applyFill="1" applyBorder="1" applyAlignment="1" applyProtection="1">
      <alignment horizontal="right" vertical="top"/>
    </xf>
    <xf numFmtId="49" fontId="53" fillId="29" borderId="0" xfId="0" applyNumberFormat="1" applyFont="1" applyFill="1" applyBorder="1" applyAlignment="1" applyProtection="1">
      <alignment vertical="top"/>
    </xf>
    <xf numFmtId="49" fontId="53" fillId="29" borderId="0" xfId="0" applyNumberFormat="1" applyFont="1" applyFill="1" applyBorder="1" applyAlignment="1" applyProtection="1"/>
    <xf numFmtId="49" fontId="50" fillId="0" borderId="0" xfId="0" applyNumberFormat="1" applyFont="1" applyFill="1" applyBorder="1" applyAlignment="1" applyProtection="1">
      <alignment vertical="top"/>
    </xf>
    <xf numFmtId="49" fontId="3" fillId="0" borderId="0" xfId="0" applyNumberFormat="1" applyFont="1" applyFill="1" applyBorder="1" applyAlignment="1" applyProtection="1">
      <alignment vertical="top"/>
    </xf>
    <xf numFmtId="49" fontId="3" fillId="0" borderId="0" xfId="0" quotePrefix="1" applyNumberFormat="1" applyFont="1" applyFill="1" applyBorder="1" applyAlignment="1" applyProtection="1">
      <alignment horizontal="center" vertical="top"/>
    </xf>
    <xf numFmtId="49" fontId="0" fillId="0" borderId="0" xfId="0" applyNumberFormat="1" applyFont="1" applyFill="1" applyBorder="1" applyAlignment="1" applyProtection="1">
      <alignment vertical="center"/>
    </xf>
    <xf numFmtId="49" fontId="0" fillId="29" borderId="0" xfId="0" applyNumberFormat="1" applyFont="1" applyFill="1" applyBorder="1" applyAlignment="1" applyProtection="1">
      <alignment horizontal="center" vertical="center" wrapText="1"/>
    </xf>
    <xf numFmtId="49" fontId="0" fillId="29" borderId="0" xfId="0" applyNumberFormat="1" applyFont="1" applyFill="1" applyBorder="1" applyAlignment="1" applyProtection="1">
      <alignment horizontal="left" vertical="center" wrapText="1" indent="1"/>
    </xf>
    <xf numFmtId="49" fontId="0" fillId="29" borderId="0" xfId="0" applyNumberFormat="1" applyFont="1" applyFill="1" applyBorder="1" applyAlignment="1" applyProtection="1">
      <alignment horizontal="left" vertical="center" indent="1"/>
    </xf>
    <xf numFmtId="49" fontId="55" fillId="0" borderId="0" xfId="0" applyNumberFormat="1" applyFont="1" applyFill="1" applyBorder="1" applyAlignment="1" applyProtection="1">
      <alignment horizontal="right" vertical="center"/>
    </xf>
    <xf numFmtId="49" fontId="58" fillId="0" borderId="0" xfId="0" applyNumberFormat="1" applyFont="1" applyFill="1" applyBorder="1" applyAlignment="1" applyProtection="1">
      <alignment horizontal="center" vertical="center"/>
    </xf>
    <xf numFmtId="49" fontId="0" fillId="0"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center" vertical="top" wrapText="1"/>
    </xf>
    <xf numFmtId="49" fontId="0" fillId="4" borderId="0" xfId="0" applyNumberFormat="1" applyFont="1" applyFill="1" applyBorder="1" applyAlignment="1" applyProtection="1">
      <alignment horizontal="left" vertical="top" wrapText="1" indent="1"/>
    </xf>
    <xf numFmtId="49" fontId="50" fillId="4" borderId="0" xfId="0" applyNumberFormat="1" applyFont="1" applyFill="1" applyBorder="1" applyAlignment="1" applyProtection="1">
      <alignment horizontal="left" vertical="center" wrapText="1" indent="1"/>
    </xf>
    <xf numFmtId="49" fontId="52" fillId="4" borderId="0" xfId="0" applyNumberFormat="1" applyFont="1" applyFill="1" applyBorder="1" applyAlignment="1" applyProtection="1">
      <alignment horizontal="center" vertical="center" wrapText="1"/>
    </xf>
    <xf numFmtId="49" fontId="50" fillId="4" borderId="0" xfId="0" applyNumberFormat="1" applyFont="1" applyFill="1" applyBorder="1" applyAlignment="1" applyProtection="1">
      <alignment horizontal="left" vertical="top" wrapText="1"/>
    </xf>
    <xf numFmtId="49" fontId="0" fillId="4" borderId="0" xfId="0" applyNumberFormat="1" applyFont="1" applyFill="1" applyBorder="1" applyAlignment="1" applyProtection="1">
      <alignment vertical="top" wrapText="1"/>
    </xf>
    <xf numFmtId="49" fontId="3" fillId="16" borderId="0" xfId="1" applyNumberFormat="1" applyFont="1" applyFill="1" applyBorder="1" applyAlignment="1" applyProtection="1">
      <alignment horizontal="center" vertical="top" wrapText="1"/>
    </xf>
    <xf numFmtId="0" fontId="0" fillId="0" borderId="117" xfId="0" applyNumberFormat="1" applyFont="1" applyFill="1" applyBorder="1" applyAlignment="1" applyProtection="1">
      <alignment horizontal="center" vertical="center"/>
    </xf>
    <xf numFmtId="1" fontId="22" fillId="16" borderId="118" xfId="0" applyNumberFormat="1" applyFont="1" applyFill="1" applyBorder="1" applyAlignment="1" applyProtection="1">
      <alignment horizontal="center" vertical="center"/>
    </xf>
    <xf numFmtId="1" fontId="22" fillId="16" borderId="119" xfId="0" applyNumberFormat="1" applyFont="1" applyFill="1" applyBorder="1" applyAlignment="1" applyProtection="1">
      <alignment horizontal="center" vertical="center"/>
    </xf>
    <xf numFmtId="0" fontId="0" fillId="0" borderId="120" xfId="0" applyNumberFormat="1" applyFont="1" applyFill="1" applyBorder="1" applyAlignment="1" applyProtection="1">
      <alignment vertical="center"/>
    </xf>
    <xf numFmtId="0" fontId="3" fillId="0" borderId="122" xfId="0" applyNumberFormat="1" applyFont="1" applyFill="1" applyBorder="1" applyAlignment="1" applyProtection="1">
      <alignment horizontal="center" vertical="center"/>
    </xf>
    <xf numFmtId="0" fontId="0" fillId="0" borderId="122" xfId="0" applyNumberFormat="1" applyFont="1" applyFill="1" applyBorder="1" applyAlignment="1" applyProtection="1">
      <alignment horizontal="center" vertical="center"/>
    </xf>
    <xf numFmtId="0" fontId="0" fillId="0" borderId="123" xfId="0" applyNumberFormat="1" applyFont="1" applyFill="1" applyBorder="1" applyAlignment="1" applyProtection="1">
      <alignment horizontal="center" vertical="center"/>
    </xf>
    <xf numFmtId="0" fontId="0" fillId="0" borderId="124" xfId="0" applyNumberFormat="1" applyFont="1" applyFill="1" applyBorder="1" applyAlignment="1" applyProtection="1">
      <alignment horizontal="center" vertical="center"/>
    </xf>
    <xf numFmtId="0" fontId="0" fillId="0" borderId="125" xfId="0" applyNumberFormat="1" applyFont="1" applyFill="1" applyBorder="1" applyAlignment="1" applyProtection="1">
      <alignment horizontal="center" vertical="center"/>
    </xf>
    <xf numFmtId="0" fontId="0" fillId="0" borderId="121"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right" vertical="top" indent="1"/>
    </xf>
    <xf numFmtId="1" fontId="22" fillId="16" borderId="127" xfId="0" applyNumberFormat="1" applyFont="1" applyFill="1" applyBorder="1" applyAlignment="1" applyProtection="1">
      <alignment horizontal="center"/>
    </xf>
    <xf numFmtId="0" fontId="0" fillId="0" borderId="128" xfId="0" applyNumberFormat="1" applyFont="1" applyFill="1" applyBorder="1" applyAlignment="1" applyProtection="1">
      <alignment vertical="center"/>
    </xf>
    <xf numFmtId="0" fontId="0" fillId="0" borderId="129" xfId="0" applyNumberFormat="1" applyFont="1" applyFill="1" applyBorder="1" applyAlignment="1" applyProtection="1">
      <alignment horizontal="center" vertical="center"/>
    </xf>
    <xf numFmtId="0" fontId="0" fillId="0" borderId="130" xfId="0" applyNumberFormat="1" applyFont="1" applyFill="1" applyBorder="1" applyAlignment="1" applyProtection="1">
      <alignment horizontal="center" vertical="center"/>
    </xf>
    <xf numFmtId="0" fontId="0" fillId="0" borderId="120" xfId="0" applyNumberFormat="1" applyFont="1" applyFill="1" applyBorder="1" applyAlignment="1" applyProtection="1">
      <alignment horizontal="center" vertical="center"/>
    </xf>
    <xf numFmtId="0" fontId="0" fillId="0" borderId="131" xfId="0" applyNumberFormat="1" applyFont="1" applyFill="1" applyBorder="1" applyAlignment="1" applyProtection="1">
      <alignment horizontal="center" vertical="center"/>
    </xf>
    <xf numFmtId="0" fontId="60" fillId="39" borderId="129" xfId="0" applyNumberFormat="1" applyFont="1" applyFill="1" applyBorder="1" applyAlignment="1" applyProtection="1">
      <alignment horizontal="center" vertical="center"/>
    </xf>
    <xf numFmtId="0" fontId="83" fillId="40" borderId="124" xfId="0" applyNumberFormat="1" applyFont="1" applyFill="1" applyBorder="1" applyAlignment="1" applyProtection="1">
      <alignment horizontal="center" vertical="center"/>
    </xf>
    <xf numFmtId="0" fontId="83" fillId="40" borderId="126" xfId="0" applyNumberFormat="1" applyFont="1" applyFill="1" applyBorder="1" applyAlignment="1" applyProtection="1">
      <alignment horizontal="center" vertical="center"/>
    </xf>
    <xf numFmtId="0" fontId="0" fillId="2" borderId="62" xfId="0" applyNumberFormat="1" applyFont="1" applyFill="1" applyBorder="1" applyAlignment="1" applyProtection="1">
      <alignment horizontal="center" vertical="center" wrapText="1"/>
    </xf>
    <xf numFmtId="0" fontId="3" fillId="38" borderId="62" xfId="0" applyNumberFormat="1" applyFont="1" applyFill="1" applyBorder="1" applyAlignment="1" applyProtection="1">
      <alignment horizontal="center" vertical="center" wrapText="1"/>
    </xf>
    <xf numFmtId="0" fontId="3" fillId="16" borderId="62" xfId="0" applyNumberFormat="1" applyFont="1" applyFill="1" applyBorder="1" applyAlignment="1" applyProtection="1">
      <alignment horizontal="center" vertical="center" wrapText="1"/>
    </xf>
    <xf numFmtId="0" fontId="0" fillId="0" borderId="132" xfId="0" applyNumberFormat="1" applyFont="1" applyFill="1" applyBorder="1" applyAlignment="1" applyProtection="1">
      <alignment horizontal="center" vertical="center"/>
    </xf>
    <xf numFmtId="0" fontId="0" fillId="0" borderId="133" xfId="0" applyNumberFormat="1" applyFont="1" applyFill="1" applyBorder="1" applyAlignment="1" applyProtection="1">
      <alignment horizontal="center" vertical="center"/>
    </xf>
    <xf numFmtId="0" fontId="0" fillId="0" borderId="134" xfId="0" applyNumberFormat="1" applyFont="1" applyFill="1" applyBorder="1" applyAlignment="1" applyProtection="1">
      <alignment horizontal="center" vertical="center"/>
    </xf>
    <xf numFmtId="0" fontId="0" fillId="0" borderId="135" xfId="0" applyNumberFormat="1" applyFont="1" applyFill="1" applyBorder="1" applyAlignment="1" applyProtection="1">
      <alignment horizontal="center" vertical="center"/>
    </xf>
    <xf numFmtId="0" fontId="0" fillId="0" borderId="136" xfId="0" applyNumberFormat="1" applyFont="1" applyFill="1" applyBorder="1" applyAlignment="1" applyProtection="1">
      <alignment horizontal="center" vertical="center"/>
    </xf>
    <xf numFmtId="0" fontId="0" fillId="0" borderId="137" xfId="0" applyNumberFormat="1" applyFont="1" applyFill="1" applyBorder="1" applyAlignment="1" applyProtection="1">
      <alignment horizontal="center" vertical="center"/>
    </xf>
    <xf numFmtId="1" fontId="22" fillId="16" borderId="0" xfId="0" applyNumberFormat="1" applyFont="1" applyFill="1" applyBorder="1" applyAlignment="1" applyProtection="1">
      <alignment horizontal="center" vertical="center"/>
    </xf>
    <xf numFmtId="0" fontId="0" fillId="0" borderId="0" xfId="0" applyNumberFormat="1" applyFont="1" applyFill="1" applyBorder="1" applyAlignment="1" applyProtection="1">
      <alignment horizontal="center" vertical="center"/>
    </xf>
    <xf numFmtId="0" fontId="50" fillId="0" borderId="138" xfId="0" applyNumberFormat="1" applyFont="1" applyFill="1" applyBorder="1" applyAlignment="1" applyProtection="1">
      <alignment horizontal="center" vertical="center"/>
    </xf>
    <xf numFmtId="0" fontId="50" fillId="0" borderId="139" xfId="0" applyNumberFormat="1" applyFont="1" applyFill="1" applyBorder="1" applyAlignment="1" applyProtection="1">
      <alignment horizontal="center" vertical="center"/>
    </xf>
    <xf numFmtId="0" fontId="50" fillId="0" borderId="140" xfId="0" applyNumberFormat="1" applyFont="1" applyFill="1" applyBorder="1" applyAlignment="1" applyProtection="1">
      <alignment horizontal="center" vertical="center"/>
    </xf>
    <xf numFmtId="0" fontId="0" fillId="0" borderId="141" xfId="0" applyNumberFormat="1" applyFont="1" applyFill="1" applyBorder="1" applyAlignment="1" applyProtection="1">
      <alignment horizontal="center" vertical="center"/>
    </xf>
    <xf numFmtId="0" fontId="0" fillId="0" borderId="142" xfId="0" applyNumberFormat="1" applyFont="1" applyFill="1" applyBorder="1" applyAlignment="1" applyProtection="1">
      <alignment horizontal="center" vertical="center"/>
    </xf>
    <xf numFmtId="0" fontId="0" fillId="0" borderId="143" xfId="0" applyNumberFormat="1" applyFont="1" applyFill="1" applyBorder="1" applyAlignment="1" applyProtection="1">
      <alignment horizontal="center" vertical="center"/>
    </xf>
    <xf numFmtId="0" fontId="50" fillId="0" borderId="145" xfId="0" applyNumberFormat="1" applyFont="1" applyFill="1" applyBorder="1" applyAlignment="1" applyProtection="1">
      <alignment horizontal="center" vertical="center"/>
    </xf>
    <xf numFmtId="0" fontId="50" fillId="0" borderId="146" xfId="0" applyNumberFormat="1" applyFont="1" applyFill="1" applyBorder="1" applyAlignment="1" applyProtection="1">
      <alignment horizontal="center" vertical="center"/>
    </xf>
    <xf numFmtId="0" fontId="50" fillId="0" borderId="147" xfId="0" applyNumberFormat="1" applyFont="1" applyFill="1" applyBorder="1" applyAlignment="1" applyProtection="1">
      <alignment horizontal="center" vertical="center"/>
    </xf>
    <xf numFmtId="0" fontId="3" fillId="2" borderId="62" xfId="0" applyNumberFormat="1" applyFont="1" applyFill="1" applyBorder="1" applyAlignment="1" applyProtection="1">
      <alignment horizontal="center" vertical="center" wrapText="1"/>
    </xf>
    <xf numFmtId="0" fontId="0" fillId="0" borderId="148" xfId="0" applyNumberFormat="1" applyFont="1" applyFill="1" applyBorder="1" applyAlignment="1" applyProtection="1">
      <alignment horizontal="center" vertical="center"/>
    </xf>
    <xf numFmtId="0" fontId="3" fillId="0" borderId="1" xfId="0" applyNumberFormat="1" applyFont="1" applyFill="1" applyBorder="1" applyAlignment="1" applyProtection="1">
      <alignment vertical="top"/>
    </xf>
    <xf numFmtId="0" fontId="0" fillId="0" borderId="2" xfId="0" applyNumberFormat="1" applyFont="1" applyFill="1" applyBorder="1" applyAlignment="1" applyProtection="1">
      <alignment vertical="top"/>
    </xf>
    <xf numFmtId="0" fontId="50" fillId="0" borderId="2" xfId="0" applyNumberFormat="1" applyFont="1" applyFill="1" applyBorder="1" applyAlignment="1" applyProtection="1">
      <alignment horizontal="center" vertical="top"/>
    </xf>
    <xf numFmtId="0" fontId="50" fillId="0" borderId="3" xfId="0" applyNumberFormat="1" applyFont="1" applyFill="1" applyBorder="1" applyAlignment="1" applyProtection="1">
      <alignment vertical="top"/>
    </xf>
    <xf numFmtId="0" fontId="0" fillId="0" borderId="10" xfId="0" applyNumberFormat="1" applyFont="1" applyFill="1" applyBorder="1" applyAlignment="1" applyProtection="1">
      <alignment vertical="top"/>
    </xf>
    <xf numFmtId="0" fontId="50" fillId="0" borderId="10" xfId="0" applyNumberFormat="1" applyFont="1" applyFill="1" applyBorder="1" applyAlignment="1" applyProtection="1">
      <alignment horizontal="center" vertical="top"/>
    </xf>
    <xf numFmtId="0" fontId="3" fillId="0" borderId="10" xfId="0" applyNumberFormat="1" applyFont="1" applyFill="1" applyBorder="1" applyAlignment="1" applyProtection="1">
      <alignment horizontal="center" vertical="top"/>
    </xf>
    <xf numFmtId="0" fontId="50" fillId="0" borderId="4" xfId="0" applyNumberFormat="1" applyFont="1" applyFill="1" applyBorder="1" applyAlignment="1" applyProtection="1">
      <alignment vertical="top"/>
    </xf>
    <xf numFmtId="0" fontId="48" fillId="0" borderId="7" xfId="0" quotePrefix="1" applyNumberFormat="1" applyFont="1" applyFill="1" applyBorder="1" applyAlignment="1" applyProtection="1">
      <alignment horizontal="left" vertical="top" indent="1"/>
    </xf>
    <xf numFmtId="0" fontId="48" fillId="0" borderId="9" xfId="0" applyNumberFormat="1" applyFont="1" applyFill="1" applyBorder="1" applyAlignment="1" applyProtection="1">
      <alignment vertical="top"/>
    </xf>
    <xf numFmtId="0" fontId="48" fillId="0" borderId="8" xfId="0" quotePrefix="1" applyNumberFormat="1" applyFont="1" applyFill="1" applyBorder="1" applyAlignment="1" applyProtection="1">
      <alignment horizontal="left" vertical="top" indent="1"/>
    </xf>
    <xf numFmtId="0" fontId="48" fillId="0" borderId="11" xfId="0" applyNumberFormat="1" applyFont="1" applyFill="1" applyBorder="1" applyAlignment="1" applyProtection="1">
      <alignment horizontal="center" vertical="top"/>
    </xf>
    <xf numFmtId="0" fontId="48" fillId="0" borderId="6" xfId="0" applyNumberFormat="1" applyFont="1" applyFill="1" applyBorder="1" applyAlignment="1" applyProtection="1">
      <alignment vertical="top"/>
    </xf>
    <xf numFmtId="0" fontId="85" fillId="0" borderId="0" xfId="0" applyNumberFormat="1" applyFont="1" applyFill="1" applyBorder="1" applyAlignment="1" applyProtection="1">
      <alignment horizontal="center" vertical="top"/>
    </xf>
    <xf numFmtId="0" fontId="85" fillId="0" borderId="11" xfId="0" applyNumberFormat="1" applyFont="1" applyFill="1" applyBorder="1" applyAlignment="1" applyProtection="1">
      <alignment horizontal="center" vertical="top"/>
    </xf>
    <xf numFmtId="0" fontId="87" fillId="4" borderId="0" xfId="0" applyNumberFormat="1" applyFont="1" applyFill="1" applyBorder="1" applyAlignment="1" applyProtection="1">
      <alignment horizontal="left" vertical="center" wrapText="1" indent="1"/>
    </xf>
    <xf numFmtId="1" fontId="60" fillId="41" borderId="42" xfId="0" applyNumberFormat="1" applyFont="1" applyFill="1" applyBorder="1" applyAlignment="1" applyProtection="1">
      <alignment horizontal="center" vertical="center"/>
      <protection locked="0"/>
    </xf>
    <xf numFmtId="1" fontId="60" fillId="41" borderId="54" xfId="0" applyNumberFormat="1" applyFont="1" applyFill="1" applyBorder="1" applyAlignment="1" applyProtection="1">
      <alignment horizontal="center" vertical="center"/>
      <protection locked="0"/>
    </xf>
    <xf numFmtId="0" fontId="10" fillId="0" borderId="9" xfId="0" applyNumberFormat="1" applyFont="1" applyFill="1" applyBorder="1" applyAlignment="1" applyProtection="1">
      <alignment horizontal="center" vertical="top"/>
    </xf>
    <xf numFmtId="0" fontId="9" fillId="0" borderId="0" xfId="0" applyNumberFormat="1" applyFont="1" applyFill="1" applyBorder="1" applyAlignment="1" applyProtection="1">
      <alignment horizontal="center" vertical="center"/>
    </xf>
    <xf numFmtId="0" fontId="13" fillId="0" borderId="0" xfId="0" applyNumberFormat="1" applyFont="1" applyFill="1" applyBorder="1" applyAlignment="1" applyProtection="1">
      <alignment horizontal="center" vertical="center"/>
    </xf>
    <xf numFmtId="0" fontId="0" fillId="16" borderId="149" xfId="0" applyNumberFormat="1" applyFont="1" applyFill="1" applyBorder="1" applyAlignment="1" applyProtection="1">
      <alignment horizontal="center" vertical="center"/>
    </xf>
    <xf numFmtId="0" fontId="0" fillId="0" borderId="7" xfId="0" applyNumberFormat="1" applyFont="1" applyFill="1" applyBorder="1" applyAlignment="1" applyProtection="1">
      <alignment vertical="top"/>
    </xf>
    <xf numFmtId="0" fontId="0" fillId="0" borderId="9" xfId="0" applyNumberFormat="1" applyFont="1" applyFill="1" applyBorder="1" applyAlignment="1" applyProtection="1">
      <alignment vertical="top"/>
    </xf>
    <xf numFmtId="0" fontId="0" fillId="0" borderId="8" xfId="0" applyNumberFormat="1" applyFont="1" applyFill="1" applyBorder="1" applyAlignment="1" applyProtection="1">
      <alignment vertical="top"/>
    </xf>
    <xf numFmtId="0" fontId="0" fillId="0" borderId="6" xfId="0" applyNumberFormat="1" applyFont="1" applyFill="1" applyBorder="1" applyAlignment="1" applyProtection="1">
      <alignment vertical="top"/>
    </xf>
    <xf numFmtId="0" fontId="0" fillId="0" borderId="0" xfId="0" applyNumberFormat="1" applyFont="1" applyFill="1" applyBorder="1" applyAlignment="1" applyProtection="1">
      <alignment horizontal="center" textRotation="90" wrapText="1"/>
    </xf>
    <xf numFmtId="0" fontId="3" fillId="0" borderId="0" xfId="0" applyNumberFormat="1" applyFont="1" applyFill="1" applyBorder="1" applyAlignment="1" applyProtection="1">
      <alignment horizontal="center" textRotation="90" wrapText="1"/>
    </xf>
    <xf numFmtId="0" fontId="90" fillId="0" borderId="0" xfId="0" applyNumberFormat="1" applyFont="1" applyFill="1" applyBorder="1" applyAlignment="1" applyProtection="1">
      <alignment horizontal="center" vertical="top" wrapText="1"/>
    </xf>
    <xf numFmtId="0" fontId="90" fillId="0" borderId="0" xfId="0" applyNumberFormat="1" applyFont="1" applyFill="1" applyBorder="1" applyAlignment="1" applyProtection="1">
      <alignment horizontal="center" textRotation="90" wrapText="1"/>
    </xf>
    <xf numFmtId="0" fontId="6" fillId="2" borderId="0" xfId="0" applyNumberFormat="1" applyFont="1" applyFill="1" applyBorder="1" applyAlignment="1" applyProtection="1">
      <alignment horizontal="center" vertical="top" wrapText="1"/>
    </xf>
    <xf numFmtId="0" fontId="22" fillId="2" borderId="0" xfId="0" applyNumberFormat="1" applyFont="1" applyFill="1" applyBorder="1" applyAlignment="1" applyProtection="1">
      <alignment horizontal="center" textRotation="90" wrapText="1"/>
    </xf>
    <xf numFmtId="0" fontId="0" fillId="2" borderId="39" xfId="0" applyNumberFormat="1" applyFont="1" applyFill="1" applyBorder="1" applyAlignment="1" applyProtection="1">
      <alignment vertical="top"/>
    </xf>
    <xf numFmtId="0" fontId="72" fillId="0" borderId="0" xfId="0" applyNumberFormat="1" applyFont="1" applyFill="1" applyBorder="1" applyAlignment="1" applyProtection="1">
      <alignment vertical="top"/>
    </xf>
    <xf numFmtId="0" fontId="92" fillId="2" borderId="0" xfId="0" applyNumberFormat="1" applyFont="1" applyFill="1" applyBorder="1" applyAlignment="1" applyProtection="1">
      <alignment horizontal="center" vertical="top" wrapText="1"/>
    </xf>
    <xf numFmtId="0" fontId="93" fillId="0" borderId="0" xfId="0" applyNumberFormat="1" applyFont="1" applyFill="1" applyBorder="1" applyAlignment="1" applyProtection="1">
      <alignment vertical="top"/>
    </xf>
    <xf numFmtId="0" fontId="56" fillId="0" borderId="0" xfId="0" applyNumberFormat="1" applyFont="1" applyFill="1" applyBorder="1" applyAlignment="1" applyProtection="1">
      <alignment vertical="top"/>
    </xf>
    <xf numFmtId="0" fontId="56" fillId="0" borderId="0" xfId="0" applyNumberFormat="1" applyFont="1" applyFill="1" applyBorder="1" applyAlignment="1" applyProtection="1">
      <alignment horizontal="left" vertical="top" indent="2"/>
    </xf>
    <xf numFmtId="0" fontId="94" fillId="0" borderId="0" xfId="0" applyNumberFormat="1" applyFont="1" applyFill="1" applyBorder="1" applyAlignment="1" applyProtection="1">
      <alignment horizontal="right" vertical="center"/>
    </xf>
    <xf numFmtId="0" fontId="95" fillId="0" borderId="0" xfId="0" applyNumberFormat="1" applyFont="1" applyFill="1" applyBorder="1" applyAlignment="1" applyProtection="1">
      <alignment horizontal="right" vertical="center"/>
    </xf>
    <xf numFmtId="0" fontId="96" fillId="0" borderId="0" xfId="0" applyNumberFormat="1" applyFont="1" applyFill="1" applyBorder="1" applyAlignment="1" applyProtection="1">
      <alignment horizontal="right" vertical="center"/>
    </xf>
    <xf numFmtId="0" fontId="9" fillId="0" borderId="0" xfId="0" applyNumberFormat="1" applyFont="1" applyFill="1" applyBorder="1" applyAlignment="1" applyProtection="1">
      <alignment horizontal="center" vertical="top"/>
    </xf>
    <xf numFmtId="0" fontId="97" fillId="0" borderId="0" xfId="0" applyNumberFormat="1" applyFont="1" applyFill="1" applyBorder="1" applyAlignment="1" applyProtection="1">
      <alignment horizontal="center" vertical="center"/>
    </xf>
    <xf numFmtId="0" fontId="97" fillId="0" borderId="0" xfId="0" applyNumberFormat="1" applyFont="1" applyFill="1" applyBorder="1" applyAlignment="1" applyProtection="1">
      <alignment horizontal="center" vertical="top"/>
    </xf>
    <xf numFmtId="0" fontId="90" fillId="0" borderId="0" xfId="0" applyNumberFormat="1" applyFont="1" applyFill="1" applyBorder="1" applyAlignment="1" applyProtection="1">
      <alignment vertical="top"/>
    </xf>
    <xf numFmtId="0" fontId="98" fillId="4" borderId="0" xfId="0" applyNumberFormat="1" applyFont="1" applyFill="1" applyBorder="1" applyAlignment="1" applyProtection="1">
      <alignment horizontal="center" vertical="top"/>
    </xf>
    <xf numFmtId="0" fontId="98" fillId="4" borderId="0" xfId="0" applyNumberFormat="1" applyFont="1" applyFill="1" applyBorder="1" applyAlignment="1" applyProtection="1">
      <alignment horizontal="center" vertical="center"/>
    </xf>
    <xf numFmtId="0" fontId="99" fillId="16" borderId="0" xfId="0" applyNumberFormat="1" applyFont="1" applyFill="1" applyBorder="1" applyAlignment="1" applyProtection="1">
      <alignment horizontal="center" vertical="center"/>
    </xf>
    <xf numFmtId="0" fontId="100" fillId="16" borderId="0" xfId="0" applyNumberFormat="1" applyFont="1" applyFill="1" applyBorder="1" applyAlignment="1" applyProtection="1">
      <alignment horizontal="center" vertical="center"/>
    </xf>
    <xf numFmtId="0" fontId="14" fillId="16" borderId="0" xfId="0" applyNumberFormat="1" applyFont="1" applyFill="1" applyBorder="1" applyAlignment="1" applyProtection="1">
      <alignment horizontal="center" vertical="center"/>
    </xf>
    <xf numFmtId="0" fontId="39" fillId="9" borderId="0" xfId="0" applyNumberFormat="1" applyFont="1" applyFill="1" applyBorder="1" applyAlignment="1" applyProtection="1">
      <alignment horizontal="center" vertical="center"/>
    </xf>
    <xf numFmtId="0" fontId="101" fillId="40" borderId="0" xfId="0" applyNumberFormat="1" applyFont="1" applyFill="1" applyBorder="1" applyAlignment="1" applyProtection="1">
      <alignment horizontal="center" vertical="center"/>
    </xf>
    <xf numFmtId="0" fontId="9" fillId="42" borderId="0" xfId="0" applyNumberFormat="1" applyFont="1" applyFill="1" applyBorder="1" applyAlignment="1" applyProtection="1">
      <alignment horizontal="center" vertical="center"/>
    </xf>
    <xf numFmtId="0" fontId="9" fillId="36" borderId="0" xfId="0" applyNumberFormat="1" applyFont="1" applyFill="1" applyBorder="1" applyAlignment="1" applyProtection="1">
      <alignment horizontal="center" vertical="center"/>
    </xf>
    <xf numFmtId="0" fontId="9" fillId="43" borderId="0" xfId="0" applyNumberFormat="1" applyFont="1" applyFill="1" applyBorder="1" applyAlignment="1" applyProtection="1">
      <alignment horizontal="center" vertical="center"/>
    </xf>
    <xf numFmtId="0" fontId="9" fillId="44" borderId="0" xfId="0" applyNumberFormat="1" applyFont="1" applyFill="1" applyBorder="1" applyAlignment="1" applyProtection="1">
      <alignment horizontal="center" vertical="center"/>
    </xf>
    <xf numFmtId="0" fontId="56" fillId="0" borderId="0" xfId="0" applyNumberFormat="1" applyFont="1" applyFill="1" applyBorder="1" applyAlignment="1" applyProtection="1">
      <alignment horizontal="center" vertical="center"/>
    </xf>
    <xf numFmtId="0" fontId="56" fillId="0" borderId="0" xfId="0" applyNumberFormat="1" applyFont="1" applyFill="1" applyBorder="1" applyAlignment="1" applyProtection="1">
      <alignment horizontal="center" vertical="top"/>
    </xf>
    <xf numFmtId="0" fontId="56" fillId="0" borderId="0" xfId="0" applyNumberFormat="1" applyFont="1" applyFill="1" applyBorder="1" applyAlignment="1" applyProtection="1">
      <alignment horizontal="left" vertical="center"/>
    </xf>
    <xf numFmtId="0" fontId="93" fillId="0" borderId="0" xfId="0" applyNumberFormat="1" applyFont="1" applyFill="1" applyBorder="1" applyAlignment="1" applyProtection="1">
      <alignment vertical="center"/>
    </xf>
    <xf numFmtId="0" fontId="13" fillId="0" borderId="0" xfId="0" applyNumberFormat="1" applyFont="1" applyFill="1" applyBorder="1" applyAlignment="1" applyProtection="1">
      <alignment vertical="center"/>
    </xf>
    <xf numFmtId="0" fontId="102" fillId="0" borderId="2" xfId="0" applyNumberFormat="1" applyFont="1" applyFill="1" applyBorder="1" applyAlignment="1" applyProtection="1">
      <alignment vertical="center"/>
    </xf>
    <xf numFmtId="0" fontId="13" fillId="0" borderId="2" xfId="0" applyNumberFormat="1" applyFont="1" applyFill="1" applyBorder="1" applyAlignment="1" applyProtection="1">
      <alignment vertical="center"/>
    </xf>
    <xf numFmtId="0" fontId="13" fillId="0" borderId="2" xfId="0" applyNumberFormat="1" applyFont="1" applyFill="1" applyBorder="1" applyAlignment="1" applyProtection="1">
      <alignment horizontal="center" vertical="center"/>
    </xf>
    <xf numFmtId="0" fontId="103" fillId="0" borderId="0" xfId="0" applyNumberFormat="1" applyFont="1" applyFill="1" applyBorder="1" applyAlignment="1" applyProtection="1">
      <alignment horizontal="center" vertical="top"/>
    </xf>
    <xf numFmtId="0" fontId="0" fillId="4" borderId="149" xfId="0" applyNumberFormat="1" applyFont="1" applyFill="1" applyBorder="1" applyAlignment="1" applyProtection="1">
      <alignment horizontal="center" vertical="center"/>
    </xf>
    <xf numFmtId="0" fontId="56" fillId="0" borderId="0" xfId="0" applyNumberFormat="1" applyFont="1" applyFill="1" applyBorder="1" applyAlignment="1" applyProtection="1">
      <alignment horizontal="right" vertical="top"/>
    </xf>
    <xf numFmtId="0" fontId="0" fillId="16" borderId="151" xfId="0" applyNumberFormat="1" applyFont="1" applyFill="1" applyBorder="1" applyAlignment="1" applyProtection="1">
      <alignment horizontal="center" vertical="center"/>
    </xf>
    <xf numFmtId="0" fontId="0" fillId="4" borderId="152" xfId="0" applyNumberFormat="1" applyFont="1" applyFill="1" applyBorder="1" applyAlignment="1" applyProtection="1">
      <alignment horizontal="center" vertical="center"/>
    </xf>
    <xf numFmtId="0" fontId="39" fillId="9" borderId="20" xfId="0" applyNumberFormat="1" applyFont="1" applyFill="1" applyBorder="1" applyAlignment="1" applyProtection="1">
      <alignment horizontal="center" vertical="center"/>
    </xf>
    <xf numFmtId="0" fontId="9" fillId="42" borderId="20" xfId="0" applyNumberFormat="1" applyFont="1" applyFill="1" applyBorder="1" applyAlignment="1" applyProtection="1">
      <alignment horizontal="center" vertical="center"/>
    </xf>
    <xf numFmtId="0" fontId="9" fillId="36" borderId="20" xfId="0" applyNumberFormat="1" applyFont="1" applyFill="1" applyBorder="1" applyAlignment="1" applyProtection="1">
      <alignment horizontal="center" vertical="center"/>
    </xf>
    <xf numFmtId="0" fontId="9" fillId="43" borderId="20" xfId="0" applyNumberFormat="1" applyFont="1" applyFill="1" applyBorder="1" applyAlignment="1" applyProtection="1">
      <alignment horizontal="center" vertical="center"/>
    </xf>
    <xf numFmtId="0" fontId="9" fillId="44" borderId="20" xfId="0" applyNumberFormat="1" applyFont="1" applyFill="1" applyBorder="1" applyAlignment="1" applyProtection="1">
      <alignment horizontal="center" vertical="center"/>
    </xf>
    <xf numFmtId="0" fontId="9" fillId="2" borderId="0" xfId="0" applyNumberFormat="1" applyFont="1" applyFill="1" applyBorder="1" applyAlignment="1" applyProtection="1">
      <alignment horizontal="center" vertical="center"/>
    </xf>
    <xf numFmtId="0" fontId="107" fillId="45" borderId="0" xfId="0" applyNumberFormat="1" applyFont="1" applyFill="1" applyBorder="1" applyAlignment="1" applyProtection="1">
      <alignment horizontal="center" vertical="center"/>
    </xf>
    <xf numFmtId="0" fontId="108" fillId="0" borderId="0" xfId="0" applyNumberFormat="1" applyFont="1" applyFill="1" applyBorder="1" applyAlignment="1" applyProtection="1">
      <alignment horizontal="left" vertical="top" indent="1"/>
    </xf>
    <xf numFmtId="0" fontId="9" fillId="47" borderId="0" xfId="0" applyNumberFormat="1" applyFont="1" applyFill="1" applyBorder="1" applyAlignment="1" applyProtection="1">
      <alignment horizontal="center" vertical="top"/>
    </xf>
    <xf numFmtId="0" fontId="9" fillId="46" borderId="0" xfId="0" applyNumberFormat="1" applyFont="1" applyFill="1" applyBorder="1" applyAlignment="1" applyProtection="1">
      <alignment horizontal="center" vertical="center"/>
    </xf>
    <xf numFmtId="0" fontId="101" fillId="16" borderId="0" xfId="0" applyNumberFormat="1" applyFont="1" applyFill="1" applyBorder="1" applyAlignment="1" applyProtection="1">
      <alignment horizontal="center" vertical="center"/>
    </xf>
    <xf numFmtId="0" fontId="14" fillId="0" borderId="0" xfId="0" applyNumberFormat="1" applyFont="1" applyFill="1" applyBorder="1" applyAlignment="1" applyProtection="1">
      <alignment horizontal="center" vertical="center"/>
    </xf>
    <xf numFmtId="0" fontId="100" fillId="0" borderId="0" xfId="0" applyNumberFormat="1" applyFont="1" applyFill="1" applyBorder="1" applyAlignment="1" applyProtection="1">
      <alignment horizontal="center" vertical="center"/>
    </xf>
    <xf numFmtId="0" fontId="39" fillId="0" borderId="0" xfId="0" applyNumberFormat="1" applyFont="1" applyFill="1" applyBorder="1" applyAlignment="1" applyProtection="1">
      <alignment horizontal="center" vertical="center"/>
    </xf>
    <xf numFmtId="0" fontId="107" fillId="0" borderId="0" xfId="0" applyNumberFormat="1" applyFont="1" applyFill="1" applyBorder="1" applyAlignment="1" applyProtection="1">
      <alignment horizontal="center" vertical="center"/>
    </xf>
    <xf numFmtId="0" fontId="56" fillId="0" borderId="0" xfId="0" quotePrefix="1" applyNumberFormat="1" applyFont="1" applyFill="1" applyBorder="1" applyAlignment="1" applyProtection="1">
      <alignment vertical="top"/>
    </xf>
    <xf numFmtId="0" fontId="3" fillId="0" borderId="11" xfId="0" applyNumberFormat="1" applyFont="1" applyFill="1" applyBorder="1" applyAlignment="1" applyProtection="1">
      <alignment vertical="top"/>
    </xf>
    <xf numFmtId="0" fontId="3" fillId="0" borderId="11" xfId="0" applyNumberFormat="1" applyFont="1" applyFill="1" applyBorder="1" applyAlignment="1" applyProtection="1">
      <alignment horizontal="center" vertical="top"/>
    </xf>
    <xf numFmtId="0" fontId="3" fillId="0" borderId="153" xfId="0" applyNumberFormat="1" applyFont="1" applyFill="1" applyBorder="1" applyAlignment="1" applyProtection="1">
      <alignment horizontal="center" vertical="top"/>
    </xf>
    <xf numFmtId="0" fontId="3" fillId="0" borderId="153" xfId="0" applyNumberFormat="1" applyFont="1" applyFill="1" applyBorder="1" applyAlignment="1" applyProtection="1">
      <alignment vertical="top"/>
    </xf>
    <xf numFmtId="0" fontId="3" fillId="0" borderId="0" xfId="0" applyNumberFormat="1" applyFont="1" applyFill="1" applyBorder="1" applyAlignment="1" applyProtection="1">
      <alignment horizontal="left" vertical="center" wrapText="1" indent="1"/>
    </xf>
    <xf numFmtId="0" fontId="3" fillId="0" borderId="11" xfId="0" applyNumberFormat="1" applyFont="1" applyFill="1" applyBorder="1" applyAlignment="1" applyProtection="1">
      <alignment horizontal="left" vertical="center" wrapText="1" indent="1"/>
    </xf>
    <xf numFmtId="0" fontId="3" fillId="0" borderId="0" xfId="0" applyNumberFormat="1" applyFont="1" applyFill="1" applyBorder="1" applyAlignment="1" applyProtection="1">
      <alignment horizontal="center" wrapText="1"/>
    </xf>
    <xf numFmtId="165" fontId="3" fillId="0" borderId="10" xfId="2" applyNumberFormat="1" applyFont="1" applyFill="1" applyBorder="1" applyAlignment="1" applyProtection="1">
      <alignment vertical="top"/>
    </xf>
    <xf numFmtId="165" fontId="3" fillId="0" borderId="0" xfId="2" applyNumberFormat="1" applyFont="1" applyFill="1" applyBorder="1" applyAlignment="1" applyProtection="1">
      <alignment vertical="top"/>
    </xf>
    <xf numFmtId="165" fontId="3" fillId="0" borderId="11" xfId="2" applyNumberFormat="1" applyFont="1" applyFill="1" applyBorder="1" applyAlignment="1" applyProtection="1">
      <alignment vertical="top"/>
    </xf>
    <xf numFmtId="165" fontId="3" fillId="0" borderId="153" xfId="2" applyNumberFormat="1" applyFont="1" applyFill="1" applyBorder="1" applyAlignment="1" applyProtection="1">
      <alignment vertical="top"/>
    </xf>
    <xf numFmtId="0" fontId="3" fillId="0" borderId="11" xfId="0" applyNumberFormat="1" applyFont="1" applyFill="1" applyBorder="1" applyAlignment="1" applyProtection="1">
      <alignment horizontal="right" vertical="top" indent="1"/>
    </xf>
    <xf numFmtId="0" fontId="59" fillId="0" borderId="0" xfId="0" applyNumberFormat="1" applyFont="1" applyFill="1" applyBorder="1" applyAlignment="1" applyProtection="1">
      <alignment horizontal="left" vertical="top" indent="1"/>
    </xf>
    <xf numFmtId="0" fontId="50" fillId="0" borderId="0" xfId="0" applyNumberFormat="1" applyFont="1" applyFill="1" applyBorder="1" applyAlignment="1" applyProtection="1">
      <alignment horizontal="right" vertical="top"/>
    </xf>
    <xf numFmtId="0" fontId="3" fillId="0" borderId="0" xfId="0" applyNumberFormat="1" applyFont="1" applyFill="1" applyBorder="1" applyAlignment="1" applyProtection="1"/>
    <xf numFmtId="0" fontId="55" fillId="0" borderId="0" xfId="0" applyNumberFormat="1" applyFont="1" applyFill="1" applyBorder="1" applyAlignment="1" applyProtection="1">
      <alignment horizontal="center" vertical="top"/>
    </xf>
    <xf numFmtId="0" fontId="3" fillId="16" borderId="87" xfId="0" applyNumberFormat="1" applyFont="1" applyFill="1" applyBorder="1" applyAlignment="1" applyProtection="1">
      <alignment horizontal="center" wrapText="1"/>
    </xf>
    <xf numFmtId="0" fontId="50" fillId="16" borderId="0" xfId="0" applyNumberFormat="1" applyFont="1" applyFill="1" applyBorder="1" applyAlignment="1" applyProtection="1">
      <alignment horizontal="center"/>
    </xf>
    <xf numFmtId="0" fontId="50" fillId="16" borderId="5" xfId="0" applyNumberFormat="1" applyFont="1" applyFill="1" applyBorder="1" applyAlignment="1" applyProtection="1">
      <alignment horizontal="center"/>
    </xf>
    <xf numFmtId="0" fontId="50" fillId="16" borderId="10" xfId="0" applyNumberFormat="1" applyFont="1" applyFill="1" applyBorder="1" applyAlignment="1" applyProtection="1">
      <alignment horizontal="center"/>
    </xf>
    <xf numFmtId="0" fontId="50" fillId="16" borderId="7" xfId="0" applyNumberFormat="1" applyFont="1" applyFill="1" applyBorder="1" applyAlignment="1" applyProtection="1">
      <alignment horizontal="center"/>
    </xf>
    <xf numFmtId="0" fontId="116" fillId="16" borderId="42" xfId="0" applyNumberFormat="1" applyFont="1" applyFill="1" applyBorder="1" applyAlignment="1" applyProtection="1">
      <alignment horizontal="center" vertical="center"/>
    </xf>
    <xf numFmtId="0" fontId="117" fillId="0" borderId="42" xfId="0" applyNumberFormat="1" applyFont="1" applyFill="1" applyBorder="1" applyAlignment="1" applyProtection="1">
      <alignment horizontal="center" vertical="center"/>
    </xf>
    <xf numFmtId="0" fontId="116" fillId="4" borderId="42" xfId="0" applyNumberFormat="1" applyFont="1" applyFill="1" applyBorder="1" applyAlignment="1" applyProtection="1">
      <alignment horizontal="center" vertical="center"/>
    </xf>
    <xf numFmtId="0" fontId="116" fillId="38" borderId="42" xfId="0" applyNumberFormat="1" applyFont="1" applyFill="1" applyBorder="1" applyAlignment="1" applyProtection="1">
      <alignment horizontal="center" vertical="center"/>
    </xf>
    <xf numFmtId="0" fontId="117" fillId="0" borderId="105" xfId="0" applyNumberFormat="1" applyFont="1" applyFill="1" applyBorder="1" applyAlignment="1" applyProtection="1">
      <alignment horizontal="center" vertical="center"/>
    </xf>
    <xf numFmtId="0" fontId="117" fillId="0" borderId="106" xfId="0" applyNumberFormat="1" applyFont="1" applyFill="1" applyBorder="1" applyAlignment="1" applyProtection="1">
      <alignment horizontal="center" vertical="center"/>
    </xf>
    <xf numFmtId="0" fontId="117" fillId="0" borderId="108" xfId="0" applyNumberFormat="1" applyFont="1" applyFill="1" applyBorder="1" applyAlignment="1" applyProtection="1">
      <alignment horizontal="center" vertical="center"/>
    </xf>
    <xf numFmtId="0" fontId="117" fillId="0" borderId="110" xfId="0" applyNumberFormat="1" applyFont="1" applyFill="1" applyBorder="1" applyAlignment="1" applyProtection="1">
      <alignment horizontal="center" vertical="center"/>
    </xf>
    <xf numFmtId="0" fontId="117" fillId="0" borderId="111" xfId="0" applyNumberFormat="1" applyFont="1" applyFill="1" applyBorder="1" applyAlignment="1" applyProtection="1">
      <alignment horizontal="center" vertical="center"/>
    </xf>
    <xf numFmtId="0" fontId="116" fillId="16" borderId="105" xfId="0" applyNumberFormat="1" applyFont="1" applyFill="1" applyBorder="1" applyAlignment="1" applyProtection="1">
      <alignment horizontal="center" vertical="center"/>
    </xf>
    <xf numFmtId="0" fontId="116" fillId="16" borderId="106" xfId="0" applyNumberFormat="1" applyFont="1" applyFill="1" applyBorder="1" applyAlignment="1" applyProtection="1">
      <alignment horizontal="center" vertical="center"/>
    </xf>
    <xf numFmtId="0" fontId="116" fillId="16" borderId="108" xfId="0" applyNumberFormat="1" applyFont="1" applyFill="1" applyBorder="1" applyAlignment="1" applyProtection="1">
      <alignment horizontal="center" vertical="center"/>
    </xf>
    <xf numFmtId="0" fontId="116" fillId="16" borderId="110" xfId="0" applyNumberFormat="1" applyFont="1" applyFill="1" applyBorder="1" applyAlignment="1" applyProtection="1">
      <alignment horizontal="center" vertical="center"/>
    </xf>
    <xf numFmtId="0" fontId="116" fillId="16" borderId="111" xfId="0" applyNumberFormat="1" applyFont="1" applyFill="1" applyBorder="1" applyAlignment="1" applyProtection="1">
      <alignment horizontal="center" vertical="center"/>
    </xf>
    <xf numFmtId="0" fontId="116" fillId="4" borderId="105" xfId="0" applyNumberFormat="1" applyFont="1" applyFill="1" applyBorder="1" applyAlignment="1" applyProtection="1">
      <alignment horizontal="center" vertical="center"/>
    </xf>
    <xf numFmtId="0" fontId="116" fillId="4" borderId="106" xfId="0" applyNumberFormat="1" applyFont="1" applyFill="1" applyBorder="1" applyAlignment="1" applyProtection="1">
      <alignment horizontal="center" vertical="center"/>
    </xf>
    <xf numFmtId="0" fontId="116" fillId="4" borderId="108" xfId="0" applyNumberFormat="1" applyFont="1" applyFill="1" applyBorder="1" applyAlignment="1" applyProtection="1">
      <alignment horizontal="center" vertical="center"/>
    </xf>
    <xf numFmtId="0" fontId="116" fillId="4" borderId="110" xfId="0" applyNumberFormat="1" applyFont="1" applyFill="1" applyBorder="1" applyAlignment="1" applyProtection="1">
      <alignment horizontal="center" vertical="center"/>
    </xf>
    <xf numFmtId="0" fontId="116" fillId="4" borderId="111" xfId="0" applyNumberFormat="1" applyFont="1" applyFill="1" applyBorder="1" applyAlignment="1" applyProtection="1">
      <alignment horizontal="center" vertical="center"/>
    </xf>
    <xf numFmtId="0" fontId="116" fillId="38" borderId="105" xfId="0" applyNumberFormat="1" applyFont="1" applyFill="1" applyBorder="1" applyAlignment="1" applyProtection="1">
      <alignment horizontal="center" vertical="center"/>
    </xf>
    <xf numFmtId="0" fontId="116" fillId="38" borderId="106" xfId="0" applyNumberFormat="1" applyFont="1" applyFill="1" applyBorder="1" applyAlignment="1" applyProtection="1">
      <alignment horizontal="center" vertical="center"/>
    </xf>
    <xf numFmtId="0" fontId="116" fillId="38" borderId="108" xfId="0" applyNumberFormat="1" applyFont="1" applyFill="1" applyBorder="1" applyAlignment="1" applyProtection="1">
      <alignment horizontal="center" vertical="center"/>
    </xf>
    <xf numFmtId="0" fontId="118" fillId="16" borderId="0" xfId="0" applyNumberFormat="1" applyFont="1" applyFill="1" applyBorder="1" applyAlignment="1" applyProtection="1">
      <alignment horizontal="center" vertical="top"/>
    </xf>
    <xf numFmtId="0" fontId="118" fillId="16" borderId="9" xfId="0" applyNumberFormat="1" applyFont="1" applyFill="1" applyBorder="1" applyAlignment="1" applyProtection="1">
      <alignment horizontal="center" vertical="top"/>
    </xf>
    <xf numFmtId="0" fontId="3" fillId="16" borderId="155" xfId="0" applyNumberFormat="1" applyFont="1" applyFill="1" applyBorder="1" applyAlignment="1" applyProtection="1">
      <alignment horizontal="center" wrapText="1"/>
    </xf>
    <xf numFmtId="0" fontId="3" fillId="16" borderId="156" xfId="0" applyNumberFormat="1" applyFont="1" applyFill="1" applyBorder="1" applyAlignment="1" applyProtection="1"/>
    <xf numFmtId="0" fontId="3" fillId="16" borderId="157" xfId="0" applyNumberFormat="1" applyFont="1" applyFill="1" applyBorder="1" applyAlignment="1" applyProtection="1"/>
    <xf numFmtId="0" fontId="114" fillId="0" borderId="0" xfId="0" applyNumberFormat="1" applyFont="1" applyFill="1" applyBorder="1" applyAlignment="1" applyProtection="1">
      <alignment horizontal="left" vertical="top" indent="1"/>
    </xf>
    <xf numFmtId="0" fontId="114" fillId="0" borderId="11" xfId="0" applyNumberFormat="1" applyFont="1" applyFill="1" applyBorder="1" applyAlignment="1" applyProtection="1">
      <alignment horizontal="left" vertical="top" indent="1"/>
    </xf>
    <xf numFmtId="0" fontId="114" fillId="0" borderId="10" xfId="0" applyNumberFormat="1" applyFont="1" applyFill="1" applyBorder="1" applyAlignment="1" applyProtection="1">
      <alignment horizontal="left" vertical="top" indent="1"/>
    </xf>
    <xf numFmtId="0" fontId="114" fillId="0" borderId="153" xfId="0" applyNumberFormat="1" applyFont="1" applyFill="1" applyBorder="1" applyAlignment="1" applyProtection="1">
      <alignment horizontal="left" vertical="top" indent="1"/>
    </xf>
    <xf numFmtId="0" fontId="114" fillId="9" borderId="0" xfId="0" applyNumberFormat="1" applyFont="1" applyFill="1" applyBorder="1" applyAlignment="1" applyProtection="1">
      <alignment horizontal="left" vertical="top" indent="1"/>
    </xf>
    <xf numFmtId="0" fontId="114" fillId="13" borderId="0" xfId="0" applyNumberFormat="1" applyFont="1" applyFill="1" applyBorder="1" applyAlignment="1" applyProtection="1">
      <alignment horizontal="left" vertical="top" indent="1"/>
    </xf>
    <xf numFmtId="0" fontId="114" fillId="13" borderId="154" xfId="0" applyNumberFormat="1" applyFont="1" applyFill="1" applyBorder="1" applyAlignment="1" applyProtection="1">
      <alignment horizontal="left" vertical="top" indent="1"/>
    </xf>
    <xf numFmtId="0" fontId="6" fillId="0" borderId="154" xfId="0" applyNumberFormat="1" applyFont="1" applyFill="1" applyBorder="1" applyAlignment="1" applyProtection="1">
      <alignment horizontal="center" vertical="top"/>
    </xf>
    <xf numFmtId="0" fontId="113" fillId="0" borderId="0" xfId="0" applyNumberFormat="1" applyFont="1" applyFill="1" applyBorder="1" applyAlignment="1" applyProtection="1">
      <alignment horizontal="left" vertical="top"/>
    </xf>
    <xf numFmtId="0" fontId="3" fillId="9" borderId="158" xfId="0" applyNumberFormat="1" applyFont="1" applyFill="1" applyBorder="1" applyAlignment="1" applyProtection="1">
      <alignment horizontal="left" vertical="top" indent="1"/>
    </xf>
    <xf numFmtId="0" fontId="3" fillId="13" borderId="158" xfId="0" applyNumberFormat="1" applyFont="1" applyFill="1" applyBorder="1" applyAlignment="1" applyProtection="1">
      <alignment horizontal="left" vertical="top" indent="1"/>
    </xf>
    <xf numFmtId="0" fontId="114" fillId="56" borderId="10" xfId="0" applyNumberFormat="1" applyFont="1" applyFill="1" applyBorder="1" applyAlignment="1" applyProtection="1">
      <alignment horizontal="left" vertical="top" indent="1"/>
    </xf>
    <xf numFmtId="0" fontId="114" fillId="56" borderId="0" xfId="0" applyNumberFormat="1" applyFont="1" applyFill="1" applyBorder="1" applyAlignment="1" applyProtection="1">
      <alignment horizontal="left" vertical="top" indent="1"/>
    </xf>
    <xf numFmtId="0" fontId="114" fillId="56" borderId="153" xfId="0" applyNumberFormat="1" applyFont="1" applyFill="1" applyBorder="1" applyAlignment="1" applyProtection="1">
      <alignment horizontal="left" vertical="top" indent="1"/>
    </xf>
    <xf numFmtId="0" fontId="114" fillId="56" borderId="11" xfId="0" applyNumberFormat="1" applyFont="1" applyFill="1" applyBorder="1" applyAlignment="1" applyProtection="1">
      <alignment horizontal="left" vertical="top" indent="1"/>
    </xf>
    <xf numFmtId="0" fontId="3" fillId="56" borderId="158" xfId="0" applyNumberFormat="1" applyFont="1" applyFill="1" applyBorder="1" applyAlignment="1" applyProtection="1">
      <alignment horizontal="left" vertical="top" indent="1"/>
    </xf>
    <xf numFmtId="0" fontId="3" fillId="0" borderId="11" xfId="0" applyNumberFormat="1" applyFont="1" applyFill="1" applyBorder="1" applyAlignment="1" applyProtection="1">
      <alignment horizontal="left" vertical="top" indent="1"/>
    </xf>
    <xf numFmtId="0" fontId="3" fillId="0" borderId="10" xfId="0" applyNumberFormat="1" applyFont="1" applyFill="1" applyBorder="1" applyAlignment="1" applyProtection="1">
      <alignment horizontal="left" vertical="top" indent="1"/>
    </xf>
    <xf numFmtId="0" fontId="3" fillId="0" borderId="153" xfId="0" applyNumberFormat="1" applyFont="1" applyFill="1" applyBorder="1" applyAlignment="1" applyProtection="1">
      <alignment horizontal="left" vertical="top" indent="1"/>
    </xf>
    <xf numFmtId="0" fontId="3" fillId="0" borderId="159" xfId="0" applyNumberFormat="1" applyFont="1" applyFill="1" applyBorder="1" applyAlignment="1" applyProtection="1">
      <alignment horizontal="left" vertical="top" indent="1"/>
    </xf>
    <xf numFmtId="0" fontId="3" fillId="0" borderId="160" xfId="0" applyNumberFormat="1" applyFont="1" applyFill="1" applyBorder="1" applyAlignment="1" applyProtection="1">
      <alignment horizontal="left" vertical="top" indent="1"/>
    </xf>
    <xf numFmtId="0" fontId="3" fillId="0" borderId="161" xfId="0" applyNumberFormat="1" applyFont="1" applyFill="1" applyBorder="1" applyAlignment="1" applyProtection="1">
      <alignment horizontal="left" vertical="top" indent="1"/>
    </xf>
    <xf numFmtId="0" fontId="3" fillId="0" borderId="162" xfId="0" applyNumberFormat="1" applyFont="1" applyFill="1" applyBorder="1" applyAlignment="1" applyProtection="1">
      <alignment horizontal="left" vertical="top" indent="1"/>
    </xf>
    <xf numFmtId="0" fontId="3" fillId="0" borderId="78" xfId="0" applyNumberFormat="1" applyFont="1" applyFill="1" applyBorder="1" applyAlignment="1" applyProtection="1">
      <alignment horizontal="left" vertical="top" indent="1"/>
    </xf>
    <xf numFmtId="0" fontId="3" fillId="0" borderId="163" xfId="0" applyNumberFormat="1" applyFont="1" applyFill="1" applyBorder="1" applyAlignment="1" applyProtection="1">
      <alignment horizontal="left" vertical="top" indent="1"/>
    </xf>
    <xf numFmtId="0" fontId="3" fillId="0" borderId="164" xfId="0" applyNumberFormat="1" applyFont="1" applyFill="1" applyBorder="1" applyAlignment="1" applyProtection="1">
      <alignment horizontal="left" vertical="top" indent="1"/>
    </xf>
    <xf numFmtId="0" fontId="3" fillId="0" borderId="165" xfId="0" applyNumberFormat="1" applyFont="1" applyFill="1" applyBorder="1" applyAlignment="1" applyProtection="1">
      <alignment horizontal="left" vertical="top" indent="1"/>
    </xf>
    <xf numFmtId="0" fontId="3" fillId="0" borderId="166" xfId="0" applyNumberFormat="1" applyFont="1" applyFill="1" applyBorder="1" applyAlignment="1" applyProtection="1">
      <alignment horizontal="left" vertical="top" indent="1"/>
    </xf>
    <xf numFmtId="0" fontId="6" fillId="0" borderId="167" xfId="0" applyNumberFormat="1" applyFont="1" applyFill="1" applyBorder="1" applyAlignment="1" applyProtection="1">
      <alignment horizontal="left" vertical="top" indent="1"/>
    </xf>
    <xf numFmtId="0" fontId="3" fillId="0" borderId="168" xfId="0" applyNumberFormat="1" applyFont="1" applyFill="1" applyBorder="1" applyAlignment="1" applyProtection="1">
      <alignment horizontal="left" vertical="top" indent="1"/>
    </xf>
    <xf numFmtId="0" fontId="4" fillId="0" borderId="160" xfId="0" applyNumberFormat="1" applyFont="1" applyFill="1" applyBorder="1" applyAlignment="1" applyProtection="1">
      <alignment horizontal="left" vertical="top" indent="1"/>
    </xf>
    <xf numFmtId="0" fontId="51" fillId="0" borderId="78" xfId="0" applyNumberFormat="1" applyFont="1" applyFill="1" applyBorder="1" applyAlignment="1" applyProtection="1">
      <alignment horizontal="left" vertical="top" indent="1"/>
    </xf>
    <xf numFmtId="0" fontId="80" fillId="0" borderId="165" xfId="0" applyNumberFormat="1" applyFont="1" applyFill="1" applyBorder="1" applyAlignment="1" applyProtection="1">
      <alignment horizontal="left" vertical="top" indent="1"/>
    </xf>
    <xf numFmtId="49" fontId="50" fillId="0" borderId="0" xfId="2" applyNumberFormat="1" applyFont="1" applyFill="1" applyBorder="1" applyAlignment="1" applyProtection="1">
      <alignment vertical="top"/>
    </xf>
    <xf numFmtId="0" fontId="55" fillId="16" borderId="172" xfId="0" applyNumberFormat="1" applyFont="1" applyFill="1" applyBorder="1" applyAlignment="1" applyProtection="1">
      <alignment horizontal="center" vertical="top"/>
    </xf>
    <xf numFmtId="0" fontId="118" fillId="16" borderId="173" xfId="0" applyNumberFormat="1" applyFont="1" applyFill="1" applyBorder="1" applyAlignment="1" applyProtection="1">
      <alignment horizontal="center" vertical="top"/>
    </xf>
    <xf numFmtId="0" fontId="3" fillId="16" borderId="174" xfId="0" applyNumberFormat="1" applyFont="1" applyFill="1" applyBorder="1" applyAlignment="1" applyProtection="1">
      <alignment vertical="top"/>
    </xf>
    <xf numFmtId="0" fontId="3" fillId="16" borderId="175" xfId="0" applyNumberFormat="1" applyFont="1" applyFill="1" applyBorder="1" applyAlignment="1" applyProtection="1">
      <alignment horizontal="center" wrapText="1"/>
    </xf>
    <xf numFmtId="0" fontId="48" fillId="16" borderId="174" xfId="0" applyNumberFormat="1" applyFont="1" applyFill="1" applyBorder="1" applyAlignment="1" applyProtection="1">
      <alignment horizontal="right" wrapText="1"/>
    </xf>
    <xf numFmtId="0" fontId="3" fillId="16" borderId="176" xfId="0" applyNumberFormat="1" applyFont="1" applyFill="1" applyBorder="1" applyAlignment="1" applyProtection="1"/>
    <xf numFmtId="0" fontId="3" fillId="16" borderId="177" xfId="0" applyNumberFormat="1" applyFont="1" applyFill="1" applyBorder="1" applyAlignment="1" applyProtection="1"/>
    <xf numFmtId="0" fontId="117" fillId="0" borderId="178" xfId="0" applyNumberFormat="1" applyFont="1" applyFill="1" applyBorder="1" applyAlignment="1" applyProtection="1">
      <alignment horizontal="center" vertical="center"/>
    </xf>
    <xf numFmtId="0" fontId="3" fillId="0" borderId="179" xfId="0" applyNumberFormat="1" applyFont="1" applyFill="1" applyBorder="1" applyAlignment="1" applyProtection="1">
      <alignment horizontal="center" vertical="top"/>
    </xf>
    <xf numFmtId="0" fontId="117" fillId="0" borderId="180" xfId="0" applyNumberFormat="1" applyFont="1" applyFill="1" applyBorder="1" applyAlignment="1" applyProtection="1">
      <alignment horizontal="center" vertical="center"/>
    </xf>
    <xf numFmtId="0" fontId="3" fillId="0" borderId="174" xfId="0" applyNumberFormat="1" applyFont="1" applyFill="1" applyBorder="1" applyAlignment="1" applyProtection="1">
      <alignment horizontal="center" vertical="top"/>
    </xf>
    <xf numFmtId="0" fontId="117" fillId="0" borderId="181" xfId="0" applyNumberFormat="1" applyFont="1" applyFill="1" applyBorder="1" applyAlignment="1" applyProtection="1">
      <alignment horizontal="center" vertical="center"/>
    </xf>
    <xf numFmtId="0" fontId="116" fillId="30" borderId="178" xfId="0" applyNumberFormat="1" applyFont="1" applyFill="1" applyBorder="1" applyAlignment="1" applyProtection="1">
      <alignment horizontal="center" vertical="center"/>
    </xf>
    <xf numFmtId="0" fontId="116" fillId="30" borderId="180" xfId="0" applyNumberFormat="1" applyFont="1" applyFill="1" applyBorder="1" applyAlignment="1" applyProtection="1">
      <alignment horizontal="center" vertical="center"/>
    </xf>
    <xf numFmtId="0" fontId="116" fillId="30" borderId="181" xfId="0" applyNumberFormat="1" applyFont="1" applyFill="1" applyBorder="1" applyAlignment="1" applyProtection="1">
      <alignment horizontal="center" vertical="center"/>
    </xf>
    <xf numFmtId="0" fontId="3" fillId="0" borderId="177" xfId="0" applyNumberFormat="1" applyFont="1" applyFill="1" applyBorder="1" applyAlignment="1" applyProtection="1">
      <alignment horizontal="center" vertical="top"/>
    </xf>
    <xf numFmtId="0" fontId="50" fillId="0" borderId="182" xfId="0" applyNumberFormat="1" applyFont="1" applyFill="1" applyBorder="1" applyAlignment="1" applyProtection="1">
      <alignment horizontal="center" vertical="top"/>
    </xf>
    <xf numFmtId="0" fontId="50" fillId="0" borderId="183" xfId="0" applyNumberFormat="1" applyFont="1" applyFill="1" applyBorder="1" applyAlignment="1" applyProtection="1">
      <alignment horizontal="center" vertical="top"/>
    </xf>
    <xf numFmtId="0" fontId="10" fillId="38" borderId="184" xfId="0" applyNumberFormat="1" applyFont="1" applyFill="1" applyBorder="1" applyAlignment="1" applyProtection="1">
      <alignment horizontal="center" vertical="top"/>
    </xf>
    <xf numFmtId="0" fontId="3" fillId="0" borderId="42" xfId="0" applyNumberFormat="1" applyFont="1" applyFill="1" applyBorder="1" applyAlignment="1" applyProtection="1">
      <alignment vertical="top"/>
    </xf>
    <xf numFmtId="0" fontId="95" fillId="0" borderId="62" xfId="0" applyNumberFormat="1" applyFont="1" applyFill="1" applyBorder="1" applyAlignment="1" applyProtection="1">
      <alignment horizontal="center"/>
    </xf>
    <xf numFmtId="0" fontId="116" fillId="13" borderId="180" xfId="0" applyNumberFormat="1" applyFont="1" applyFill="1" applyBorder="1" applyAlignment="1" applyProtection="1">
      <alignment horizontal="center" vertical="center"/>
    </xf>
    <xf numFmtId="0" fontId="123" fillId="54" borderId="42" xfId="5" applyNumberFormat="1" applyFont="1" applyBorder="1" applyAlignment="1" applyProtection="1">
      <alignment horizontal="center" vertical="center"/>
    </xf>
    <xf numFmtId="0" fontId="3" fillId="0" borderId="46" xfId="0" applyNumberFormat="1" applyFont="1" applyFill="1" applyBorder="1" applyAlignment="1" applyProtection="1">
      <alignment vertical="top"/>
    </xf>
    <xf numFmtId="0" fontId="3" fillId="0" borderId="87" xfId="0" applyNumberFormat="1" applyFont="1" applyFill="1" applyBorder="1" applyAlignment="1" applyProtection="1">
      <alignment vertical="top"/>
    </xf>
    <xf numFmtId="0" fontId="124" fillId="55" borderId="42" xfId="6" applyNumberFormat="1" applyFont="1" applyBorder="1" applyAlignment="1" applyProtection="1">
      <alignment horizontal="center" vertical="center"/>
    </xf>
    <xf numFmtId="0" fontId="55" fillId="0" borderId="0" xfId="0" applyNumberFormat="1" applyFont="1" applyFill="1" applyBorder="1" applyAlignment="1" applyProtection="1">
      <alignment horizontal="left" vertical="top" indent="1"/>
    </xf>
    <xf numFmtId="0" fontId="124" fillId="48" borderId="42" xfId="3" applyNumberFormat="1" applyFont="1" applyBorder="1" applyAlignment="1" applyProtection="1">
      <alignment horizontal="center" vertical="center"/>
    </xf>
    <xf numFmtId="0" fontId="3" fillId="0" borderId="185" xfId="0" applyNumberFormat="1" applyFont="1" applyFill="1" applyBorder="1" applyAlignment="1" applyProtection="1">
      <alignment vertical="top"/>
    </xf>
    <xf numFmtId="0" fontId="3" fillId="0" borderId="186" xfId="0" applyNumberFormat="1" applyFont="1" applyFill="1" applyBorder="1" applyAlignment="1" applyProtection="1">
      <alignment vertical="top"/>
    </xf>
    <xf numFmtId="0" fontId="122" fillId="53" borderId="187" xfId="4" applyNumberFormat="1" applyFont="1" applyBorder="1" applyAlignment="1" applyProtection="1">
      <alignment horizontal="center" vertical="center"/>
    </xf>
    <xf numFmtId="0" fontId="3" fillId="0" borderId="61" xfId="0" applyNumberFormat="1" applyFont="1" applyFill="1" applyBorder="1" applyAlignment="1" applyProtection="1">
      <alignment vertical="top"/>
    </xf>
    <xf numFmtId="0" fontId="3" fillId="0" borderId="62" xfId="0" applyNumberFormat="1" applyFont="1" applyFill="1" applyBorder="1" applyAlignment="1" applyProtection="1">
      <alignment vertical="top"/>
    </xf>
    <xf numFmtId="0" fontId="3" fillId="0" borderId="188" xfId="0" applyNumberFormat="1" applyFont="1" applyFill="1" applyBorder="1" applyAlignment="1" applyProtection="1">
      <alignment vertical="top"/>
    </xf>
    <xf numFmtId="0" fontId="123" fillId="54" borderId="189" xfId="5" applyNumberFormat="1" applyFont="1" applyBorder="1" applyAlignment="1" applyProtection="1">
      <alignment horizontal="center" vertical="center"/>
    </xf>
    <xf numFmtId="0" fontId="123" fillId="54" borderId="190" xfId="5" applyNumberFormat="1" applyFont="1" applyBorder="1" applyAlignment="1" applyProtection="1">
      <alignment horizontal="center" vertical="center"/>
    </xf>
    <xf numFmtId="0" fontId="3" fillId="0" borderId="191" xfId="0" applyNumberFormat="1" applyFont="1" applyFill="1" applyBorder="1" applyAlignment="1" applyProtection="1">
      <alignment vertical="top"/>
    </xf>
    <xf numFmtId="0" fontId="123" fillId="54" borderId="192" xfId="5" applyNumberFormat="1" applyFont="1" applyBorder="1" applyAlignment="1" applyProtection="1">
      <alignment horizontal="center" vertical="center"/>
    </xf>
    <xf numFmtId="0" fontId="126" fillId="54" borderId="193" xfId="5" applyNumberFormat="1" applyFont="1" applyBorder="1" applyAlignment="1" applyProtection="1">
      <alignment horizontal="center" vertical="center"/>
    </xf>
    <xf numFmtId="0" fontId="123" fillId="54" borderId="194" xfId="5" applyNumberFormat="1" applyFont="1" applyBorder="1" applyAlignment="1" applyProtection="1">
      <alignment horizontal="center" vertical="center"/>
    </xf>
    <xf numFmtId="0" fontId="123" fillId="54" borderId="195" xfId="5" applyNumberFormat="1" applyFont="1" applyBorder="1" applyAlignment="1" applyProtection="1">
      <alignment horizontal="center" vertical="center"/>
    </xf>
    <xf numFmtId="0" fontId="3" fillId="0" borderId="189" xfId="0" applyNumberFormat="1" applyFont="1" applyFill="1" applyBorder="1" applyAlignment="1" applyProtection="1">
      <alignment vertical="top"/>
    </xf>
    <xf numFmtId="0" fontId="124" fillId="55" borderId="189" xfId="6" applyNumberFormat="1" applyFont="1" applyBorder="1" applyAlignment="1" applyProtection="1">
      <alignment horizontal="center" vertical="center"/>
    </xf>
    <xf numFmtId="0" fontId="3" fillId="0" borderId="190" xfId="0" applyNumberFormat="1" applyFont="1" applyFill="1" applyBorder="1" applyAlignment="1" applyProtection="1">
      <alignment vertical="top"/>
    </xf>
    <xf numFmtId="0" fontId="3" fillId="0" borderId="192" xfId="0" applyNumberFormat="1" applyFont="1" applyFill="1" applyBorder="1" applyAlignment="1" applyProtection="1">
      <alignment vertical="top"/>
    </xf>
    <xf numFmtId="0" fontId="125" fillId="9" borderId="192" xfId="6" applyNumberFormat="1" applyFont="1" applyFill="1" applyBorder="1" applyAlignment="1" applyProtection="1">
      <alignment horizontal="center" vertical="center"/>
    </xf>
    <xf numFmtId="0" fontId="124" fillId="55" borderId="191" xfId="6" applyNumberFormat="1" applyFont="1" applyBorder="1" applyAlignment="1" applyProtection="1">
      <alignment horizontal="center" vertical="center"/>
    </xf>
    <xf numFmtId="0" fontId="124" fillId="55" borderId="193" xfId="6" applyNumberFormat="1" applyFont="1" applyBorder="1" applyAlignment="1" applyProtection="1">
      <alignment horizontal="center" vertical="center"/>
    </xf>
    <xf numFmtId="0" fontId="3" fillId="0" borderId="194" xfId="0" applyNumberFormat="1" applyFont="1" applyFill="1" applyBorder="1" applyAlignment="1" applyProtection="1">
      <alignment vertical="top"/>
    </xf>
    <xf numFmtId="0" fontId="3" fillId="0" borderId="195" xfId="0" applyNumberFormat="1" applyFont="1" applyFill="1" applyBorder="1" applyAlignment="1" applyProtection="1">
      <alignment vertical="top"/>
    </xf>
    <xf numFmtId="0" fontId="95" fillId="0" borderId="69" xfId="0" applyNumberFormat="1" applyFont="1" applyFill="1" applyBorder="1" applyAlignment="1" applyProtection="1">
      <alignment horizontal="center"/>
    </xf>
    <xf numFmtId="0" fontId="124" fillId="48" borderId="193" xfId="3" applyNumberFormat="1" applyFont="1" applyBorder="1" applyAlignment="1" applyProtection="1">
      <alignment horizontal="center" vertical="center"/>
    </xf>
    <xf numFmtId="0" fontId="95" fillId="0" borderId="202" xfId="0" applyNumberFormat="1" applyFont="1" applyFill="1" applyBorder="1" applyAlignment="1" applyProtection="1">
      <alignment horizontal="center"/>
    </xf>
    <xf numFmtId="0" fontId="95" fillId="0" borderId="201" xfId="0" applyNumberFormat="1" applyFont="1" applyFill="1" applyBorder="1" applyAlignment="1" applyProtection="1">
      <alignment horizontal="center"/>
    </xf>
    <xf numFmtId="0" fontId="3" fillId="0" borderId="180" xfId="0" applyNumberFormat="1" applyFont="1" applyFill="1" applyBorder="1" applyAlignment="1" applyProtection="1">
      <alignment vertical="top"/>
    </xf>
    <xf numFmtId="0" fontId="124" fillId="48" borderId="203" xfId="3" applyNumberFormat="1" applyFont="1" applyBorder="1" applyAlignment="1" applyProtection="1">
      <alignment horizontal="center" vertical="center"/>
    </xf>
    <xf numFmtId="0" fontId="3" fillId="0" borderId="204" xfId="0" applyNumberFormat="1" applyFont="1" applyFill="1" applyBorder="1" applyAlignment="1" applyProtection="1">
      <alignment vertical="top"/>
    </xf>
    <xf numFmtId="0" fontId="3" fillId="0" borderId="205" xfId="0" applyNumberFormat="1" applyFont="1" applyFill="1" applyBorder="1" applyAlignment="1" applyProtection="1">
      <alignment vertical="top"/>
    </xf>
    <xf numFmtId="0" fontId="3" fillId="0" borderId="206" xfId="0" applyNumberFormat="1" applyFont="1" applyFill="1" applyBorder="1" applyAlignment="1" applyProtection="1">
      <alignment vertical="top"/>
    </xf>
    <xf numFmtId="0" fontId="3" fillId="0" borderId="207" xfId="0" applyNumberFormat="1" applyFont="1" applyFill="1" applyBorder="1" applyAlignment="1" applyProtection="1">
      <alignment vertical="top"/>
    </xf>
    <xf numFmtId="0" fontId="3" fillId="0" borderId="208" xfId="0" applyNumberFormat="1" applyFont="1" applyFill="1" applyBorder="1" applyAlignment="1" applyProtection="1">
      <alignment vertical="top"/>
    </xf>
    <xf numFmtId="0" fontId="116" fillId="13" borderId="209" xfId="0" applyNumberFormat="1" applyFont="1" applyFill="1" applyBorder="1" applyAlignment="1" applyProtection="1">
      <alignment horizontal="center" vertical="center"/>
    </xf>
    <xf numFmtId="0" fontId="116" fillId="13" borderId="210" xfId="0" applyNumberFormat="1" applyFont="1" applyFill="1" applyBorder="1" applyAlignment="1" applyProtection="1">
      <alignment horizontal="center" vertical="center"/>
    </xf>
    <xf numFmtId="0" fontId="3" fillId="0" borderId="211" xfId="0" applyNumberFormat="1" applyFont="1" applyFill="1" applyBorder="1" applyAlignment="1" applyProtection="1">
      <alignment vertical="top"/>
    </xf>
    <xf numFmtId="0" fontId="3" fillId="0" borderId="212" xfId="0" applyNumberFormat="1" applyFont="1" applyFill="1" applyBorder="1" applyAlignment="1" applyProtection="1">
      <alignment vertical="top"/>
    </xf>
    <xf numFmtId="0" fontId="3" fillId="0" borderId="213" xfId="0" applyNumberFormat="1" applyFont="1" applyFill="1" applyBorder="1" applyAlignment="1" applyProtection="1">
      <alignment vertical="top"/>
    </xf>
    <xf numFmtId="0" fontId="3" fillId="0" borderId="214" xfId="0" applyNumberFormat="1" applyFont="1" applyFill="1" applyBorder="1" applyAlignment="1" applyProtection="1">
      <alignment vertical="top"/>
    </xf>
    <xf numFmtId="0" fontId="3" fillId="0" borderId="0" xfId="0" applyNumberFormat="1" applyFont="1" applyFill="1" applyBorder="1" applyAlignment="1" applyProtection="1">
      <alignment horizontal="left" vertical="top" wrapText="1" indent="1"/>
    </xf>
    <xf numFmtId="0" fontId="3" fillId="0" borderId="43" xfId="0" applyNumberFormat="1" applyFont="1" applyFill="1" applyBorder="1" applyAlignment="1" applyProtection="1">
      <alignment horizontal="left" vertical="top" wrapText="1" indent="1"/>
    </xf>
    <xf numFmtId="0" fontId="3" fillId="0" borderId="41" xfId="0" applyNumberFormat="1" applyFont="1" applyFill="1" applyBorder="1" applyAlignment="1" applyProtection="1">
      <alignment horizontal="left" vertical="top" wrapText="1" indent="1"/>
    </xf>
    <xf numFmtId="0" fontId="3" fillId="30" borderId="215" xfId="0" applyNumberFormat="1" applyFont="1" applyFill="1" applyBorder="1" applyAlignment="1" applyProtection="1">
      <alignment horizontal="center" wrapText="1"/>
    </xf>
    <xf numFmtId="0" fontId="3" fillId="16" borderId="215" xfId="0" applyNumberFormat="1" applyFont="1" applyFill="1" applyBorder="1" applyAlignment="1" applyProtection="1">
      <alignment horizontal="center" wrapText="1"/>
    </xf>
    <xf numFmtId="0" fontId="3" fillId="2" borderId="215" xfId="0" applyNumberFormat="1" applyFont="1" applyFill="1" applyBorder="1" applyAlignment="1" applyProtection="1">
      <alignment horizontal="center" wrapText="1"/>
    </xf>
    <xf numFmtId="0" fontId="3" fillId="4" borderId="215" xfId="0" applyNumberFormat="1" applyFont="1" applyFill="1" applyBorder="1" applyAlignment="1" applyProtection="1">
      <alignment horizontal="center" wrapText="1"/>
    </xf>
    <xf numFmtId="0" fontId="95" fillId="0" borderId="41" xfId="0" applyNumberFormat="1" applyFont="1" applyFill="1" applyBorder="1" applyAlignment="1" applyProtection="1">
      <alignment horizontal="center"/>
    </xf>
    <xf numFmtId="0" fontId="3" fillId="0" borderId="41" xfId="0" applyNumberFormat="1" applyFont="1" applyFill="1" applyBorder="1" applyAlignment="1" applyProtection="1">
      <alignment horizontal="center" vertical="center"/>
    </xf>
    <xf numFmtId="0" fontId="3" fillId="8" borderId="41" xfId="0" applyNumberFormat="1" applyFont="1" applyFill="1" applyBorder="1" applyAlignment="1" applyProtection="1">
      <alignment horizontal="center" vertical="center"/>
    </xf>
    <xf numFmtId="0" fontId="3" fillId="27" borderId="41" xfId="0" applyNumberFormat="1" applyFont="1" applyFill="1" applyBorder="1" applyAlignment="1" applyProtection="1">
      <alignment horizontal="center" vertical="center"/>
    </xf>
    <xf numFmtId="0" fontId="3" fillId="14" borderId="41" xfId="0" applyNumberFormat="1" applyFont="1" applyFill="1" applyBorder="1" applyAlignment="1" applyProtection="1">
      <alignment horizontal="center" vertical="center"/>
    </xf>
    <xf numFmtId="0" fontId="60" fillId="39" borderId="41" xfId="0" applyNumberFormat="1" applyFont="1" applyFill="1" applyBorder="1" applyAlignment="1" applyProtection="1">
      <alignment horizontal="center" vertical="center"/>
    </xf>
    <xf numFmtId="0" fontId="133" fillId="39" borderId="41" xfId="0" applyNumberFormat="1" applyFont="1" applyFill="1" applyBorder="1" applyAlignment="1" applyProtection="1">
      <alignment horizontal="center" vertical="center"/>
    </xf>
    <xf numFmtId="0" fontId="3" fillId="30" borderId="219" xfId="0" applyNumberFormat="1" applyFont="1" applyFill="1" applyBorder="1" applyAlignment="1" applyProtection="1">
      <alignment horizontal="center" wrapText="1"/>
    </xf>
    <xf numFmtId="0" fontId="3" fillId="4" borderId="220" xfId="0" applyNumberFormat="1" applyFont="1" applyFill="1" applyBorder="1" applyAlignment="1" applyProtection="1">
      <alignment horizontal="center" wrapText="1"/>
    </xf>
    <xf numFmtId="0" fontId="95" fillId="0" borderId="221" xfId="0" applyNumberFormat="1" applyFont="1" applyFill="1" applyBorder="1" applyAlignment="1" applyProtection="1">
      <alignment horizontal="center"/>
    </xf>
    <xf numFmtId="0" fontId="95" fillId="0" borderId="222" xfId="0" applyNumberFormat="1" applyFont="1" applyFill="1" applyBorder="1" applyAlignment="1" applyProtection="1">
      <alignment horizontal="center"/>
    </xf>
    <xf numFmtId="0" fontId="3" fillId="0" borderId="221" xfId="0" applyNumberFormat="1" applyFont="1" applyFill="1" applyBorder="1" applyAlignment="1" applyProtection="1">
      <alignment horizontal="center" vertical="center"/>
    </xf>
    <xf numFmtId="0" fontId="3" fillId="0" borderId="222" xfId="0" applyNumberFormat="1" applyFont="1" applyFill="1" applyBorder="1" applyAlignment="1" applyProtection="1">
      <alignment horizontal="center" vertical="center"/>
    </xf>
    <xf numFmtId="0" fontId="3" fillId="8" borderId="221" xfId="0" applyNumberFormat="1" applyFont="1" applyFill="1" applyBorder="1" applyAlignment="1" applyProtection="1">
      <alignment horizontal="center" vertical="center"/>
    </xf>
    <xf numFmtId="0" fontId="60" fillId="39" borderId="222" xfId="0" applyNumberFormat="1" applyFont="1" applyFill="1" applyBorder="1" applyAlignment="1" applyProtection="1">
      <alignment horizontal="center" vertical="center"/>
    </xf>
    <xf numFmtId="0" fontId="3" fillId="14" borderId="221" xfId="0" applyNumberFormat="1" applyFont="1" applyFill="1" applyBorder="1" applyAlignment="1" applyProtection="1">
      <alignment horizontal="center" vertical="center"/>
    </xf>
    <xf numFmtId="0" fontId="3" fillId="0" borderId="223" xfId="0" applyNumberFormat="1" applyFont="1" applyFill="1" applyBorder="1" applyAlignment="1" applyProtection="1">
      <alignment horizontal="center" vertical="center"/>
    </xf>
    <xf numFmtId="0" fontId="3" fillId="0" borderId="224" xfId="0" applyNumberFormat="1" applyFont="1" applyFill="1" applyBorder="1" applyAlignment="1" applyProtection="1">
      <alignment horizontal="center" vertical="center"/>
    </xf>
    <xf numFmtId="0" fontId="3" fillId="0" borderId="225" xfId="0" applyNumberFormat="1" applyFont="1" applyFill="1" applyBorder="1" applyAlignment="1" applyProtection="1">
      <alignment horizontal="center" vertical="center"/>
    </xf>
    <xf numFmtId="0" fontId="113" fillId="0" borderId="0" xfId="0" applyNumberFormat="1" applyFont="1" applyFill="1" applyBorder="1" applyAlignment="1" applyProtection="1">
      <alignment horizontal="left" vertical="top" indent="1"/>
    </xf>
    <xf numFmtId="0" fontId="60" fillId="0" borderId="0" xfId="0" applyNumberFormat="1" applyFont="1" applyFill="1" applyBorder="1" applyAlignment="1" applyProtection="1">
      <alignment horizontal="center" vertical="top"/>
    </xf>
    <xf numFmtId="0" fontId="56" fillId="0" borderId="0" xfId="0" applyNumberFormat="1" applyFont="1" applyFill="1" applyBorder="1" applyAlignment="1" applyProtection="1">
      <alignment horizontal="center" vertical="top" wrapText="1"/>
    </xf>
    <xf numFmtId="0" fontId="0" fillId="0" borderId="37" xfId="0" applyNumberFormat="1" applyFont="1" applyFill="1" applyBorder="1" applyAlignment="1" applyProtection="1">
      <alignment vertical="top"/>
    </xf>
    <xf numFmtId="0" fontId="51" fillId="0" borderId="0" xfId="0" applyNumberFormat="1" applyFont="1" applyFill="1" applyBorder="1" applyAlignment="1" applyProtection="1">
      <alignment vertical="top"/>
    </xf>
    <xf numFmtId="0" fontId="51" fillId="0" borderId="0" xfId="0" applyNumberFormat="1" applyFont="1" applyFill="1" applyBorder="1" applyAlignment="1" applyProtection="1">
      <alignment vertical="center"/>
    </xf>
    <xf numFmtId="0" fontId="0" fillId="0" borderId="0" xfId="0" applyNumberFormat="1" applyFont="1" applyFill="1" applyBorder="1" applyAlignment="1" applyProtection="1">
      <alignment vertical="center" wrapText="1"/>
    </xf>
    <xf numFmtId="0" fontId="50" fillId="0" borderId="0" xfId="0" applyNumberFormat="1" applyFont="1" applyFill="1" applyBorder="1" applyAlignment="1" applyProtection="1">
      <alignment horizontal="left" wrapText="1"/>
    </xf>
    <xf numFmtId="0" fontId="82" fillId="0" borderId="0" xfId="0" applyNumberFormat="1" applyFont="1" applyFill="1" applyBorder="1" applyAlignment="1" applyProtection="1">
      <alignment horizontal="left" wrapText="1"/>
    </xf>
    <xf numFmtId="0" fontId="50" fillId="16" borderId="7" xfId="1" applyNumberFormat="1" applyFont="1" applyFill="1" applyBorder="1" applyAlignment="1" applyProtection="1">
      <alignment horizontal="left" wrapText="1"/>
    </xf>
    <xf numFmtId="0" fontId="50" fillId="16" borderId="0" xfId="1" applyNumberFormat="1" applyFont="1" applyFill="1" applyBorder="1" applyAlignment="1" applyProtection="1">
      <alignment horizontal="left" wrapText="1"/>
    </xf>
    <xf numFmtId="0" fontId="50" fillId="16" borderId="9" xfId="1" applyNumberFormat="1" applyFont="1" applyFill="1" applyBorder="1" applyAlignment="1" applyProtection="1">
      <alignment horizontal="left" wrapText="1"/>
    </xf>
    <xf numFmtId="0" fontId="50" fillId="16" borderId="38" xfId="1" applyNumberFormat="1" applyFont="1" applyFill="1" applyBorder="1" applyAlignment="1" applyProtection="1">
      <alignment horizontal="left" wrapText="1"/>
    </xf>
    <xf numFmtId="0" fontId="0" fillId="0" borderId="0" xfId="0" applyNumberFormat="1" applyFont="1" applyFill="1" applyBorder="1" applyAlignment="1" applyProtection="1">
      <alignment horizontal="left" vertical="top"/>
    </xf>
    <xf numFmtId="0" fontId="50" fillId="0" borderId="0" xfId="0" applyNumberFormat="1" applyFont="1" applyFill="1" applyBorder="1" applyAlignment="1" applyProtection="1">
      <alignment horizontal="left" vertical="top"/>
    </xf>
    <xf numFmtId="0" fontId="51" fillId="0" borderId="0" xfId="0" applyNumberFormat="1" applyFont="1" applyFill="1" applyBorder="1" applyAlignment="1" applyProtection="1">
      <alignment horizontal="left" vertical="top"/>
    </xf>
    <xf numFmtId="1" fontId="22" fillId="16" borderId="7" xfId="0" applyNumberFormat="1" applyFont="1" applyFill="1" applyBorder="1" applyAlignment="1" applyProtection="1">
      <alignment horizontal="left" vertical="top" wrapText="1"/>
    </xf>
    <xf numFmtId="1" fontId="22" fillId="16" borderId="0" xfId="0" applyNumberFormat="1" applyFont="1" applyFill="1" applyBorder="1" applyAlignment="1" applyProtection="1">
      <alignment horizontal="left" vertical="top" wrapText="1"/>
    </xf>
    <xf numFmtId="1" fontId="22" fillId="16" borderId="9" xfId="0" applyNumberFormat="1" applyFont="1" applyFill="1" applyBorder="1" applyAlignment="1" applyProtection="1">
      <alignment horizontal="left" vertical="top" wrapText="1"/>
    </xf>
    <xf numFmtId="1" fontId="22" fillId="16" borderId="38" xfId="0" applyNumberFormat="1" applyFont="1" applyFill="1" applyBorder="1" applyAlignment="1" applyProtection="1">
      <alignment horizontal="left" vertical="top" wrapText="1"/>
    </xf>
    <xf numFmtId="0" fontId="6" fillId="0" borderId="83" xfId="0" applyNumberFormat="1" applyFont="1" applyFill="1" applyBorder="1" applyAlignment="1" applyProtection="1">
      <alignment horizontal="right" vertical="top" wrapText="1"/>
    </xf>
    <xf numFmtId="0" fontId="135" fillId="0" borderId="226" xfId="0" applyNumberFormat="1" applyFont="1" applyFill="1" applyBorder="1" applyAlignment="1" applyProtection="1">
      <alignment horizontal="left" vertical="top" wrapText="1" indent="1"/>
    </xf>
    <xf numFmtId="0" fontId="136" fillId="0" borderId="227" xfId="0" applyNumberFormat="1" applyFont="1" applyFill="1" applyBorder="1" applyAlignment="1" applyProtection="1">
      <alignment horizontal="left" vertical="top" wrapText="1"/>
    </xf>
    <xf numFmtId="0" fontId="3" fillId="0" borderId="227" xfId="0" applyNumberFormat="1" applyFont="1" applyFill="1" applyBorder="1" applyAlignment="1" applyProtection="1">
      <alignment horizontal="left" vertical="top" wrapText="1"/>
    </xf>
    <xf numFmtId="0" fontId="0" fillId="0" borderId="227" xfId="0" applyNumberFormat="1" applyFont="1" applyFill="1" applyBorder="1" applyAlignment="1" applyProtection="1">
      <alignment horizontal="left" vertical="top" wrapText="1"/>
    </xf>
    <xf numFmtId="0" fontId="0" fillId="0" borderId="228" xfId="0" applyNumberFormat="1" applyFont="1" applyFill="1" applyBorder="1" applyAlignment="1" applyProtection="1">
      <alignment horizontal="left" vertical="top" wrapText="1"/>
    </xf>
    <xf numFmtId="0" fontId="135" fillId="0" borderId="86" xfId="0" applyNumberFormat="1" applyFont="1" applyFill="1" applyBorder="1" applyAlignment="1" applyProtection="1">
      <alignment horizontal="left" vertical="top" wrapText="1" indent="1"/>
    </xf>
    <xf numFmtId="0" fontId="136" fillId="0" borderId="86" xfId="0" applyNumberFormat="1" applyFont="1" applyFill="1" applyBorder="1" applyAlignment="1" applyProtection="1">
      <alignment horizontal="left" vertical="top" wrapText="1"/>
    </xf>
    <xf numFmtId="0" fontId="0" fillId="0" borderId="86" xfId="0" applyNumberFormat="1" applyFont="1" applyFill="1" applyBorder="1" applyAlignment="1" applyProtection="1">
      <alignment horizontal="left" vertical="top" wrapText="1"/>
    </xf>
    <xf numFmtId="0" fontId="0" fillId="0" borderId="46" xfId="0" applyNumberFormat="1" applyFont="1" applyFill="1" applyBorder="1" applyAlignment="1" applyProtection="1">
      <alignment horizontal="left" vertical="top" wrapText="1"/>
    </xf>
    <xf numFmtId="0" fontId="3" fillId="0" borderId="228" xfId="0" applyNumberFormat="1" applyFont="1" applyFill="1" applyBorder="1" applyAlignment="1" applyProtection="1">
      <alignment horizontal="left" vertical="top" wrapText="1"/>
    </xf>
    <xf numFmtId="0" fontId="3" fillId="0" borderId="229" xfId="0" applyNumberFormat="1" applyFont="1" applyFill="1" applyBorder="1" applyAlignment="1" applyProtection="1">
      <alignment vertical="top" wrapText="1"/>
    </xf>
    <xf numFmtId="0" fontId="50" fillId="0" borderId="109" xfId="0" applyNumberFormat="1" applyFont="1" applyFill="1" applyBorder="1" applyAlignment="1" applyProtection="1">
      <alignment vertical="top"/>
    </xf>
    <xf numFmtId="0" fontId="114" fillId="0" borderId="237" xfId="0" applyNumberFormat="1" applyFont="1" applyFill="1" applyBorder="1" applyAlignment="1" applyProtection="1">
      <alignment vertical="top" wrapText="1"/>
    </xf>
    <xf numFmtId="0" fontId="114" fillId="0" borderId="238" xfId="0" applyNumberFormat="1" applyFont="1" applyFill="1" applyBorder="1" applyAlignment="1" applyProtection="1">
      <alignment vertical="top" wrapText="1"/>
    </xf>
    <xf numFmtId="0" fontId="114" fillId="0" borderId="239" xfId="0" applyNumberFormat="1" applyFont="1" applyFill="1" applyBorder="1" applyAlignment="1" applyProtection="1">
      <alignment vertical="top" wrapText="1"/>
    </xf>
    <xf numFmtId="0" fontId="4" fillId="0" borderId="236" xfId="1" applyNumberFormat="1" applyFont="1" applyFill="1" applyBorder="1" applyAlignment="1" applyProtection="1">
      <alignment horizontal="left" vertical="top" wrapText="1" indent="1"/>
    </xf>
    <xf numFmtId="0" fontId="4" fillId="0" borderId="86" xfId="1" applyNumberFormat="1" applyFont="1" applyFill="1" applyBorder="1" applyAlignment="1" applyProtection="1">
      <alignment horizontal="left" vertical="top" wrapText="1" indent="1"/>
    </xf>
    <xf numFmtId="0" fontId="4" fillId="0" borderId="103" xfId="1" applyNumberFormat="1" applyFont="1" applyFill="1" applyBorder="1" applyAlignment="1" applyProtection="1">
      <alignment horizontal="left" vertical="top" wrapText="1" indent="1"/>
    </xf>
    <xf numFmtId="0" fontId="51" fillId="0" borderId="1" xfId="0" applyNumberFormat="1" applyFont="1" applyFill="1" applyBorder="1" applyAlignment="1" applyProtection="1">
      <alignment horizontal="center" vertical="top"/>
    </xf>
    <xf numFmtId="0" fontId="51" fillId="0" borderId="2" xfId="0" applyNumberFormat="1" applyFont="1" applyFill="1" applyBorder="1" applyAlignment="1" applyProtection="1">
      <alignment horizontal="center" vertical="top"/>
    </xf>
    <xf numFmtId="0" fontId="51" fillId="0" borderId="3" xfId="0" applyNumberFormat="1" applyFont="1" applyFill="1" applyBorder="1" applyAlignment="1" applyProtection="1">
      <alignment horizontal="center" vertical="top"/>
    </xf>
    <xf numFmtId="0" fontId="93" fillId="0" borderId="0" xfId="0" applyNumberFormat="1" applyFont="1" applyFill="1" applyBorder="1" applyAlignment="1" applyProtection="1">
      <alignment horizontal="right" vertical="center"/>
    </xf>
    <xf numFmtId="0" fontId="56" fillId="0" borderId="0" xfId="0" applyNumberFormat="1" applyFont="1" applyFill="1" applyBorder="1" applyAlignment="1" applyProtection="1">
      <alignment vertical="center"/>
    </xf>
    <xf numFmtId="0" fontId="50" fillId="0" borderId="5" xfId="0" applyNumberFormat="1" applyFont="1" applyFill="1" applyBorder="1" applyAlignment="1" applyProtection="1">
      <alignment vertical="top"/>
    </xf>
    <xf numFmtId="0" fontId="82" fillId="0" borderId="10" xfId="0" applyNumberFormat="1" applyFont="1" applyFill="1" applyBorder="1" applyAlignment="1" applyProtection="1">
      <alignment vertical="top"/>
    </xf>
    <xf numFmtId="0" fontId="51" fillId="0" borderId="4" xfId="0" applyNumberFormat="1" applyFont="1" applyFill="1" applyBorder="1" applyAlignment="1" applyProtection="1">
      <alignment vertical="top"/>
    </xf>
    <xf numFmtId="0" fontId="50" fillId="0" borderId="7" xfId="0" applyNumberFormat="1" applyFont="1" applyFill="1" applyBorder="1" applyAlignment="1" applyProtection="1">
      <alignment vertical="top"/>
    </xf>
    <xf numFmtId="0" fontId="51" fillId="0" borderId="9" xfId="0" applyNumberFormat="1" applyFont="1" applyFill="1" applyBorder="1" applyAlignment="1" applyProtection="1">
      <alignment vertical="top"/>
    </xf>
    <xf numFmtId="0" fontId="0" fillId="0" borderId="8" xfId="0" applyNumberFormat="1" applyFont="1" applyFill="1" applyBorder="1" applyAlignment="1" applyProtection="1">
      <alignment vertical="center" wrapText="1"/>
    </xf>
    <xf numFmtId="0" fontId="50" fillId="0" borderId="11" xfId="0" applyNumberFormat="1" applyFont="1" applyFill="1" applyBorder="1" applyAlignment="1" applyProtection="1">
      <alignment vertical="top"/>
    </xf>
    <xf numFmtId="0" fontId="51" fillId="0" borderId="6" xfId="0" applyNumberFormat="1" applyFont="1" applyFill="1" applyBorder="1" applyAlignment="1" applyProtection="1">
      <alignment vertical="top"/>
    </xf>
    <xf numFmtId="0" fontId="50" fillId="38" borderId="230" xfId="0" applyNumberFormat="1" applyFont="1" applyFill="1" applyBorder="1" applyAlignment="1" applyProtection="1">
      <alignment vertical="top"/>
    </xf>
    <xf numFmtId="0" fontId="50" fillId="38" borderId="231" xfId="0" applyNumberFormat="1" applyFont="1" applyFill="1" applyBorder="1" applyAlignment="1" applyProtection="1">
      <alignment vertical="top"/>
    </xf>
    <xf numFmtId="0" fontId="50" fillId="38" borderId="232" xfId="0" applyNumberFormat="1" applyFont="1" applyFill="1" applyBorder="1" applyAlignment="1" applyProtection="1">
      <alignment vertical="top"/>
    </xf>
    <xf numFmtId="0" fontId="74" fillId="38" borderId="233" xfId="0" applyNumberFormat="1" applyFont="1" applyFill="1" applyBorder="1" applyAlignment="1" applyProtection="1">
      <alignment vertical="top"/>
    </xf>
    <xf numFmtId="0" fontId="74" fillId="38" borderId="69" xfId="0" applyNumberFormat="1" applyFont="1" applyFill="1" applyBorder="1" applyAlignment="1" applyProtection="1">
      <alignment vertical="top"/>
    </xf>
    <xf numFmtId="0" fontId="74" fillId="38" borderId="234" xfId="0" applyNumberFormat="1" applyFont="1" applyFill="1" applyBorder="1" applyAlignment="1" applyProtection="1">
      <alignment vertical="top"/>
    </xf>
    <xf numFmtId="0" fontId="95" fillId="38" borderId="235" xfId="0" applyNumberFormat="1" applyFont="1" applyFill="1" applyBorder="1" applyAlignment="1" applyProtection="1">
      <alignment vertical="top" wrapText="1"/>
    </xf>
    <xf numFmtId="0" fontId="95" fillId="38" borderId="156" xfId="0" applyNumberFormat="1" applyFont="1" applyFill="1" applyBorder="1" applyAlignment="1" applyProtection="1">
      <alignment vertical="top" wrapText="1"/>
    </xf>
    <xf numFmtId="0" fontId="95" fillId="38" borderId="157" xfId="0" applyNumberFormat="1" applyFont="1" applyFill="1" applyBorder="1" applyAlignment="1" applyProtection="1">
      <alignment vertical="top" wrapText="1"/>
    </xf>
    <xf numFmtId="0" fontId="51" fillId="0" borderId="10" xfId="0" applyNumberFormat="1" applyFont="1" applyFill="1" applyBorder="1" applyAlignment="1" applyProtection="1">
      <alignment vertical="top"/>
    </xf>
    <xf numFmtId="0" fontId="51" fillId="0" borderId="11" xfId="0" applyNumberFormat="1" applyFont="1" applyFill="1" applyBorder="1" applyAlignment="1" applyProtection="1">
      <alignment vertical="top"/>
    </xf>
    <xf numFmtId="0" fontId="4" fillId="0" borderId="10" xfId="0" applyNumberFormat="1" applyFont="1" applyFill="1" applyBorder="1" applyAlignment="1" applyProtection="1">
      <alignment horizontal="center" vertical="top" wrapText="1"/>
    </xf>
    <xf numFmtId="0" fontId="4" fillId="0" borderId="0" xfId="0" applyNumberFormat="1" applyFont="1" applyFill="1" applyBorder="1" applyAlignment="1" applyProtection="1">
      <alignment horizontal="center" vertical="top" wrapText="1"/>
    </xf>
    <xf numFmtId="0" fontId="4" fillId="0" borderId="11" xfId="0" applyNumberFormat="1" applyFont="1" applyFill="1" applyBorder="1" applyAlignment="1" applyProtection="1">
      <alignment horizontal="center" vertical="top" wrapText="1"/>
    </xf>
    <xf numFmtId="0" fontId="0" fillId="0" borderId="240" xfId="0" applyNumberFormat="1" applyFont="1" applyFill="1" applyBorder="1" applyAlignment="1" applyProtection="1">
      <alignment vertical="top" wrapText="1"/>
    </xf>
    <xf numFmtId="0" fontId="3" fillId="0" borderId="241" xfId="0" applyNumberFormat="1" applyFont="1" applyFill="1" applyBorder="1" applyAlignment="1" applyProtection="1">
      <alignment vertical="top" wrapText="1"/>
    </xf>
    <xf numFmtId="0" fontId="0" fillId="0" borderId="241" xfId="0" applyNumberFormat="1" applyFont="1" applyFill="1" applyBorder="1" applyAlignment="1" applyProtection="1">
      <alignment vertical="top" wrapText="1"/>
    </xf>
    <xf numFmtId="0" fontId="0" fillId="0" borderId="242" xfId="0" applyNumberFormat="1" applyFont="1" applyFill="1" applyBorder="1" applyAlignment="1" applyProtection="1">
      <alignment vertical="top" wrapText="1"/>
    </xf>
    <xf numFmtId="0" fontId="0" fillId="0" borderId="243" xfId="0" applyNumberFormat="1" applyFont="1" applyFill="1" applyBorder="1" applyAlignment="1" applyProtection="1">
      <alignment vertical="top" wrapText="1"/>
    </xf>
    <xf numFmtId="0" fontId="0" fillId="0" borderId="244" xfId="0" applyNumberFormat="1" applyFont="1" applyFill="1" applyBorder="1" applyAlignment="1" applyProtection="1">
      <alignment vertical="top" wrapText="1"/>
    </xf>
    <xf numFmtId="0" fontId="0" fillId="0" borderId="245" xfId="0" applyNumberFormat="1" applyFont="1" applyFill="1" applyBorder="1" applyAlignment="1" applyProtection="1">
      <alignment vertical="top" wrapText="1"/>
    </xf>
    <xf numFmtId="0" fontId="3" fillId="0" borderId="244" xfId="0" applyNumberFormat="1" applyFont="1" applyFill="1" applyBorder="1" applyAlignment="1" applyProtection="1">
      <alignment vertical="top" wrapText="1"/>
    </xf>
    <xf numFmtId="0" fontId="137" fillId="0" borderId="244" xfId="0" applyNumberFormat="1" applyFont="1" applyFill="1" applyBorder="1" applyAlignment="1" applyProtection="1">
      <alignment vertical="top" wrapText="1"/>
    </xf>
    <xf numFmtId="0" fontId="0" fillId="0" borderId="246" xfId="0" applyNumberFormat="1" applyFont="1" applyFill="1" applyBorder="1" applyAlignment="1" applyProtection="1">
      <alignment vertical="top" wrapText="1"/>
    </xf>
    <xf numFmtId="0" fontId="0" fillId="0" borderId="247" xfId="0" applyNumberFormat="1" applyFont="1" applyFill="1" applyBorder="1" applyAlignment="1" applyProtection="1">
      <alignment vertical="top" wrapText="1"/>
    </xf>
    <xf numFmtId="0" fontId="3" fillId="0" borderId="247" xfId="0" applyNumberFormat="1" applyFont="1" applyFill="1" applyBorder="1" applyAlignment="1" applyProtection="1">
      <alignment vertical="top" wrapText="1"/>
    </xf>
    <xf numFmtId="0" fontId="0" fillId="0" borderId="248" xfId="0" applyNumberFormat="1" applyFont="1" applyFill="1" applyBorder="1" applyAlignment="1" applyProtection="1">
      <alignment vertical="top" wrapText="1"/>
    </xf>
    <xf numFmtId="0" fontId="51" fillId="0" borderId="240" xfId="0" applyNumberFormat="1" applyFont="1" applyFill="1" applyBorder="1" applyAlignment="1" applyProtection="1">
      <alignment vertical="top" wrapText="1"/>
    </xf>
    <xf numFmtId="0" fontId="51" fillId="0" borderId="241" xfId="0" applyNumberFormat="1" applyFont="1" applyFill="1" applyBorder="1" applyAlignment="1" applyProtection="1">
      <alignment vertical="top" wrapText="1"/>
    </xf>
    <xf numFmtId="0" fontId="51" fillId="0" borderId="242" xfId="0" applyNumberFormat="1" applyFont="1" applyFill="1" applyBorder="1" applyAlignment="1" applyProtection="1">
      <alignment vertical="top" wrapText="1"/>
    </xf>
    <xf numFmtId="0" fontId="51" fillId="0" borderId="243" xfId="0" applyNumberFormat="1" applyFont="1" applyFill="1" applyBorder="1" applyAlignment="1" applyProtection="1">
      <alignment vertical="top" wrapText="1"/>
    </xf>
    <xf numFmtId="0" fontId="51" fillId="0" borderId="244" xfId="0" applyNumberFormat="1" applyFont="1" applyFill="1" applyBorder="1" applyAlignment="1" applyProtection="1">
      <alignment vertical="top" wrapText="1"/>
    </xf>
    <xf numFmtId="0" fontId="51" fillId="0" borderId="245" xfId="0" applyNumberFormat="1" applyFont="1" applyFill="1" applyBorder="1" applyAlignment="1" applyProtection="1">
      <alignment vertical="top" wrapText="1"/>
    </xf>
    <xf numFmtId="0" fontId="138" fillId="0" borderId="244" xfId="0" applyNumberFormat="1" applyFont="1" applyFill="1" applyBorder="1" applyAlignment="1" applyProtection="1">
      <alignment vertical="top" wrapText="1"/>
    </xf>
    <xf numFmtId="0" fontId="51" fillId="0" borderId="246" xfId="0" applyNumberFormat="1" applyFont="1" applyFill="1" applyBorder="1" applyAlignment="1" applyProtection="1">
      <alignment vertical="top" wrapText="1"/>
    </xf>
    <xf numFmtId="0" fontId="51" fillId="0" borderId="247" xfId="0" applyNumberFormat="1" applyFont="1" applyFill="1" applyBorder="1" applyAlignment="1" applyProtection="1">
      <alignment vertical="top" wrapText="1"/>
    </xf>
    <xf numFmtId="0" fontId="51" fillId="0" borderId="248" xfId="0" applyNumberFormat="1" applyFont="1" applyFill="1" applyBorder="1" applyAlignment="1" applyProtection="1">
      <alignment vertical="top" wrapText="1"/>
    </xf>
    <xf numFmtId="0" fontId="22" fillId="0" borderId="244" xfId="0" applyNumberFormat="1" applyFont="1" applyFill="1" applyBorder="1" applyAlignment="1" applyProtection="1">
      <alignment vertical="top" wrapText="1"/>
    </xf>
    <xf numFmtId="0" fontId="22" fillId="2" borderId="71" xfId="0" applyNumberFormat="1" applyFont="1" applyFill="1" applyBorder="1" applyAlignment="1" applyProtection="1">
      <alignment horizontal="center" vertical="center"/>
      <protection locked="0"/>
    </xf>
    <xf numFmtId="0" fontId="38" fillId="0" borderId="0" xfId="0" applyNumberFormat="1" applyFont="1" applyFill="1" applyBorder="1" applyAlignment="1" applyProtection="1">
      <alignment vertical="center"/>
    </xf>
    <xf numFmtId="0" fontId="84" fillId="0" borderId="0" xfId="0" applyNumberFormat="1" applyFont="1" applyFill="1" applyBorder="1" applyAlignment="1" applyProtection="1">
      <alignment vertical="top"/>
    </xf>
    <xf numFmtId="0" fontId="139" fillId="0" borderId="0" xfId="0" applyNumberFormat="1" applyFont="1" applyFill="1" applyBorder="1" applyAlignment="1" applyProtection="1">
      <alignment vertical="top"/>
    </xf>
    <xf numFmtId="0" fontId="102" fillId="0" borderId="0" xfId="0" applyNumberFormat="1" applyFont="1" applyFill="1" applyBorder="1" applyAlignment="1" applyProtection="1">
      <alignment horizontal="right" vertical="top"/>
    </xf>
    <xf numFmtId="0" fontId="102" fillId="0" borderId="0" xfId="0" applyNumberFormat="1" applyFont="1" applyFill="1" applyBorder="1" applyAlignment="1" applyProtection="1">
      <alignment vertical="top"/>
    </xf>
    <xf numFmtId="0" fontId="3" fillId="0" borderId="4" xfId="0" applyNumberFormat="1" applyFont="1" applyFill="1" applyBorder="1" applyAlignment="1" applyProtection="1">
      <alignment vertical="top"/>
    </xf>
    <xf numFmtId="0" fontId="3" fillId="0" borderId="9" xfId="0" applyNumberFormat="1" applyFont="1" applyFill="1" applyBorder="1" applyAlignment="1" applyProtection="1">
      <alignment vertical="top"/>
    </xf>
    <xf numFmtId="0" fontId="3" fillId="0" borderId="8" xfId="0" applyNumberFormat="1" applyFont="1" applyFill="1" applyBorder="1" applyAlignment="1" applyProtection="1">
      <alignment vertical="top"/>
    </xf>
    <xf numFmtId="0" fontId="3" fillId="0" borderId="6" xfId="0" applyNumberFormat="1" applyFont="1" applyFill="1" applyBorder="1" applyAlignment="1" applyProtection="1">
      <alignment vertical="top"/>
    </xf>
    <xf numFmtId="0" fontId="84" fillId="4" borderId="42" xfId="0" applyNumberFormat="1" applyFont="1" applyFill="1" applyBorder="1" applyAlignment="1" applyProtection="1">
      <alignment vertical="center"/>
    </xf>
    <xf numFmtId="0" fontId="84" fillId="4" borderId="42" xfId="0" applyNumberFormat="1" applyFont="1" applyFill="1" applyBorder="1" applyAlignment="1" applyProtection="1">
      <alignment horizontal="left" vertical="center" wrapText="1"/>
    </xf>
    <xf numFmtId="0" fontId="84" fillId="4" borderId="42" xfId="0" applyNumberFormat="1" applyFont="1" applyFill="1" applyBorder="1" applyAlignment="1" applyProtection="1">
      <alignment horizontal="center" vertical="center"/>
    </xf>
    <xf numFmtId="0" fontId="84" fillId="4" borderId="42" xfId="0" applyNumberFormat="1" applyFont="1" applyFill="1" applyBorder="1" applyAlignment="1" applyProtection="1">
      <alignment horizontal="left" vertical="center" indent="1"/>
    </xf>
    <xf numFmtId="0" fontId="84" fillId="4" borderId="0" xfId="0" applyNumberFormat="1" applyFont="1" applyFill="1" applyBorder="1" applyAlignment="1" applyProtection="1">
      <alignment vertical="center"/>
    </xf>
    <xf numFmtId="0" fontId="84" fillId="0" borderId="0" xfId="0" applyNumberFormat="1" applyFont="1" applyFill="1" applyBorder="1" applyAlignment="1" applyProtection="1">
      <alignment vertical="center"/>
    </xf>
    <xf numFmtId="0" fontId="3" fillId="0" borderId="41" xfId="0" applyNumberFormat="1" applyFont="1" applyFill="1" applyBorder="1" applyAlignment="1" applyProtection="1">
      <alignment horizontal="center" vertical="top" wrapText="1"/>
    </xf>
    <xf numFmtId="0" fontId="50" fillId="0" borderId="41" xfId="0" applyNumberFormat="1" applyFont="1" applyFill="1" applyBorder="1" applyAlignment="1" applyProtection="1">
      <alignment horizontal="center" vertical="top" wrapText="1"/>
    </xf>
    <xf numFmtId="49" fontId="84" fillId="4" borderId="42" xfId="0" applyNumberFormat="1" applyFont="1" applyFill="1" applyBorder="1" applyAlignment="1" applyProtection="1">
      <alignment horizontal="center" vertical="center" wrapText="1"/>
    </xf>
    <xf numFmtId="0" fontId="22" fillId="0" borderId="41" xfId="0" applyNumberFormat="1" applyFont="1" applyFill="1" applyBorder="1" applyAlignment="1" applyProtection="1">
      <alignment horizontal="left" vertical="top" wrapText="1" indent="1"/>
    </xf>
    <xf numFmtId="0" fontId="84" fillId="4" borderId="42" xfId="0" applyNumberFormat="1" applyFont="1" applyFill="1" applyBorder="1" applyAlignment="1" applyProtection="1">
      <alignment horizontal="left" vertical="center" wrapText="1" indent="1"/>
    </xf>
    <xf numFmtId="0" fontId="3" fillId="2" borderId="43" xfId="0" applyNumberFormat="1" applyFont="1" applyFill="1" applyBorder="1" applyAlignment="1" applyProtection="1">
      <alignment horizontal="center" vertical="top" wrapText="1"/>
    </xf>
    <xf numFmtId="0" fontId="3" fillId="2" borderId="41" xfId="0" applyNumberFormat="1" applyFont="1" applyFill="1" applyBorder="1" applyAlignment="1" applyProtection="1">
      <alignment horizontal="center" vertical="top" wrapText="1"/>
    </xf>
    <xf numFmtId="0" fontId="0" fillId="2" borderId="41" xfId="0" applyNumberFormat="1" applyFont="1" applyFill="1" applyBorder="1" applyAlignment="1" applyProtection="1">
      <alignment horizontal="center" vertical="top" wrapText="1"/>
    </xf>
    <xf numFmtId="0" fontId="22" fillId="2" borderId="43" xfId="0" applyNumberFormat="1" applyFont="1" applyFill="1" applyBorder="1" applyAlignment="1" applyProtection="1">
      <alignment horizontal="left" vertical="top" wrapText="1" indent="1"/>
    </xf>
    <xf numFmtId="0" fontId="50" fillId="2" borderId="43" xfId="0" applyNumberFormat="1" applyFont="1" applyFill="1" applyBorder="1" applyAlignment="1" applyProtection="1">
      <alignment horizontal="center" vertical="top" wrapText="1"/>
    </xf>
    <xf numFmtId="0" fontId="22" fillId="2" borderId="41" xfId="0" applyNumberFormat="1" applyFont="1" applyFill="1" applyBorder="1" applyAlignment="1" applyProtection="1">
      <alignment horizontal="left" vertical="top" wrapText="1" indent="1"/>
    </xf>
    <xf numFmtId="0" fontId="3" fillId="2" borderId="41" xfId="0" quotePrefix="1" applyNumberFormat="1" applyFont="1" applyFill="1" applyBorder="1" applyAlignment="1" applyProtection="1">
      <alignment horizontal="center" vertical="top" wrapText="1"/>
    </xf>
    <xf numFmtId="0" fontId="50" fillId="2" borderId="41" xfId="0" applyNumberFormat="1" applyFont="1" applyFill="1" applyBorder="1" applyAlignment="1" applyProtection="1">
      <alignment horizontal="center" vertical="top" wrapText="1"/>
    </xf>
    <xf numFmtId="0" fontId="0" fillId="9" borderId="41" xfId="0" applyNumberFormat="1" applyFont="1" applyFill="1" applyBorder="1" applyAlignment="1" applyProtection="1">
      <alignment horizontal="center" vertical="top"/>
    </xf>
    <xf numFmtId="0" fontId="0" fillId="9" borderId="41" xfId="0" applyNumberFormat="1" applyFont="1" applyFill="1" applyBorder="1" applyAlignment="1" applyProtection="1">
      <alignment horizontal="left" vertical="top" indent="1"/>
    </xf>
    <xf numFmtId="0" fontId="22" fillId="9" borderId="41" xfId="0" applyNumberFormat="1" applyFont="1" applyFill="1" applyBorder="1" applyAlignment="1" applyProtection="1">
      <alignment horizontal="left" vertical="top" wrapText="1" indent="1"/>
    </xf>
    <xf numFmtId="0" fontId="3" fillId="9" borderId="41" xfId="0" applyNumberFormat="1" applyFont="1" applyFill="1" applyBorder="1" applyAlignment="1" applyProtection="1">
      <alignment horizontal="center" vertical="top" wrapText="1"/>
    </xf>
    <xf numFmtId="0" fontId="3" fillId="9" borderId="41" xfId="0" applyNumberFormat="1" applyFont="1" applyFill="1" applyBorder="1" applyAlignment="1" applyProtection="1">
      <alignment horizontal="left" vertical="top" wrapText="1" indent="1"/>
    </xf>
    <xf numFmtId="0" fontId="22" fillId="9" borderId="0" xfId="0" applyNumberFormat="1" applyFont="1" applyFill="1" applyBorder="1" applyAlignment="1" applyProtection="1">
      <alignment horizontal="left" vertical="top" wrapText="1" indent="1"/>
    </xf>
    <xf numFmtId="0" fontId="0" fillId="9" borderId="41" xfId="0" applyNumberFormat="1" applyFont="1" applyFill="1" applyBorder="1" applyAlignment="1" applyProtection="1">
      <alignment horizontal="center" vertical="top" wrapText="1"/>
    </xf>
    <xf numFmtId="0" fontId="0" fillId="16" borderId="41" xfId="0" applyNumberFormat="1" applyFont="1" applyFill="1" applyBorder="1" applyAlignment="1" applyProtection="1">
      <alignment horizontal="center" vertical="top"/>
    </xf>
    <xf numFmtId="0" fontId="0" fillId="16" borderId="41" xfId="0" applyNumberFormat="1" applyFont="1" applyFill="1" applyBorder="1" applyAlignment="1" applyProtection="1">
      <alignment horizontal="left" vertical="top" indent="1"/>
    </xf>
    <xf numFmtId="0" fontId="22" fillId="16" borderId="41" xfId="0" applyNumberFormat="1" applyFont="1" applyFill="1" applyBorder="1" applyAlignment="1" applyProtection="1">
      <alignment horizontal="left" vertical="top" wrapText="1" indent="1"/>
    </xf>
    <xf numFmtId="0" fontId="3" fillId="16" borderId="41" xfId="0" applyNumberFormat="1" applyFont="1" applyFill="1" applyBorder="1" applyAlignment="1" applyProtection="1">
      <alignment horizontal="center" vertical="top" wrapText="1"/>
    </xf>
    <xf numFmtId="0" fontId="3" fillId="16" borderId="41" xfId="0" applyNumberFormat="1" applyFont="1" applyFill="1" applyBorder="1" applyAlignment="1" applyProtection="1">
      <alignment horizontal="left" vertical="top" wrapText="1" indent="1"/>
    </xf>
    <xf numFmtId="0" fontId="3" fillId="16" borderId="41" xfId="0" applyNumberFormat="1" applyFont="1" applyFill="1" applyBorder="1" applyAlignment="1" applyProtection="1">
      <alignment horizontal="left" vertical="top" indent="1"/>
    </xf>
    <xf numFmtId="0" fontId="0" fillId="13" borderId="41" xfId="0" applyNumberFormat="1" applyFont="1" applyFill="1" applyBorder="1" applyAlignment="1" applyProtection="1">
      <alignment horizontal="center" vertical="top"/>
    </xf>
    <xf numFmtId="0" fontId="0" fillId="13" borderId="41" xfId="0" applyNumberFormat="1" applyFont="1" applyFill="1" applyBorder="1" applyAlignment="1" applyProtection="1">
      <alignment horizontal="left" vertical="top" indent="1"/>
    </xf>
    <xf numFmtId="0" fontId="22" fillId="13" borderId="41" xfId="0" applyNumberFormat="1" applyFont="1" applyFill="1" applyBorder="1" applyAlignment="1" applyProtection="1">
      <alignment horizontal="left" vertical="top" wrapText="1" indent="1"/>
    </xf>
    <xf numFmtId="0" fontId="3" fillId="13" borderId="41" xfId="0" applyNumberFormat="1" applyFont="1" applyFill="1" applyBorder="1" applyAlignment="1" applyProtection="1">
      <alignment horizontal="center" vertical="top" wrapText="1"/>
    </xf>
    <xf numFmtId="0" fontId="0" fillId="13" borderId="41" xfId="0" applyNumberFormat="1" applyFont="1" applyFill="1" applyBorder="1" applyAlignment="1" applyProtection="1">
      <alignment horizontal="center" vertical="top" wrapText="1"/>
    </xf>
    <xf numFmtId="0" fontId="69" fillId="14" borderId="41" xfId="0" applyNumberFormat="1" applyFont="1" applyFill="1" applyBorder="1" applyAlignment="1" applyProtection="1">
      <alignment horizontal="left" vertical="top" indent="1"/>
    </xf>
    <xf numFmtId="0" fontId="22" fillId="14" borderId="41" xfId="0" applyNumberFormat="1" applyFont="1" applyFill="1" applyBorder="1" applyAlignment="1" applyProtection="1">
      <alignment horizontal="left" vertical="top" wrapText="1" indent="1"/>
    </xf>
    <xf numFmtId="0" fontId="3" fillId="14" borderId="41" xfId="0" applyNumberFormat="1" applyFont="1" applyFill="1" applyBorder="1" applyAlignment="1" applyProtection="1">
      <alignment horizontal="center" vertical="top" wrapText="1"/>
    </xf>
    <xf numFmtId="0" fontId="69" fillId="14" borderId="41" xfId="0" applyNumberFormat="1" applyFont="1" applyFill="1" applyBorder="1" applyAlignment="1" applyProtection="1">
      <alignment horizontal="left" vertical="top" wrapText="1" indent="1"/>
    </xf>
    <xf numFmtId="0" fontId="22" fillId="21" borderId="41" xfId="0" applyNumberFormat="1" applyFont="1" applyFill="1" applyBorder="1" applyAlignment="1" applyProtection="1">
      <alignment horizontal="left" vertical="top" wrapText="1" indent="1"/>
    </xf>
    <xf numFmtId="0" fontId="3" fillId="21" borderId="41" xfId="0" applyNumberFormat="1" applyFont="1" applyFill="1" applyBorder="1" applyAlignment="1" applyProtection="1">
      <alignment horizontal="center" vertical="top" wrapText="1"/>
    </xf>
    <xf numFmtId="0" fontId="22" fillId="34" borderId="41" xfId="0" applyNumberFormat="1" applyFont="1" applyFill="1" applyBorder="1" applyAlignment="1" applyProtection="1">
      <alignment horizontal="left" vertical="top" wrapText="1" indent="1"/>
    </xf>
    <xf numFmtId="0" fontId="3" fillId="34" borderId="41" xfId="0" applyNumberFormat="1" applyFont="1" applyFill="1" applyBorder="1" applyAlignment="1" applyProtection="1">
      <alignment horizontal="center" vertical="top" wrapText="1"/>
    </xf>
    <xf numFmtId="0" fontId="0" fillId="38" borderId="41" xfId="0" applyNumberFormat="1" applyFont="1" applyFill="1" applyBorder="1" applyAlignment="1" applyProtection="1">
      <alignment horizontal="center" vertical="top"/>
    </xf>
    <xf numFmtId="0" fontId="0" fillId="38" borderId="41" xfId="0" applyNumberFormat="1" applyFont="1" applyFill="1" applyBorder="1" applyAlignment="1" applyProtection="1">
      <alignment horizontal="left" vertical="top" indent="1"/>
    </xf>
    <xf numFmtId="0" fontId="22" fillId="38" borderId="41" xfId="0" applyNumberFormat="1" applyFont="1" applyFill="1" applyBorder="1" applyAlignment="1" applyProtection="1">
      <alignment horizontal="left" vertical="top" wrapText="1" indent="1"/>
    </xf>
    <xf numFmtId="0" fontId="3" fillId="38" borderId="41" xfId="0" applyNumberFormat="1" applyFont="1" applyFill="1" applyBorder="1" applyAlignment="1" applyProtection="1">
      <alignment horizontal="center" vertical="top" wrapText="1"/>
    </xf>
    <xf numFmtId="0" fontId="3" fillId="38" borderId="41" xfId="0" applyNumberFormat="1" applyFont="1" applyFill="1" applyBorder="1" applyAlignment="1" applyProtection="1">
      <alignment horizontal="left" vertical="top" wrapText="1" indent="1"/>
    </xf>
    <xf numFmtId="0" fontId="22" fillId="38" borderId="0" xfId="0" applyNumberFormat="1" applyFont="1" applyFill="1" applyBorder="1" applyAlignment="1" applyProtection="1">
      <alignment horizontal="left" vertical="top" wrapText="1" indent="1"/>
    </xf>
    <xf numFmtId="0" fontId="3" fillId="38" borderId="41" xfId="0" applyNumberFormat="1" applyFont="1" applyFill="1" applyBorder="1" applyAlignment="1" applyProtection="1">
      <alignment horizontal="left" vertical="top" indent="1"/>
    </xf>
    <xf numFmtId="0" fontId="0" fillId="38" borderId="41" xfId="0" applyNumberFormat="1" applyFont="1" applyFill="1" applyBorder="1" applyAlignment="1" applyProtection="1">
      <alignment horizontal="center" vertical="top" wrapText="1"/>
    </xf>
    <xf numFmtId="0" fontId="50" fillId="38" borderId="41" xfId="0" applyNumberFormat="1" applyFont="1" applyFill="1" applyBorder="1" applyAlignment="1" applyProtection="1">
      <alignment horizontal="center" vertical="top" wrapText="1"/>
    </xf>
    <xf numFmtId="0" fontId="22" fillId="4" borderId="41" xfId="0" applyNumberFormat="1" applyFont="1" applyFill="1" applyBorder="1" applyAlignment="1" applyProtection="1">
      <alignment horizontal="left" vertical="top" wrapText="1" indent="1"/>
    </xf>
    <xf numFmtId="0" fontId="3" fillId="4" borderId="41" xfId="0" applyNumberFormat="1" applyFont="1" applyFill="1" applyBorder="1" applyAlignment="1" applyProtection="1">
      <alignment horizontal="center" vertical="top" wrapText="1"/>
    </xf>
    <xf numFmtId="0" fontId="0" fillId="4" borderId="41" xfId="0" applyNumberFormat="1" applyFont="1" applyFill="1" applyBorder="1" applyAlignment="1" applyProtection="1">
      <alignment horizontal="center" vertical="top" wrapText="1"/>
    </xf>
    <xf numFmtId="0" fontId="22" fillId="36" borderId="41" xfId="0" applyNumberFormat="1" applyFont="1" applyFill="1" applyBorder="1" applyAlignment="1" applyProtection="1">
      <alignment horizontal="left" vertical="top" wrapText="1" indent="1"/>
    </xf>
    <xf numFmtId="0" fontId="3" fillId="36" borderId="41" xfId="0" applyNumberFormat="1" applyFont="1" applyFill="1" applyBorder="1" applyAlignment="1" applyProtection="1">
      <alignment horizontal="center" vertical="top" wrapText="1"/>
    </xf>
    <xf numFmtId="0" fontId="0" fillId="39" borderId="0" xfId="0" applyNumberFormat="1" applyFont="1" applyFill="1" applyBorder="1" applyAlignment="1" applyProtection="1">
      <alignment vertical="top"/>
    </xf>
    <xf numFmtId="0" fontId="0" fillId="39" borderId="0" xfId="0" applyNumberFormat="1" applyFont="1" applyFill="1" applyBorder="1" applyAlignment="1" applyProtection="1">
      <alignment horizontal="left" vertical="top" wrapText="1"/>
    </xf>
    <xf numFmtId="0" fontId="0" fillId="39" borderId="0" xfId="0" applyNumberFormat="1" applyFont="1" applyFill="1" applyBorder="1" applyAlignment="1" applyProtection="1">
      <alignment horizontal="left" vertical="top" indent="1"/>
    </xf>
    <xf numFmtId="0" fontId="50" fillId="39" borderId="0" xfId="0" applyNumberFormat="1" applyFont="1" applyFill="1" applyBorder="1" applyAlignment="1" applyProtection="1">
      <alignment horizontal="left" vertical="top" wrapText="1" indent="1"/>
    </xf>
    <xf numFmtId="49" fontId="0" fillId="39" borderId="0" xfId="0" applyNumberFormat="1" applyFont="1" applyFill="1" applyBorder="1" applyAlignment="1" applyProtection="1">
      <alignment horizontal="left" vertical="top" wrapText="1" indent="1"/>
    </xf>
    <xf numFmtId="0" fontId="50" fillId="2" borderId="250" xfId="0" applyNumberFormat="1" applyFont="1" applyFill="1" applyBorder="1" applyAlignment="1" applyProtection="1">
      <alignment horizontal="center" vertical="top" wrapText="1"/>
    </xf>
    <xf numFmtId="0" fontId="0" fillId="52" borderId="41" xfId="0" applyNumberFormat="1" applyFont="1" applyFill="1" applyBorder="1" applyAlignment="1" applyProtection="1">
      <alignment horizontal="center" vertical="top"/>
    </xf>
    <xf numFmtId="0" fontId="3" fillId="52" borderId="41" xfId="0" applyNumberFormat="1" applyFont="1" applyFill="1" applyBorder="1" applyAlignment="1" applyProtection="1">
      <alignment horizontal="left" vertical="top" indent="1"/>
    </xf>
    <xf numFmtId="0" fontId="3" fillId="0" borderId="0"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left" vertical="center"/>
    </xf>
    <xf numFmtId="0" fontId="22" fillId="8" borderId="253" xfId="0" applyNumberFormat="1" applyFont="1" applyFill="1" applyBorder="1" applyAlignment="1" applyProtection="1">
      <alignment vertical="top" wrapText="1"/>
    </xf>
    <xf numFmtId="0" fontId="0" fillId="8" borderId="41" xfId="0" applyNumberFormat="1" applyFont="1" applyFill="1" applyBorder="1" applyAlignment="1" applyProtection="1">
      <alignment horizontal="center" vertical="top"/>
    </xf>
    <xf numFmtId="0" fontId="3" fillId="8" borderId="41" xfId="0" applyNumberFormat="1" applyFont="1" applyFill="1" applyBorder="1" applyAlignment="1" applyProtection="1">
      <alignment horizontal="left" vertical="top" indent="1"/>
    </xf>
    <xf numFmtId="49" fontId="145" fillId="0" borderId="0" xfId="0" applyNumberFormat="1" applyFont="1" applyFill="1" applyBorder="1" applyAlignment="1" applyProtection="1">
      <alignment horizontal="center" vertical="center" wrapText="1"/>
    </xf>
    <xf numFmtId="0" fontId="22" fillId="8" borderId="252" xfId="0" applyNumberFormat="1" applyFont="1" applyFill="1" applyBorder="1" applyAlignment="1" applyProtection="1">
      <alignment vertical="top" wrapText="1"/>
    </xf>
    <xf numFmtId="0" fontId="3" fillId="52" borderId="41" xfId="0" applyNumberFormat="1" applyFont="1" applyFill="1" applyBorder="1" applyAlignment="1" applyProtection="1">
      <alignment vertical="top"/>
    </xf>
    <xf numFmtId="0" fontId="50" fillId="2" borderId="0" xfId="0" applyNumberFormat="1" applyFont="1" applyFill="1" applyBorder="1" applyAlignment="1" applyProtection="1">
      <alignment vertical="center" wrapText="1"/>
    </xf>
    <xf numFmtId="0" fontId="50" fillId="2" borderId="257" xfId="0" applyNumberFormat="1" applyFont="1" applyFill="1" applyBorder="1" applyAlignment="1" applyProtection="1">
      <alignment vertical="center" wrapText="1"/>
    </xf>
    <xf numFmtId="0" fontId="48" fillId="0" borderId="0" xfId="0" applyNumberFormat="1" applyFont="1" applyFill="1" applyBorder="1" applyAlignment="1" applyProtection="1">
      <alignment vertical="center" wrapText="1"/>
    </xf>
    <xf numFmtId="0" fontId="48" fillId="0" borderId="10" xfId="0" applyNumberFormat="1" applyFont="1" applyFill="1" applyBorder="1" applyAlignment="1" applyProtection="1">
      <alignment vertical="center" wrapText="1"/>
    </xf>
    <xf numFmtId="0" fontId="3" fillId="0" borderId="255" xfId="0" applyNumberFormat="1" applyFont="1" applyFill="1" applyBorder="1" applyAlignment="1" applyProtection="1">
      <alignment horizontal="left" vertical="center" wrapText="1" indent="1"/>
    </xf>
    <xf numFmtId="0" fontId="48" fillId="0" borderId="258" xfId="0" applyNumberFormat="1" applyFont="1" applyFill="1" applyBorder="1" applyAlignment="1" applyProtection="1">
      <alignment vertical="center" wrapText="1"/>
    </xf>
    <xf numFmtId="0" fontId="3" fillId="0" borderId="259" xfId="0" applyNumberFormat="1" applyFont="1" applyFill="1" applyBorder="1" applyAlignment="1" applyProtection="1">
      <alignment horizontal="left" vertical="center" wrapText="1" indent="1"/>
    </xf>
    <xf numFmtId="0" fontId="3" fillId="0" borderId="260" xfId="0" applyNumberFormat="1" applyFont="1" applyFill="1" applyBorder="1" applyAlignment="1" applyProtection="1">
      <alignment horizontal="left" vertical="center" wrapText="1" indent="1"/>
    </xf>
    <xf numFmtId="0" fontId="48" fillId="0" borderId="261" xfId="0" applyNumberFormat="1" applyFont="1" applyFill="1" applyBorder="1" applyAlignment="1" applyProtection="1">
      <alignment vertical="center" wrapText="1"/>
    </xf>
    <xf numFmtId="0" fontId="3" fillId="0" borderId="262" xfId="0" applyNumberFormat="1" applyFont="1" applyFill="1" applyBorder="1" applyAlignment="1" applyProtection="1">
      <alignment horizontal="left" vertical="center" wrapText="1" indent="1"/>
    </xf>
    <xf numFmtId="0" fontId="3" fillId="0" borderId="263" xfId="0" applyNumberFormat="1" applyFont="1" applyFill="1" applyBorder="1" applyAlignment="1" applyProtection="1">
      <alignment horizontal="left" vertical="center" wrapText="1" indent="1"/>
    </xf>
    <xf numFmtId="0" fontId="50" fillId="2" borderId="265" xfId="0" applyNumberFormat="1" applyFont="1" applyFill="1" applyBorder="1" applyAlignment="1" applyProtection="1">
      <alignment horizontal="left" vertical="top" indent="1"/>
    </xf>
    <xf numFmtId="0" fontId="3" fillId="0" borderId="7" xfId="0" applyNumberFormat="1" applyFont="1" applyFill="1" applyBorder="1" applyAlignment="1" applyProtection="1">
      <alignment horizontal="left" vertical="top" indent="2"/>
    </xf>
    <xf numFmtId="0" fontId="3" fillId="0" borderId="266" xfId="0" applyNumberFormat="1" applyFont="1" applyFill="1" applyBorder="1" applyAlignment="1" applyProtection="1">
      <alignment horizontal="left" vertical="top" indent="2"/>
    </xf>
    <xf numFmtId="0" fontId="50" fillId="2" borderId="7" xfId="0" applyNumberFormat="1" applyFont="1" applyFill="1" applyBorder="1" applyAlignment="1" applyProtection="1">
      <alignment horizontal="left" vertical="top" indent="1"/>
    </xf>
    <xf numFmtId="0" fontId="9" fillId="4" borderId="264" xfId="0" applyNumberFormat="1" applyFont="1" applyFill="1" applyBorder="1" applyAlignment="1" applyProtection="1">
      <alignment horizontal="left" vertical="top" wrapText="1"/>
    </xf>
    <xf numFmtId="0" fontId="3" fillId="0" borderId="5" xfId="0" applyNumberFormat="1" applyFont="1" applyFill="1" applyBorder="1" applyAlignment="1" applyProtection="1">
      <alignment horizontal="center" vertical="top"/>
    </xf>
    <xf numFmtId="0" fontId="3" fillId="0" borderId="4" xfId="0" applyNumberFormat="1" applyFont="1" applyFill="1" applyBorder="1" applyAlignment="1" applyProtection="1">
      <alignment horizontal="center" vertical="top"/>
    </xf>
    <xf numFmtId="0" fontId="3" fillId="0" borderId="0" xfId="0" applyNumberFormat="1" applyFont="1" applyFill="1" applyBorder="1" applyAlignment="1" applyProtection="1">
      <alignment horizontal="center"/>
    </xf>
    <xf numFmtId="0" fontId="118" fillId="0" borderId="0" xfId="0" applyNumberFormat="1" applyFont="1" applyFill="1" applyBorder="1" applyAlignment="1" applyProtection="1">
      <alignment horizontal="left" vertical="top" indent="2"/>
    </xf>
    <xf numFmtId="0" fontId="118" fillId="0" borderId="0" xfId="0" applyNumberFormat="1" applyFont="1" applyFill="1" applyBorder="1" applyAlignment="1" applyProtection="1">
      <alignment vertical="top"/>
    </xf>
    <xf numFmtId="0" fontId="118" fillId="0" borderId="0" xfId="0" applyNumberFormat="1" applyFont="1" applyFill="1" applyBorder="1" applyAlignment="1" applyProtection="1">
      <alignment horizontal="center" vertical="top"/>
    </xf>
    <xf numFmtId="0" fontId="3" fillId="9" borderId="8" xfId="0" applyNumberFormat="1" applyFont="1" applyFill="1" applyBorder="1" applyAlignment="1" applyProtection="1">
      <alignment horizontal="center" vertical="top" wrapText="1"/>
    </xf>
    <xf numFmtId="0" fontId="3" fillId="4" borderId="11" xfId="0" applyNumberFormat="1" applyFont="1" applyFill="1" applyBorder="1" applyAlignment="1" applyProtection="1">
      <alignment horizontal="center" vertical="top" wrapText="1"/>
    </xf>
    <xf numFmtId="0" fontId="3" fillId="2" borderId="6" xfId="0" applyNumberFormat="1" applyFont="1" applyFill="1" applyBorder="1" applyAlignment="1" applyProtection="1">
      <alignment horizontal="center" vertical="top" wrapText="1"/>
    </xf>
    <xf numFmtId="0" fontId="3" fillId="8" borderId="11" xfId="0" applyNumberFormat="1" applyFont="1" applyFill="1" applyBorder="1" applyAlignment="1" applyProtection="1">
      <alignment horizontal="center" vertical="top" wrapText="1"/>
    </xf>
    <xf numFmtId="0" fontId="50" fillId="9" borderId="1" xfId="0" applyNumberFormat="1" applyFont="1" applyFill="1" applyBorder="1" applyAlignment="1" applyProtection="1">
      <alignment horizontal="center" vertical="center" wrapText="1"/>
    </xf>
    <xf numFmtId="0" fontId="72" fillId="9" borderId="1" xfId="0" applyNumberFormat="1" applyFont="1" applyFill="1" applyBorder="1" applyAlignment="1" applyProtection="1">
      <alignment horizontal="center" vertical="top" wrapText="1"/>
    </xf>
    <xf numFmtId="0" fontId="72" fillId="4" borderId="2" xfId="0" applyNumberFormat="1" applyFont="1" applyFill="1" applyBorder="1" applyAlignment="1" applyProtection="1">
      <alignment horizontal="center" vertical="top" wrapText="1"/>
    </xf>
    <xf numFmtId="0" fontId="72" fillId="8" borderId="2" xfId="0" applyNumberFormat="1" applyFont="1" applyFill="1" applyBorder="1" applyAlignment="1" applyProtection="1">
      <alignment horizontal="center" vertical="top" wrapText="1"/>
    </xf>
    <xf numFmtId="0" fontId="72" fillId="2" borderId="3" xfId="0" applyNumberFormat="1" applyFont="1" applyFill="1" applyBorder="1" applyAlignment="1" applyProtection="1">
      <alignment horizontal="center" vertical="top" wrapText="1"/>
    </xf>
    <xf numFmtId="0" fontId="3" fillId="0" borderId="7" xfId="0" applyNumberFormat="1" applyFont="1" applyFill="1" applyBorder="1" applyAlignment="1" applyProtection="1">
      <alignment horizontal="center" vertical="top"/>
    </xf>
    <xf numFmtId="0" fontId="3" fillId="0" borderId="9" xfId="0" applyNumberFormat="1" applyFont="1" applyFill="1" applyBorder="1" applyAlignment="1" applyProtection="1">
      <alignment horizontal="center" vertical="top"/>
    </xf>
    <xf numFmtId="0" fontId="3" fillId="0" borderId="8" xfId="0" applyNumberFormat="1" applyFont="1" applyFill="1" applyBorder="1" applyAlignment="1" applyProtection="1">
      <alignment horizontal="center" vertical="top"/>
    </xf>
    <xf numFmtId="0" fontId="3" fillId="0" borderId="6" xfId="0" applyNumberFormat="1" applyFont="1" applyFill="1" applyBorder="1" applyAlignment="1" applyProtection="1">
      <alignment horizontal="center" vertical="top"/>
    </xf>
    <xf numFmtId="0" fontId="3" fillId="0" borderId="263" xfId="0" applyNumberFormat="1" applyFont="1" applyFill="1" applyBorder="1" applyAlignment="1" applyProtection="1">
      <alignment horizontal="left" vertical="top" wrapText="1" indent="1"/>
    </xf>
    <xf numFmtId="0" fontId="3" fillId="0" borderId="255" xfId="0" applyNumberFormat="1" applyFont="1" applyFill="1" applyBorder="1" applyAlignment="1" applyProtection="1">
      <alignment horizontal="left" vertical="top" wrapText="1" indent="1"/>
    </xf>
    <xf numFmtId="0" fontId="72" fillId="16" borderId="1" xfId="0" applyNumberFormat="1" applyFont="1" applyFill="1" applyBorder="1" applyAlignment="1" applyProtection="1">
      <alignment horizontal="center" vertical="top" wrapText="1"/>
    </xf>
    <xf numFmtId="0" fontId="72" fillId="16" borderId="2" xfId="0" applyNumberFormat="1" applyFont="1" applyFill="1" applyBorder="1" applyAlignment="1" applyProtection="1">
      <alignment horizontal="center" vertical="top" wrapText="1"/>
    </xf>
    <xf numFmtId="0" fontId="72" fillId="16" borderId="2" xfId="0" applyNumberFormat="1" applyFont="1" applyFill="1" applyBorder="1" applyAlignment="1" applyProtection="1">
      <alignment vertical="top" wrapText="1"/>
    </xf>
    <xf numFmtId="0" fontId="72" fillId="16" borderId="3" xfId="0" applyNumberFormat="1" applyFont="1" applyFill="1" applyBorder="1" applyAlignment="1" applyProtection="1">
      <alignment horizontal="center" vertical="top" wrapText="1"/>
    </xf>
    <xf numFmtId="0" fontId="3" fillId="16" borderId="8" xfId="0" applyNumberFormat="1" applyFont="1" applyFill="1" applyBorder="1" applyAlignment="1" applyProtection="1">
      <alignment horizontal="center" vertical="top" wrapText="1"/>
    </xf>
    <xf numFmtId="0" fontId="3" fillId="16" borderId="11" xfId="0" applyNumberFormat="1" applyFont="1" applyFill="1" applyBorder="1" applyAlignment="1" applyProtection="1">
      <alignment horizontal="center" vertical="top" wrapText="1"/>
    </xf>
    <xf numFmtId="0" fontId="3" fillId="16" borderId="6" xfId="0" applyNumberFormat="1" applyFont="1" applyFill="1" applyBorder="1" applyAlignment="1" applyProtection="1">
      <alignment horizontal="center" vertical="top" wrapText="1"/>
    </xf>
    <xf numFmtId="0" fontId="72" fillId="13" borderId="1" xfId="0" applyNumberFormat="1" applyFont="1" applyFill="1" applyBorder="1" applyAlignment="1" applyProtection="1">
      <alignment horizontal="center" vertical="top" wrapText="1"/>
    </xf>
    <xf numFmtId="0" fontId="72" fillId="13" borderId="3" xfId="0" applyNumberFormat="1" applyFont="1" applyFill="1" applyBorder="1" applyAlignment="1" applyProtection="1">
      <alignment horizontal="center" vertical="top" wrapText="1"/>
    </xf>
    <xf numFmtId="0" fontId="3" fillId="13" borderId="8" xfId="0" applyNumberFormat="1" applyFont="1" applyFill="1" applyBorder="1" applyAlignment="1" applyProtection="1">
      <alignment horizontal="center" vertical="top" wrapText="1"/>
    </xf>
    <xf numFmtId="0" fontId="3" fillId="13" borderId="6" xfId="0" applyNumberFormat="1" applyFont="1" applyFill="1" applyBorder="1" applyAlignment="1" applyProtection="1">
      <alignment horizontal="center" vertical="top" wrapText="1"/>
    </xf>
    <xf numFmtId="0" fontId="72" fillId="9" borderId="2" xfId="0" applyNumberFormat="1" applyFont="1" applyFill="1" applyBorder="1" applyAlignment="1" applyProtection="1">
      <alignment horizontal="center" vertical="top" wrapText="1"/>
    </xf>
    <xf numFmtId="0" fontId="72" fillId="9" borderId="3" xfId="0" applyNumberFormat="1" applyFont="1" applyFill="1" applyBorder="1" applyAlignment="1" applyProtection="1">
      <alignment horizontal="center" vertical="top" wrapText="1"/>
    </xf>
    <xf numFmtId="0" fontId="3" fillId="9" borderId="7" xfId="0" applyNumberFormat="1" applyFont="1" applyFill="1" applyBorder="1" applyAlignment="1" applyProtection="1">
      <alignment horizontal="center" vertical="top" wrapText="1"/>
    </xf>
    <xf numFmtId="0" fontId="3" fillId="9" borderId="0" xfId="0" applyNumberFormat="1" applyFont="1" applyFill="1" applyBorder="1" applyAlignment="1" applyProtection="1">
      <alignment horizontal="center" vertical="top" wrapText="1"/>
    </xf>
    <xf numFmtId="0" fontId="3" fillId="9" borderId="9" xfId="0" applyNumberFormat="1" applyFont="1" applyFill="1" applyBorder="1" applyAlignment="1" applyProtection="1">
      <alignment horizontal="center" vertical="top" wrapText="1"/>
    </xf>
    <xf numFmtId="0" fontId="72" fillId="4" borderId="1" xfId="0" applyNumberFormat="1" applyFont="1" applyFill="1" applyBorder="1" applyAlignment="1" applyProtection="1">
      <alignment horizontal="center" vertical="top" wrapText="1"/>
    </xf>
    <xf numFmtId="0" fontId="153" fillId="4" borderId="2" xfId="0" applyNumberFormat="1" applyFont="1" applyFill="1" applyBorder="1" applyAlignment="1" applyProtection="1">
      <alignment horizontal="center" vertical="top" wrapText="1"/>
    </xf>
    <xf numFmtId="0" fontId="72" fillId="4" borderId="3" xfId="0" applyNumberFormat="1" applyFont="1" applyFill="1" applyBorder="1" applyAlignment="1" applyProtection="1">
      <alignment horizontal="center" vertical="top" wrapText="1"/>
    </xf>
    <xf numFmtId="0" fontId="3" fillId="4" borderId="8" xfId="0" applyNumberFormat="1" applyFont="1" applyFill="1" applyBorder="1" applyAlignment="1" applyProtection="1">
      <alignment horizontal="center" vertical="top" wrapText="1"/>
    </xf>
    <xf numFmtId="0" fontId="151" fillId="4" borderId="6" xfId="0" applyNumberFormat="1" applyFont="1" applyFill="1" applyBorder="1" applyAlignment="1" applyProtection="1">
      <alignment horizontal="center" vertical="top" wrapText="1"/>
    </xf>
    <xf numFmtId="0" fontId="72" fillId="8" borderId="1" xfId="0" applyNumberFormat="1" applyFont="1" applyFill="1" applyBorder="1" applyAlignment="1" applyProtection="1">
      <alignment horizontal="center" vertical="top" wrapText="1"/>
    </xf>
    <xf numFmtId="0" fontId="72" fillId="8" borderId="3" xfId="0" applyNumberFormat="1" applyFont="1" applyFill="1" applyBorder="1" applyAlignment="1" applyProtection="1">
      <alignment horizontal="center" vertical="top" wrapText="1"/>
    </xf>
    <xf numFmtId="0" fontId="3" fillId="8" borderId="8" xfId="0" applyNumberFormat="1" applyFont="1" applyFill="1" applyBorder="1" applyAlignment="1" applyProtection="1">
      <alignment horizontal="center" vertical="top" wrapText="1"/>
    </xf>
    <xf numFmtId="0" fontId="3" fillId="8" borderId="6" xfId="0" applyNumberFormat="1" applyFont="1" applyFill="1" applyBorder="1" applyAlignment="1" applyProtection="1">
      <alignment horizontal="center" vertical="top" wrapText="1"/>
    </xf>
    <xf numFmtId="0" fontId="118" fillId="2" borderId="7" xfId="0" applyNumberFormat="1" applyFont="1" applyFill="1" applyBorder="1" applyAlignment="1" applyProtection="1">
      <alignment horizontal="center" vertical="top"/>
    </xf>
    <xf numFmtId="0" fontId="118" fillId="2" borderId="9" xfId="0" applyNumberFormat="1" applyFont="1" applyFill="1" applyBorder="1" applyAlignment="1" applyProtection="1">
      <alignment horizontal="center" vertical="top"/>
    </xf>
    <xf numFmtId="0" fontId="72" fillId="2" borderId="1" xfId="0" applyNumberFormat="1" applyFont="1" applyFill="1" applyBorder="1" applyAlignment="1" applyProtection="1">
      <alignment horizontal="center" vertical="top" wrapText="1"/>
    </xf>
    <xf numFmtId="0" fontId="3" fillId="2" borderId="8" xfId="0" applyNumberFormat="1" applyFont="1" applyFill="1" applyBorder="1" applyAlignment="1" applyProtection="1">
      <alignment horizontal="center" vertical="top" wrapText="1"/>
    </xf>
    <xf numFmtId="0" fontId="118" fillId="8" borderId="7" xfId="0" applyNumberFormat="1" applyFont="1" applyFill="1" applyBorder="1" applyAlignment="1" applyProtection="1">
      <alignment horizontal="center" vertical="top"/>
    </xf>
    <xf numFmtId="0" fontId="118" fillId="8" borderId="0" xfId="0" applyNumberFormat="1" applyFont="1" applyFill="1" applyBorder="1" applyAlignment="1" applyProtection="1">
      <alignment horizontal="center" vertical="top"/>
    </xf>
    <xf numFmtId="0" fontId="118" fillId="8" borderId="9" xfId="0" applyNumberFormat="1" applyFont="1" applyFill="1" applyBorder="1" applyAlignment="1" applyProtection="1">
      <alignment horizontal="center" vertical="top"/>
    </xf>
    <xf numFmtId="0" fontId="152" fillId="4" borderId="1" xfId="0" applyNumberFormat="1" applyFont="1" applyFill="1" applyBorder="1" applyAlignment="1" applyProtection="1">
      <alignment horizontal="center" vertical="top"/>
    </xf>
    <xf numFmtId="0" fontId="152" fillId="4" borderId="2" xfId="0" applyNumberFormat="1" applyFont="1" applyFill="1" applyBorder="1" applyAlignment="1" applyProtection="1">
      <alignment horizontal="center" vertical="top"/>
    </xf>
    <xf numFmtId="0" fontId="152" fillId="4" borderId="3" xfId="0" applyNumberFormat="1" applyFont="1" applyFill="1" applyBorder="1" applyAlignment="1" applyProtection="1">
      <alignment horizontal="center" vertical="top"/>
    </xf>
    <xf numFmtId="0" fontId="118" fillId="9" borderId="5" xfId="0" applyNumberFormat="1" applyFont="1" applyFill="1" applyBorder="1" applyAlignment="1" applyProtection="1">
      <alignment horizontal="center" vertical="top"/>
    </xf>
    <xf numFmtId="0" fontId="118" fillId="9" borderId="10" xfId="0" applyNumberFormat="1" applyFont="1" applyFill="1" applyBorder="1" applyAlignment="1" applyProtection="1">
      <alignment horizontal="center" vertical="top"/>
    </xf>
    <xf numFmtId="0" fontId="118" fillId="9" borderId="4" xfId="0" applyNumberFormat="1" applyFont="1" applyFill="1" applyBorder="1" applyAlignment="1" applyProtection="1">
      <alignment horizontal="center" vertical="top"/>
    </xf>
    <xf numFmtId="0" fontId="150" fillId="2" borderId="1" xfId="0" applyNumberFormat="1" applyFont="1" applyFill="1" applyBorder="1" applyAlignment="1" applyProtection="1">
      <alignment horizontal="center" vertical="top"/>
    </xf>
    <xf numFmtId="0" fontId="150" fillId="2" borderId="2" xfId="0" applyNumberFormat="1" applyFont="1" applyFill="1" applyBorder="1" applyAlignment="1" applyProtection="1">
      <alignment horizontal="center" vertical="top"/>
    </xf>
    <xf numFmtId="0" fontId="150" fillId="2" borderId="3" xfId="0" applyNumberFormat="1" applyFont="1" applyFill="1" applyBorder="1" applyAlignment="1" applyProtection="1">
      <alignment horizontal="center" vertical="top"/>
    </xf>
    <xf numFmtId="0" fontId="149" fillId="16" borderId="5" xfId="0" applyNumberFormat="1" applyFont="1" applyFill="1" applyBorder="1" applyAlignment="1" applyProtection="1">
      <alignment horizontal="center" vertical="top"/>
    </xf>
    <xf numFmtId="0" fontId="149" fillId="16" borderId="10" xfId="0" applyNumberFormat="1" applyFont="1" applyFill="1" applyBorder="1" applyAlignment="1" applyProtection="1">
      <alignment horizontal="center" vertical="top"/>
    </xf>
    <xf numFmtId="0" fontId="149" fillId="16" borderId="4" xfId="0" applyNumberFormat="1" applyFont="1" applyFill="1" applyBorder="1" applyAlignment="1" applyProtection="1">
      <alignment horizontal="center" vertical="top"/>
    </xf>
    <xf numFmtId="0" fontId="118" fillId="13" borderId="5" xfId="0" applyNumberFormat="1" applyFont="1" applyFill="1" applyBorder="1" applyAlignment="1" applyProtection="1">
      <alignment horizontal="center" vertical="top"/>
    </xf>
    <xf numFmtId="0" fontId="118" fillId="13" borderId="4" xfId="0" applyNumberFormat="1" applyFont="1" applyFill="1" applyBorder="1" applyAlignment="1" applyProtection="1">
      <alignment horizontal="center" vertical="top"/>
    </xf>
    <xf numFmtId="0" fontId="3" fillId="0" borderId="272" xfId="0" applyNumberFormat="1" applyFont="1" applyFill="1" applyBorder="1" applyAlignment="1" applyProtection="1">
      <alignment horizontal="left" vertical="top" wrapText="1" indent="1"/>
    </xf>
    <xf numFmtId="0" fontId="50" fillId="13" borderId="8" xfId="0" applyNumberFormat="1" applyFont="1" applyFill="1" applyBorder="1" applyAlignment="1" applyProtection="1">
      <alignment horizontal="center" vertical="center" wrapText="1"/>
    </xf>
    <xf numFmtId="0" fontId="50" fillId="13" borderId="6" xfId="0" applyNumberFormat="1" applyFont="1" applyFill="1" applyBorder="1" applyAlignment="1" applyProtection="1">
      <alignment horizontal="center" vertical="center" wrapText="1"/>
    </xf>
    <xf numFmtId="0" fontId="50" fillId="16" borderId="8" xfId="0" applyNumberFormat="1" applyFont="1" applyFill="1" applyBorder="1" applyAlignment="1" applyProtection="1">
      <alignment horizontal="center" vertical="center" wrapText="1"/>
    </xf>
    <xf numFmtId="0" fontId="50" fillId="16" borderId="11" xfId="0" applyNumberFormat="1" applyFont="1" applyFill="1" applyBorder="1" applyAlignment="1" applyProtection="1">
      <alignment horizontal="center" vertical="center" wrapText="1"/>
    </xf>
    <xf numFmtId="0" fontId="50" fillId="16" borderId="6" xfId="0" applyNumberFormat="1" applyFont="1" applyFill="1" applyBorder="1" applyAlignment="1" applyProtection="1">
      <alignment horizontal="center" vertical="center" wrapText="1"/>
    </xf>
    <xf numFmtId="0" fontId="50" fillId="9" borderId="8" xfId="0" applyNumberFormat="1" applyFont="1" applyFill="1" applyBorder="1" applyAlignment="1" applyProtection="1">
      <alignment horizontal="center" vertical="center" wrapText="1"/>
    </xf>
    <xf numFmtId="0" fontId="50" fillId="4" borderId="11" xfId="0" applyNumberFormat="1" applyFont="1" applyFill="1" applyBorder="1" applyAlignment="1" applyProtection="1">
      <alignment horizontal="center" vertical="center" wrapText="1"/>
    </xf>
    <xf numFmtId="0" fontId="50" fillId="8" borderId="11" xfId="0" applyNumberFormat="1" applyFont="1" applyFill="1" applyBorder="1" applyAlignment="1" applyProtection="1">
      <alignment horizontal="center" vertical="center" wrapText="1"/>
    </xf>
    <xf numFmtId="0" fontId="50" fillId="2" borderId="6" xfId="0" applyNumberFormat="1" applyFont="1" applyFill="1" applyBorder="1" applyAlignment="1" applyProtection="1">
      <alignment horizontal="center" vertical="center" wrapText="1"/>
    </xf>
    <xf numFmtId="0" fontId="50" fillId="4" borderId="8" xfId="0" applyNumberFormat="1" applyFont="1" applyFill="1" applyBorder="1" applyAlignment="1" applyProtection="1">
      <alignment horizontal="center" vertical="center" wrapText="1"/>
    </xf>
    <xf numFmtId="0" fontId="156" fillId="4" borderId="6" xfId="0" applyNumberFormat="1" applyFont="1" applyFill="1" applyBorder="1" applyAlignment="1" applyProtection="1">
      <alignment horizontal="center" vertical="center" wrapText="1"/>
    </xf>
    <xf numFmtId="0" fontId="50" fillId="8" borderId="8" xfId="0" applyNumberFormat="1" applyFont="1" applyFill="1" applyBorder="1" applyAlignment="1" applyProtection="1">
      <alignment horizontal="center" vertical="center" wrapText="1"/>
    </xf>
    <xf numFmtId="0" fontId="50" fillId="8" borderId="6" xfId="0" applyNumberFormat="1" applyFont="1" applyFill="1" applyBorder="1" applyAlignment="1" applyProtection="1">
      <alignment horizontal="center" vertical="center" wrapText="1"/>
    </xf>
    <xf numFmtId="0" fontId="50" fillId="2" borderId="8" xfId="0" applyNumberFormat="1" applyFont="1" applyFill="1" applyBorder="1" applyAlignment="1" applyProtection="1">
      <alignment horizontal="center" vertical="center" wrapText="1"/>
    </xf>
    <xf numFmtId="0" fontId="50" fillId="9" borderId="2" xfId="0" applyNumberFormat="1" applyFont="1" applyFill="1" applyBorder="1" applyAlignment="1" applyProtection="1">
      <alignment horizontal="center" vertical="center" wrapText="1"/>
    </xf>
    <xf numFmtId="0" fontId="50" fillId="9" borderId="3" xfId="0" applyNumberFormat="1" applyFont="1" applyFill="1" applyBorder="1" applyAlignment="1" applyProtection="1">
      <alignment horizontal="center" vertical="center" wrapText="1"/>
    </xf>
    <xf numFmtId="0" fontId="157" fillId="0" borderId="0" xfId="0" applyNumberFormat="1" applyFont="1" applyFill="1" applyBorder="1" applyAlignment="1" applyProtection="1">
      <alignment horizontal="left" vertical="center"/>
    </xf>
    <xf numFmtId="0" fontId="48" fillId="0" borderId="273" xfId="0" applyNumberFormat="1" applyFont="1" applyFill="1" applyBorder="1" applyAlignment="1" applyProtection="1">
      <alignment vertical="center" wrapText="1"/>
    </xf>
    <xf numFmtId="0" fontId="3" fillId="0" borderId="274" xfId="0" applyNumberFormat="1" applyFont="1" applyFill="1" applyBorder="1" applyAlignment="1" applyProtection="1">
      <alignment horizontal="left" vertical="center" wrapText="1" indent="1"/>
    </xf>
    <xf numFmtId="0" fontId="3" fillId="0" borderId="275" xfId="0" applyNumberFormat="1" applyFont="1" applyFill="1" applyBorder="1" applyAlignment="1" applyProtection="1">
      <alignment horizontal="left" vertical="center" wrapText="1" indent="1"/>
    </xf>
    <xf numFmtId="0" fontId="48" fillId="0" borderId="276" xfId="0" applyNumberFormat="1" applyFont="1" applyFill="1" applyBorder="1" applyAlignment="1" applyProtection="1">
      <alignment vertical="center" wrapText="1"/>
    </xf>
    <xf numFmtId="0" fontId="3" fillId="0" borderId="277" xfId="0" applyNumberFormat="1" applyFont="1" applyFill="1" applyBorder="1" applyAlignment="1" applyProtection="1">
      <alignment horizontal="left" vertical="center" wrapText="1" indent="1"/>
    </xf>
    <xf numFmtId="0" fontId="3" fillId="0" borderId="277" xfId="0" applyNumberFormat="1" applyFont="1" applyFill="1" applyBorder="1" applyAlignment="1" applyProtection="1">
      <alignment horizontal="left" vertical="top" indent="1"/>
    </xf>
    <xf numFmtId="0" fontId="3" fillId="0" borderId="278" xfId="0" applyNumberFormat="1" applyFont="1" applyFill="1" applyBorder="1" applyAlignment="1" applyProtection="1">
      <alignment horizontal="left" vertical="top" indent="1"/>
    </xf>
    <xf numFmtId="0" fontId="3" fillId="0" borderId="278" xfId="0" applyNumberFormat="1" applyFont="1" applyFill="1" applyBorder="1" applyAlignment="1" applyProtection="1">
      <alignment horizontal="left" vertical="center" wrapText="1" indent="1"/>
    </xf>
    <xf numFmtId="0" fontId="50" fillId="2" borderId="280" xfId="0" applyNumberFormat="1" applyFont="1" applyFill="1" applyBorder="1" applyAlignment="1" applyProtection="1">
      <alignment vertical="center" wrapText="1"/>
    </xf>
    <xf numFmtId="0" fontId="3" fillId="0" borderId="5" xfId="0" applyNumberFormat="1" applyFont="1" applyFill="1" applyBorder="1" applyAlignment="1" applyProtection="1">
      <alignment horizontal="left" vertical="top" indent="2"/>
    </xf>
    <xf numFmtId="0" fontId="3" fillId="0" borderId="7" xfId="0" applyNumberFormat="1" applyFont="1" applyFill="1" applyBorder="1" applyAlignment="1" applyProtection="1">
      <alignment horizontal="left"/>
    </xf>
    <xf numFmtId="0" fontId="3" fillId="0" borderId="279" xfId="0" applyNumberFormat="1" applyFont="1" applyFill="1" applyBorder="1" applyAlignment="1" applyProtection="1">
      <alignment horizontal="left" wrapText="1"/>
    </xf>
    <xf numFmtId="0" fontId="3" fillId="0" borderId="269" xfId="0" applyNumberFormat="1" applyFont="1" applyFill="1" applyBorder="1" applyAlignment="1" applyProtection="1">
      <alignment horizontal="center"/>
    </xf>
    <xf numFmtId="0" fontId="3" fillId="0" borderId="270" xfId="0" applyNumberFormat="1" applyFont="1" applyFill="1" applyBorder="1" applyAlignment="1" applyProtection="1">
      <alignment horizontal="center"/>
    </xf>
    <xf numFmtId="0" fontId="13" fillId="4" borderId="256" xfId="0" applyNumberFormat="1" applyFont="1" applyFill="1" applyBorder="1" applyAlignment="1" applyProtection="1">
      <alignment vertical="center" wrapText="1"/>
    </xf>
    <xf numFmtId="0" fontId="13" fillId="4" borderId="267" xfId="0" applyNumberFormat="1" applyFont="1" applyFill="1" applyBorder="1" applyAlignment="1" applyProtection="1">
      <alignment vertical="center" wrapText="1"/>
    </xf>
    <xf numFmtId="0" fontId="3" fillId="0" borderId="271" xfId="0" applyNumberFormat="1" applyFont="1" applyFill="1" applyBorder="1" applyAlignment="1" applyProtection="1">
      <alignment horizontal="left" wrapText="1" indent="1"/>
    </xf>
    <xf numFmtId="0" fontId="50" fillId="2" borderId="43" xfId="0" applyNumberFormat="1" applyFont="1" applyFill="1" applyBorder="1" applyAlignment="1" applyProtection="1">
      <alignment horizontal="left" vertical="top" indent="1"/>
    </xf>
    <xf numFmtId="0" fontId="50" fillId="2" borderId="41" xfId="0" applyNumberFormat="1" applyFont="1" applyFill="1" applyBorder="1" applyAlignment="1" applyProtection="1">
      <alignment horizontal="left" vertical="top" indent="1"/>
    </xf>
    <xf numFmtId="0" fontId="50" fillId="2" borderId="41" xfId="0" applyNumberFormat="1" applyFont="1" applyFill="1" applyBorder="1" applyAlignment="1" applyProtection="1">
      <alignment horizontal="left" vertical="top" wrapText="1" indent="1"/>
    </xf>
    <xf numFmtId="0" fontId="50" fillId="19" borderId="41" xfId="0" applyNumberFormat="1" applyFont="1" applyFill="1" applyBorder="1" applyAlignment="1" applyProtection="1">
      <alignment horizontal="left" vertical="top" indent="1"/>
    </xf>
    <xf numFmtId="0" fontId="50" fillId="19" borderId="41" xfId="0" applyNumberFormat="1" applyFont="1" applyFill="1" applyBorder="1" applyAlignment="1" applyProtection="1">
      <alignment horizontal="left" vertical="top" wrapText="1" indent="1"/>
    </xf>
    <xf numFmtId="0" fontId="50" fillId="14" borderId="41" xfId="0" applyNumberFormat="1" applyFont="1" applyFill="1" applyBorder="1" applyAlignment="1" applyProtection="1">
      <alignment horizontal="left" vertical="top" indent="1"/>
    </xf>
    <xf numFmtId="0" fontId="50" fillId="14" borderId="41" xfId="0" applyNumberFormat="1" applyFont="1" applyFill="1" applyBorder="1" applyAlignment="1" applyProtection="1">
      <alignment horizontal="left" vertical="top" wrapText="1" indent="1"/>
    </xf>
    <xf numFmtId="0" fontId="50" fillId="30" borderId="41" xfId="0" applyNumberFormat="1" applyFont="1" applyFill="1" applyBorder="1" applyAlignment="1" applyProtection="1">
      <alignment horizontal="left" vertical="top" indent="1"/>
    </xf>
    <xf numFmtId="0" fontId="158" fillId="37" borderId="41" xfId="0" applyNumberFormat="1" applyFont="1" applyFill="1" applyBorder="1" applyAlignment="1" applyProtection="1">
      <alignment horizontal="left" vertical="top" indent="1"/>
    </xf>
    <xf numFmtId="0" fontId="158" fillId="37" borderId="41" xfId="0" applyNumberFormat="1" applyFont="1" applyFill="1" applyBorder="1" applyAlignment="1" applyProtection="1">
      <alignment horizontal="left" vertical="top" wrapText="1" indent="1"/>
    </xf>
    <xf numFmtId="0" fontId="50" fillId="21" borderId="41" xfId="0" applyNumberFormat="1" applyFont="1" applyFill="1" applyBorder="1" applyAlignment="1" applyProtection="1">
      <alignment horizontal="left" vertical="top" indent="1"/>
    </xf>
    <xf numFmtId="0" fontId="50" fillId="34" borderId="41" xfId="0" applyNumberFormat="1" applyFont="1" applyFill="1" applyBorder="1" applyAlignment="1" applyProtection="1">
      <alignment horizontal="left" vertical="top" indent="1"/>
    </xf>
    <xf numFmtId="0" fontId="50" fillId="10" borderId="41" xfId="0" applyNumberFormat="1" applyFont="1" applyFill="1" applyBorder="1" applyAlignment="1" applyProtection="1">
      <alignment horizontal="left" vertical="top" indent="1"/>
    </xf>
    <xf numFmtId="0" fontId="50" fillId="10" borderId="41" xfId="0" applyNumberFormat="1" applyFont="1" applyFill="1" applyBorder="1" applyAlignment="1" applyProtection="1">
      <alignment horizontal="left" vertical="top" wrapText="1" indent="1"/>
    </xf>
    <xf numFmtId="0" fontId="50" fillId="4" borderId="41" xfId="0" applyNumberFormat="1" applyFont="1" applyFill="1" applyBorder="1" applyAlignment="1" applyProtection="1">
      <alignment horizontal="left" vertical="top" indent="1"/>
    </xf>
    <xf numFmtId="0" fontId="50" fillId="36" borderId="41" xfId="0" applyNumberFormat="1" applyFont="1" applyFill="1" applyBorder="1" applyAlignment="1" applyProtection="1">
      <alignment horizontal="left" vertical="top" wrapText="1" indent="1"/>
    </xf>
    <xf numFmtId="0" fontId="9" fillId="0" borderId="0" xfId="0" applyNumberFormat="1" applyFont="1" applyFill="1" applyBorder="1" applyAlignment="1" applyProtection="1">
      <alignment horizontal="right" vertical="top"/>
    </xf>
    <xf numFmtId="0" fontId="3" fillId="57" borderId="0" xfId="0" applyNumberFormat="1" applyFont="1" applyFill="1" applyBorder="1" applyAlignment="1" applyProtection="1">
      <alignment vertical="top"/>
    </xf>
    <xf numFmtId="0" fontId="0" fillId="0" borderId="0" xfId="0" applyNumberFormat="1" applyFont="1" applyFill="1" applyBorder="1" applyAlignment="1" applyProtection="1">
      <alignment horizontal="right" vertical="top"/>
    </xf>
    <xf numFmtId="0" fontId="77" fillId="0" borderId="0" xfId="0" applyNumberFormat="1" applyFont="1" applyFill="1" applyBorder="1" applyAlignment="1" applyProtection="1">
      <alignment horizontal="right" vertical="top"/>
    </xf>
    <xf numFmtId="0" fontId="3" fillId="58" borderId="0" xfId="0" applyNumberFormat="1" applyFont="1" applyFill="1" applyBorder="1" applyAlignment="1" applyProtection="1">
      <alignment vertical="top"/>
    </xf>
    <xf numFmtId="0" fontId="129" fillId="0" borderId="0" xfId="0" applyNumberFormat="1" applyFont="1" applyFill="1" applyBorder="1" applyAlignment="1" applyProtection="1">
      <alignment vertical="center"/>
    </xf>
    <xf numFmtId="0" fontId="86" fillId="0" borderId="0" xfId="0" applyNumberFormat="1" applyFont="1" applyFill="1" applyBorder="1" applyAlignment="1" applyProtection="1">
      <alignment horizontal="left" vertical="center" indent="1"/>
    </xf>
    <xf numFmtId="0" fontId="106" fillId="0" borderId="0" xfId="0" applyNumberFormat="1" applyFont="1" applyFill="1" applyBorder="1" applyAlignment="1" applyProtection="1">
      <alignment vertical="top"/>
    </xf>
    <xf numFmtId="0" fontId="13" fillId="0" borderId="11" xfId="0" applyNumberFormat="1" applyFont="1" applyFill="1" applyBorder="1" applyAlignment="1" applyProtection="1">
      <alignment vertical="top"/>
    </xf>
    <xf numFmtId="0" fontId="78" fillId="0" borderId="11" xfId="0" applyNumberFormat="1" applyFont="1" applyFill="1" applyBorder="1" applyAlignment="1" applyProtection="1">
      <alignment horizontal="right" vertical="top"/>
    </xf>
    <xf numFmtId="0" fontId="163" fillId="0" borderId="0" xfId="0" applyNumberFormat="1" applyFont="1" applyFill="1" applyBorder="1" applyAlignment="1" applyProtection="1">
      <alignment horizontal="left"/>
    </xf>
    <xf numFmtId="0" fontId="165" fillId="0" borderId="0" xfId="0" applyNumberFormat="1" applyFont="1" applyFill="1" applyBorder="1" applyAlignment="1" applyProtection="1">
      <alignment wrapText="1"/>
    </xf>
    <xf numFmtId="0" fontId="165" fillId="0" borderId="0" xfId="0" applyNumberFormat="1" applyFont="1" applyFill="1" applyBorder="1" applyAlignment="1" applyProtection="1">
      <alignment horizontal="left" vertical="center" wrapText="1" indent="5"/>
    </xf>
    <xf numFmtId="0" fontId="164" fillId="0" borderId="0" xfId="0" applyNumberFormat="1" applyFont="1" applyFill="1" applyBorder="1" applyAlignment="1" applyProtection="1">
      <alignment horizontal="center" vertical="center"/>
    </xf>
    <xf numFmtId="0" fontId="106" fillId="0" borderId="0" xfId="0" applyNumberFormat="1" applyFont="1" applyFill="1" applyBorder="1" applyAlignment="1" applyProtection="1">
      <alignment vertical="center"/>
    </xf>
    <xf numFmtId="0" fontId="78" fillId="0" borderId="11" xfId="0" applyNumberFormat="1" applyFont="1" applyFill="1" applyBorder="1" applyAlignment="1" applyProtection="1">
      <alignment horizontal="center"/>
    </xf>
    <xf numFmtId="0" fontId="3" fillId="16" borderId="2" xfId="0" applyNumberFormat="1" applyFont="1" applyFill="1" applyBorder="1" applyAlignment="1" applyProtection="1">
      <alignment horizontal="left" vertical="top" wrapText="1"/>
    </xf>
    <xf numFmtId="0" fontId="106" fillId="0" borderId="0" xfId="0" applyNumberFormat="1" applyFont="1" applyFill="1" applyBorder="1" applyAlignment="1" applyProtection="1">
      <alignment horizontal="right" vertical="center" wrapText="1"/>
    </xf>
    <xf numFmtId="0" fontId="3" fillId="0" borderId="11" xfId="0" applyNumberFormat="1" applyFont="1" applyFill="1" applyBorder="1" applyAlignment="1" applyProtection="1">
      <alignment horizontal="right" vertical="top"/>
    </xf>
    <xf numFmtId="0" fontId="140" fillId="0" borderId="0" xfId="0" applyNumberFormat="1" applyFont="1" applyFill="1" applyBorder="1" applyAlignment="1" applyProtection="1">
      <alignment horizontal="right" vertical="center"/>
      <protection hidden="1"/>
    </xf>
    <xf numFmtId="0" fontId="140" fillId="0" borderId="35" xfId="0" applyNumberFormat="1" applyFont="1" applyFill="1" applyBorder="1" applyAlignment="1" applyProtection="1">
      <alignment horizontal="right" vertical="center"/>
      <protection hidden="1"/>
    </xf>
    <xf numFmtId="0" fontId="35" fillId="2" borderId="1" xfId="0" applyNumberFormat="1" applyFont="1" applyFill="1" applyBorder="1" applyAlignment="1" applyProtection="1">
      <alignment horizontal="center" vertical="center"/>
      <protection hidden="1"/>
    </xf>
    <xf numFmtId="0" fontId="35" fillId="2" borderId="2" xfId="0" applyNumberFormat="1" applyFont="1" applyFill="1" applyBorder="1" applyAlignment="1" applyProtection="1">
      <alignment horizontal="center" vertical="center"/>
      <protection hidden="1"/>
    </xf>
    <xf numFmtId="0" fontId="35" fillId="2" borderId="3" xfId="0" applyNumberFormat="1" applyFont="1" applyFill="1" applyBorder="1" applyAlignment="1" applyProtection="1">
      <alignment horizontal="center" vertical="center"/>
      <protection hidden="1"/>
    </xf>
    <xf numFmtId="0" fontId="3" fillId="0" borderId="0" xfId="0" applyNumberFormat="1" applyFont="1" applyFill="1" applyBorder="1" applyAlignment="1" applyProtection="1">
      <alignment horizontal="left" wrapText="1"/>
      <protection hidden="1"/>
    </xf>
    <xf numFmtId="0" fontId="47" fillId="0" borderId="0" xfId="0" applyNumberFormat="1" applyFont="1" applyFill="1" applyBorder="1" applyAlignment="1" applyProtection="1">
      <alignment horizontal="left" vertical="center"/>
      <protection hidden="1"/>
    </xf>
    <xf numFmtId="0" fontId="3" fillId="0" borderId="0" xfId="0" applyNumberFormat="1" applyFont="1" applyFill="1" applyBorder="1" applyAlignment="1" applyProtection="1">
      <alignment horizontal="left" vertical="top" wrapText="1"/>
      <protection hidden="1"/>
    </xf>
    <xf numFmtId="0" fontId="48" fillId="0" borderId="0" xfId="0" applyNumberFormat="1" applyFont="1" applyFill="1" applyBorder="1" applyAlignment="1" applyProtection="1">
      <alignment horizontal="left" vertical="center" wrapText="1"/>
      <protection hidden="1"/>
    </xf>
    <xf numFmtId="0" fontId="26" fillId="25" borderId="0" xfId="0" applyNumberFormat="1" applyFont="1" applyFill="1" applyBorder="1" applyAlignment="1" applyProtection="1">
      <alignment horizontal="center" vertical="top"/>
      <protection hidden="1"/>
    </xf>
    <xf numFmtId="0" fontId="27" fillId="25" borderId="0" xfId="0" applyNumberFormat="1" applyFont="1" applyFill="1" applyBorder="1" applyAlignment="1" applyProtection="1">
      <alignment horizontal="center" vertical="top"/>
      <protection hidden="1"/>
    </xf>
    <xf numFmtId="0" fontId="32" fillId="25" borderId="0" xfId="0" applyNumberFormat="1" applyFont="1" applyFill="1" applyBorder="1" applyAlignment="1" applyProtection="1">
      <alignment horizontal="center" vertical="top"/>
      <protection hidden="1"/>
    </xf>
    <xf numFmtId="0" fontId="34" fillId="25" borderId="0" xfId="0" applyNumberFormat="1" applyFont="1" applyFill="1" applyBorder="1" applyAlignment="1" applyProtection="1">
      <alignment horizontal="center" vertical="top"/>
      <protection hidden="1"/>
    </xf>
    <xf numFmtId="0" fontId="32" fillId="26" borderId="0" xfId="0" applyNumberFormat="1" applyFont="1" applyFill="1" applyBorder="1" applyAlignment="1" applyProtection="1">
      <alignment horizontal="center" vertical="top"/>
      <protection hidden="1"/>
    </xf>
    <xf numFmtId="0" fontId="34" fillId="26" borderId="0" xfId="0" applyNumberFormat="1" applyFont="1" applyFill="1" applyBorder="1" applyAlignment="1" applyProtection="1">
      <alignment horizontal="center" vertical="top"/>
      <protection hidden="1"/>
    </xf>
    <xf numFmtId="0" fontId="27" fillId="26" borderId="0" xfId="0" applyNumberFormat="1" applyFont="1" applyFill="1" applyBorder="1" applyAlignment="1" applyProtection="1">
      <alignment horizontal="center" vertical="top"/>
      <protection hidden="1"/>
    </xf>
    <xf numFmtId="0" fontId="28" fillId="25" borderId="0" xfId="0" applyNumberFormat="1" applyFont="1" applyFill="1" applyBorder="1" applyAlignment="1" applyProtection="1">
      <alignment horizontal="center" vertical="top"/>
      <protection hidden="1"/>
    </xf>
    <xf numFmtId="0" fontId="25" fillId="25" borderId="0" xfId="0" applyNumberFormat="1" applyFont="1" applyFill="1" applyBorder="1" applyAlignment="1" applyProtection="1">
      <alignment horizontal="center" vertical="top"/>
      <protection hidden="1"/>
    </xf>
    <xf numFmtId="0" fontId="10" fillId="9" borderId="1" xfId="0" applyNumberFormat="1" applyFont="1" applyFill="1" applyBorder="1" applyAlignment="1" applyProtection="1">
      <alignment horizontal="center" vertical="top"/>
      <protection hidden="1"/>
    </xf>
    <xf numFmtId="0" fontId="10" fillId="9" borderId="3" xfId="0" applyNumberFormat="1" applyFont="1" applyFill="1" applyBorder="1" applyAlignment="1" applyProtection="1">
      <alignment horizontal="center" vertical="top"/>
      <protection hidden="1"/>
    </xf>
    <xf numFmtId="0" fontId="18" fillId="9" borderId="0" xfId="0" applyNumberFormat="1" applyFont="1" applyFill="1" applyBorder="1" applyAlignment="1" applyProtection="1">
      <alignment horizontal="left" vertical="top" indent="1"/>
      <protection hidden="1"/>
    </xf>
    <xf numFmtId="0" fontId="10" fillId="9" borderId="1" xfId="0" applyNumberFormat="1" applyFont="1" applyFill="1" applyBorder="1" applyAlignment="1" applyProtection="1">
      <alignment horizontal="center" vertical="center"/>
      <protection hidden="1"/>
    </xf>
    <xf numFmtId="0" fontId="10" fillId="9" borderId="3" xfId="0" applyNumberFormat="1" applyFont="1" applyFill="1" applyBorder="1" applyAlignment="1" applyProtection="1">
      <alignment horizontal="center" vertical="center"/>
      <protection hidden="1"/>
    </xf>
    <xf numFmtId="0" fontId="12" fillId="2" borderId="0" xfId="0" applyNumberFormat="1" applyFont="1" applyFill="1" applyBorder="1" applyAlignment="1" applyProtection="1">
      <alignment horizontal="left" vertical="top" indent="1"/>
      <protection hidden="1"/>
    </xf>
    <xf numFmtId="0" fontId="6" fillId="18" borderId="0" xfId="0" applyNumberFormat="1" applyFont="1" applyFill="1" applyBorder="1" applyAlignment="1" applyProtection="1">
      <alignment horizontal="left" vertical="top" indent="1"/>
      <protection hidden="1"/>
    </xf>
    <xf numFmtId="0" fontId="6" fillId="4" borderId="0" xfId="0" applyNumberFormat="1" applyFont="1" applyFill="1" applyBorder="1" applyAlignment="1" applyProtection="1">
      <alignment horizontal="left" vertical="top" indent="1"/>
      <protection hidden="1"/>
    </xf>
    <xf numFmtId="0" fontId="18" fillId="23" borderId="0" xfId="0" applyNumberFormat="1" applyFont="1" applyFill="1" applyBorder="1" applyAlignment="1" applyProtection="1">
      <alignment horizontal="left" vertical="top" indent="1"/>
      <protection hidden="1"/>
    </xf>
    <xf numFmtId="0" fontId="12" fillId="16" borderId="0" xfId="0" applyNumberFormat="1" applyFont="1" applyFill="1" applyBorder="1" applyAlignment="1" applyProtection="1">
      <alignment horizontal="left" vertical="top" indent="1"/>
      <protection hidden="1"/>
    </xf>
    <xf numFmtId="0" fontId="10" fillId="12" borderId="0" xfId="0" applyNumberFormat="1" applyFont="1" applyFill="1" applyBorder="1" applyAlignment="1" applyProtection="1">
      <alignment horizontal="left" vertical="top" indent="1"/>
      <protection hidden="1"/>
    </xf>
    <xf numFmtId="0" fontId="6" fillId="13" borderId="0" xfId="0" applyNumberFormat="1" applyFont="1" applyFill="1" applyBorder="1" applyAlignment="1" applyProtection="1">
      <alignment horizontal="left" vertical="top" indent="1"/>
      <protection hidden="1"/>
    </xf>
    <xf numFmtId="0" fontId="10" fillId="14" borderId="0" xfId="0" applyNumberFormat="1" applyFont="1" applyFill="1" applyBorder="1" applyAlignment="1" applyProtection="1">
      <alignment horizontal="left" vertical="top" indent="1"/>
      <protection hidden="1"/>
    </xf>
    <xf numFmtId="0" fontId="6" fillId="15" borderId="0" xfId="0" applyNumberFormat="1" applyFont="1" applyFill="1" applyBorder="1" applyAlignment="1" applyProtection="1">
      <alignment horizontal="left" vertical="top" indent="1"/>
      <protection hidden="1"/>
    </xf>
    <xf numFmtId="0" fontId="10" fillId="16" borderId="0" xfId="0" applyNumberFormat="1" applyFont="1" applyFill="1" applyBorder="1" applyAlignment="1" applyProtection="1">
      <alignment horizontal="left" vertical="top" indent="1"/>
      <protection hidden="1"/>
    </xf>
    <xf numFmtId="0" fontId="6" fillId="2" borderId="0" xfId="0" applyNumberFormat="1" applyFont="1" applyFill="1" applyBorder="1" applyAlignment="1" applyProtection="1">
      <alignment horizontal="left" vertical="top" indent="1"/>
      <protection hidden="1"/>
    </xf>
    <xf numFmtId="0" fontId="12" fillId="4" borderId="0" xfId="0" applyNumberFormat="1" applyFont="1" applyFill="1" applyBorder="1" applyAlignment="1" applyProtection="1">
      <alignment horizontal="left" vertical="top" indent="1"/>
      <protection hidden="1"/>
    </xf>
    <xf numFmtId="0" fontId="18" fillId="22" borderId="0" xfId="0" applyNumberFormat="1" applyFont="1" applyFill="1" applyBorder="1" applyAlignment="1" applyProtection="1">
      <alignment horizontal="left" vertical="top" indent="1"/>
      <protection hidden="1"/>
    </xf>
    <xf numFmtId="0" fontId="6" fillId="19" borderId="0" xfId="0" applyNumberFormat="1" applyFont="1" applyFill="1" applyBorder="1" applyAlignment="1" applyProtection="1">
      <alignment horizontal="left" vertical="top" indent="1"/>
      <protection hidden="1"/>
    </xf>
    <xf numFmtId="0" fontId="12" fillId="9" borderId="0" xfId="0" applyNumberFormat="1" applyFont="1" applyFill="1" applyBorder="1" applyAlignment="1" applyProtection="1">
      <alignment horizontal="left" vertical="top" indent="1"/>
      <protection hidden="1"/>
    </xf>
    <xf numFmtId="0" fontId="10" fillId="2" borderId="0" xfId="0" applyNumberFormat="1" applyFont="1" applyFill="1" applyBorder="1" applyAlignment="1" applyProtection="1">
      <alignment horizontal="left" vertical="top" indent="1"/>
      <protection hidden="1"/>
    </xf>
    <xf numFmtId="0" fontId="6" fillId="10" borderId="0" xfId="0" applyNumberFormat="1" applyFont="1" applyFill="1" applyBorder="1" applyAlignment="1" applyProtection="1">
      <alignment horizontal="left" vertical="top" indent="1"/>
      <protection hidden="1"/>
    </xf>
    <xf numFmtId="0" fontId="10" fillId="4" borderId="0" xfId="0" applyNumberFormat="1" applyFont="1" applyFill="1" applyBorder="1" applyAlignment="1" applyProtection="1">
      <alignment horizontal="left" vertical="top" indent="1"/>
      <protection hidden="1"/>
    </xf>
    <xf numFmtId="0" fontId="6" fillId="11" borderId="0" xfId="0" applyNumberFormat="1" applyFont="1" applyFill="1" applyBorder="1" applyAlignment="1" applyProtection="1">
      <alignment horizontal="left" vertical="top" indent="1"/>
      <protection hidden="1"/>
    </xf>
    <xf numFmtId="0" fontId="6" fillId="17" borderId="0" xfId="0" applyNumberFormat="1" applyFont="1" applyFill="1" applyBorder="1" applyAlignment="1" applyProtection="1">
      <alignment horizontal="left" vertical="top" indent="1"/>
      <protection hidden="1"/>
    </xf>
    <xf numFmtId="0" fontId="10" fillId="10" borderId="0" xfId="0" applyNumberFormat="1" applyFont="1" applyFill="1" applyBorder="1" applyAlignment="1" applyProtection="1">
      <alignment horizontal="left" vertical="top" indent="1"/>
      <protection hidden="1"/>
    </xf>
    <xf numFmtId="0" fontId="10" fillId="2" borderId="0" xfId="0" applyNumberFormat="1" applyFont="1" applyFill="1" applyBorder="1" applyAlignment="1" applyProtection="1">
      <alignment horizontal="left" vertical="center" indent="1"/>
      <protection hidden="1"/>
    </xf>
    <xf numFmtId="0" fontId="6" fillId="21" borderId="0" xfId="0" applyNumberFormat="1" applyFont="1" applyFill="1" applyBorder="1" applyAlignment="1" applyProtection="1">
      <alignment horizontal="left" vertical="center" indent="1"/>
      <protection hidden="1"/>
    </xf>
    <xf numFmtId="0" fontId="6" fillId="16" borderId="0" xfId="0" applyNumberFormat="1" applyFont="1" applyFill="1" applyBorder="1" applyAlignment="1" applyProtection="1">
      <alignment horizontal="left" vertical="center" indent="1"/>
      <protection hidden="1"/>
    </xf>
    <xf numFmtId="0" fontId="6" fillId="9" borderId="0" xfId="0" applyNumberFormat="1" applyFont="1" applyFill="1" applyBorder="1" applyAlignment="1" applyProtection="1">
      <alignment horizontal="left" vertical="top" indent="1"/>
      <protection hidden="1"/>
    </xf>
    <xf numFmtId="0" fontId="10" fillId="21" borderId="0" xfId="0" applyNumberFormat="1" applyFont="1" applyFill="1" applyBorder="1" applyAlignment="1" applyProtection="1">
      <alignment horizontal="left" vertical="top" indent="1"/>
      <protection hidden="1"/>
    </xf>
    <xf numFmtId="0" fontId="12" fillId="13" borderId="0" xfId="0" applyNumberFormat="1" applyFont="1" applyFill="1" applyBorder="1" applyAlignment="1" applyProtection="1">
      <alignment horizontal="left" vertical="top" indent="1"/>
      <protection hidden="1"/>
    </xf>
    <xf numFmtId="0" fontId="6" fillId="2" borderId="0" xfId="0" applyNumberFormat="1" applyFont="1" applyFill="1" applyBorder="1" applyAlignment="1" applyProtection="1">
      <alignment horizontal="left" vertical="center" indent="1"/>
      <protection hidden="1"/>
    </xf>
    <xf numFmtId="0" fontId="9" fillId="0" borderId="0" xfId="0" applyNumberFormat="1" applyFont="1" applyFill="1" applyBorder="1" applyAlignment="1" applyProtection="1">
      <alignment horizontal="left" vertical="top"/>
      <protection hidden="1"/>
    </xf>
    <xf numFmtId="0" fontId="22" fillId="0" borderId="0" xfId="0" applyNumberFormat="1" applyFont="1" applyFill="1" applyBorder="1" applyAlignment="1" applyProtection="1">
      <alignment horizontal="left" vertical="top"/>
      <protection hidden="1"/>
    </xf>
    <xf numFmtId="0" fontId="3" fillId="0" borderId="0" xfId="0" applyNumberFormat="1" applyFont="1" applyFill="1" applyBorder="1" applyAlignment="1" applyProtection="1">
      <alignment horizontal="left" vertical="top"/>
      <protection hidden="1"/>
    </xf>
    <xf numFmtId="0" fontId="6" fillId="24" borderId="0" xfId="0" applyNumberFormat="1" applyFont="1" applyFill="1" applyBorder="1" applyAlignment="1" applyProtection="1">
      <alignment horizontal="left" vertical="top" indent="1"/>
      <protection hidden="1"/>
    </xf>
    <xf numFmtId="0" fontId="10" fillId="9" borderId="0" xfId="0" applyNumberFormat="1" applyFont="1" applyFill="1" applyBorder="1" applyAlignment="1" applyProtection="1">
      <alignment horizontal="left" vertical="center" indent="1"/>
      <protection hidden="1"/>
    </xf>
    <xf numFmtId="0" fontId="6" fillId="24" borderId="0" xfId="0" applyNumberFormat="1" applyFont="1" applyFill="1" applyBorder="1" applyAlignment="1" applyProtection="1">
      <alignment horizontal="left" vertical="center" indent="1"/>
      <protection hidden="1"/>
    </xf>
    <xf numFmtId="0" fontId="10" fillId="16" borderId="0" xfId="0" applyNumberFormat="1" applyFont="1" applyFill="1" applyBorder="1" applyAlignment="1" applyProtection="1">
      <alignment horizontal="left" vertical="center" indent="1"/>
      <protection hidden="1"/>
    </xf>
    <xf numFmtId="0" fontId="6" fillId="17" borderId="0" xfId="0" applyNumberFormat="1" applyFont="1" applyFill="1" applyBorder="1" applyAlignment="1" applyProtection="1">
      <alignment horizontal="left" vertical="center" indent="1"/>
      <protection hidden="1"/>
    </xf>
    <xf numFmtId="0" fontId="3" fillId="0" borderId="37" xfId="0" applyNumberFormat="1" applyFont="1" applyFill="1" applyBorder="1" applyAlignment="1" applyProtection="1">
      <alignment horizontal="left" vertical="center" wrapText="1" indent="1"/>
    </xf>
    <xf numFmtId="0" fontId="0" fillId="0" borderId="38" xfId="0" applyNumberFormat="1" applyFont="1" applyFill="1" applyBorder="1" applyAlignment="1" applyProtection="1">
      <alignment horizontal="left" vertical="center" wrapText="1" indent="1"/>
    </xf>
    <xf numFmtId="0" fontId="0" fillId="0" borderId="39" xfId="0" applyNumberFormat="1" applyFont="1" applyFill="1" applyBorder="1" applyAlignment="1" applyProtection="1">
      <alignment horizontal="left" vertical="center" wrapText="1" indent="1"/>
    </xf>
    <xf numFmtId="0" fontId="3" fillId="2" borderId="1" xfId="0" applyNumberFormat="1" applyFont="1" applyFill="1" applyBorder="1" applyAlignment="1" applyProtection="1">
      <alignment horizontal="center" vertical="top"/>
    </xf>
    <xf numFmtId="0" fontId="0" fillId="2" borderId="2" xfId="0" applyNumberFormat="1" applyFont="1" applyFill="1" applyBorder="1" applyAlignment="1" applyProtection="1">
      <alignment horizontal="center" vertical="top"/>
    </xf>
    <xf numFmtId="0" fontId="0" fillId="2" borderId="3" xfId="0" applyNumberFormat="1" applyFont="1" applyFill="1" applyBorder="1" applyAlignment="1" applyProtection="1">
      <alignment horizontal="center" vertical="top"/>
    </xf>
    <xf numFmtId="0" fontId="3" fillId="9" borderId="1" xfId="0" applyNumberFormat="1" applyFont="1" applyFill="1" applyBorder="1" applyAlignment="1" applyProtection="1">
      <alignment horizontal="center" vertical="top"/>
    </xf>
    <xf numFmtId="0" fontId="3" fillId="9" borderId="2" xfId="0" applyNumberFormat="1" applyFont="1" applyFill="1" applyBorder="1" applyAlignment="1" applyProtection="1">
      <alignment horizontal="center" vertical="top"/>
    </xf>
    <xf numFmtId="0" fontId="3" fillId="9" borderId="3" xfId="0" applyNumberFormat="1" applyFont="1" applyFill="1" applyBorder="1" applyAlignment="1" applyProtection="1">
      <alignment horizontal="center" vertical="top"/>
    </xf>
    <xf numFmtId="0" fontId="50" fillId="0" borderId="37" xfId="0" applyNumberFormat="1" applyFont="1" applyFill="1" applyBorder="1" applyAlignment="1" applyProtection="1">
      <alignment horizontal="center" vertical="center" textRotation="90" wrapText="1"/>
    </xf>
    <xf numFmtId="0" fontId="50" fillId="0" borderId="38" xfId="0" applyNumberFormat="1" applyFont="1" applyFill="1" applyBorder="1" applyAlignment="1" applyProtection="1">
      <alignment horizontal="center" vertical="center" textRotation="90" wrapText="1"/>
    </xf>
    <xf numFmtId="0" fontId="50" fillId="0" borderId="39" xfId="0" applyNumberFormat="1" applyFont="1" applyFill="1" applyBorder="1" applyAlignment="1" applyProtection="1">
      <alignment horizontal="center" vertical="center" textRotation="90" wrapText="1"/>
    </xf>
    <xf numFmtId="0" fontId="50" fillId="0" borderId="5" xfId="0" applyNumberFormat="1" applyFont="1" applyFill="1" applyBorder="1" applyAlignment="1" applyProtection="1">
      <alignment horizontal="center" vertical="center" textRotation="90" wrapText="1"/>
    </xf>
    <xf numFmtId="0" fontId="50" fillId="0" borderId="4" xfId="0" applyNumberFormat="1" applyFont="1" applyFill="1" applyBorder="1" applyAlignment="1" applyProtection="1">
      <alignment horizontal="center" vertical="center" textRotation="90" wrapText="1"/>
    </xf>
    <xf numFmtId="0" fontId="50" fillId="0" borderId="7" xfId="0" applyNumberFormat="1" applyFont="1" applyFill="1" applyBorder="1" applyAlignment="1" applyProtection="1">
      <alignment horizontal="center" vertical="center" textRotation="90" wrapText="1"/>
    </xf>
    <xf numFmtId="0" fontId="50" fillId="0" borderId="9" xfId="0" applyNumberFormat="1" applyFont="1" applyFill="1" applyBorder="1" applyAlignment="1" applyProtection="1">
      <alignment horizontal="center" vertical="center" textRotation="90" wrapText="1"/>
    </xf>
    <xf numFmtId="0" fontId="50" fillId="0" borderId="8" xfId="0" applyNumberFormat="1" applyFont="1" applyFill="1" applyBorder="1" applyAlignment="1" applyProtection="1">
      <alignment horizontal="center" vertical="center" textRotation="90" wrapText="1"/>
    </xf>
    <xf numFmtId="0" fontId="50" fillId="0" borderId="6" xfId="0" applyNumberFormat="1" applyFont="1" applyFill="1" applyBorder="1" applyAlignment="1" applyProtection="1">
      <alignment horizontal="center" vertical="center" textRotation="90" wrapText="1"/>
    </xf>
    <xf numFmtId="0" fontId="0" fillId="0" borderId="7" xfId="0" applyNumberFormat="1" applyFont="1" applyFill="1" applyBorder="1" applyAlignment="1" applyProtection="1">
      <alignment horizontal="center" vertical="center" textRotation="90" wrapText="1"/>
    </xf>
    <xf numFmtId="0" fontId="0" fillId="0" borderId="9" xfId="0" applyNumberFormat="1" applyFont="1" applyFill="1" applyBorder="1" applyAlignment="1" applyProtection="1">
      <alignment horizontal="center" vertical="center" textRotation="90" wrapText="1"/>
    </xf>
    <xf numFmtId="0" fontId="0" fillId="0" borderId="8" xfId="0" applyNumberFormat="1" applyFont="1" applyFill="1" applyBorder="1" applyAlignment="1" applyProtection="1">
      <alignment horizontal="center" vertical="center" textRotation="90" wrapText="1"/>
    </xf>
    <xf numFmtId="0" fontId="0" fillId="0" borderId="6" xfId="0" applyNumberFormat="1" applyFont="1" applyFill="1" applyBorder="1" applyAlignment="1" applyProtection="1">
      <alignment horizontal="center" vertical="center" textRotation="90" wrapText="1"/>
    </xf>
    <xf numFmtId="0" fontId="50" fillId="0" borderId="20" xfId="0" applyNumberFormat="1" applyFont="1" applyFill="1" applyBorder="1" applyAlignment="1" applyProtection="1">
      <alignment horizontal="center" vertical="center" textRotation="90" wrapText="1"/>
    </xf>
    <xf numFmtId="0" fontId="3" fillId="0" borderId="20" xfId="0" applyNumberFormat="1" applyFont="1" applyFill="1" applyBorder="1" applyAlignment="1" applyProtection="1">
      <alignment horizontal="left" vertical="center" wrapText="1" indent="1"/>
    </xf>
    <xf numFmtId="0" fontId="0" fillId="0" borderId="20" xfId="0" applyNumberFormat="1" applyFont="1" applyFill="1" applyBorder="1" applyAlignment="1" applyProtection="1">
      <alignment horizontal="left" vertical="center" wrapText="1" indent="1"/>
    </xf>
    <xf numFmtId="0" fontId="50" fillId="0" borderId="3" xfId="0" applyNumberFormat="1" applyFont="1" applyFill="1" applyBorder="1" applyAlignment="1" applyProtection="1">
      <alignment horizontal="center" vertical="center" textRotation="90" wrapText="1"/>
    </xf>
    <xf numFmtId="0" fontId="3" fillId="4" borderId="1" xfId="0" applyNumberFormat="1" applyFont="1" applyFill="1" applyBorder="1" applyAlignment="1" applyProtection="1">
      <alignment horizontal="center" vertical="top"/>
    </xf>
    <xf numFmtId="0" fontId="0" fillId="4" borderId="2" xfId="0" applyNumberFormat="1" applyFont="1" applyFill="1" applyBorder="1" applyAlignment="1" applyProtection="1">
      <alignment horizontal="center" vertical="top"/>
    </xf>
    <xf numFmtId="0" fontId="0" fillId="4" borderId="3" xfId="0" applyNumberFormat="1" applyFont="1" applyFill="1" applyBorder="1" applyAlignment="1" applyProtection="1">
      <alignment horizontal="center" vertical="top"/>
    </xf>
    <xf numFmtId="0" fontId="50" fillId="35" borderId="1" xfId="0" applyNumberFormat="1" applyFont="1" applyFill="1" applyBorder="1" applyAlignment="1" applyProtection="1">
      <alignment horizontal="center" vertical="top"/>
    </xf>
    <xf numFmtId="0" fontId="50" fillId="35" borderId="2" xfId="0" applyNumberFormat="1" applyFont="1" applyFill="1" applyBorder="1" applyAlignment="1" applyProtection="1">
      <alignment horizontal="center" vertical="top"/>
    </xf>
    <xf numFmtId="0" fontId="50" fillId="35" borderId="3" xfId="0" applyNumberFormat="1" applyFont="1" applyFill="1" applyBorder="1" applyAlignment="1" applyProtection="1">
      <alignment horizontal="center" vertical="top"/>
    </xf>
    <xf numFmtId="0" fontId="3" fillId="10" borderId="1" xfId="0" applyNumberFormat="1" applyFont="1" applyFill="1" applyBorder="1" applyAlignment="1" applyProtection="1">
      <alignment horizontal="center" vertical="top"/>
    </xf>
    <xf numFmtId="0" fontId="0" fillId="10" borderId="2" xfId="0" applyNumberFormat="1" applyFont="1" applyFill="1" applyBorder="1" applyAlignment="1" applyProtection="1">
      <alignment horizontal="center" vertical="top"/>
    </xf>
    <xf numFmtId="0" fontId="0" fillId="10" borderId="3" xfId="0" applyNumberFormat="1" applyFont="1" applyFill="1" applyBorder="1" applyAlignment="1" applyProtection="1">
      <alignment horizontal="center" vertical="top"/>
    </xf>
    <xf numFmtId="0" fontId="3" fillId="32" borderId="1" xfId="0" applyNumberFormat="1" applyFont="1" applyFill="1" applyBorder="1" applyAlignment="1" applyProtection="1">
      <alignment horizontal="center" vertical="top"/>
    </xf>
    <xf numFmtId="0" fontId="0" fillId="32" borderId="2" xfId="0" applyNumberFormat="1" applyFont="1" applyFill="1" applyBorder="1" applyAlignment="1" applyProtection="1">
      <alignment horizontal="center" vertical="top"/>
    </xf>
    <xf numFmtId="0" fontId="0" fillId="32" borderId="3" xfId="0" applyNumberFormat="1" applyFont="1" applyFill="1" applyBorder="1" applyAlignment="1" applyProtection="1">
      <alignment horizontal="center" vertical="top"/>
    </xf>
    <xf numFmtId="0" fontId="50" fillId="19" borderId="1" xfId="0" applyNumberFormat="1" applyFont="1" applyFill="1" applyBorder="1" applyAlignment="1" applyProtection="1">
      <alignment horizontal="center" vertical="top"/>
    </xf>
    <xf numFmtId="0" fontId="50" fillId="19" borderId="2" xfId="0" applyNumberFormat="1" applyFont="1" applyFill="1" applyBorder="1" applyAlignment="1" applyProtection="1">
      <alignment horizontal="center" vertical="top"/>
    </xf>
    <xf numFmtId="0" fontId="50" fillId="19" borderId="3" xfId="0" applyNumberFormat="1" applyFont="1" applyFill="1" applyBorder="1" applyAlignment="1" applyProtection="1">
      <alignment horizontal="center" vertical="top"/>
    </xf>
    <xf numFmtId="0" fontId="60" fillId="31" borderId="1" xfId="0" applyNumberFormat="1" applyFont="1" applyFill="1" applyBorder="1" applyAlignment="1" applyProtection="1">
      <alignment horizontal="center" vertical="top"/>
    </xf>
    <xf numFmtId="0" fontId="60" fillId="31" borderId="2" xfId="0" applyNumberFormat="1" applyFont="1" applyFill="1" applyBorder="1" applyAlignment="1" applyProtection="1">
      <alignment horizontal="center" vertical="top"/>
    </xf>
    <xf numFmtId="0" fontId="60" fillId="31" borderId="3" xfId="0" applyNumberFormat="1" applyFont="1" applyFill="1" applyBorder="1" applyAlignment="1" applyProtection="1">
      <alignment horizontal="center" vertical="top"/>
    </xf>
    <xf numFmtId="0" fontId="3" fillId="33" borderId="1" xfId="0" applyNumberFormat="1" applyFont="1" applyFill="1" applyBorder="1" applyAlignment="1" applyProtection="1">
      <alignment horizontal="center" vertical="top"/>
    </xf>
    <xf numFmtId="0" fontId="0" fillId="33" borderId="2" xfId="0" applyNumberFormat="1" applyFont="1" applyFill="1" applyBorder="1" applyAlignment="1" applyProtection="1">
      <alignment horizontal="center" vertical="top"/>
    </xf>
    <xf numFmtId="0" fontId="0" fillId="33" borderId="3" xfId="0" applyNumberFormat="1" applyFont="1" applyFill="1" applyBorder="1" applyAlignment="1" applyProtection="1">
      <alignment horizontal="center" vertical="top"/>
    </xf>
    <xf numFmtId="0" fontId="3" fillId="14" borderId="1" xfId="0" applyNumberFormat="1" applyFont="1" applyFill="1" applyBorder="1" applyAlignment="1" applyProtection="1">
      <alignment horizontal="center" vertical="top"/>
    </xf>
    <xf numFmtId="0" fontId="0" fillId="14" borderId="3" xfId="0" applyNumberFormat="1" applyFont="1" applyFill="1" applyBorder="1" applyAlignment="1" applyProtection="1">
      <alignment horizontal="center" vertical="top"/>
    </xf>
    <xf numFmtId="0" fontId="50" fillId="30" borderId="1" xfId="0" applyNumberFormat="1" applyFont="1" applyFill="1" applyBorder="1" applyAlignment="1" applyProtection="1">
      <alignment horizontal="center" vertical="top"/>
    </xf>
    <xf numFmtId="0" fontId="50" fillId="30" borderId="2" xfId="0" applyNumberFormat="1" applyFont="1" applyFill="1" applyBorder="1" applyAlignment="1" applyProtection="1">
      <alignment horizontal="center" vertical="top"/>
    </xf>
    <xf numFmtId="0" fontId="50" fillId="30" borderId="3" xfId="0" applyNumberFormat="1" applyFont="1" applyFill="1" applyBorder="1" applyAlignment="1" applyProtection="1">
      <alignment horizontal="center" vertical="top"/>
    </xf>
    <xf numFmtId="0" fontId="53" fillId="29" borderId="0" xfId="0" applyNumberFormat="1" applyFont="1" applyFill="1" applyBorder="1" applyAlignment="1" applyProtection="1">
      <alignment horizontal="left" vertical="center"/>
    </xf>
    <xf numFmtId="0" fontId="87" fillId="0" borderId="9" xfId="0" applyNumberFormat="1" applyFont="1" applyFill="1" applyBorder="1" applyAlignment="1" applyProtection="1">
      <alignment horizontal="center" wrapText="1"/>
    </xf>
    <xf numFmtId="0" fontId="3" fillId="10" borderId="41" xfId="0" applyNumberFormat="1" applyFont="1" applyFill="1" applyBorder="1" applyAlignment="1" applyProtection="1">
      <alignment horizontal="left" vertical="top" wrapText="1"/>
    </xf>
    <xf numFmtId="0" fontId="3" fillId="4" borderId="41" xfId="0" applyNumberFormat="1" applyFont="1" applyFill="1" applyBorder="1" applyAlignment="1" applyProtection="1">
      <alignment horizontal="left" vertical="top" wrapText="1"/>
    </xf>
    <xf numFmtId="0" fontId="3" fillId="2" borderId="41" xfId="0" applyNumberFormat="1" applyFont="1" applyFill="1" applyBorder="1" applyAlignment="1" applyProtection="1">
      <alignment horizontal="left" vertical="top" wrapText="1"/>
    </xf>
    <xf numFmtId="0" fontId="50" fillId="35" borderId="43" xfId="0" applyNumberFormat="1" applyFont="1" applyFill="1" applyBorder="1" applyAlignment="1" applyProtection="1">
      <alignment horizontal="left" vertical="top" wrapText="1"/>
    </xf>
    <xf numFmtId="0" fontId="50" fillId="35" borderId="41" xfId="0" applyNumberFormat="1" applyFont="1" applyFill="1" applyBorder="1" applyAlignment="1" applyProtection="1">
      <alignment horizontal="left" vertical="top" wrapText="1"/>
    </xf>
    <xf numFmtId="0" fontId="50" fillId="13" borderId="41" xfId="0" applyNumberFormat="1" applyFont="1" applyFill="1" applyBorder="1" applyAlignment="1" applyProtection="1">
      <alignment horizontal="left" vertical="top" wrapText="1"/>
    </xf>
    <xf numFmtId="0" fontId="3" fillId="2" borderId="43" xfId="0" applyNumberFormat="1" applyFont="1" applyFill="1" applyBorder="1" applyAlignment="1" applyProtection="1">
      <alignment horizontal="left" vertical="top" wrapText="1"/>
    </xf>
    <xf numFmtId="0" fontId="3" fillId="19" borderId="41" xfId="0" applyNumberFormat="1" applyFont="1" applyFill="1" applyBorder="1" applyAlignment="1" applyProtection="1">
      <alignment horizontal="left" vertical="top" wrapText="1"/>
    </xf>
    <xf numFmtId="0" fontId="3" fillId="14" borderId="41" xfId="0" applyNumberFormat="1" applyFont="1" applyFill="1" applyBorder="1" applyAlignment="1" applyProtection="1">
      <alignment horizontal="left" vertical="top" wrapText="1"/>
    </xf>
    <xf numFmtId="0" fontId="3" fillId="30" borderId="41" xfId="0" applyNumberFormat="1" applyFont="1" applyFill="1" applyBorder="1" applyAlignment="1" applyProtection="1">
      <alignment horizontal="left" vertical="top" wrapText="1"/>
    </xf>
    <xf numFmtId="0" fontId="3" fillId="37" borderId="41" xfId="0" applyNumberFormat="1" applyFont="1" applyFill="1" applyBorder="1" applyAlignment="1" applyProtection="1">
      <alignment horizontal="left" vertical="top" wrapText="1"/>
    </xf>
    <xf numFmtId="0" fontId="3" fillId="21" borderId="41" xfId="0" applyNumberFormat="1" applyFont="1" applyFill="1" applyBorder="1" applyAlignment="1" applyProtection="1">
      <alignment horizontal="left" vertical="top" wrapText="1"/>
    </xf>
    <xf numFmtId="0" fontId="3" fillId="0" borderId="42" xfId="0" applyNumberFormat="1" applyFont="1" applyFill="1" applyBorder="1" applyAlignment="1" applyProtection="1">
      <alignment horizontal="left" vertical="center" wrapText="1" indent="1"/>
    </xf>
    <xf numFmtId="0" fontId="3" fillId="0" borderId="108" xfId="0" applyNumberFormat="1" applyFont="1" applyFill="1" applyBorder="1" applyAlignment="1" applyProtection="1">
      <alignment horizontal="left" vertical="center" wrapText="1" indent="1"/>
    </xf>
    <xf numFmtId="0" fontId="3" fillId="0" borderId="110" xfId="0" applyNumberFormat="1" applyFont="1" applyFill="1" applyBorder="1" applyAlignment="1" applyProtection="1">
      <alignment horizontal="left" vertical="center" wrapText="1" indent="1"/>
    </xf>
    <xf numFmtId="0" fontId="3" fillId="0" borderId="111" xfId="0" applyNumberFormat="1" applyFont="1" applyFill="1" applyBorder="1" applyAlignment="1" applyProtection="1">
      <alignment horizontal="left" vertical="center" wrapText="1" indent="1"/>
    </xf>
    <xf numFmtId="0" fontId="50" fillId="4" borderId="105" xfId="0" applyNumberFormat="1" applyFont="1" applyFill="1" applyBorder="1" applyAlignment="1" applyProtection="1">
      <alignment horizontal="center" vertical="top"/>
    </xf>
    <xf numFmtId="0" fontId="50" fillId="4" borderId="106" xfId="0" applyNumberFormat="1" applyFont="1" applyFill="1" applyBorder="1" applyAlignment="1" applyProtection="1">
      <alignment horizontal="center" vertical="top"/>
    </xf>
    <xf numFmtId="0" fontId="3" fillId="0" borderId="109" xfId="0" applyNumberFormat="1" applyFont="1" applyFill="1" applyBorder="1" applyAlignment="1" applyProtection="1">
      <alignment horizontal="left" vertical="center" indent="1"/>
    </xf>
    <xf numFmtId="0" fontId="3" fillId="0" borderId="110" xfId="0" applyNumberFormat="1" applyFont="1" applyFill="1" applyBorder="1" applyAlignment="1" applyProtection="1">
      <alignment horizontal="left" vertical="center" indent="1"/>
    </xf>
    <xf numFmtId="0" fontId="3" fillId="17" borderId="110" xfId="0" applyNumberFormat="1" applyFont="1" applyFill="1" applyBorder="1" applyAlignment="1" applyProtection="1">
      <alignment horizontal="left" vertical="center" wrapText="1" indent="1"/>
    </xf>
    <xf numFmtId="0" fontId="3" fillId="17" borderId="111" xfId="0" applyNumberFormat="1" applyFont="1" applyFill="1" applyBorder="1" applyAlignment="1" applyProtection="1">
      <alignment horizontal="left" vertical="center" wrapText="1" indent="1"/>
    </xf>
    <xf numFmtId="0" fontId="3" fillId="0" borderId="62" xfId="0" applyNumberFormat="1" applyFont="1" applyFill="1" applyBorder="1" applyAlignment="1" applyProtection="1">
      <alignment horizontal="left" vertical="center" wrapText="1" indent="1"/>
    </xf>
    <xf numFmtId="0" fontId="3" fillId="0" borderId="113" xfId="0" applyNumberFormat="1" applyFont="1" applyFill="1" applyBorder="1" applyAlignment="1" applyProtection="1">
      <alignment horizontal="left" vertical="center" wrapText="1" indent="1"/>
    </xf>
    <xf numFmtId="0" fontId="3" fillId="2" borderId="42" xfId="0" applyNumberFormat="1" applyFont="1" applyFill="1" applyBorder="1" applyAlignment="1" applyProtection="1">
      <alignment horizontal="left" vertical="center" wrapText="1" indent="1"/>
    </xf>
    <xf numFmtId="0" fontId="3" fillId="2" borderId="108" xfId="0" applyNumberFormat="1" applyFont="1" applyFill="1" applyBorder="1" applyAlignment="1" applyProtection="1">
      <alignment horizontal="left" vertical="center" wrapText="1" indent="1"/>
    </xf>
    <xf numFmtId="0" fontId="3" fillId="16" borderId="42" xfId="0" applyNumberFormat="1" applyFont="1" applyFill="1" applyBorder="1" applyAlignment="1" applyProtection="1">
      <alignment horizontal="left" vertical="center" wrapText="1" indent="1"/>
    </xf>
    <xf numFmtId="0" fontId="3" fillId="16" borderId="108" xfId="0" applyNumberFormat="1" applyFont="1" applyFill="1" applyBorder="1" applyAlignment="1" applyProtection="1">
      <alignment horizontal="left" vertical="center" wrapText="1" indent="1"/>
    </xf>
    <xf numFmtId="0" fontId="3" fillId="9" borderId="42" xfId="0" applyNumberFormat="1" applyFont="1" applyFill="1" applyBorder="1" applyAlignment="1" applyProtection="1">
      <alignment horizontal="left" vertical="center" wrapText="1" indent="1"/>
    </xf>
    <xf numFmtId="0" fontId="3" fillId="9" borderId="108" xfId="0" applyNumberFormat="1" applyFont="1" applyFill="1" applyBorder="1" applyAlignment="1" applyProtection="1">
      <alignment horizontal="left" vertical="center" wrapText="1" indent="1"/>
    </xf>
    <xf numFmtId="0" fontId="3" fillId="21" borderId="42" xfId="0" applyNumberFormat="1" applyFont="1" applyFill="1" applyBorder="1" applyAlignment="1" applyProtection="1">
      <alignment horizontal="left" vertical="center" wrapText="1" indent="1"/>
    </xf>
    <xf numFmtId="0" fontId="3" fillId="21" borderId="108" xfId="0" applyNumberFormat="1" applyFont="1" applyFill="1" applyBorder="1" applyAlignment="1" applyProtection="1">
      <alignment horizontal="left" vertical="center" wrapText="1" indent="1"/>
    </xf>
    <xf numFmtId="0" fontId="3" fillId="5" borderId="42" xfId="0" applyNumberFormat="1" applyFont="1" applyFill="1" applyBorder="1" applyAlignment="1" applyProtection="1">
      <alignment horizontal="left" vertical="center" wrapText="1" indent="1"/>
    </xf>
    <xf numFmtId="0" fontId="3" fillId="5" borderId="108" xfId="0" applyNumberFormat="1" applyFont="1" applyFill="1" applyBorder="1" applyAlignment="1" applyProtection="1">
      <alignment horizontal="left" vertical="center" wrapText="1" indent="1"/>
    </xf>
    <xf numFmtId="0" fontId="3" fillId="0" borderId="107" xfId="0" applyNumberFormat="1" applyFont="1" applyFill="1" applyBorder="1" applyAlignment="1" applyProtection="1">
      <alignment horizontal="left" vertical="center" wrapText="1" indent="1"/>
    </xf>
    <xf numFmtId="0" fontId="50" fillId="4" borderId="104" xfId="0" applyNumberFormat="1" applyFont="1" applyFill="1" applyBorder="1" applyAlignment="1" applyProtection="1">
      <alignment horizontal="center" vertical="top"/>
    </xf>
    <xf numFmtId="0" fontId="3" fillId="2" borderId="107" xfId="0" applyNumberFormat="1" applyFont="1" applyFill="1" applyBorder="1" applyAlignment="1" applyProtection="1">
      <alignment horizontal="left" vertical="center" indent="1"/>
    </xf>
    <xf numFmtId="0" fontId="3" fillId="2" borderId="42" xfId="0" applyNumberFormat="1" applyFont="1" applyFill="1" applyBorder="1" applyAlignment="1" applyProtection="1">
      <alignment horizontal="left" vertical="center" indent="1"/>
    </xf>
    <xf numFmtId="0" fontId="3" fillId="16" borderId="107" xfId="0" applyNumberFormat="1" applyFont="1" applyFill="1" applyBorder="1" applyAlignment="1" applyProtection="1">
      <alignment horizontal="left" vertical="center" indent="1"/>
    </xf>
    <xf numFmtId="0" fontId="3" fillId="16" borderId="42" xfId="0" applyNumberFormat="1" applyFont="1" applyFill="1" applyBorder="1" applyAlignment="1" applyProtection="1">
      <alignment horizontal="left" vertical="center" indent="1"/>
    </xf>
    <xf numFmtId="0" fontId="3" fillId="9" borderId="107" xfId="0" applyNumberFormat="1" applyFont="1" applyFill="1" applyBorder="1" applyAlignment="1" applyProtection="1">
      <alignment horizontal="left" vertical="center" indent="1"/>
    </xf>
    <xf numFmtId="0" fontId="3" fillId="9" borderId="42" xfId="0" applyNumberFormat="1" applyFont="1" applyFill="1" applyBorder="1" applyAlignment="1" applyProtection="1">
      <alignment horizontal="left" vertical="center" indent="1"/>
    </xf>
    <xf numFmtId="0" fontId="3" fillId="21" borderId="107" xfId="0" applyNumberFormat="1" applyFont="1" applyFill="1" applyBorder="1" applyAlignment="1" applyProtection="1">
      <alignment horizontal="left" vertical="center" indent="1"/>
    </xf>
    <xf numFmtId="0" fontId="3" fillId="21" borderId="42" xfId="0" applyNumberFormat="1" applyFont="1" applyFill="1" applyBorder="1" applyAlignment="1" applyProtection="1">
      <alignment horizontal="left" vertical="center" indent="1"/>
    </xf>
    <xf numFmtId="0" fontId="3" fillId="4" borderId="72" xfId="0" applyNumberFormat="1" applyFont="1" applyFill="1" applyBorder="1" applyAlignment="1" applyProtection="1">
      <alignment horizontal="center" wrapText="1"/>
    </xf>
    <xf numFmtId="0" fontId="3" fillId="4" borderId="73" xfId="0" applyNumberFormat="1" applyFont="1" applyFill="1" applyBorder="1" applyAlignment="1" applyProtection="1">
      <alignment horizontal="center" wrapText="1"/>
    </xf>
    <xf numFmtId="0" fontId="3" fillId="2" borderId="66" xfId="0" applyNumberFormat="1" applyFont="1" applyFill="1" applyBorder="1" applyAlignment="1" applyProtection="1">
      <alignment horizontal="center" wrapText="1"/>
    </xf>
    <xf numFmtId="0" fontId="3" fillId="2" borderId="69" xfId="0" applyNumberFormat="1" applyFont="1" applyFill="1" applyBorder="1" applyAlignment="1" applyProtection="1">
      <alignment horizontal="center" wrapText="1"/>
    </xf>
    <xf numFmtId="0" fontId="3" fillId="2" borderId="67" xfId="0" applyNumberFormat="1" applyFont="1" applyFill="1" applyBorder="1" applyAlignment="1" applyProtection="1">
      <alignment horizontal="center" wrapText="1"/>
    </xf>
    <xf numFmtId="0" fontId="3" fillId="2" borderId="70" xfId="0" applyNumberFormat="1" applyFont="1" applyFill="1" applyBorder="1" applyAlignment="1" applyProtection="1">
      <alignment horizontal="center" wrapText="1"/>
    </xf>
    <xf numFmtId="0" fontId="3" fillId="2" borderId="65" xfId="0" applyNumberFormat="1" applyFont="1" applyFill="1" applyBorder="1" applyAlignment="1" applyProtection="1">
      <alignment horizontal="center" wrapText="1"/>
    </xf>
    <xf numFmtId="0" fontId="3" fillId="2" borderId="68" xfId="0" applyNumberFormat="1" applyFont="1" applyFill="1" applyBorder="1" applyAlignment="1" applyProtection="1">
      <alignment horizontal="center" wrapText="1"/>
    </xf>
    <xf numFmtId="0" fontId="3" fillId="5" borderId="107" xfId="0" applyNumberFormat="1" applyFont="1" applyFill="1" applyBorder="1" applyAlignment="1" applyProtection="1">
      <alignment horizontal="left" vertical="center" indent="1"/>
    </xf>
    <xf numFmtId="0" fontId="3" fillId="5" borderId="42" xfId="0" applyNumberFormat="1" applyFont="1" applyFill="1" applyBorder="1" applyAlignment="1" applyProtection="1">
      <alignment horizontal="left" vertical="center" indent="1"/>
    </xf>
    <xf numFmtId="0" fontId="3" fillId="17" borderId="109" xfId="0" applyNumberFormat="1" applyFont="1" applyFill="1" applyBorder="1" applyAlignment="1" applyProtection="1">
      <alignment horizontal="left" vertical="center" indent="1"/>
    </xf>
    <xf numFmtId="0" fontId="3" fillId="17" borderId="110" xfId="0" applyNumberFormat="1" applyFont="1" applyFill="1" applyBorder="1" applyAlignment="1" applyProtection="1">
      <alignment horizontal="left" vertical="center" indent="1"/>
    </xf>
    <xf numFmtId="0" fontId="3" fillId="0" borderId="112" xfId="0" applyNumberFormat="1" applyFont="1" applyFill="1" applyBorder="1" applyAlignment="1" applyProtection="1">
      <alignment horizontal="left" vertical="center" wrapText="1" indent="1"/>
    </xf>
    <xf numFmtId="0" fontId="3" fillId="2" borderId="51" xfId="0" applyNumberFormat="1" applyFont="1" applyFill="1" applyBorder="1" applyAlignment="1" applyProtection="1">
      <alignment horizontal="center" wrapText="1"/>
    </xf>
    <xf numFmtId="0" fontId="3" fillId="2" borderId="42" xfId="0" applyNumberFormat="1" applyFont="1" applyFill="1" applyBorder="1" applyAlignment="1" applyProtection="1">
      <alignment horizontal="center" wrapText="1"/>
    </xf>
    <xf numFmtId="0" fontId="59" fillId="0" borderId="50" xfId="0" applyNumberFormat="1" applyFont="1" applyFill="1" applyBorder="1" applyAlignment="1" applyProtection="1">
      <alignment horizontal="left" vertical="center" wrapText="1" indent="1"/>
    </xf>
    <xf numFmtId="0" fontId="59" fillId="0" borderId="53" xfId="0" applyNumberFormat="1" applyFont="1" applyFill="1" applyBorder="1" applyAlignment="1" applyProtection="1">
      <alignment horizontal="left" vertical="center" wrapText="1" indent="1"/>
    </xf>
    <xf numFmtId="0" fontId="59" fillId="0" borderId="55" xfId="0" applyNumberFormat="1" applyFont="1" applyFill="1" applyBorder="1" applyAlignment="1" applyProtection="1">
      <alignment horizontal="left" vertical="center" wrapText="1" indent="1"/>
    </xf>
    <xf numFmtId="0" fontId="3" fillId="0" borderId="20" xfId="0" applyNumberFormat="1" applyFont="1" applyFill="1" applyBorder="1" applyAlignment="1" applyProtection="1">
      <alignment horizontal="center" vertical="center"/>
    </xf>
    <xf numFmtId="0" fontId="59" fillId="0" borderId="47" xfId="0" applyNumberFormat="1" applyFont="1" applyFill="1" applyBorder="1" applyAlignment="1" applyProtection="1">
      <alignment horizontal="left" vertical="center" wrapText="1" indent="1"/>
    </xf>
    <xf numFmtId="0" fontId="59" fillId="0" borderId="49" xfId="0" applyNumberFormat="1" applyFont="1" applyFill="1" applyBorder="1" applyAlignment="1" applyProtection="1">
      <alignment horizontal="left" vertical="center" wrapText="1" indent="1"/>
    </xf>
    <xf numFmtId="0" fontId="50" fillId="0" borderId="0" xfId="0" applyNumberFormat="1" applyFont="1" applyFill="1" applyBorder="1" applyAlignment="1" applyProtection="1">
      <alignment horizontal="center" wrapText="1"/>
    </xf>
    <xf numFmtId="0" fontId="50" fillId="0" borderId="18" xfId="0" applyNumberFormat="1" applyFont="1" applyFill="1" applyBorder="1" applyAlignment="1" applyProtection="1">
      <alignment horizontal="center" wrapText="1"/>
    </xf>
    <xf numFmtId="0" fontId="50" fillId="0" borderId="16" xfId="0" applyNumberFormat="1" applyFont="1" applyFill="1" applyBorder="1" applyAlignment="1" applyProtection="1">
      <alignment horizontal="left" wrapText="1" indent="1"/>
    </xf>
    <xf numFmtId="0" fontId="50" fillId="0" borderId="16" xfId="0" applyNumberFormat="1" applyFont="1" applyFill="1" applyBorder="1" applyAlignment="1" applyProtection="1">
      <alignment horizontal="left" indent="1"/>
    </xf>
    <xf numFmtId="0" fontId="50" fillId="0" borderId="19" xfId="0" applyNumberFormat="1" applyFont="1" applyFill="1" applyBorder="1" applyAlignment="1" applyProtection="1">
      <alignment horizontal="left" indent="1"/>
    </xf>
    <xf numFmtId="0" fontId="3" fillId="2" borderId="50" xfId="0" applyNumberFormat="1" applyFont="1" applyFill="1" applyBorder="1" applyAlignment="1" applyProtection="1">
      <alignment horizontal="center" wrapText="1"/>
    </xf>
    <xf numFmtId="0" fontId="3" fillId="2" borderId="53" xfId="0" applyNumberFormat="1" applyFont="1" applyFill="1" applyBorder="1" applyAlignment="1" applyProtection="1">
      <alignment horizontal="center" wrapText="1"/>
    </xf>
    <xf numFmtId="0" fontId="3" fillId="0" borderId="0" xfId="0" applyNumberFormat="1" applyFont="1" applyFill="1" applyBorder="1" applyAlignment="1" applyProtection="1">
      <alignment horizontal="center" wrapText="1"/>
    </xf>
    <xf numFmtId="0" fontId="3" fillId="0" borderId="18" xfId="0" applyNumberFormat="1" applyFont="1" applyFill="1" applyBorder="1" applyAlignment="1" applyProtection="1">
      <alignment horizontal="center" wrapText="1"/>
    </xf>
    <xf numFmtId="0" fontId="3" fillId="0" borderId="0" xfId="0" applyNumberFormat="1" applyFont="1" applyFill="1" applyBorder="1" applyAlignment="1" applyProtection="1">
      <alignment horizontal="center"/>
    </xf>
    <xf numFmtId="0" fontId="3" fillId="0" borderId="18" xfId="0" applyNumberFormat="1" applyFont="1" applyFill="1" applyBorder="1" applyAlignment="1" applyProtection="1">
      <alignment horizontal="center"/>
    </xf>
    <xf numFmtId="0" fontId="50" fillId="0" borderId="16" xfId="0" applyNumberFormat="1" applyFont="1" applyFill="1" applyBorder="1" applyAlignment="1" applyProtection="1">
      <alignment horizontal="center" wrapText="1"/>
    </xf>
    <xf numFmtId="0" fontId="50" fillId="0" borderId="16" xfId="0" applyNumberFormat="1" applyFont="1" applyFill="1" applyBorder="1" applyAlignment="1" applyProtection="1">
      <alignment horizontal="center"/>
    </xf>
    <xf numFmtId="0" fontId="50" fillId="0" borderId="19" xfId="0" applyNumberFormat="1" applyFont="1" applyFill="1" applyBorder="1" applyAlignment="1" applyProtection="1">
      <alignment horizontal="center"/>
    </xf>
    <xf numFmtId="0" fontId="3" fillId="16" borderId="87" xfId="0" applyNumberFormat="1" applyFont="1" applyFill="1" applyBorder="1" applyAlignment="1" applyProtection="1">
      <alignment horizontal="center" vertical="center" wrapText="1"/>
    </xf>
    <xf numFmtId="0" fontId="3" fillId="16" borderId="69" xfId="0" applyNumberFormat="1" applyFont="1" applyFill="1" applyBorder="1" applyAlignment="1" applyProtection="1">
      <alignment horizontal="center" vertical="center"/>
    </xf>
    <xf numFmtId="0" fontId="3" fillId="16" borderId="62" xfId="0" applyNumberFormat="1" applyFont="1" applyFill="1" applyBorder="1" applyAlignment="1" applyProtection="1">
      <alignment horizontal="center" vertical="center"/>
    </xf>
    <xf numFmtId="0" fontId="3" fillId="2" borderId="52" xfId="0" applyNumberFormat="1" applyFont="1" applyFill="1" applyBorder="1" applyAlignment="1" applyProtection="1">
      <alignment horizontal="center" wrapText="1"/>
    </xf>
    <xf numFmtId="0" fontId="3" fillId="2" borderId="54" xfId="0" applyNumberFormat="1" applyFont="1" applyFill="1" applyBorder="1" applyAlignment="1" applyProtection="1">
      <alignment horizontal="center" wrapText="1"/>
    </xf>
    <xf numFmtId="0" fontId="3" fillId="16" borderId="46" xfId="0" applyNumberFormat="1" applyFont="1" applyFill="1" applyBorder="1" applyAlignment="1" applyProtection="1">
      <alignment horizontal="center" wrapText="1"/>
    </xf>
    <xf numFmtId="0" fontId="3" fillId="2" borderId="87" xfId="0" applyNumberFormat="1" applyFont="1" applyFill="1" applyBorder="1" applyAlignment="1" applyProtection="1">
      <alignment horizontal="center" wrapText="1"/>
    </xf>
    <xf numFmtId="49" fontId="77" fillId="2" borderId="114" xfId="0" applyNumberFormat="1" applyFont="1" applyFill="1" applyBorder="1" applyAlignment="1" applyProtection="1">
      <alignment horizontal="center" vertical="center"/>
    </xf>
    <xf numFmtId="49" fontId="77" fillId="2" borderId="115" xfId="0" applyNumberFormat="1" applyFont="1" applyFill="1" applyBorder="1" applyAlignment="1" applyProtection="1">
      <alignment horizontal="center" vertical="center"/>
    </xf>
    <xf numFmtId="49" fontId="77" fillId="2" borderId="116" xfId="0" applyNumberFormat="1" applyFont="1" applyFill="1" applyBorder="1" applyAlignment="1" applyProtection="1">
      <alignment horizontal="center" vertical="center"/>
    </xf>
    <xf numFmtId="49" fontId="10" fillId="2" borderId="87" xfId="1" applyNumberFormat="1" applyFont="1" applyFill="1" applyBorder="1" applyAlignment="1" applyProtection="1">
      <alignment horizontal="center" vertical="center" wrapText="1"/>
    </xf>
    <xf numFmtId="49" fontId="10" fillId="2" borderId="69" xfId="1" applyNumberFormat="1" applyFont="1" applyFill="1" applyBorder="1" applyAlignment="1" applyProtection="1">
      <alignment horizontal="center" vertical="center" wrapText="1"/>
    </xf>
    <xf numFmtId="49" fontId="10" fillId="2" borderId="62" xfId="1" applyNumberFormat="1" applyFont="1" applyFill="1" applyBorder="1" applyAlignment="1" applyProtection="1">
      <alignment horizontal="center" vertical="center" wrapText="1"/>
    </xf>
    <xf numFmtId="49" fontId="3" fillId="21" borderId="69" xfId="0" applyNumberFormat="1" applyFont="1" applyFill="1" applyBorder="1" applyAlignment="1" applyProtection="1">
      <alignment horizontal="center" wrapText="1"/>
    </xf>
    <xf numFmtId="49" fontId="0" fillId="21" borderId="69" xfId="0" applyNumberFormat="1" applyFont="1" applyFill="1" applyBorder="1" applyAlignment="1" applyProtection="1">
      <alignment horizontal="center" wrapText="1"/>
    </xf>
    <xf numFmtId="49" fontId="3" fillId="38" borderId="69" xfId="0" applyNumberFormat="1" applyFont="1" applyFill="1" applyBorder="1" applyAlignment="1" applyProtection="1">
      <alignment horizontal="center" wrapText="1"/>
    </xf>
    <xf numFmtId="49" fontId="0" fillId="38" borderId="69" xfId="0" applyNumberFormat="1" applyFont="1" applyFill="1" applyBorder="1" applyAlignment="1" applyProtection="1">
      <alignment horizontal="center" wrapText="1"/>
    </xf>
    <xf numFmtId="49" fontId="53" fillId="29" borderId="0" xfId="0" applyNumberFormat="1" applyFont="1" applyFill="1" applyBorder="1" applyAlignment="1" applyProtection="1">
      <alignment horizontal="left" vertical="center"/>
    </xf>
    <xf numFmtId="49" fontId="3" fillId="2" borderId="69" xfId="0" applyNumberFormat="1" applyFont="1" applyFill="1" applyBorder="1" applyAlignment="1" applyProtection="1">
      <alignment horizontal="center" wrapText="1"/>
    </xf>
    <xf numFmtId="49" fontId="0" fillId="2" borderId="69" xfId="0" applyNumberFormat="1" applyFont="1" applyFill="1" applyBorder="1" applyAlignment="1" applyProtection="1">
      <alignment horizontal="center" wrapText="1"/>
    </xf>
    <xf numFmtId="0" fontId="3" fillId="38" borderId="69" xfId="0" applyNumberFormat="1" applyFont="1" applyFill="1" applyBorder="1" applyAlignment="1" applyProtection="1">
      <alignment horizontal="center" wrapText="1"/>
    </xf>
    <xf numFmtId="49" fontId="84" fillId="16" borderId="83" xfId="0" applyNumberFormat="1" applyFont="1" applyFill="1" applyBorder="1" applyAlignment="1" applyProtection="1">
      <alignment horizontal="center" vertical="center"/>
    </xf>
    <xf numFmtId="49" fontId="84" fillId="16" borderId="86" xfId="0" applyNumberFormat="1" applyFont="1" applyFill="1" applyBorder="1" applyAlignment="1" applyProtection="1">
      <alignment horizontal="center" vertical="center"/>
    </xf>
    <xf numFmtId="49" fontId="84" fillId="16" borderId="46" xfId="0" applyNumberFormat="1" applyFont="1" applyFill="1" applyBorder="1" applyAlignment="1" applyProtection="1">
      <alignment horizontal="center" vertical="center"/>
    </xf>
    <xf numFmtId="0" fontId="0" fillId="38" borderId="69" xfId="0" applyNumberFormat="1" applyFont="1" applyFill="1" applyBorder="1" applyAlignment="1" applyProtection="1">
      <alignment horizontal="center" wrapText="1"/>
    </xf>
    <xf numFmtId="0" fontId="0" fillId="16" borderId="69" xfId="0" applyNumberFormat="1" applyFont="1" applyFill="1" applyBorder="1" applyAlignment="1" applyProtection="1">
      <alignment horizontal="center" wrapText="1"/>
    </xf>
    <xf numFmtId="0" fontId="50" fillId="2" borderId="69" xfId="0" applyNumberFormat="1" applyFont="1" applyFill="1" applyBorder="1" applyAlignment="1" applyProtection="1">
      <alignment horizontal="center" wrapText="1"/>
    </xf>
    <xf numFmtId="0" fontId="55" fillId="38" borderId="69" xfId="0" applyNumberFormat="1" applyFont="1" applyFill="1" applyBorder="1" applyAlignment="1" applyProtection="1">
      <alignment horizontal="center" wrapText="1"/>
    </xf>
    <xf numFmtId="49" fontId="84" fillId="9" borderId="83" xfId="0" applyNumberFormat="1" applyFont="1" applyFill="1" applyBorder="1" applyAlignment="1" applyProtection="1">
      <alignment horizontal="center" vertical="center"/>
    </xf>
    <xf numFmtId="49" fontId="84" fillId="9" borderId="86" xfId="0" applyNumberFormat="1" applyFont="1" applyFill="1" applyBorder="1" applyAlignment="1" applyProtection="1">
      <alignment horizontal="center" vertical="center"/>
    </xf>
    <xf numFmtId="49" fontId="84" fillId="9" borderId="144" xfId="0" applyNumberFormat="1" applyFont="1" applyFill="1" applyBorder="1" applyAlignment="1" applyProtection="1">
      <alignment horizontal="center" vertical="center"/>
    </xf>
    <xf numFmtId="0" fontId="16" fillId="0" borderId="0" xfId="0" applyNumberFormat="1" applyFont="1" applyFill="1" applyBorder="1" applyAlignment="1" applyProtection="1">
      <alignment horizontal="left" vertical="top" wrapText="1"/>
    </xf>
    <xf numFmtId="0" fontId="16" fillId="0" borderId="0" xfId="0" applyNumberFormat="1" applyFont="1" applyFill="1" applyBorder="1" applyAlignment="1" applyProtection="1">
      <alignment horizontal="left" vertical="top"/>
    </xf>
    <xf numFmtId="0" fontId="3" fillId="0" borderId="0" xfId="0" applyNumberFormat="1" applyFont="1" applyFill="1" applyBorder="1" applyAlignment="1" applyProtection="1">
      <alignment horizontal="center" vertical="center"/>
    </xf>
    <xf numFmtId="0" fontId="92" fillId="0" borderId="10" xfId="0" applyNumberFormat="1" applyFont="1" applyFill="1" applyBorder="1" applyAlignment="1" applyProtection="1">
      <alignment horizontal="center" vertical="top" wrapText="1"/>
    </xf>
    <xf numFmtId="0" fontId="92" fillId="0" borderId="10" xfId="0" applyNumberFormat="1" applyFont="1" applyFill="1" applyBorder="1" applyAlignment="1" applyProtection="1">
      <alignment horizontal="center" vertical="top"/>
    </xf>
    <xf numFmtId="0" fontId="91" fillId="0" borderId="0" xfId="0" applyNumberFormat="1" applyFont="1" applyFill="1" applyBorder="1" applyAlignment="1" applyProtection="1">
      <alignment horizontal="center" vertical="center" wrapText="1"/>
    </xf>
    <xf numFmtId="0" fontId="91" fillId="0" borderId="150" xfId="0" applyNumberFormat="1" applyFont="1" applyFill="1" applyBorder="1" applyAlignment="1" applyProtection="1">
      <alignment horizontal="center" vertical="center" wrapText="1"/>
    </xf>
    <xf numFmtId="0" fontId="56" fillId="0" borderId="7" xfId="0" quotePrefix="1" applyNumberFormat="1" applyFont="1" applyFill="1" applyBorder="1" applyAlignment="1" applyProtection="1">
      <alignment horizontal="center" vertical="top"/>
    </xf>
    <xf numFmtId="0" fontId="56" fillId="0" borderId="0" xfId="0" applyNumberFormat="1" applyFont="1" applyFill="1" applyBorder="1" applyAlignment="1" applyProtection="1">
      <alignment horizontal="center" vertical="top"/>
    </xf>
    <xf numFmtId="0" fontId="56" fillId="0" borderId="9" xfId="0" applyNumberFormat="1" applyFont="1" applyFill="1" applyBorder="1" applyAlignment="1" applyProtection="1">
      <alignment horizontal="center" vertical="top"/>
    </xf>
    <xf numFmtId="0" fontId="3" fillId="0" borderId="0" xfId="0" applyNumberFormat="1" applyFont="1" applyFill="1" applyBorder="1" applyAlignment="1" applyProtection="1">
      <alignment horizontal="left" wrapText="1"/>
    </xf>
    <xf numFmtId="0" fontId="56" fillId="0" borderId="10" xfId="0" applyNumberFormat="1" applyFont="1" applyFill="1" applyBorder="1" applyAlignment="1" applyProtection="1">
      <alignment horizontal="center" vertical="top" wrapText="1"/>
    </xf>
    <xf numFmtId="0" fontId="2" fillId="48" borderId="87" xfId="3" applyNumberFormat="1" applyBorder="1" applyAlignment="1" applyProtection="1">
      <alignment horizontal="center" vertical="top" wrapText="1"/>
    </xf>
    <xf numFmtId="0" fontId="2" fillId="48" borderId="69" xfId="3" applyNumberFormat="1" applyBorder="1" applyAlignment="1" applyProtection="1">
      <alignment horizontal="center" vertical="top" wrapText="1"/>
    </xf>
    <xf numFmtId="0" fontId="2" fillId="48" borderId="199" xfId="3" applyNumberFormat="1" applyBorder="1" applyAlignment="1" applyProtection="1">
      <alignment horizontal="center" vertical="top" wrapText="1"/>
    </xf>
    <xf numFmtId="0" fontId="2" fillId="48" borderId="201" xfId="3" applyNumberFormat="1" applyBorder="1" applyAlignment="1" applyProtection="1">
      <alignment horizontal="center" vertical="top" wrapText="1"/>
    </xf>
    <xf numFmtId="0" fontId="127" fillId="16" borderId="196" xfId="0" applyNumberFormat="1" applyFont="1" applyFill="1" applyBorder="1" applyAlignment="1" applyProtection="1">
      <alignment horizontal="center" vertical="center" wrapText="1"/>
    </xf>
    <xf numFmtId="0" fontId="127" fillId="16" borderId="197" xfId="0" applyNumberFormat="1" applyFont="1" applyFill="1" applyBorder="1" applyAlignment="1" applyProtection="1">
      <alignment horizontal="center" vertical="center" wrapText="1"/>
    </xf>
    <xf numFmtId="0" fontId="127" fillId="16" borderId="198" xfId="0" applyNumberFormat="1" applyFont="1" applyFill="1" applyBorder="1" applyAlignment="1" applyProtection="1">
      <alignment horizontal="center" vertical="center" wrapText="1"/>
    </xf>
    <xf numFmtId="0" fontId="3" fillId="13" borderId="175" xfId="0" applyNumberFormat="1" applyFont="1" applyFill="1" applyBorder="1" applyAlignment="1" applyProtection="1">
      <alignment horizontal="center" vertical="top" wrapText="1"/>
    </xf>
    <xf numFmtId="0" fontId="3" fillId="13" borderId="200" xfId="0" applyNumberFormat="1" applyFont="1" applyFill="1" applyBorder="1" applyAlignment="1" applyProtection="1">
      <alignment horizontal="center" vertical="top" wrapText="1"/>
    </xf>
    <xf numFmtId="0" fontId="119" fillId="53" borderId="87" xfId="4" applyNumberFormat="1" applyBorder="1" applyAlignment="1" applyProtection="1">
      <alignment horizontal="center" vertical="top" wrapText="1"/>
    </xf>
    <xf numFmtId="0" fontId="119" fillId="53" borderId="69" xfId="4" applyNumberFormat="1" applyBorder="1" applyAlignment="1" applyProtection="1">
      <alignment horizontal="center" vertical="top" wrapText="1"/>
    </xf>
    <xf numFmtId="0" fontId="120" fillId="54" borderId="87" xfId="5" applyNumberFormat="1" applyBorder="1" applyAlignment="1" applyProtection="1">
      <alignment horizontal="center" vertical="top" wrapText="1"/>
    </xf>
    <xf numFmtId="0" fontId="120" fillId="54" borderId="69" xfId="5" applyNumberFormat="1" applyBorder="1" applyAlignment="1" applyProtection="1">
      <alignment horizontal="center" vertical="top" wrapText="1"/>
    </xf>
    <xf numFmtId="0" fontId="1" fillId="55" borderId="87" xfId="6" applyNumberFormat="1" applyBorder="1" applyAlignment="1" applyProtection="1">
      <alignment horizontal="center" vertical="top" wrapText="1"/>
    </xf>
    <xf numFmtId="0" fontId="1" fillId="55" borderId="69" xfId="6" applyNumberFormat="1" applyBorder="1" applyAlignment="1" applyProtection="1">
      <alignment horizontal="center" vertical="top" wrapText="1"/>
    </xf>
    <xf numFmtId="0" fontId="1" fillId="9" borderId="87" xfId="3" applyNumberFormat="1" applyFont="1" applyFill="1" applyBorder="1" applyAlignment="1" applyProtection="1">
      <alignment horizontal="center" vertical="top" wrapText="1"/>
    </xf>
    <xf numFmtId="0" fontId="1" fillId="9" borderId="69" xfId="3" applyNumberFormat="1" applyFont="1" applyFill="1" applyBorder="1" applyAlignment="1" applyProtection="1">
      <alignment horizontal="center" vertical="top" wrapText="1"/>
    </xf>
    <xf numFmtId="0" fontId="48" fillId="0" borderId="153" xfId="0" applyNumberFormat="1" applyFont="1" applyFill="1" applyBorder="1" applyAlignment="1" applyProtection="1">
      <alignment horizontal="center" vertical="top"/>
    </xf>
    <xf numFmtId="0" fontId="127" fillId="16" borderId="169" xfId="0" applyNumberFormat="1" applyFont="1" applyFill="1" applyBorder="1" applyAlignment="1" applyProtection="1">
      <alignment horizontal="center"/>
    </xf>
    <xf numFmtId="0" fontId="127" fillId="16" borderId="170" xfId="0" applyNumberFormat="1" applyFont="1" applyFill="1" applyBorder="1" applyAlignment="1" applyProtection="1">
      <alignment horizontal="center"/>
    </xf>
    <xf numFmtId="0" fontId="127" fillId="16" borderId="171" xfId="0" applyNumberFormat="1" applyFont="1" applyFill="1" applyBorder="1" applyAlignment="1" applyProtection="1">
      <alignment horizontal="center"/>
    </xf>
    <xf numFmtId="0" fontId="48" fillId="0" borderId="154" xfId="0" applyNumberFormat="1" applyFont="1" applyFill="1" applyBorder="1" applyAlignment="1" applyProtection="1">
      <alignment horizontal="center" vertical="top"/>
    </xf>
    <xf numFmtId="0" fontId="50" fillId="16" borderId="10" xfId="0" applyNumberFormat="1" applyFont="1" applyFill="1" applyBorder="1" applyAlignment="1" applyProtection="1">
      <alignment horizontal="center"/>
    </xf>
    <xf numFmtId="0" fontId="48" fillId="0" borderId="10" xfId="0" applyNumberFormat="1" applyFont="1" applyFill="1" applyBorder="1" applyAlignment="1" applyProtection="1">
      <alignment horizontal="center" vertical="top"/>
    </xf>
    <xf numFmtId="0" fontId="48" fillId="0" borderId="0" xfId="0" applyNumberFormat="1" applyFont="1" applyFill="1" applyBorder="1" applyAlignment="1" applyProtection="1">
      <alignment horizontal="center" vertical="top"/>
    </xf>
    <xf numFmtId="0" fontId="13" fillId="16" borderId="169" xfId="0" applyNumberFormat="1" applyFont="1" applyFill="1" applyBorder="1" applyAlignment="1" applyProtection="1">
      <alignment horizontal="center" vertical="center"/>
    </xf>
    <xf numFmtId="0" fontId="13" fillId="16" borderId="170" xfId="0" applyNumberFormat="1" applyFont="1" applyFill="1" applyBorder="1" applyAlignment="1" applyProtection="1">
      <alignment horizontal="center" vertical="center"/>
    </xf>
    <xf numFmtId="0" fontId="13" fillId="16" borderId="216" xfId="0" applyNumberFormat="1" applyFont="1" applyFill="1" applyBorder="1" applyAlignment="1" applyProtection="1">
      <alignment horizontal="center" vertical="center"/>
    </xf>
    <xf numFmtId="0" fontId="13" fillId="16" borderId="217" xfId="0" applyNumberFormat="1" applyFont="1" applyFill="1" applyBorder="1" applyAlignment="1" applyProtection="1">
      <alignment horizontal="center" vertical="center"/>
    </xf>
    <xf numFmtId="0" fontId="13" fillId="16" borderId="11" xfId="0" applyNumberFormat="1" applyFont="1" applyFill="1" applyBorder="1" applyAlignment="1" applyProtection="1">
      <alignment horizontal="center" vertical="center"/>
    </xf>
    <xf numFmtId="0" fontId="13" fillId="16" borderId="218" xfId="0" applyNumberFormat="1" applyFont="1" applyFill="1" applyBorder="1" applyAlignment="1" applyProtection="1">
      <alignment horizontal="center" vertical="center"/>
    </xf>
    <xf numFmtId="0" fontId="50" fillId="49" borderId="5" xfId="0" applyNumberFormat="1" applyFont="1" applyFill="1" applyBorder="1" applyAlignment="1" applyProtection="1">
      <alignment horizontal="left" vertical="center" wrapText="1"/>
    </xf>
    <xf numFmtId="0" fontId="50" fillId="49" borderId="7" xfId="0" applyNumberFormat="1" applyFont="1" applyFill="1" applyBorder="1" applyAlignment="1" applyProtection="1">
      <alignment horizontal="left" vertical="center" wrapText="1"/>
    </xf>
    <xf numFmtId="0" fontId="50" fillId="49" borderId="8" xfId="0" applyNumberFormat="1" applyFont="1" applyFill="1" applyBorder="1" applyAlignment="1" applyProtection="1">
      <alignment horizontal="left" vertical="center" wrapText="1"/>
    </xf>
    <xf numFmtId="0" fontId="50" fillId="4" borderId="7" xfId="0" applyNumberFormat="1" applyFont="1" applyFill="1" applyBorder="1" applyAlignment="1" applyProtection="1">
      <alignment horizontal="left" vertical="center" wrapText="1"/>
    </xf>
    <xf numFmtId="0" fontId="50" fillId="4" borderId="8" xfId="0" applyNumberFormat="1" applyFont="1" applyFill="1" applyBorder="1" applyAlignment="1" applyProtection="1">
      <alignment horizontal="left" vertical="center" wrapText="1"/>
    </xf>
    <xf numFmtId="0" fontId="50" fillId="2" borderId="5" xfId="0" applyNumberFormat="1" applyFont="1" applyFill="1" applyBorder="1" applyAlignment="1" applyProtection="1">
      <alignment horizontal="left" vertical="center" wrapText="1"/>
    </xf>
    <xf numFmtId="0" fontId="50" fillId="2" borderId="7" xfId="0" applyNumberFormat="1" applyFont="1" applyFill="1" applyBorder="1" applyAlignment="1" applyProtection="1">
      <alignment horizontal="left" vertical="center" wrapText="1"/>
    </xf>
    <xf numFmtId="0" fontId="50" fillId="2" borderId="8" xfId="0" applyNumberFormat="1" applyFont="1" applyFill="1" applyBorder="1" applyAlignment="1" applyProtection="1">
      <alignment horizontal="left" vertical="center" wrapText="1"/>
    </xf>
    <xf numFmtId="0" fontId="3" fillId="0" borderId="10" xfId="0" applyNumberFormat="1" applyFont="1" applyFill="1" applyBorder="1" applyAlignment="1" applyProtection="1">
      <alignment horizontal="left" vertical="center" wrapText="1"/>
    </xf>
    <xf numFmtId="0" fontId="3" fillId="0" borderId="0" xfId="0" applyNumberFormat="1" applyFont="1" applyFill="1" applyBorder="1" applyAlignment="1" applyProtection="1">
      <alignment horizontal="left" vertical="center" wrapText="1"/>
    </xf>
    <xf numFmtId="0" fontId="3" fillId="0" borderId="153" xfId="0" applyNumberFormat="1" applyFont="1" applyFill="1" applyBorder="1" applyAlignment="1" applyProtection="1">
      <alignment horizontal="left" vertical="center" wrapText="1"/>
    </xf>
    <xf numFmtId="0" fontId="3" fillId="38" borderId="10" xfId="0" applyNumberFormat="1" applyFont="1" applyFill="1" applyBorder="1" applyAlignment="1" applyProtection="1">
      <alignment horizontal="left" vertical="center" wrapText="1" indent="1"/>
    </xf>
    <xf numFmtId="0" fontId="3" fillId="38" borderId="0" xfId="0" applyNumberFormat="1" applyFont="1" applyFill="1" applyBorder="1" applyAlignment="1" applyProtection="1">
      <alignment horizontal="left" vertical="center" wrapText="1" indent="1"/>
    </xf>
    <xf numFmtId="0" fontId="3" fillId="38" borderId="11" xfId="0" applyNumberFormat="1" applyFont="1" applyFill="1" applyBorder="1" applyAlignment="1" applyProtection="1">
      <alignment horizontal="left" vertical="center" wrapText="1" indent="1"/>
    </xf>
    <xf numFmtId="0" fontId="3" fillId="50" borderId="10" xfId="0" applyNumberFormat="1" applyFont="1" applyFill="1" applyBorder="1" applyAlignment="1" applyProtection="1">
      <alignment horizontal="left" vertical="center" wrapText="1" indent="1"/>
    </xf>
    <xf numFmtId="0" fontId="3" fillId="50" borderId="0" xfId="0" applyNumberFormat="1" applyFont="1" applyFill="1" applyBorder="1" applyAlignment="1" applyProtection="1">
      <alignment horizontal="left" vertical="center" wrapText="1" indent="1"/>
    </xf>
    <xf numFmtId="0" fontId="3" fillId="50" borderId="11" xfId="0" applyNumberFormat="1" applyFont="1" applyFill="1" applyBorder="1" applyAlignment="1" applyProtection="1">
      <alignment horizontal="left" vertical="center" wrapText="1" indent="1"/>
    </xf>
    <xf numFmtId="0" fontId="3" fillId="52" borderId="10" xfId="0" applyNumberFormat="1" applyFont="1" applyFill="1" applyBorder="1" applyAlignment="1" applyProtection="1">
      <alignment horizontal="left" vertical="center" wrapText="1" indent="1"/>
    </xf>
    <xf numFmtId="0" fontId="3" fillId="52" borderId="0" xfId="0" applyNumberFormat="1" applyFont="1" applyFill="1" applyBorder="1" applyAlignment="1" applyProtection="1">
      <alignment horizontal="left" vertical="center" wrapText="1" indent="1"/>
    </xf>
    <xf numFmtId="0" fontId="3" fillId="52" borderId="11" xfId="0" applyNumberFormat="1" applyFont="1" applyFill="1" applyBorder="1" applyAlignment="1" applyProtection="1">
      <alignment horizontal="left" vertical="center" wrapText="1" indent="1"/>
    </xf>
    <xf numFmtId="0" fontId="3" fillId="51" borderId="10" xfId="0" applyNumberFormat="1" applyFont="1" applyFill="1" applyBorder="1" applyAlignment="1" applyProtection="1">
      <alignment horizontal="left" vertical="center" wrapText="1" indent="1"/>
    </xf>
    <xf numFmtId="0" fontId="3" fillId="51" borderId="0" xfId="0" applyNumberFormat="1" applyFont="1" applyFill="1" applyBorder="1" applyAlignment="1" applyProtection="1">
      <alignment horizontal="left" vertical="center" wrapText="1" indent="1"/>
    </xf>
    <xf numFmtId="0" fontId="3" fillId="51" borderId="11" xfId="0" applyNumberFormat="1" applyFont="1" applyFill="1" applyBorder="1" applyAlignment="1" applyProtection="1">
      <alignment horizontal="left" vertical="center" wrapText="1" indent="1"/>
    </xf>
    <xf numFmtId="0" fontId="3" fillId="16" borderId="10" xfId="0" applyNumberFormat="1" applyFont="1" applyFill="1" applyBorder="1" applyAlignment="1" applyProtection="1">
      <alignment horizontal="left" vertical="center" wrapText="1" indent="1"/>
    </xf>
    <xf numFmtId="0" fontId="3" fillId="16" borderId="0" xfId="0" applyNumberFormat="1" applyFont="1" applyFill="1" applyBorder="1" applyAlignment="1" applyProtection="1">
      <alignment horizontal="left" vertical="center" wrapText="1" indent="1"/>
    </xf>
    <xf numFmtId="0" fontId="3" fillId="16" borderId="11" xfId="0" applyNumberFormat="1" applyFont="1" applyFill="1" applyBorder="1" applyAlignment="1" applyProtection="1">
      <alignment horizontal="left" vertical="center" wrapText="1" indent="1"/>
    </xf>
    <xf numFmtId="0" fontId="3" fillId="0" borderId="0" xfId="0" applyNumberFormat="1" applyFont="1" applyFill="1" applyBorder="1" applyAlignment="1" applyProtection="1">
      <alignment horizontal="left" vertical="center"/>
    </xf>
    <xf numFmtId="0" fontId="3" fillId="0" borderId="11" xfId="0" applyNumberFormat="1" applyFont="1" applyFill="1" applyBorder="1" applyAlignment="1" applyProtection="1">
      <alignment horizontal="left" vertical="center"/>
    </xf>
    <xf numFmtId="0" fontId="3" fillId="30" borderId="10" xfId="0" applyNumberFormat="1" applyFont="1" applyFill="1" applyBorder="1" applyAlignment="1" applyProtection="1">
      <alignment horizontal="left" vertical="center" wrapText="1" indent="1"/>
    </xf>
    <xf numFmtId="0" fontId="3" fillId="30" borderId="0" xfId="0" applyNumberFormat="1" applyFont="1" applyFill="1" applyBorder="1" applyAlignment="1" applyProtection="1">
      <alignment horizontal="left" vertical="center" wrapText="1" indent="1"/>
    </xf>
    <xf numFmtId="0" fontId="3" fillId="30" borderId="11" xfId="0" applyNumberFormat="1" applyFont="1" applyFill="1" applyBorder="1" applyAlignment="1" applyProtection="1">
      <alignment horizontal="left" vertical="center" wrapText="1" indent="1"/>
    </xf>
    <xf numFmtId="0" fontId="48" fillId="0" borderId="11" xfId="0" applyNumberFormat="1" applyFont="1" applyFill="1" applyBorder="1" applyAlignment="1" applyProtection="1">
      <alignment horizontal="center" vertical="top"/>
    </xf>
    <xf numFmtId="0" fontId="115" fillId="0" borderId="0" xfId="0" applyNumberFormat="1" applyFont="1" applyFill="1" applyBorder="1" applyAlignment="1" applyProtection="1">
      <alignment horizontal="left" vertical="center" wrapText="1"/>
    </xf>
    <xf numFmtId="0" fontId="50" fillId="21" borderId="1" xfId="0" applyNumberFormat="1" applyFont="1" applyFill="1" applyBorder="1" applyAlignment="1" applyProtection="1">
      <alignment horizontal="center" vertical="center"/>
    </xf>
    <xf numFmtId="0" fontId="50" fillId="21" borderId="3" xfId="0" applyNumberFormat="1" applyFont="1" applyFill="1" applyBorder="1" applyAlignment="1" applyProtection="1">
      <alignment horizontal="center" vertical="center"/>
    </xf>
    <xf numFmtId="0" fontId="50" fillId="2" borderId="1" xfId="0" applyNumberFormat="1" applyFont="1" applyFill="1" applyBorder="1" applyAlignment="1" applyProtection="1">
      <alignment horizontal="center" vertical="center" wrapText="1"/>
    </xf>
    <xf numFmtId="0" fontId="50" fillId="2" borderId="2" xfId="0" applyNumberFormat="1" applyFont="1" applyFill="1" applyBorder="1" applyAlignment="1" applyProtection="1">
      <alignment horizontal="center" vertical="center"/>
    </xf>
    <xf numFmtId="0" fontId="50" fillId="2" borderId="3" xfId="0" applyNumberFormat="1" applyFont="1" applyFill="1" applyBorder="1" applyAlignment="1" applyProtection="1">
      <alignment horizontal="center" vertical="center"/>
    </xf>
    <xf numFmtId="0" fontId="50" fillId="9" borderId="1" xfId="0" applyNumberFormat="1" applyFont="1" applyFill="1" applyBorder="1" applyAlignment="1" applyProtection="1">
      <alignment horizontal="center" vertical="center" wrapText="1"/>
    </xf>
    <xf numFmtId="0" fontId="50" fillId="9" borderId="2" xfId="0" applyNumberFormat="1" applyFont="1" applyFill="1" applyBorder="1" applyAlignment="1" applyProtection="1">
      <alignment horizontal="center" vertical="center"/>
    </xf>
    <xf numFmtId="0" fontId="50" fillId="9" borderId="3" xfId="0" applyNumberFormat="1" applyFont="1" applyFill="1" applyBorder="1" applyAlignment="1" applyProtection="1">
      <alignment horizontal="center" vertical="center"/>
    </xf>
    <xf numFmtId="0" fontId="50" fillId="4" borderId="1" xfId="0" applyNumberFormat="1" applyFont="1" applyFill="1" applyBorder="1" applyAlignment="1" applyProtection="1">
      <alignment horizontal="center" vertical="center" wrapText="1"/>
    </xf>
    <xf numFmtId="0" fontId="50" fillId="4" borderId="2" xfId="0" applyNumberFormat="1" applyFont="1" applyFill="1" applyBorder="1" applyAlignment="1" applyProtection="1">
      <alignment horizontal="center" vertical="center"/>
    </xf>
    <xf numFmtId="0" fontId="50" fillId="4" borderId="3" xfId="0" applyNumberFormat="1" applyFont="1" applyFill="1" applyBorder="1" applyAlignment="1" applyProtection="1">
      <alignment horizontal="center" vertical="center"/>
    </xf>
    <xf numFmtId="0" fontId="50" fillId="8" borderId="1" xfId="0" applyNumberFormat="1" applyFont="1" applyFill="1" applyBorder="1" applyAlignment="1" applyProtection="1">
      <alignment horizontal="center" vertical="center" wrapText="1"/>
    </xf>
    <xf numFmtId="0" fontId="50" fillId="8" borderId="2" xfId="0" applyNumberFormat="1" applyFont="1" applyFill="1" applyBorder="1" applyAlignment="1" applyProtection="1">
      <alignment horizontal="center" vertical="center"/>
    </xf>
    <xf numFmtId="0" fontId="50" fillId="8" borderId="3" xfId="0" applyNumberFormat="1" applyFont="1" applyFill="1" applyBorder="1" applyAlignment="1" applyProtection="1">
      <alignment horizontal="center" vertical="center"/>
    </xf>
    <xf numFmtId="0" fontId="50" fillId="2" borderId="3" xfId="0" applyNumberFormat="1" applyFont="1" applyFill="1" applyBorder="1" applyAlignment="1" applyProtection="1">
      <alignment horizontal="center" vertical="center" wrapText="1"/>
    </xf>
    <xf numFmtId="0" fontId="3" fillId="0" borderId="268" xfId="0" applyNumberFormat="1" applyFont="1" applyFill="1" applyBorder="1" applyAlignment="1" applyProtection="1">
      <alignment horizontal="center" wrapText="1"/>
    </xf>
    <xf numFmtId="0" fontId="3" fillId="0" borderId="269" xfId="0" applyNumberFormat="1" applyFont="1" applyFill="1" applyBorder="1" applyAlignment="1" applyProtection="1">
      <alignment horizontal="center"/>
    </xf>
    <xf numFmtId="0" fontId="3" fillId="0" borderId="269" xfId="0" applyNumberFormat="1" applyFont="1" applyFill="1" applyBorder="1" applyAlignment="1" applyProtection="1">
      <alignment horizontal="center" wrapText="1"/>
    </xf>
    <xf numFmtId="0" fontId="84" fillId="16" borderId="1" xfId="0" applyNumberFormat="1" applyFont="1" applyFill="1" applyBorder="1" applyAlignment="1" applyProtection="1">
      <alignment horizontal="center" vertical="center" wrapText="1"/>
    </xf>
    <xf numFmtId="0" fontId="84" fillId="16" borderId="2" xfId="0" applyNumberFormat="1" applyFont="1" applyFill="1" applyBorder="1" applyAlignment="1" applyProtection="1">
      <alignment horizontal="center" vertical="center"/>
    </xf>
    <xf numFmtId="0" fontId="84" fillId="16" borderId="3" xfId="0" applyNumberFormat="1" applyFont="1" applyFill="1" applyBorder="1" applyAlignment="1" applyProtection="1">
      <alignment horizontal="center" vertical="center"/>
    </xf>
    <xf numFmtId="0" fontId="3" fillId="0" borderId="107" xfId="0" applyNumberFormat="1" applyFont="1" applyFill="1" applyBorder="1" applyAlignment="1" applyProtection="1">
      <alignment horizontal="center" vertical="center" wrapText="1"/>
    </xf>
    <xf numFmtId="0" fontId="0" fillId="0" borderId="107" xfId="0" applyNumberFormat="1" applyFont="1" applyFill="1" applyBorder="1" applyAlignment="1" applyProtection="1">
      <alignment horizontal="center" vertical="center" wrapText="1"/>
    </xf>
    <xf numFmtId="0" fontId="3" fillId="0" borderId="104" xfId="0" applyNumberFormat="1" applyFont="1" applyFill="1" applyBorder="1" applyAlignment="1" applyProtection="1">
      <alignment horizontal="center" vertical="center" wrapText="1"/>
    </xf>
    <xf numFmtId="0" fontId="3" fillId="9" borderId="41" xfId="0" applyNumberFormat="1" applyFont="1" applyFill="1" applyBorder="1" applyAlignment="1" applyProtection="1">
      <alignment horizontal="left" vertical="top" wrapText="1"/>
    </xf>
    <xf numFmtId="0" fontId="3" fillId="16" borderId="41" xfId="0" applyNumberFormat="1" applyFont="1" applyFill="1" applyBorder="1" applyAlignment="1" applyProtection="1">
      <alignment horizontal="left" vertical="top" wrapText="1"/>
    </xf>
    <xf numFmtId="0" fontId="3" fillId="13" borderId="41" xfId="0" applyNumberFormat="1" applyFont="1" applyFill="1" applyBorder="1" applyAlignment="1" applyProtection="1">
      <alignment horizontal="left" vertical="top" wrapText="1"/>
    </xf>
    <xf numFmtId="0" fontId="23" fillId="52" borderId="251" xfId="0" applyNumberFormat="1" applyFont="1" applyFill="1" applyBorder="1" applyAlignment="1" applyProtection="1">
      <alignment horizontal="left" vertical="top" wrapText="1"/>
    </xf>
    <xf numFmtId="0" fontId="23" fillId="52" borderId="252" xfId="0" applyNumberFormat="1" applyFont="1" applyFill="1" applyBorder="1" applyAlignment="1" applyProtection="1">
      <alignment horizontal="left" vertical="top" wrapText="1"/>
    </xf>
    <xf numFmtId="0" fontId="3" fillId="52" borderId="249" xfId="0" applyNumberFormat="1" applyFont="1" applyFill="1" applyBorder="1" applyAlignment="1" applyProtection="1">
      <alignment vertical="top"/>
    </xf>
    <xf numFmtId="0" fontId="3" fillId="52" borderId="254" xfId="0" applyNumberFormat="1" applyFont="1" applyFill="1" applyBorder="1" applyAlignment="1" applyProtection="1">
      <alignment vertical="top"/>
    </xf>
    <xf numFmtId="0" fontId="3" fillId="52" borderId="43" xfId="0" applyNumberFormat="1" applyFont="1" applyFill="1" applyBorder="1" applyAlignment="1" applyProtection="1">
      <alignment vertical="top"/>
    </xf>
    <xf numFmtId="0" fontId="3" fillId="38" borderId="41" xfId="0" applyNumberFormat="1" applyFont="1" applyFill="1" applyBorder="1" applyAlignment="1" applyProtection="1">
      <alignment horizontal="left" vertical="top" wrapText="1"/>
    </xf>
    <xf numFmtId="0" fontId="3" fillId="0" borderId="37" xfId="0" applyNumberFormat="1" applyFont="1" applyFill="1" applyBorder="1" applyAlignment="1" applyProtection="1">
      <alignment horizontal="left" vertical="top" wrapText="1"/>
    </xf>
    <xf numFmtId="0" fontId="0" fillId="0" borderId="38" xfId="0" applyNumberFormat="1" applyFont="1" applyFill="1" applyBorder="1" applyAlignment="1" applyProtection="1">
      <alignment horizontal="left" vertical="top" wrapText="1"/>
    </xf>
    <xf numFmtId="0" fontId="0" fillId="0" borderId="39" xfId="0" applyNumberFormat="1" applyFont="1" applyFill="1" applyBorder="1" applyAlignment="1" applyProtection="1">
      <alignment horizontal="left" vertical="top" wrapText="1"/>
    </xf>
    <xf numFmtId="0" fontId="3" fillId="0" borderId="5" xfId="0" applyNumberFormat="1" applyFont="1" applyFill="1" applyBorder="1" applyAlignment="1" applyProtection="1">
      <alignment horizontal="left" vertical="top" wrapText="1" indent="1"/>
    </xf>
    <xf numFmtId="0" fontId="0" fillId="0" borderId="4" xfId="0" applyNumberFormat="1" applyFont="1" applyFill="1" applyBorder="1" applyAlignment="1" applyProtection="1">
      <alignment horizontal="left" vertical="top" wrapText="1" indent="1"/>
    </xf>
    <xf numFmtId="0" fontId="0" fillId="0" borderId="7" xfId="0" applyNumberFormat="1" applyFont="1" applyFill="1" applyBorder="1" applyAlignment="1" applyProtection="1">
      <alignment horizontal="left" vertical="top" wrapText="1" indent="1"/>
    </xf>
    <xf numFmtId="0" fontId="0" fillId="0" borderId="9" xfId="0" applyNumberFormat="1" applyFont="1" applyFill="1" applyBorder="1" applyAlignment="1" applyProtection="1">
      <alignment horizontal="left" vertical="top" wrapText="1" indent="1"/>
    </xf>
    <xf numFmtId="0" fontId="0" fillId="0" borderId="8" xfId="0" applyNumberFormat="1" applyFont="1" applyFill="1" applyBorder="1" applyAlignment="1" applyProtection="1">
      <alignment horizontal="left" vertical="top" wrapText="1" indent="1"/>
    </xf>
    <xf numFmtId="0" fontId="0" fillId="0" borderId="6" xfId="0" applyNumberFormat="1" applyFont="1" applyFill="1" applyBorder="1" applyAlignment="1" applyProtection="1">
      <alignment horizontal="left" vertical="top" wrapText="1" indent="1"/>
    </xf>
    <xf numFmtId="0" fontId="3" fillId="0" borderId="7" xfId="0" applyNumberFormat="1" applyFont="1" applyFill="1" applyBorder="1" applyAlignment="1" applyProtection="1">
      <alignment horizontal="left" vertical="top" wrapText="1" indent="1"/>
    </xf>
    <xf numFmtId="0" fontId="3" fillId="0" borderId="7" xfId="0" applyNumberFormat="1" applyFont="1" applyFill="1" applyBorder="1" applyAlignment="1" applyProtection="1">
      <alignment horizontal="left" vertical="center" wrapText="1" indent="1"/>
    </xf>
    <xf numFmtId="0" fontId="3" fillId="0" borderId="9" xfId="0" applyNumberFormat="1" applyFont="1" applyFill="1" applyBorder="1" applyAlignment="1" applyProtection="1">
      <alignment horizontal="left" vertical="center" wrapText="1" indent="1"/>
    </xf>
    <xf numFmtId="0" fontId="3" fillId="0" borderId="8" xfId="0" applyNumberFormat="1" applyFont="1" applyFill="1" applyBorder="1" applyAlignment="1" applyProtection="1">
      <alignment horizontal="left" vertical="center" wrapText="1" indent="1"/>
    </xf>
    <xf numFmtId="0" fontId="3" fillId="0" borderId="6" xfId="0" applyNumberFormat="1" applyFont="1" applyFill="1" applyBorder="1" applyAlignment="1" applyProtection="1">
      <alignment horizontal="left" vertical="center" wrapText="1" indent="1"/>
    </xf>
    <xf numFmtId="0" fontId="50" fillId="0" borderId="37" xfId="0" applyNumberFormat="1" applyFont="1" applyFill="1" applyBorder="1" applyAlignment="1" applyProtection="1">
      <alignment horizontal="left" vertical="center" wrapText="1"/>
    </xf>
    <xf numFmtId="0" fontId="50" fillId="0" borderId="38" xfId="0" applyNumberFormat="1" applyFont="1" applyFill="1" applyBorder="1" applyAlignment="1" applyProtection="1">
      <alignment horizontal="left" vertical="center" wrapText="1"/>
    </xf>
    <xf numFmtId="0" fontId="50" fillId="0" borderId="39" xfId="0" applyNumberFormat="1" applyFont="1" applyFill="1" applyBorder="1" applyAlignment="1" applyProtection="1">
      <alignment horizontal="left" vertical="center" wrapText="1"/>
    </xf>
    <xf numFmtId="0" fontId="50" fillId="0" borderId="3" xfId="0" applyNumberFormat="1" applyFont="1" applyFill="1" applyBorder="1" applyAlignment="1" applyProtection="1">
      <alignment horizontal="left" vertical="center" wrapText="1" indent="1"/>
    </xf>
    <xf numFmtId="0" fontId="50" fillId="0" borderId="5" xfId="0" applyNumberFormat="1" applyFont="1" applyFill="1" applyBorder="1" applyAlignment="1" applyProtection="1">
      <alignment horizontal="left" vertical="center" wrapText="1" indent="1"/>
    </xf>
    <xf numFmtId="0" fontId="50" fillId="0" borderId="4" xfId="0" applyNumberFormat="1" applyFont="1" applyFill="1" applyBorder="1" applyAlignment="1" applyProtection="1">
      <alignment horizontal="left" vertical="center" wrapText="1" indent="1"/>
    </xf>
    <xf numFmtId="0" fontId="50" fillId="0" borderId="7" xfId="0" applyNumberFormat="1" applyFont="1" applyFill="1" applyBorder="1" applyAlignment="1" applyProtection="1">
      <alignment horizontal="left" vertical="center" wrapText="1" indent="1"/>
    </xf>
    <xf numFmtId="0" fontId="50" fillId="0" borderId="9" xfId="0" applyNumberFormat="1" applyFont="1" applyFill="1" applyBorder="1" applyAlignment="1" applyProtection="1">
      <alignment horizontal="left" vertical="center" wrapText="1" indent="1"/>
    </xf>
    <xf numFmtId="0" fontId="50" fillId="0" borderId="8" xfId="0" applyNumberFormat="1" applyFont="1" applyFill="1" applyBorder="1" applyAlignment="1" applyProtection="1">
      <alignment horizontal="left" vertical="center" wrapText="1" indent="1"/>
    </xf>
    <xf numFmtId="0" fontId="50" fillId="0" borderId="6" xfId="0" applyNumberFormat="1" applyFont="1" applyFill="1" applyBorder="1" applyAlignment="1" applyProtection="1">
      <alignment horizontal="left" vertical="center" wrapText="1" indent="1"/>
    </xf>
    <xf numFmtId="0" fontId="3" fillId="0" borderId="1" xfId="0" applyNumberFormat="1" applyFont="1" applyFill="1" applyBorder="1" applyAlignment="1" applyProtection="1">
      <alignment horizontal="center" vertical="top"/>
    </xf>
    <xf numFmtId="0" fontId="0" fillId="0" borderId="2" xfId="0" applyNumberFormat="1" applyFont="1" applyFill="1" applyBorder="1" applyAlignment="1" applyProtection="1">
      <alignment horizontal="center" vertical="top"/>
    </xf>
    <xf numFmtId="0" fontId="0" fillId="0" borderId="3" xfId="0" applyNumberFormat="1" applyFont="1" applyFill="1" applyBorder="1" applyAlignment="1" applyProtection="1">
      <alignment horizontal="center" vertical="top"/>
    </xf>
    <xf numFmtId="0" fontId="0" fillId="0" borderId="1" xfId="0" applyNumberFormat="1" applyFont="1" applyFill="1" applyBorder="1" applyAlignment="1" applyProtection="1">
      <alignment horizontal="center" vertical="top"/>
    </xf>
    <xf numFmtId="0" fontId="3" fillId="0" borderId="2" xfId="0" applyNumberFormat="1" applyFont="1" applyFill="1" applyBorder="1" applyAlignment="1" applyProtection="1">
      <alignment horizontal="center" vertical="top"/>
    </xf>
    <xf numFmtId="0" fontId="3" fillId="0" borderId="3" xfId="0" applyNumberFormat="1" applyFont="1" applyFill="1" applyBorder="1" applyAlignment="1" applyProtection="1">
      <alignment horizontal="center" vertical="top"/>
    </xf>
    <xf numFmtId="0" fontId="4" fillId="10" borderId="0" xfId="0" applyNumberFormat="1" applyFont="1" applyFill="1" applyBorder="1" applyAlignment="1" applyProtection="1">
      <alignment horizontal="left" vertical="top"/>
    </xf>
    <xf numFmtId="0" fontId="16" fillId="10" borderId="11" xfId="0" applyNumberFormat="1" applyFont="1" applyFill="1" applyBorder="1" applyAlignment="1" applyProtection="1">
      <alignment horizontal="left" vertical="top"/>
    </xf>
    <xf numFmtId="0" fontId="6" fillId="10" borderId="10" xfId="0" applyNumberFormat="1" applyFont="1" applyFill="1" applyBorder="1" applyAlignment="1" applyProtection="1">
      <alignment horizontal="left" vertical="top"/>
    </xf>
    <xf numFmtId="0" fontId="4" fillId="9" borderId="0" xfId="0" applyNumberFormat="1" applyFont="1" applyFill="1" applyBorder="1" applyAlignment="1" applyProtection="1">
      <alignment horizontal="left" vertical="top"/>
    </xf>
    <xf numFmtId="0" fontId="16" fillId="9" borderId="11" xfId="0" applyNumberFormat="1" applyFont="1" applyFill="1" applyBorder="1" applyAlignment="1" applyProtection="1">
      <alignment horizontal="left" vertical="top"/>
    </xf>
    <xf numFmtId="0" fontId="6" fillId="9" borderId="10" xfId="0" applyNumberFormat="1" applyFont="1" applyFill="1" applyBorder="1" applyAlignment="1" applyProtection="1">
      <alignment horizontal="left" vertical="top"/>
    </xf>
    <xf numFmtId="0" fontId="10" fillId="3" borderId="0" xfId="0" applyNumberFormat="1" applyFont="1" applyFill="1" applyBorder="1" applyAlignment="1" applyProtection="1">
      <alignment horizontal="left" vertical="top"/>
    </xf>
    <xf numFmtId="0" fontId="14" fillId="3" borderId="0" xfId="0" applyNumberFormat="1" applyFont="1" applyFill="1" applyBorder="1" applyAlignment="1" applyProtection="1">
      <alignment horizontal="left" vertical="top"/>
    </xf>
    <xf numFmtId="0" fontId="17" fillId="3" borderId="0" xfId="0" applyNumberFormat="1" applyFont="1" applyFill="1" applyBorder="1" applyAlignment="1" applyProtection="1">
      <alignment horizontal="left" vertical="top"/>
    </xf>
    <xf numFmtId="0" fontId="14" fillId="11" borderId="0" xfId="0" applyNumberFormat="1" applyFont="1" applyFill="1" applyBorder="1" applyAlignment="1" applyProtection="1">
      <alignment horizontal="left" vertical="top"/>
    </xf>
    <xf numFmtId="0" fontId="10" fillId="7" borderId="0" xfId="0" applyNumberFormat="1" applyFont="1" applyFill="1" applyBorder="1" applyAlignment="1" applyProtection="1">
      <alignment horizontal="left" vertical="top"/>
    </xf>
    <xf numFmtId="0" fontId="17" fillId="11" borderId="0" xfId="0" applyNumberFormat="1" applyFont="1" applyFill="1" applyBorder="1" applyAlignment="1" applyProtection="1">
      <alignment horizontal="left" vertical="top"/>
    </xf>
    <xf numFmtId="0" fontId="14" fillId="7" borderId="0" xfId="0" applyNumberFormat="1" applyFont="1" applyFill="1" applyBorder="1" applyAlignment="1" applyProtection="1">
      <alignment horizontal="left" vertical="top"/>
    </xf>
    <xf numFmtId="0" fontId="17" fillId="7" borderId="0" xfId="0" applyNumberFormat="1" applyFont="1" applyFill="1" applyBorder="1" applyAlignment="1" applyProtection="1">
      <alignment horizontal="left" vertical="top"/>
    </xf>
    <xf numFmtId="0" fontId="10" fillId="2" borderId="0" xfId="0" applyNumberFormat="1" applyFont="1" applyFill="1" applyBorder="1" applyAlignment="1" applyProtection="1">
      <alignment horizontal="left" vertical="top"/>
    </xf>
    <xf numFmtId="0" fontId="14" fillId="2" borderId="0" xfId="0" applyNumberFormat="1" applyFont="1" applyFill="1" applyBorder="1" applyAlignment="1" applyProtection="1">
      <alignment horizontal="left" vertical="top"/>
    </xf>
    <xf numFmtId="0" fontId="17" fillId="2" borderId="0" xfId="0" applyNumberFormat="1" applyFont="1" applyFill="1" applyBorder="1" applyAlignment="1" applyProtection="1">
      <alignment horizontal="left" vertical="top"/>
    </xf>
    <xf numFmtId="0" fontId="10" fillId="11" borderId="0" xfId="0" applyNumberFormat="1" applyFont="1" applyFill="1" applyBorder="1" applyAlignment="1" applyProtection="1">
      <alignment horizontal="left" vertical="top"/>
    </xf>
    <xf numFmtId="0" fontId="17" fillId="6" borderId="0" xfId="0" applyNumberFormat="1" applyFont="1" applyFill="1" applyBorder="1" applyAlignment="1" applyProtection="1">
      <alignment horizontal="left" vertical="top"/>
    </xf>
    <xf numFmtId="0" fontId="17" fillId="5" borderId="0" xfId="0" applyNumberFormat="1" applyFont="1" applyFill="1" applyBorder="1" applyAlignment="1" applyProtection="1">
      <alignment horizontal="left" vertical="top"/>
    </xf>
    <xf numFmtId="0" fontId="14" fillId="6" borderId="0" xfId="0" applyNumberFormat="1" applyFont="1" applyFill="1" applyBorder="1" applyAlignment="1" applyProtection="1">
      <alignment horizontal="left" vertical="top"/>
    </xf>
    <xf numFmtId="0" fontId="14" fillId="5" borderId="0" xfId="0" applyNumberFormat="1" applyFont="1" applyFill="1" applyBorder="1" applyAlignment="1" applyProtection="1">
      <alignment horizontal="left" vertical="top"/>
    </xf>
    <xf numFmtId="0" fontId="18" fillId="0" borderId="0" xfId="0" applyNumberFormat="1" applyFont="1" applyFill="1" applyBorder="1" applyAlignment="1" applyProtection="1">
      <alignment horizontal="center" vertical="top"/>
    </xf>
    <xf numFmtId="0" fontId="19" fillId="0" borderId="0" xfId="0" applyNumberFormat="1" applyFont="1" applyFill="1" applyBorder="1" applyAlignment="1" applyProtection="1">
      <alignment horizontal="center" vertical="top"/>
    </xf>
    <xf numFmtId="0" fontId="20" fillId="0" borderId="0" xfId="0" applyNumberFormat="1" applyFont="1" applyFill="1" applyBorder="1" applyAlignment="1" applyProtection="1">
      <alignment horizontal="center" vertical="top"/>
    </xf>
    <xf numFmtId="0" fontId="10" fillId="6" borderId="0" xfId="0" applyNumberFormat="1" applyFont="1" applyFill="1" applyBorder="1" applyAlignment="1" applyProtection="1">
      <alignment horizontal="left" vertical="top"/>
    </xf>
    <xf numFmtId="0" fontId="10" fillId="5" borderId="0" xfId="0" applyNumberFormat="1" applyFont="1" applyFill="1" applyBorder="1" applyAlignment="1" applyProtection="1">
      <alignment horizontal="left" vertical="top"/>
    </xf>
  </cellXfs>
  <cellStyles count="7">
    <cellStyle name="20% - Accent4" xfId="3" builtinId="42"/>
    <cellStyle name="20% - Accent6" xfId="6" builtinId="50"/>
    <cellStyle name="Comma" xfId="2" builtinId="3"/>
    <cellStyle name="Good" xfId="4" builtinId="26"/>
    <cellStyle name="Hyperlink" xfId="1" builtinId="8"/>
    <cellStyle name="Neutral" xfId="5" builtinId="28"/>
    <cellStyle name="Normal" xfId="0" builtinId="0"/>
  </cellStyles>
  <dxfs count="109">
    <dxf>
      <font>
        <color theme="9" tint="0.39994506668294322"/>
      </font>
      <fill>
        <patternFill>
          <bgColor theme="9" tint="0.59996337778862885"/>
        </patternFill>
      </fill>
      <border>
        <left style="thin">
          <color theme="4" tint="0.59996337778862885"/>
        </left>
        <right style="thin">
          <color theme="4" tint="0.59996337778862885"/>
        </right>
        <top style="thin">
          <color theme="4" tint="0.59996337778862885"/>
        </top>
        <bottom style="thin">
          <color theme="4" tint="0.59996337778862885"/>
        </bottom>
        <vertical/>
        <horizontal/>
      </border>
    </dxf>
    <dxf>
      <font>
        <strike val="0"/>
        <color theme="8" tint="-0.499984740745262"/>
      </font>
      <fill>
        <patternFill>
          <bgColor rgb="FF00FFFF"/>
        </patternFill>
      </fill>
    </dxf>
    <dxf>
      <fill>
        <patternFill>
          <bgColor rgb="FFFFFFE5"/>
        </patternFill>
      </fill>
    </dxf>
    <dxf>
      <fill>
        <patternFill>
          <bgColor rgb="FFE0EDF8"/>
        </patternFill>
      </fill>
    </dxf>
    <dxf>
      <fill>
        <patternFill>
          <bgColor rgb="FFE0EDF8"/>
        </patternFill>
      </fill>
    </dxf>
    <dxf>
      <fill>
        <patternFill>
          <bgColor rgb="FFE0EDF8"/>
        </patternFill>
      </fill>
    </dxf>
    <dxf>
      <font>
        <color rgb="FF002060"/>
      </font>
      <fill>
        <patternFill>
          <bgColor theme="9" tint="0.79998168889431442"/>
        </patternFill>
      </fill>
    </dxf>
    <dxf>
      <font>
        <color theme="5" tint="0.39994506668294322"/>
      </font>
      <fill>
        <patternFill>
          <bgColor theme="5" tint="0.39994506668294322"/>
        </patternFill>
      </fill>
    </dxf>
    <dxf>
      <font>
        <color theme="7" tint="0.59996337778862885"/>
      </font>
      <fill>
        <patternFill>
          <bgColor theme="7" tint="0.59996337778862885"/>
        </patternFill>
      </fill>
    </dxf>
    <dxf>
      <font>
        <color theme="7" tint="0.59996337778862885"/>
      </font>
      <fill>
        <patternFill>
          <bgColor theme="7" tint="0.59996337778862885"/>
        </patternFill>
      </fill>
    </dxf>
    <dxf>
      <font>
        <color theme="4" tint="0.39994506668294322"/>
      </font>
      <fill>
        <patternFill>
          <bgColor theme="4" tint="0.39994506668294322"/>
        </patternFill>
      </fill>
    </dxf>
    <dxf>
      <font>
        <color theme="4" tint="0.39994506668294322"/>
      </font>
      <fill>
        <patternFill>
          <bgColor theme="4"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8" tint="0.39994506668294322"/>
      </font>
      <fill>
        <patternFill>
          <bgColor theme="8" tint="0.39994506668294322"/>
        </patternFill>
      </fill>
    </dxf>
    <dxf>
      <font>
        <color theme="8" tint="-0.24994659260841701"/>
      </font>
      <fill>
        <patternFill>
          <bgColor theme="8" tint="-0.24994659260841701"/>
        </patternFill>
      </fill>
    </dxf>
    <dxf>
      <font>
        <color rgb="FFC00000"/>
      </font>
      <fill>
        <patternFill>
          <bgColor rgb="FFC00000"/>
        </patternFill>
      </fill>
    </dxf>
    <dxf>
      <fill>
        <patternFill>
          <bgColor rgb="FFFFFFD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ill>
        <patternFill>
          <bgColor theme="5" tint="0.79998168889431442"/>
        </patternFill>
      </fill>
    </dxf>
    <dxf>
      <fill>
        <patternFill>
          <bgColor theme="8" tint="0.79998168889431442"/>
        </patternFill>
      </fill>
    </dxf>
    <dxf>
      <fill>
        <patternFill>
          <bgColor theme="9" tint="0.79998168889431442"/>
        </patternFill>
      </fill>
    </dxf>
    <dxf>
      <font>
        <color theme="0"/>
      </font>
      <fill>
        <patternFill>
          <bgColor theme="0"/>
        </patternFill>
      </fill>
    </dxf>
    <dxf>
      <fill>
        <patternFill>
          <bgColor theme="8" tint="0.59996337778862885"/>
        </patternFill>
      </fill>
    </dxf>
    <dxf>
      <fill>
        <patternFill>
          <bgColor theme="5" tint="0.59996337778862885"/>
        </patternFill>
      </fill>
    </dxf>
    <dxf>
      <font>
        <color theme="5" tint="-0.24994659260841701"/>
      </font>
      <fill>
        <patternFill>
          <bgColor theme="5" tint="0.79998168889431442"/>
        </patternFill>
      </fill>
    </dxf>
    <dxf>
      <font>
        <color theme="4" tint="-0.24994659260841701"/>
      </font>
      <fill>
        <patternFill>
          <bgColor theme="8" tint="0.79998168889431442"/>
        </patternFill>
      </fill>
    </dxf>
    <dxf>
      <font>
        <color theme="2" tint="-0.499984740745262"/>
      </font>
      <fill>
        <patternFill>
          <bgColor theme="6" tint="0.79998168889431442"/>
        </patternFill>
      </fill>
    </dxf>
    <dxf>
      <font>
        <color theme="1" tint="0.34998626667073579"/>
      </font>
      <fill>
        <patternFill>
          <bgColor theme="0" tint="-0.14996795556505021"/>
        </patternFill>
      </fill>
    </dxf>
    <dxf>
      <font>
        <color rgb="FFFF0000"/>
      </font>
      <fill>
        <patternFill>
          <bgColor theme="7" tint="0.59996337778862885"/>
        </patternFill>
      </fill>
    </dxf>
    <dxf>
      <font>
        <color theme="5" tint="-0.24994659260841701"/>
      </font>
      <fill>
        <patternFill>
          <bgColor theme="5" tint="0.79998168889431442"/>
        </patternFill>
      </fill>
    </dxf>
    <dxf>
      <font>
        <color theme="4" tint="-0.24994659260841701"/>
      </font>
      <fill>
        <patternFill>
          <bgColor theme="8" tint="0.79998168889431442"/>
        </patternFill>
      </fill>
    </dxf>
    <dxf>
      <font>
        <color theme="2" tint="-0.499984740745262"/>
      </font>
      <fill>
        <patternFill>
          <bgColor theme="6" tint="0.79998168889431442"/>
        </patternFill>
      </fill>
    </dxf>
    <dxf>
      <font>
        <color theme="1" tint="0.34998626667073579"/>
      </font>
      <fill>
        <patternFill>
          <bgColor theme="0" tint="-0.14996795556505021"/>
        </patternFill>
      </fill>
    </dxf>
    <dxf>
      <font>
        <color rgb="FFFF0000"/>
      </font>
      <fill>
        <patternFill>
          <bgColor theme="7" tint="0.59996337778862885"/>
        </patternFill>
      </fill>
    </dxf>
    <dxf>
      <fill>
        <patternFill>
          <bgColor rgb="FFFFFFCC"/>
        </patternFill>
      </fill>
    </dxf>
    <dxf>
      <font>
        <color theme="9" tint="0.39994506668294322"/>
      </font>
      <fill>
        <patternFill>
          <bgColor theme="9" tint="0.59996337778862885"/>
        </patternFill>
      </fill>
      <border>
        <left style="thin">
          <color theme="4" tint="0.59996337778862885"/>
        </left>
        <right style="thin">
          <color theme="4" tint="0.59996337778862885"/>
        </right>
        <top style="thin">
          <color theme="4" tint="0.59996337778862885"/>
        </top>
        <bottom style="thin">
          <color theme="4" tint="0.59996337778862885"/>
        </bottom>
        <vertical/>
        <horizontal/>
      </border>
    </dxf>
    <dxf>
      <fill>
        <patternFill>
          <bgColor theme="5" tint="0.79998168889431442"/>
        </patternFill>
      </fill>
    </dxf>
    <dxf>
      <fill>
        <patternFill>
          <bgColor theme="8" tint="0.79998168889431442"/>
        </patternFill>
      </fill>
    </dxf>
    <dxf>
      <fill>
        <patternFill>
          <bgColor theme="9" tint="0.79998168889431442"/>
        </patternFill>
      </fill>
    </dxf>
    <dxf>
      <font>
        <color theme="8" tint="0.59996337778862885"/>
      </font>
      <fill>
        <patternFill>
          <bgColor theme="8" tint="-0.24994659260841701"/>
        </patternFill>
      </fill>
    </dxf>
    <dxf>
      <font>
        <color theme="8" tint="0.39994506668294322"/>
      </font>
      <fill>
        <patternFill>
          <bgColor theme="8" tint="-0.24994659260841701"/>
        </patternFill>
      </fill>
    </dxf>
    <dxf>
      <font>
        <color theme="5" tint="-0.24994659260841701"/>
      </font>
      <fill>
        <patternFill>
          <bgColor theme="5" tint="0.79998168889431442"/>
        </patternFill>
      </fill>
    </dxf>
    <dxf>
      <font>
        <color theme="4" tint="-0.24994659260841701"/>
      </font>
      <fill>
        <patternFill>
          <bgColor theme="8" tint="0.79998168889431442"/>
        </patternFill>
      </fill>
    </dxf>
    <dxf>
      <font>
        <color theme="2" tint="-0.499984740745262"/>
      </font>
      <fill>
        <patternFill>
          <bgColor theme="6" tint="0.79998168889431442"/>
        </patternFill>
      </fill>
    </dxf>
    <dxf>
      <font>
        <color theme="1" tint="0.34998626667073579"/>
      </font>
      <fill>
        <patternFill>
          <bgColor theme="0" tint="-0.14996795556505021"/>
        </patternFill>
      </fill>
    </dxf>
    <dxf>
      <font>
        <color rgb="FFFF0000"/>
      </font>
      <fill>
        <patternFill>
          <bgColor theme="7" tint="0.59996337778862885"/>
        </patternFill>
      </fill>
    </dxf>
    <dxf>
      <font>
        <color theme="5" tint="-0.24994659260841701"/>
      </font>
      <fill>
        <patternFill>
          <bgColor theme="5" tint="0.79998168889431442"/>
        </patternFill>
      </fill>
    </dxf>
    <dxf>
      <font>
        <color theme="4" tint="-0.24994659260841701"/>
      </font>
      <fill>
        <patternFill>
          <bgColor theme="8" tint="0.79998168889431442"/>
        </patternFill>
      </fill>
    </dxf>
    <dxf>
      <font>
        <color theme="2" tint="-0.499984740745262"/>
      </font>
      <fill>
        <patternFill>
          <bgColor theme="6" tint="0.79998168889431442"/>
        </patternFill>
      </fill>
    </dxf>
    <dxf>
      <font>
        <color theme="1" tint="0.34998626667073579"/>
      </font>
      <fill>
        <patternFill>
          <bgColor theme="0" tint="-0.14996795556505021"/>
        </patternFill>
      </fill>
    </dxf>
    <dxf>
      <font>
        <color rgb="FFFF0000"/>
      </font>
      <fill>
        <patternFill>
          <bgColor theme="7" tint="0.59996337778862885"/>
        </patternFill>
      </fill>
    </dxf>
    <dxf>
      <fill>
        <patternFill>
          <bgColor rgb="FFFFFFE5"/>
        </patternFill>
      </fill>
    </dxf>
    <dxf>
      <fill>
        <patternFill>
          <bgColor rgb="FFFFFFCC"/>
        </patternFill>
      </fill>
    </dxf>
    <dxf>
      <font>
        <color theme="9" tint="0.39994506668294322"/>
      </font>
      <fill>
        <patternFill>
          <bgColor theme="9" tint="0.59996337778862885"/>
        </patternFill>
      </fill>
      <border>
        <left style="thin">
          <color theme="4" tint="0.59996337778862885"/>
        </left>
        <right style="thin">
          <color theme="4" tint="0.59996337778862885"/>
        </right>
        <top style="thin">
          <color theme="4" tint="0.59996337778862885"/>
        </top>
        <bottom style="thin">
          <color theme="4" tint="0.59996337778862885"/>
        </bottom>
        <vertical/>
        <horizontal/>
      </border>
    </dxf>
  </dxfs>
  <tableStyles count="0" defaultTableStyle="TableStyleMedium2" defaultPivotStyle="PivotStyleLight16"/>
  <colors>
    <mruColors>
      <color rgb="FF0099CC"/>
      <color rgb="FF00FFFF"/>
      <color rgb="FFFFFFC1"/>
      <color rgb="FFFFFFE5"/>
      <color rgb="FFFFFFCD"/>
      <color rgb="FFFFFFD5"/>
      <color rgb="FFE0EDF8"/>
      <color rgb="FFEBFFFF"/>
      <color rgb="FFE1FFFF"/>
      <color rgb="FFFFFF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22/10/relationships/richValueRel" Target="richData/richValueRel.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10" Type="http://schemas.openxmlformats.org/officeDocument/2006/relationships/image" Target="../media/image2.png"/><Relationship Id="rId4" Type="http://schemas.openxmlformats.org/officeDocument/2006/relationships/image" Target="../media/image8.sv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7.png"/><Relationship Id="rId1" Type="http://schemas.openxmlformats.org/officeDocument/2006/relationships/image" Target="../media/image16.png"/><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7.png"/></Relationships>
</file>

<file path=xl/drawings/_rels/drawing5.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5" Type="http://schemas.openxmlformats.org/officeDocument/2006/relationships/image" Target="../media/image13.png"/><Relationship Id="rId4" Type="http://schemas.openxmlformats.org/officeDocument/2006/relationships/image" Target="../media/image1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23.png"/><Relationship Id="rId1" Type="http://schemas.openxmlformats.org/officeDocument/2006/relationships/image" Target="../media/image22.png"/><Relationship Id="rId4"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6.png"/><Relationship Id="rId7" Type="http://schemas.openxmlformats.org/officeDocument/2006/relationships/image" Target="../media/image13.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12.png"/><Relationship Id="rId5" Type="http://schemas.openxmlformats.org/officeDocument/2006/relationships/image" Target="../media/image17.png"/><Relationship Id="rId4" Type="http://schemas.openxmlformats.org/officeDocument/2006/relationships/image" Target="../media/image27.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6</xdr:row>
          <xdr:rowOff>66675</xdr:rowOff>
        </xdr:from>
        <xdr:to>
          <xdr:col>1</xdr:col>
          <xdr:colOff>2305050</xdr:colOff>
          <xdr:row>6</xdr:row>
          <xdr:rowOff>571500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000-000001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Tổng quan Vi Diệu pháp</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Sơ đồ phân nhánh tổng thể (khổ A2)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6</xdr:row>
          <xdr:rowOff>57150</xdr:rowOff>
        </xdr:from>
        <xdr:to>
          <xdr:col>3</xdr:col>
          <xdr:colOff>2305050</xdr:colOff>
          <xdr:row>6</xdr:row>
          <xdr:rowOff>571500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000-000002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Mối quan hệ giữa Tâm &amp; Tâm Sở</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(Citta - Cetasika - Citta)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8</xdr:row>
          <xdr:rowOff>66675</xdr:rowOff>
        </xdr:from>
        <xdr:to>
          <xdr:col>3</xdr:col>
          <xdr:colOff>2305050</xdr:colOff>
          <xdr:row>8</xdr:row>
          <xdr:rowOff>581025</xdr:rowOff>
        </xdr:to>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0000-000003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Tâm Sở</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(Cetasika)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8</xdr:row>
          <xdr:rowOff>66675</xdr:rowOff>
        </xdr:from>
        <xdr:to>
          <xdr:col>1</xdr:col>
          <xdr:colOff>2305050</xdr:colOff>
          <xdr:row>8</xdr:row>
          <xdr:rowOff>571500</xdr:rowOff>
        </xdr:to>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0000-000004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Tập yếu Tổng quan</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(Phân loại Tâm (Citta) tổng quan)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10</xdr:row>
          <xdr:rowOff>66675</xdr:rowOff>
        </xdr:from>
        <xdr:to>
          <xdr:col>1</xdr:col>
          <xdr:colOff>2305050</xdr:colOff>
          <xdr:row>10</xdr:row>
          <xdr:rowOff>571500</xdr:rowOff>
        </xdr:to>
        <xdr:sp macro="" textlink="">
          <xdr:nvSpPr>
            <xdr:cNvPr id="62469" name="Button 5" hidden="1">
              <a:extLst>
                <a:ext uri="{63B3BB69-23CF-44E3-9099-C40C66FF867C}">
                  <a14:compatExt spid="_x0000_s62469"/>
                </a:ext>
                <a:ext uri="{FF2B5EF4-FFF2-40B4-BE49-F238E27FC236}">
                  <a16:creationId xmlns:a16="http://schemas.microsoft.com/office/drawing/2014/main" id="{00000000-0008-0000-0000-000005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Tập yếu Chi tiết</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(Phân loại Tâm (Citta) chi tiết)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66675</xdr:rowOff>
        </xdr:from>
        <xdr:to>
          <xdr:col>1</xdr:col>
          <xdr:colOff>2305050</xdr:colOff>
          <xdr:row>12</xdr:row>
          <xdr:rowOff>571500</xdr:rowOff>
        </xdr:to>
        <xdr:sp macro="" textlink="">
          <xdr:nvSpPr>
            <xdr:cNvPr id="62470" name="Button 6" hidden="1">
              <a:extLst>
                <a:ext uri="{63B3BB69-23CF-44E3-9099-C40C66FF867C}">
                  <a14:compatExt spid="_x0000_s62470"/>
                </a:ext>
                <a:ext uri="{FF2B5EF4-FFF2-40B4-BE49-F238E27FC236}">
                  <a16:creationId xmlns:a16="http://schemas.microsoft.com/office/drawing/2014/main" id="{00000000-0008-0000-0000-000006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Lộ trình Tâm</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(Vīthi-saṅgahavibhāga)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12</xdr:row>
          <xdr:rowOff>66675</xdr:rowOff>
        </xdr:from>
        <xdr:to>
          <xdr:col>3</xdr:col>
          <xdr:colOff>2305050</xdr:colOff>
          <xdr:row>12</xdr:row>
          <xdr:rowOff>581025</xdr:rowOff>
        </xdr:to>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0000-000007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Các cảnh giới (31 cõi)</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(Trong Ngoại lộ Tập yếu)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14</xdr:row>
          <xdr:rowOff>57150</xdr:rowOff>
        </xdr:from>
        <xdr:to>
          <xdr:col>3</xdr:col>
          <xdr:colOff>2305050</xdr:colOff>
          <xdr:row>14</xdr:row>
          <xdr:rowOff>571500</xdr:rowOff>
        </xdr:to>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0000-000008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Sắc pháp</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(Bảng nêu sơ lược và chi tiết)</a:t>
              </a:r>
            </a:p>
          </xdr:txBody>
        </xdr:sp>
        <xdr:clientData fPrintsWithSheet="0"/>
      </xdr:twoCellAnchor>
    </mc:Choice>
    <mc:Fallback/>
  </mc:AlternateContent>
  <xdr:twoCellAnchor editAs="oneCell">
    <xdr:from>
      <xdr:col>1</xdr:col>
      <xdr:colOff>25681</xdr:colOff>
      <xdr:row>0</xdr:row>
      <xdr:rowOff>76201</xdr:rowOff>
    </xdr:from>
    <xdr:to>
      <xdr:col>1</xdr:col>
      <xdr:colOff>642062</xdr:colOff>
      <xdr:row>4</xdr:row>
      <xdr:rowOff>7620</xdr:rowOff>
    </xdr:to>
    <xdr:pic>
      <xdr:nvPicPr>
        <xdr:cNvPr id="7" name="Hình ảnh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21" y="76201"/>
          <a:ext cx="616381" cy="61721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85725</xdr:colOff>
          <xdr:row>10</xdr:row>
          <xdr:rowOff>57150</xdr:rowOff>
        </xdr:from>
        <xdr:to>
          <xdr:col>3</xdr:col>
          <xdr:colOff>2305050</xdr:colOff>
          <xdr:row>10</xdr:row>
          <xdr:rowOff>571500</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0000-000009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Mối quan hệ giữa những </a:t>
              </a:r>
            </a:p>
            <a:p>
              <a:pPr algn="ctr" rtl="0">
                <a:defRPr sz="1000"/>
              </a:pPr>
              <a:r>
                <a:rPr lang="en-US" sz="1100" b="0" i="0" u="none" strike="noStrike" baseline="0">
                  <a:solidFill>
                    <a:srgbClr val="000000"/>
                  </a:solidFill>
                  <a:latin typeface="Arial"/>
                  <a:cs typeface="Arial"/>
                </a:rPr>
                <a:t>Phiền não và Tâm Sở bất thiện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16</xdr:row>
          <xdr:rowOff>66675</xdr:rowOff>
        </xdr:from>
        <xdr:to>
          <xdr:col>3</xdr:col>
          <xdr:colOff>2314575</xdr:colOff>
          <xdr:row>16</xdr:row>
          <xdr:rowOff>581025</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000-00000A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Những thể tài phức hợp</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(Missakasangaha - mixed categories)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14</xdr:row>
          <xdr:rowOff>66675</xdr:rowOff>
        </xdr:from>
        <xdr:to>
          <xdr:col>1</xdr:col>
          <xdr:colOff>2305050</xdr:colOff>
          <xdr:row>14</xdr:row>
          <xdr:rowOff>561975</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000-00000C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Bảng nêu Chi pháp </a:t>
              </a:r>
            </a:p>
            <a:p>
              <a:pPr algn="ctr" rtl="0">
                <a:defRPr sz="1000"/>
              </a:pPr>
              <a:r>
                <a:rPr lang="en-US" sz="1100" b="0" i="0" u="none" strike="noStrike" baseline="0">
                  <a:solidFill>
                    <a:srgbClr val="000000"/>
                  </a:solidFill>
                  <a:latin typeface="Arial"/>
                  <a:cs typeface="Arial"/>
                </a:rPr>
                <a:t>&amp; Sơ đồ tham khảo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16</xdr:row>
          <xdr:rowOff>66675</xdr:rowOff>
        </xdr:from>
        <xdr:to>
          <xdr:col>1</xdr:col>
          <xdr:colOff>2305050</xdr:colOff>
          <xdr:row>16</xdr:row>
          <xdr:rowOff>571500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000-00000D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Đóng tất cả </a:t>
              </a:r>
              <a:endParaRPr lang="en-US" sz="1100" b="0" i="0" u="none" strike="noStrike" baseline="0">
                <a:solidFill>
                  <a:srgbClr val="000000"/>
                </a:solidFill>
                <a:latin typeface="Arial"/>
                <a:cs typeface="Arial"/>
              </a:endParaRPr>
            </a:p>
            <a:p>
              <a:pPr algn="ctr" rtl="0">
                <a:defRPr sz="1000"/>
              </a:pPr>
              <a:r>
                <a:rPr lang="en-US" sz="1100" b="0" i="0" u="none" strike="noStrike" baseline="0">
                  <a:solidFill>
                    <a:srgbClr val="000000"/>
                  </a:solidFill>
                  <a:latin typeface="Arial"/>
                  <a:cs typeface="Arial"/>
                </a:rPr>
                <a:t>các bảng và sơ đồ</a:t>
              </a:r>
            </a:p>
          </xdr:txBody>
        </xdr:sp>
        <xdr:clientData fPrintsWithSheet="0"/>
      </xdr:twoCellAnchor>
    </mc:Choice>
    <mc:Fallback/>
  </mc:AlternateContent>
  <xdr:twoCellAnchor editAs="oneCell">
    <xdr:from>
      <xdr:col>4</xdr:col>
      <xdr:colOff>76200</xdr:colOff>
      <xdr:row>6</xdr:row>
      <xdr:rowOff>76200</xdr:rowOff>
    </xdr:from>
    <xdr:to>
      <xdr:col>4</xdr:col>
      <xdr:colOff>556260</xdr:colOff>
      <xdr:row>6</xdr:row>
      <xdr:rowOff>556260</xdr:rowOff>
    </xdr:to>
    <xdr:pic macro="[0]!Open_Manual">
      <xdr:nvPicPr>
        <xdr:cNvPr id="3" name="Đồ họa 2" descr="Open book with solid fill">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814060" y="1021080"/>
          <a:ext cx="480060" cy="4800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460878</xdr:colOff>
      <xdr:row>7</xdr:row>
      <xdr:rowOff>130552</xdr:rowOff>
    </xdr:from>
    <xdr:to>
      <xdr:col>13</xdr:col>
      <xdr:colOff>591353</xdr:colOff>
      <xdr:row>28</xdr:row>
      <xdr:rowOff>91627</xdr:rowOff>
    </xdr:to>
    <xdr:grpSp>
      <xdr:nvGrpSpPr>
        <xdr:cNvPr id="7" name="Nhóm 6">
          <a:extLst>
            <a:ext uri="{FF2B5EF4-FFF2-40B4-BE49-F238E27FC236}">
              <a16:creationId xmlns:a16="http://schemas.microsoft.com/office/drawing/2014/main" id="{00000000-0008-0000-0100-000007000000}"/>
            </a:ext>
          </a:extLst>
        </xdr:cNvPr>
        <xdr:cNvGrpSpPr/>
      </xdr:nvGrpSpPr>
      <xdr:grpSpPr>
        <a:xfrm>
          <a:off x="270378" y="1889876"/>
          <a:ext cx="8499588" cy="3373266"/>
          <a:chOff x="960120" y="650503"/>
          <a:chExt cx="8055275" cy="3492552"/>
        </a:xfrm>
      </xdr:grpSpPr>
      <xdr:pic>
        <xdr:nvPicPr>
          <xdr:cNvPr id="2" name="Hình ảnh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960120" y="650503"/>
            <a:ext cx="8055275" cy="3492552"/>
          </a:xfrm>
          <a:prstGeom prst="rect">
            <a:avLst/>
          </a:prstGeom>
          <a:ln>
            <a:solidFill>
              <a:schemeClr val="accent1"/>
            </a:solidFill>
          </a:ln>
        </xdr:spPr>
      </xdr:pic>
      <xdr:sp macro="" textlink="">
        <xdr:nvSpPr>
          <xdr:cNvPr id="3" name="Hình chữ nhật 2">
            <a:extLst>
              <a:ext uri="{FF2B5EF4-FFF2-40B4-BE49-F238E27FC236}">
                <a16:creationId xmlns:a16="http://schemas.microsoft.com/office/drawing/2014/main" id="{00000000-0008-0000-0100-000003000000}"/>
              </a:ext>
            </a:extLst>
          </xdr:cNvPr>
          <xdr:cNvSpPr/>
        </xdr:nvSpPr>
        <xdr:spPr>
          <a:xfrm>
            <a:off x="5686097" y="1452003"/>
            <a:ext cx="211783" cy="2631265"/>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Hộp chú thích: Đường 3">
            <a:extLst>
              <a:ext uri="{FF2B5EF4-FFF2-40B4-BE49-F238E27FC236}">
                <a16:creationId xmlns:a16="http://schemas.microsoft.com/office/drawing/2014/main" id="{00000000-0008-0000-0100-000004000000}"/>
              </a:ext>
            </a:extLst>
          </xdr:cNvPr>
          <xdr:cNvSpPr/>
        </xdr:nvSpPr>
        <xdr:spPr>
          <a:xfrm>
            <a:off x="6269420" y="3105808"/>
            <a:ext cx="1030014" cy="814551"/>
          </a:xfrm>
          <a:prstGeom prst="borderCallout1">
            <a:avLst>
              <a:gd name="adj1" fmla="val 28224"/>
              <a:gd name="adj2" fmla="val -591"/>
              <a:gd name="adj3" fmla="val 2823"/>
              <a:gd name="adj4" fmla="val -36516"/>
            </a:avLst>
          </a:prstGeom>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a:latin typeface="Arial" panose="020B0604020202020204" pitchFamily="34" charset="0"/>
                <a:cs typeface="Arial" panose="020B0604020202020204" pitchFamily="34" charset="0"/>
              </a:rPr>
              <a:t>Tổng</a:t>
            </a:r>
            <a:r>
              <a:rPr lang="en-US" sz="800" baseline="0">
                <a:latin typeface="Arial" panose="020B0604020202020204" pitchFamily="34" charset="0"/>
                <a:cs typeface="Arial" panose="020B0604020202020204" pitchFamily="34" charset="0"/>
              </a:rPr>
              <a:t> số tâm sở (cetasika) đồng sanh cùng tâm (tâm vương, citta) tương ứng ở hàng đang xem xét </a:t>
            </a:r>
            <a:endParaRPr lang="en-US" sz="800">
              <a:latin typeface="Arial" panose="020B0604020202020204" pitchFamily="34" charset="0"/>
              <a:cs typeface="Arial" panose="020B0604020202020204" pitchFamily="34" charset="0"/>
            </a:endParaRPr>
          </a:p>
        </xdr:txBody>
      </xdr:sp>
      <xdr:sp macro="" textlink="">
        <xdr:nvSpPr>
          <xdr:cNvPr id="5" name="Hình chữ nhật 4">
            <a:extLst>
              <a:ext uri="{FF2B5EF4-FFF2-40B4-BE49-F238E27FC236}">
                <a16:creationId xmlns:a16="http://schemas.microsoft.com/office/drawing/2014/main" id="{00000000-0008-0000-0100-000005000000}"/>
              </a:ext>
            </a:extLst>
          </xdr:cNvPr>
          <xdr:cNvSpPr/>
        </xdr:nvSpPr>
        <xdr:spPr>
          <a:xfrm>
            <a:off x="5896304" y="1257560"/>
            <a:ext cx="3105806" cy="114040"/>
          </a:xfrm>
          <a:prstGeom prst="rect">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Hộp chú thích: Đường 5">
            <a:extLst>
              <a:ext uri="{FF2B5EF4-FFF2-40B4-BE49-F238E27FC236}">
                <a16:creationId xmlns:a16="http://schemas.microsoft.com/office/drawing/2014/main" id="{00000000-0008-0000-0100-000006000000}"/>
              </a:ext>
            </a:extLst>
          </xdr:cNvPr>
          <xdr:cNvSpPr/>
        </xdr:nvSpPr>
        <xdr:spPr>
          <a:xfrm>
            <a:off x="7325710" y="1545023"/>
            <a:ext cx="982718" cy="704192"/>
          </a:xfrm>
          <a:prstGeom prst="borderCallout1">
            <a:avLst>
              <a:gd name="adj1" fmla="val 28224"/>
              <a:gd name="adj2" fmla="val -591"/>
              <a:gd name="adj3" fmla="val -24043"/>
              <a:gd name="adj4" fmla="val -71275"/>
            </a:avLst>
          </a:prstGeom>
          <a:solidFill>
            <a:srgbClr val="7030A0"/>
          </a:solid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a:latin typeface="Arial" panose="020B0604020202020204" pitchFamily="34" charset="0"/>
                <a:cs typeface="Arial" panose="020B0604020202020204" pitchFamily="34" charset="0"/>
              </a:rPr>
              <a:t>Tổng</a:t>
            </a:r>
            <a:r>
              <a:rPr lang="en-US" sz="800" baseline="0">
                <a:latin typeface="Arial" panose="020B0604020202020204" pitchFamily="34" charset="0"/>
                <a:cs typeface="Arial" panose="020B0604020202020204" pitchFamily="34" charset="0"/>
              </a:rPr>
              <a:t> số tâm (</a:t>
            </a:r>
            <a:r>
              <a:rPr lang="en-US" sz="800" i="1" baseline="0">
                <a:latin typeface="Arial" panose="020B0604020202020204" pitchFamily="34" charset="0"/>
                <a:cs typeface="Arial" panose="020B0604020202020204" pitchFamily="34" charset="0"/>
              </a:rPr>
              <a:t>tâm vương</a:t>
            </a:r>
            <a:r>
              <a:rPr lang="en-US" sz="800" baseline="0">
                <a:latin typeface="Arial" panose="020B0604020202020204" pitchFamily="34" charset="0"/>
                <a:cs typeface="Arial" panose="020B0604020202020204" pitchFamily="34" charset="0"/>
              </a:rPr>
              <a:t>, citta) mà tâm sở (cetasika) ở cột đang xem xét cùng sanh lên</a:t>
            </a:r>
            <a:endParaRPr lang="en-US" sz="800">
              <a:latin typeface="Arial" panose="020B0604020202020204" pitchFamily="34" charset="0"/>
              <a:cs typeface="Arial" panose="020B0604020202020204" pitchFamily="34" charset="0"/>
            </a:endParaRPr>
          </a:p>
        </xdr:txBody>
      </xdr:sp>
    </xdr:grpSp>
    <xdr:clientData/>
  </xdr:twoCellAnchor>
  <xdr:twoCellAnchor>
    <xdr:from>
      <xdr:col>0</xdr:col>
      <xdr:colOff>271621</xdr:colOff>
      <xdr:row>30</xdr:row>
      <xdr:rowOff>161605</xdr:rowOff>
    </xdr:from>
    <xdr:to>
      <xdr:col>13</xdr:col>
      <xdr:colOff>519154</xdr:colOff>
      <xdr:row>46</xdr:row>
      <xdr:rowOff>88231</xdr:rowOff>
    </xdr:to>
    <xdr:grpSp>
      <xdr:nvGrpSpPr>
        <xdr:cNvPr id="19" name="Nhóm 18">
          <a:extLst>
            <a:ext uri="{FF2B5EF4-FFF2-40B4-BE49-F238E27FC236}">
              <a16:creationId xmlns:a16="http://schemas.microsoft.com/office/drawing/2014/main" id="{00000000-0008-0000-0100-000013000000}"/>
            </a:ext>
          </a:extLst>
        </xdr:cNvPr>
        <xdr:cNvGrpSpPr/>
      </xdr:nvGrpSpPr>
      <xdr:grpSpPr>
        <a:xfrm>
          <a:off x="262096" y="5648565"/>
          <a:ext cx="8502346" cy="2524710"/>
          <a:chOff x="454501" y="3908851"/>
          <a:chExt cx="8073273" cy="2577061"/>
        </a:xfrm>
      </xdr:grpSpPr>
      <xdr:pic>
        <xdr:nvPicPr>
          <xdr:cNvPr id="8" name="Hình ảnh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454501" y="3908851"/>
            <a:ext cx="8073273" cy="2577061"/>
          </a:xfrm>
          <a:prstGeom prst="rect">
            <a:avLst/>
          </a:prstGeom>
          <a:ln>
            <a:solidFill>
              <a:srgbClr val="0070C0"/>
            </a:solidFill>
          </a:ln>
        </xdr:spPr>
      </xdr:pic>
      <xdr:sp macro="" textlink="">
        <xdr:nvSpPr>
          <xdr:cNvPr id="9" name="Hình chữ nhật 8">
            <a:extLst>
              <a:ext uri="{FF2B5EF4-FFF2-40B4-BE49-F238E27FC236}">
                <a16:creationId xmlns:a16="http://schemas.microsoft.com/office/drawing/2014/main" id="{00000000-0008-0000-0100-000009000000}"/>
              </a:ext>
            </a:extLst>
          </xdr:cNvPr>
          <xdr:cNvSpPr/>
        </xdr:nvSpPr>
        <xdr:spPr>
          <a:xfrm>
            <a:off x="4896678" y="4837043"/>
            <a:ext cx="106018" cy="164343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Hộp chú thích: Đường 9">
            <a:extLst>
              <a:ext uri="{FF2B5EF4-FFF2-40B4-BE49-F238E27FC236}">
                <a16:creationId xmlns:a16="http://schemas.microsoft.com/office/drawing/2014/main" id="{00000000-0008-0000-0100-00000A000000}"/>
              </a:ext>
            </a:extLst>
          </xdr:cNvPr>
          <xdr:cNvSpPr/>
        </xdr:nvSpPr>
        <xdr:spPr>
          <a:xfrm>
            <a:off x="5536711" y="6016486"/>
            <a:ext cx="881674" cy="453474"/>
          </a:xfrm>
          <a:prstGeom prst="borderCallout1">
            <a:avLst>
              <a:gd name="adj1" fmla="val 28224"/>
              <a:gd name="adj2" fmla="val -591"/>
              <a:gd name="adj3" fmla="val -21907"/>
              <a:gd name="adj4" fmla="val -59932"/>
            </a:avLst>
          </a:prstGeom>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1: </a:t>
            </a:r>
            <a:r>
              <a:rPr lang="en-US" sz="800">
                <a:latin typeface="Arial" panose="020B0604020202020204" pitchFamily="34" charset="0"/>
                <a:cs typeface="Arial" panose="020B0604020202020204" pitchFamily="34" charset="0"/>
              </a:rPr>
              <a:t>Để</a:t>
            </a:r>
            <a:r>
              <a:rPr lang="en-US" sz="800" baseline="0">
                <a:latin typeface="Arial" panose="020B0604020202020204" pitchFamily="34" charset="0"/>
                <a:cs typeface="Arial" panose="020B0604020202020204" pitchFamily="34" charset="0"/>
              </a:rPr>
              <a:t> trỏ chuột ở vị trí trong cột này</a:t>
            </a:r>
            <a:endParaRPr lang="en-US" sz="800">
              <a:latin typeface="Arial" panose="020B0604020202020204" pitchFamily="34" charset="0"/>
              <a:cs typeface="Arial" panose="020B0604020202020204" pitchFamily="34" charset="0"/>
            </a:endParaRPr>
          </a:p>
        </xdr:txBody>
      </xdr:sp>
      <xdr:sp macro="" textlink="">
        <xdr:nvSpPr>
          <xdr:cNvPr id="11" name="Hình Bầu dục 10">
            <a:extLst>
              <a:ext uri="{FF2B5EF4-FFF2-40B4-BE49-F238E27FC236}">
                <a16:creationId xmlns:a16="http://schemas.microsoft.com/office/drawing/2014/main" id="{00000000-0008-0000-0100-00000B000000}"/>
              </a:ext>
            </a:extLst>
          </xdr:cNvPr>
          <xdr:cNvSpPr/>
        </xdr:nvSpPr>
        <xdr:spPr>
          <a:xfrm>
            <a:off x="5052646" y="5874025"/>
            <a:ext cx="240323" cy="235991"/>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1</a:t>
            </a:r>
          </a:p>
        </xdr:txBody>
      </xdr:sp>
      <xdr:sp macro="" textlink="">
        <xdr:nvSpPr>
          <xdr:cNvPr id="12" name="Hình Bầu dục 11">
            <a:extLst>
              <a:ext uri="{FF2B5EF4-FFF2-40B4-BE49-F238E27FC236}">
                <a16:creationId xmlns:a16="http://schemas.microsoft.com/office/drawing/2014/main" id="{00000000-0008-0000-0100-00000C000000}"/>
              </a:ext>
            </a:extLst>
          </xdr:cNvPr>
          <xdr:cNvSpPr/>
        </xdr:nvSpPr>
        <xdr:spPr>
          <a:xfrm>
            <a:off x="4296508" y="4478469"/>
            <a:ext cx="240323" cy="235991"/>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2</a:t>
            </a:r>
          </a:p>
        </xdr:txBody>
      </xdr:sp>
      <xdr:pic>
        <xdr:nvPicPr>
          <xdr:cNvPr id="14" name="Đồ họa 13" descr="Cursor with solid fill">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725690">
            <a:off x="4144110" y="4258535"/>
            <a:ext cx="310662" cy="301997"/>
          </a:xfrm>
          <a:prstGeom prst="rect">
            <a:avLst/>
          </a:prstGeom>
        </xdr:spPr>
      </xdr:pic>
      <xdr:sp macro="" textlink="">
        <xdr:nvSpPr>
          <xdr:cNvPr id="15" name="Hộp chú thích: Đường 14">
            <a:extLst>
              <a:ext uri="{FF2B5EF4-FFF2-40B4-BE49-F238E27FC236}">
                <a16:creationId xmlns:a16="http://schemas.microsoft.com/office/drawing/2014/main" id="{00000000-0008-0000-0100-00000F000000}"/>
              </a:ext>
            </a:extLst>
          </xdr:cNvPr>
          <xdr:cNvSpPr/>
        </xdr:nvSpPr>
        <xdr:spPr>
          <a:xfrm>
            <a:off x="3643434" y="4767469"/>
            <a:ext cx="910981" cy="414639"/>
          </a:xfrm>
          <a:prstGeom prst="borderCallout1">
            <a:avLst>
              <a:gd name="adj1" fmla="val 810"/>
              <a:gd name="adj2" fmla="val 89490"/>
              <a:gd name="adj3" fmla="val -12081"/>
              <a:gd name="adj4" fmla="val 88816"/>
            </a:avLst>
          </a:prstGeom>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2: </a:t>
            </a:r>
            <a:r>
              <a:rPr lang="en-US" sz="800">
                <a:latin typeface="Arial" panose="020B0604020202020204" pitchFamily="34" charset="0"/>
                <a:cs typeface="Arial" panose="020B0604020202020204" pitchFamily="34" charset="0"/>
              </a:rPr>
              <a:t>Click chuột</a:t>
            </a:r>
            <a:r>
              <a:rPr lang="en-US" sz="800" baseline="0">
                <a:latin typeface="Arial" panose="020B0604020202020204" pitchFamily="34" charset="0"/>
                <a:cs typeface="Arial" panose="020B0604020202020204" pitchFamily="34" charset="0"/>
              </a:rPr>
              <a:t> vào nút "Citta - Cetasika"</a:t>
            </a:r>
            <a:endParaRPr lang="en-US" sz="800">
              <a:latin typeface="Arial" panose="020B0604020202020204" pitchFamily="34" charset="0"/>
              <a:cs typeface="Arial" panose="020B0604020202020204" pitchFamily="34" charset="0"/>
            </a:endParaRPr>
          </a:p>
        </xdr:txBody>
      </xdr:sp>
      <xdr:sp macro="" textlink="">
        <xdr:nvSpPr>
          <xdr:cNvPr id="16" name="Hộp chú thích: Đường 15">
            <a:extLst>
              <a:ext uri="{FF2B5EF4-FFF2-40B4-BE49-F238E27FC236}">
                <a16:creationId xmlns:a16="http://schemas.microsoft.com/office/drawing/2014/main" id="{00000000-0008-0000-0100-000010000000}"/>
              </a:ext>
            </a:extLst>
          </xdr:cNvPr>
          <xdr:cNvSpPr/>
        </xdr:nvSpPr>
        <xdr:spPr>
          <a:xfrm>
            <a:off x="6639046" y="5021953"/>
            <a:ext cx="1123829" cy="799685"/>
          </a:xfrm>
          <a:prstGeom prst="borderCallout1">
            <a:avLst>
              <a:gd name="adj1" fmla="val 23134"/>
              <a:gd name="adj2" fmla="val 121"/>
              <a:gd name="adj3" fmla="val 5193"/>
              <a:gd name="adj4" fmla="val -31976"/>
            </a:avLst>
          </a:prstGeom>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3: </a:t>
            </a:r>
            <a:r>
              <a:rPr lang="en-US" sz="800">
                <a:latin typeface="Arial" panose="020B0604020202020204" pitchFamily="34" charset="0"/>
                <a:cs typeface="Arial" panose="020B0604020202020204" pitchFamily="34" charset="0"/>
              </a:rPr>
              <a:t>Bạn</a:t>
            </a:r>
            <a:r>
              <a:rPr lang="en-US" sz="800" baseline="0">
                <a:latin typeface="Arial" panose="020B0604020202020204" pitchFamily="34" charset="0"/>
                <a:cs typeface="Arial" panose="020B0604020202020204" pitchFamily="34" charset="0"/>
              </a:rPr>
              <a:t> sẽ nhìn thấy các mũi tên thể hiện các tâm sở (cetasika) đồng phát sanh cùng tâm (citta) ở hàng đang xem xét</a:t>
            </a:r>
            <a:endParaRPr lang="en-US" sz="800">
              <a:latin typeface="Arial" panose="020B0604020202020204" pitchFamily="34" charset="0"/>
              <a:cs typeface="Arial" panose="020B0604020202020204" pitchFamily="34" charset="0"/>
            </a:endParaRPr>
          </a:p>
        </xdr:txBody>
      </xdr:sp>
      <xdr:sp macro="" textlink="">
        <xdr:nvSpPr>
          <xdr:cNvPr id="17" name="Hình Bầu dục 16">
            <a:extLst>
              <a:ext uri="{FF2B5EF4-FFF2-40B4-BE49-F238E27FC236}">
                <a16:creationId xmlns:a16="http://schemas.microsoft.com/office/drawing/2014/main" id="{00000000-0008-0000-0100-000011000000}"/>
              </a:ext>
            </a:extLst>
          </xdr:cNvPr>
          <xdr:cNvSpPr/>
        </xdr:nvSpPr>
        <xdr:spPr>
          <a:xfrm rot="723893">
            <a:off x="5254452" y="4833142"/>
            <a:ext cx="1047750" cy="230381"/>
          </a:xfrm>
          <a:prstGeom prst="ellipse">
            <a:avLst/>
          </a:prstGeom>
          <a:noFill/>
          <a:ln>
            <a:solidFill>
              <a:schemeClr val="accent2">
                <a:lumMod val="75000"/>
              </a:schemeClr>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
        <xdr:nvSpPr>
          <xdr:cNvPr id="18" name="Hình Bầu dục 17">
            <a:extLst>
              <a:ext uri="{FF2B5EF4-FFF2-40B4-BE49-F238E27FC236}">
                <a16:creationId xmlns:a16="http://schemas.microsoft.com/office/drawing/2014/main" id="{00000000-0008-0000-0100-000012000000}"/>
              </a:ext>
            </a:extLst>
          </xdr:cNvPr>
          <xdr:cNvSpPr/>
        </xdr:nvSpPr>
        <xdr:spPr>
          <a:xfrm>
            <a:off x="6330462" y="5010595"/>
            <a:ext cx="240323" cy="235990"/>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3</a:t>
            </a:r>
          </a:p>
        </xdr:txBody>
      </xdr:sp>
    </xdr:grpSp>
    <xdr:clientData/>
  </xdr:twoCellAnchor>
  <xdr:twoCellAnchor>
    <xdr:from>
      <xdr:col>0</xdr:col>
      <xdr:colOff>275313</xdr:colOff>
      <xdr:row>48</xdr:row>
      <xdr:rowOff>47705</xdr:rowOff>
    </xdr:from>
    <xdr:to>
      <xdr:col>14</xdr:col>
      <xdr:colOff>4353</xdr:colOff>
      <xdr:row>61</xdr:row>
      <xdr:rowOff>7644</xdr:rowOff>
    </xdr:to>
    <xdr:grpSp>
      <xdr:nvGrpSpPr>
        <xdr:cNvPr id="30" name="Nhóm 29">
          <a:extLst>
            <a:ext uri="{FF2B5EF4-FFF2-40B4-BE49-F238E27FC236}">
              <a16:creationId xmlns:a16="http://schemas.microsoft.com/office/drawing/2014/main" id="{00000000-0008-0000-0100-00001E000000}"/>
            </a:ext>
          </a:extLst>
        </xdr:cNvPr>
        <xdr:cNvGrpSpPr/>
      </xdr:nvGrpSpPr>
      <xdr:grpSpPr>
        <a:xfrm>
          <a:off x="265788" y="8552970"/>
          <a:ext cx="8507168" cy="2072248"/>
          <a:chOff x="450573" y="6802264"/>
          <a:chExt cx="8088180" cy="2170085"/>
        </a:xfrm>
      </xdr:grpSpPr>
      <xdr:pic>
        <xdr:nvPicPr>
          <xdr:cNvPr id="20" name="Hình ảnh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
          <a:stretch>
            <a:fillRect/>
          </a:stretch>
        </xdr:blipFill>
        <xdr:spPr>
          <a:xfrm>
            <a:off x="450573" y="6802264"/>
            <a:ext cx="8083827" cy="2170085"/>
          </a:xfrm>
          <a:prstGeom prst="rect">
            <a:avLst/>
          </a:prstGeom>
          <a:ln>
            <a:solidFill>
              <a:srgbClr val="0070C0"/>
            </a:solidFill>
          </a:ln>
        </xdr:spPr>
      </xdr:pic>
      <xdr:sp macro="" textlink="">
        <xdr:nvSpPr>
          <xdr:cNvPr id="21" name="Hình chữ nhật 20">
            <a:extLst>
              <a:ext uri="{FF2B5EF4-FFF2-40B4-BE49-F238E27FC236}">
                <a16:creationId xmlns:a16="http://schemas.microsoft.com/office/drawing/2014/main" id="{00000000-0008-0000-0100-000015000000}"/>
              </a:ext>
            </a:extLst>
          </xdr:cNvPr>
          <xdr:cNvSpPr/>
        </xdr:nvSpPr>
        <xdr:spPr>
          <a:xfrm>
            <a:off x="4558746" y="7291753"/>
            <a:ext cx="3980007" cy="130796"/>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Hộp chú thích: Đường 21">
            <a:extLst>
              <a:ext uri="{FF2B5EF4-FFF2-40B4-BE49-F238E27FC236}">
                <a16:creationId xmlns:a16="http://schemas.microsoft.com/office/drawing/2014/main" id="{00000000-0008-0000-0100-000016000000}"/>
              </a:ext>
            </a:extLst>
          </xdr:cNvPr>
          <xdr:cNvSpPr/>
        </xdr:nvSpPr>
        <xdr:spPr>
          <a:xfrm>
            <a:off x="7447572" y="7830769"/>
            <a:ext cx="881674" cy="465672"/>
          </a:xfrm>
          <a:prstGeom prst="borderCallout1">
            <a:avLst>
              <a:gd name="adj1" fmla="val 1791"/>
              <a:gd name="adj2" fmla="val 57248"/>
              <a:gd name="adj3" fmla="val -94913"/>
              <a:gd name="adj4" fmla="val 67048"/>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1: </a:t>
            </a:r>
            <a:r>
              <a:rPr lang="en-US" sz="800">
                <a:latin typeface="Arial" panose="020B0604020202020204" pitchFamily="34" charset="0"/>
                <a:cs typeface="Arial" panose="020B0604020202020204" pitchFamily="34" charset="0"/>
              </a:rPr>
              <a:t>Để</a:t>
            </a:r>
            <a:r>
              <a:rPr lang="en-US" sz="800" baseline="0">
                <a:latin typeface="Arial" panose="020B0604020202020204" pitchFamily="34" charset="0"/>
                <a:cs typeface="Arial" panose="020B0604020202020204" pitchFamily="34" charset="0"/>
              </a:rPr>
              <a:t> trỏ chuột ở vị trí trong hàng này</a:t>
            </a:r>
            <a:endParaRPr lang="en-US" sz="800">
              <a:latin typeface="Arial" panose="020B0604020202020204" pitchFamily="34" charset="0"/>
              <a:cs typeface="Arial" panose="020B0604020202020204" pitchFamily="34" charset="0"/>
            </a:endParaRPr>
          </a:p>
        </xdr:txBody>
      </xdr:sp>
      <xdr:sp macro="" textlink="">
        <xdr:nvSpPr>
          <xdr:cNvPr id="23" name="Hình Bầu dục 22">
            <a:extLst>
              <a:ext uri="{FF2B5EF4-FFF2-40B4-BE49-F238E27FC236}">
                <a16:creationId xmlns:a16="http://schemas.microsoft.com/office/drawing/2014/main" id="{00000000-0008-0000-0100-000017000000}"/>
              </a:ext>
            </a:extLst>
          </xdr:cNvPr>
          <xdr:cNvSpPr/>
        </xdr:nvSpPr>
        <xdr:spPr>
          <a:xfrm>
            <a:off x="7872046" y="7485183"/>
            <a:ext cx="240323" cy="242339"/>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1</a:t>
            </a:r>
          </a:p>
        </xdr:txBody>
      </xdr:sp>
      <xdr:sp macro="" textlink="">
        <xdr:nvSpPr>
          <xdr:cNvPr id="24" name="Hình Bầu dục 23">
            <a:extLst>
              <a:ext uri="{FF2B5EF4-FFF2-40B4-BE49-F238E27FC236}">
                <a16:creationId xmlns:a16="http://schemas.microsoft.com/office/drawing/2014/main" id="{00000000-0008-0000-0100-000018000000}"/>
              </a:ext>
            </a:extLst>
          </xdr:cNvPr>
          <xdr:cNvSpPr/>
        </xdr:nvSpPr>
        <xdr:spPr>
          <a:xfrm>
            <a:off x="3648321" y="7154188"/>
            <a:ext cx="240323" cy="242339"/>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2</a:t>
            </a:r>
          </a:p>
        </xdr:txBody>
      </xdr:sp>
      <xdr:pic>
        <xdr:nvPicPr>
          <xdr:cNvPr id="25" name="Đồ họa 24" descr="Cursor with solid fill">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725690">
            <a:off x="3542814" y="6916615"/>
            <a:ext cx="310662" cy="310120"/>
          </a:xfrm>
          <a:prstGeom prst="rect">
            <a:avLst/>
          </a:prstGeom>
        </xdr:spPr>
      </xdr:pic>
      <xdr:sp macro="" textlink="">
        <xdr:nvSpPr>
          <xdr:cNvPr id="26" name="Hộp chú thích: Đường 25">
            <a:extLst>
              <a:ext uri="{FF2B5EF4-FFF2-40B4-BE49-F238E27FC236}">
                <a16:creationId xmlns:a16="http://schemas.microsoft.com/office/drawing/2014/main" id="{00000000-0008-0000-0100-00001A000000}"/>
              </a:ext>
            </a:extLst>
          </xdr:cNvPr>
          <xdr:cNvSpPr/>
        </xdr:nvSpPr>
        <xdr:spPr>
          <a:xfrm>
            <a:off x="2995247" y="7450962"/>
            <a:ext cx="910981" cy="425792"/>
          </a:xfrm>
          <a:prstGeom prst="borderCallout1">
            <a:avLst>
              <a:gd name="adj1" fmla="val 810"/>
              <a:gd name="adj2" fmla="val 89490"/>
              <a:gd name="adj3" fmla="val -12081"/>
              <a:gd name="adj4" fmla="val 88816"/>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2: </a:t>
            </a:r>
            <a:r>
              <a:rPr lang="en-US" sz="800">
                <a:latin typeface="Arial" panose="020B0604020202020204" pitchFamily="34" charset="0"/>
                <a:cs typeface="Arial" panose="020B0604020202020204" pitchFamily="34" charset="0"/>
              </a:rPr>
              <a:t>Click chuột</a:t>
            </a:r>
            <a:r>
              <a:rPr lang="en-US" sz="800" baseline="0">
                <a:latin typeface="Arial" panose="020B0604020202020204" pitchFamily="34" charset="0"/>
                <a:cs typeface="Arial" panose="020B0604020202020204" pitchFamily="34" charset="0"/>
              </a:rPr>
              <a:t> vào nút "Cetasika-Citta"</a:t>
            </a:r>
            <a:endParaRPr lang="en-US" sz="800">
              <a:latin typeface="Arial" panose="020B0604020202020204" pitchFamily="34" charset="0"/>
              <a:cs typeface="Arial" panose="020B0604020202020204" pitchFamily="34" charset="0"/>
            </a:endParaRPr>
          </a:p>
        </xdr:txBody>
      </xdr:sp>
      <xdr:sp macro="" textlink="">
        <xdr:nvSpPr>
          <xdr:cNvPr id="27" name="Hộp chú thích: Đường 26">
            <a:extLst>
              <a:ext uri="{FF2B5EF4-FFF2-40B4-BE49-F238E27FC236}">
                <a16:creationId xmlns:a16="http://schemas.microsoft.com/office/drawing/2014/main" id="{00000000-0008-0000-0100-00001B000000}"/>
              </a:ext>
            </a:extLst>
          </xdr:cNvPr>
          <xdr:cNvSpPr/>
        </xdr:nvSpPr>
        <xdr:spPr>
          <a:xfrm>
            <a:off x="5567307" y="8086553"/>
            <a:ext cx="1123829" cy="821194"/>
          </a:xfrm>
          <a:prstGeom prst="borderCallout1">
            <a:avLst>
              <a:gd name="adj1" fmla="val 39312"/>
              <a:gd name="adj2" fmla="val 589"/>
              <a:gd name="adj3" fmla="val -15515"/>
              <a:gd name="adj4" fmla="val -19818"/>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3: </a:t>
            </a:r>
            <a:r>
              <a:rPr lang="en-US" sz="800">
                <a:latin typeface="Arial" panose="020B0604020202020204" pitchFamily="34" charset="0"/>
                <a:cs typeface="Arial" panose="020B0604020202020204" pitchFamily="34" charset="0"/>
              </a:rPr>
              <a:t>Bạn</a:t>
            </a:r>
            <a:r>
              <a:rPr lang="en-US" sz="800" baseline="0">
                <a:latin typeface="Arial" panose="020B0604020202020204" pitchFamily="34" charset="0"/>
                <a:cs typeface="Arial" panose="020B0604020202020204" pitchFamily="34" charset="0"/>
              </a:rPr>
              <a:t> sẽ nhìn thấy các mũi tên thể hiện các tâm (citta) đồng phát sanh với tâm sở (cetasika) đang xem xét</a:t>
            </a:r>
            <a:endParaRPr lang="en-US" sz="800">
              <a:latin typeface="Arial" panose="020B0604020202020204" pitchFamily="34" charset="0"/>
              <a:cs typeface="Arial" panose="020B0604020202020204" pitchFamily="34" charset="0"/>
            </a:endParaRPr>
          </a:p>
        </xdr:txBody>
      </xdr:sp>
      <xdr:sp macro="" textlink="">
        <xdr:nvSpPr>
          <xdr:cNvPr id="28" name="Hình Bầu dục 27">
            <a:extLst>
              <a:ext uri="{FF2B5EF4-FFF2-40B4-BE49-F238E27FC236}">
                <a16:creationId xmlns:a16="http://schemas.microsoft.com/office/drawing/2014/main" id="{00000000-0008-0000-0100-00001C000000}"/>
              </a:ext>
            </a:extLst>
          </xdr:cNvPr>
          <xdr:cNvSpPr/>
        </xdr:nvSpPr>
        <xdr:spPr>
          <a:xfrm rot="3770498">
            <a:off x="4956437" y="7604970"/>
            <a:ext cx="529731" cy="236578"/>
          </a:xfrm>
          <a:prstGeom prst="ellipse">
            <a:avLst/>
          </a:prstGeom>
          <a:noFill/>
          <a:ln>
            <a:solidFill>
              <a:schemeClr val="accent2">
                <a:lumMod val="75000"/>
              </a:schemeClr>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
        <xdr:nvSpPr>
          <xdr:cNvPr id="29" name="Hình Bầu dục 28">
            <a:extLst>
              <a:ext uri="{FF2B5EF4-FFF2-40B4-BE49-F238E27FC236}">
                <a16:creationId xmlns:a16="http://schemas.microsoft.com/office/drawing/2014/main" id="{00000000-0008-0000-0100-00001D000000}"/>
              </a:ext>
            </a:extLst>
          </xdr:cNvPr>
          <xdr:cNvSpPr/>
        </xdr:nvSpPr>
        <xdr:spPr>
          <a:xfrm>
            <a:off x="5295509" y="7978476"/>
            <a:ext cx="240323" cy="242338"/>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3</a:t>
            </a:r>
          </a:p>
        </xdr:txBody>
      </xdr:sp>
    </xdr:grpSp>
    <xdr:clientData/>
  </xdr:twoCellAnchor>
  <xdr:twoCellAnchor>
    <xdr:from>
      <xdr:col>0</xdr:col>
      <xdr:colOff>258633</xdr:colOff>
      <xdr:row>63</xdr:row>
      <xdr:rowOff>164054</xdr:rowOff>
    </xdr:from>
    <xdr:to>
      <xdr:col>13</xdr:col>
      <xdr:colOff>517652</xdr:colOff>
      <xdr:row>84</xdr:row>
      <xdr:rowOff>22860</xdr:rowOff>
    </xdr:to>
    <xdr:grpSp>
      <xdr:nvGrpSpPr>
        <xdr:cNvPr id="39" name="Nhóm 38">
          <a:extLst>
            <a:ext uri="{FF2B5EF4-FFF2-40B4-BE49-F238E27FC236}">
              <a16:creationId xmlns:a16="http://schemas.microsoft.com/office/drawing/2014/main" id="{00000000-0008-0000-0100-000027000000}"/>
            </a:ext>
          </a:extLst>
        </xdr:cNvPr>
        <xdr:cNvGrpSpPr/>
      </xdr:nvGrpSpPr>
      <xdr:grpSpPr>
        <a:xfrm>
          <a:off x="258633" y="11201848"/>
          <a:ext cx="8513832" cy="3270997"/>
          <a:chOff x="251013" y="11929334"/>
          <a:chExt cx="8237159" cy="3379246"/>
        </a:xfrm>
      </xdr:grpSpPr>
      <xdr:pic>
        <xdr:nvPicPr>
          <xdr:cNvPr id="31" name="Hình ảnh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6"/>
          <a:stretch>
            <a:fillRect/>
          </a:stretch>
        </xdr:blipFill>
        <xdr:spPr>
          <a:xfrm>
            <a:off x="251013" y="11929334"/>
            <a:ext cx="4854388" cy="1537275"/>
          </a:xfrm>
          <a:prstGeom prst="rect">
            <a:avLst/>
          </a:prstGeom>
          <a:ln>
            <a:solidFill>
              <a:schemeClr val="accent1"/>
            </a:solidFill>
          </a:ln>
        </xdr:spPr>
      </xdr:pic>
      <xdr:pic>
        <xdr:nvPicPr>
          <xdr:cNvPr id="32" name="Hình ảnh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7"/>
          <a:stretch>
            <a:fillRect/>
          </a:stretch>
        </xdr:blipFill>
        <xdr:spPr>
          <a:xfrm>
            <a:off x="4177954" y="13748332"/>
            <a:ext cx="4310218" cy="1560248"/>
          </a:xfrm>
          <a:prstGeom prst="rect">
            <a:avLst/>
          </a:prstGeom>
          <a:ln>
            <a:solidFill>
              <a:schemeClr val="accent1"/>
            </a:solidFill>
          </a:ln>
        </xdr:spPr>
      </xdr:pic>
      <xdr:sp macro="" textlink="">
        <xdr:nvSpPr>
          <xdr:cNvPr id="33" name="Hình Bầu dục 32">
            <a:extLst>
              <a:ext uri="{FF2B5EF4-FFF2-40B4-BE49-F238E27FC236}">
                <a16:creationId xmlns:a16="http://schemas.microsoft.com/office/drawing/2014/main" id="{00000000-0008-0000-0100-000021000000}"/>
              </a:ext>
            </a:extLst>
          </xdr:cNvPr>
          <xdr:cNvSpPr/>
        </xdr:nvSpPr>
        <xdr:spPr>
          <a:xfrm>
            <a:off x="4397949" y="12527280"/>
            <a:ext cx="244398" cy="238897"/>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1</a:t>
            </a:r>
          </a:p>
        </xdr:txBody>
      </xdr:sp>
      <xdr:sp macro="" textlink="">
        <xdr:nvSpPr>
          <xdr:cNvPr id="34" name="Hộp chú thích: Đường 33">
            <a:extLst>
              <a:ext uri="{FF2B5EF4-FFF2-40B4-BE49-F238E27FC236}">
                <a16:creationId xmlns:a16="http://schemas.microsoft.com/office/drawing/2014/main" id="{00000000-0008-0000-0100-000022000000}"/>
              </a:ext>
            </a:extLst>
          </xdr:cNvPr>
          <xdr:cNvSpPr/>
        </xdr:nvSpPr>
        <xdr:spPr>
          <a:xfrm>
            <a:off x="3733800" y="12819838"/>
            <a:ext cx="926429" cy="507542"/>
          </a:xfrm>
          <a:prstGeom prst="borderCallout1">
            <a:avLst>
              <a:gd name="adj1" fmla="val 810"/>
              <a:gd name="adj2" fmla="val 89490"/>
              <a:gd name="adj3" fmla="val -12081"/>
              <a:gd name="adj4" fmla="val 88816"/>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1: </a:t>
            </a:r>
            <a:r>
              <a:rPr lang="en-US" sz="800">
                <a:latin typeface="Arial" panose="020B0604020202020204" pitchFamily="34" charset="0"/>
                <a:cs typeface="Arial" panose="020B0604020202020204" pitchFamily="34" charset="0"/>
              </a:rPr>
              <a:t>Click chuột</a:t>
            </a:r>
            <a:r>
              <a:rPr lang="en-US" sz="800" baseline="0">
                <a:latin typeface="Arial" panose="020B0604020202020204" pitchFamily="34" charset="0"/>
                <a:cs typeface="Arial" panose="020B0604020202020204" pitchFamily="34" charset="0"/>
              </a:rPr>
              <a:t> vào Tâm Sở (cetasika) cần tra cứu</a:t>
            </a:r>
            <a:endParaRPr lang="en-US" sz="800">
              <a:latin typeface="Arial" panose="020B0604020202020204" pitchFamily="34" charset="0"/>
              <a:cs typeface="Arial" panose="020B0604020202020204" pitchFamily="34" charset="0"/>
            </a:endParaRPr>
          </a:p>
        </xdr:txBody>
      </xdr:sp>
      <xdr:pic>
        <xdr:nvPicPr>
          <xdr:cNvPr id="35" name="Đồ họa 34" descr="Cursor with solid fill">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725690">
            <a:off x="4229100" y="12306301"/>
            <a:ext cx="315930" cy="305715"/>
          </a:xfrm>
          <a:prstGeom prst="rect">
            <a:avLst/>
          </a:prstGeom>
        </xdr:spPr>
      </xdr:pic>
      <xdr:sp macro="" textlink="">
        <xdr:nvSpPr>
          <xdr:cNvPr id="36" name="Mũi tên: Cong 35">
            <a:extLst>
              <a:ext uri="{FF2B5EF4-FFF2-40B4-BE49-F238E27FC236}">
                <a16:creationId xmlns:a16="http://schemas.microsoft.com/office/drawing/2014/main" id="{00000000-0008-0000-0100-000024000000}"/>
              </a:ext>
            </a:extLst>
          </xdr:cNvPr>
          <xdr:cNvSpPr/>
        </xdr:nvSpPr>
        <xdr:spPr>
          <a:xfrm rot="5400000">
            <a:off x="4836795" y="12875895"/>
            <a:ext cx="1798320" cy="1162050"/>
          </a:xfrm>
          <a:prstGeom prst="bentArrow">
            <a:avLst>
              <a:gd name="adj1" fmla="val 13430"/>
              <a:gd name="adj2" fmla="val 15909"/>
              <a:gd name="adj3" fmla="val 25000"/>
              <a:gd name="adj4" fmla="val 49535"/>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7" name="Hình Bầu dục 36">
            <a:extLst>
              <a:ext uri="{FF2B5EF4-FFF2-40B4-BE49-F238E27FC236}">
                <a16:creationId xmlns:a16="http://schemas.microsoft.com/office/drawing/2014/main" id="{00000000-0008-0000-0100-000025000000}"/>
              </a:ext>
            </a:extLst>
          </xdr:cNvPr>
          <xdr:cNvSpPr/>
        </xdr:nvSpPr>
        <xdr:spPr>
          <a:xfrm>
            <a:off x="6257229" y="12854940"/>
            <a:ext cx="244398" cy="238897"/>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2</a:t>
            </a:r>
          </a:p>
        </xdr:txBody>
      </xdr:sp>
      <xdr:sp macro="" textlink="">
        <xdr:nvSpPr>
          <xdr:cNvPr id="38" name="Hộp chú thích: Đường 37">
            <a:extLst>
              <a:ext uri="{FF2B5EF4-FFF2-40B4-BE49-F238E27FC236}">
                <a16:creationId xmlns:a16="http://schemas.microsoft.com/office/drawing/2014/main" id="{00000000-0008-0000-0100-000026000000}"/>
              </a:ext>
            </a:extLst>
          </xdr:cNvPr>
          <xdr:cNvSpPr/>
        </xdr:nvSpPr>
        <xdr:spPr>
          <a:xfrm>
            <a:off x="6309360" y="13185598"/>
            <a:ext cx="1341120" cy="507542"/>
          </a:xfrm>
          <a:prstGeom prst="borderCallout1">
            <a:avLst>
              <a:gd name="adj1" fmla="val 810"/>
              <a:gd name="adj2" fmla="val 6535"/>
              <a:gd name="adj3" fmla="val -18086"/>
              <a:gd name="adj4" fmla="val 6430"/>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2: </a:t>
            </a:r>
            <a:r>
              <a:rPr lang="en-US" sz="800">
                <a:latin typeface="Arial" panose="020B0604020202020204" pitchFamily="34" charset="0"/>
                <a:cs typeface="Arial" panose="020B0604020202020204" pitchFamily="34" charset="0"/>
              </a:rPr>
              <a:t>Sheet</a:t>
            </a:r>
            <a:r>
              <a:rPr lang="en-US" sz="800" baseline="0">
                <a:latin typeface="Arial" panose="020B0604020202020204" pitchFamily="34" charset="0"/>
                <a:cs typeface="Arial" panose="020B0604020202020204" pitchFamily="34" charset="0"/>
              </a:rPr>
              <a:t> Tâm Sở (Cetasika) tự động mở ra ở dòng cần nghiên cứu</a:t>
            </a:r>
            <a:endParaRPr lang="en-US" sz="800">
              <a:latin typeface="Arial" panose="020B0604020202020204" pitchFamily="34" charset="0"/>
              <a:cs typeface="Arial" panose="020B0604020202020204" pitchFamily="34" charset="0"/>
            </a:endParaRPr>
          </a:p>
        </xdr:txBody>
      </xdr:sp>
    </xdr:grpSp>
    <xdr:clientData/>
  </xdr:twoCellAnchor>
  <xdr:twoCellAnchor editAs="oneCell">
    <xdr:from>
      <xdr:col>1</xdr:col>
      <xdr:colOff>1</xdr:colOff>
      <xdr:row>0</xdr:row>
      <xdr:rowOff>76200</xdr:rowOff>
    </xdr:from>
    <xdr:to>
      <xdr:col>1</xdr:col>
      <xdr:colOff>746761</xdr:colOff>
      <xdr:row>2</xdr:row>
      <xdr:rowOff>50749</xdr:rowOff>
    </xdr:to>
    <xdr:pic macro="[0]!Gogo_Menu">
      <xdr:nvPicPr>
        <xdr:cNvPr id="40" name="Hình ảnh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8"/>
        <a:stretch>
          <a:fillRect/>
        </a:stretch>
      </xdr:blipFill>
      <xdr:spPr>
        <a:xfrm>
          <a:off x="274321" y="76200"/>
          <a:ext cx="746760" cy="538429"/>
        </a:xfrm>
        <a:prstGeom prst="rect">
          <a:avLst/>
        </a:prstGeom>
      </xdr:spPr>
    </xdr:pic>
    <xdr:clientData/>
  </xdr:twoCellAnchor>
  <xdr:twoCellAnchor editAs="oneCell">
    <xdr:from>
      <xdr:col>2</xdr:col>
      <xdr:colOff>22860</xdr:colOff>
      <xdr:row>1</xdr:row>
      <xdr:rowOff>38100</xdr:rowOff>
    </xdr:from>
    <xdr:to>
      <xdr:col>2</xdr:col>
      <xdr:colOff>428219</xdr:colOff>
      <xdr:row>1</xdr:row>
      <xdr:rowOff>457200</xdr:rowOff>
    </xdr:to>
    <xdr:pic macro="[0]!Close_sheet">
      <xdr:nvPicPr>
        <xdr:cNvPr id="41" name="Hình ảnh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9"/>
        <a:stretch>
          <a:fillRect/>
        </a:stretch>
      </xdr:blipFill>
      <xdr:spPr>
        <a:xfrm>
          <a:off x="1074420" y="137160"/>
          <a:ext cx="405359" cy="419100"/>
        </a:xfrm>
        <a:prstGeom prst="rect">
          <a:avLst/>
        </a:prstGeom>
      </xdr:spPr>
    </xdr:pic>
    <xdr:clientData/>
  </xdr:twoCellAnchor>
  <xdr:twoCellAnchor editAs="oneCell">
    <xdr:from>
      <xdr:col>12</xdr:col>
      <xdr:colOff>342900</xdr:colOff>
      <xdr:row>0</xdr:row>
      <xdr:rowOff>22860</xdr:rowOff>
    </xdr:from>
    <xdr:to>
      <xdr:col>13</xdr:col>
      <xdr:colOff>457200</xdr:colOff>
      <xdr:row>2</xdr:row>
      <xdr:rowOff>168603</xdr:rowOff>
    </xdr:to>
    <xdr:pic>
      <xdr:nvPicPr>
        <xdr:cNvPr id="43" name="Hình ảnh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061960" y="22860"/>
          <a:ext cx="723900" cy="70962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181710</xdr:colOff>
          <xdr:row>137</xdr:row>
          <xdr:rowOff>152473</xdr:rowOff>
        </xdr:from>
        <xdr:to>
          <xdr:col>20</xdr:col>
          <xdr:colOff>174090</xdr:colOff>
          <xdr:row>148</xdr:row>
          <xdr:rowOff>55125</xdr:rowOff>
        </xdr:to>
        <xdr:grpSp>
          <xdr:nvGrpSpPr>
            <xdr:cNvPr id="3" name="Nhóm 2">
              <a:extLst>
                <a:ext uri="{FF2B5EF4-FFF2-40B4-BE49-F238E27FC236}">
                  <a16:creationId xmlns:a16="http://schemas.microsoft.com/office/drawing/2014/main" id="{00000000-0008-0000-0200-000003000000}"/>
                </a:ext>
              </a:extLst>
            </xdr:cNvPr>
            <xdr:cNvGrpSpPr/>
          </xdr:nvGrpSpPr>
          <xdr:grpSpPr>
            <a:xfrm>
              <a:off x="683937" y="26372200"/>
              <a:ext cx="4512426" cy="1937539"/>
              <a:chOff x="542193" y="25574020"/>
              <a:chExt cx="4529213" cy="1872033"/>
            </a:xfrm>
          </xdr:grpSpPr>
          <xdr:sp macro="" textlink="">
            <xdr:nvSpPr>
              <xdr:cNvPr id="1046" name="Object 22" hidden="1">
                <a:extLst>
                  <a:ext uri="{63B3BB69-23CF-44E3-9099-C40C66FF867C}">
                    <a14:compatExt spid="_x0000_s1046"/>
                  </a:ext>
                  <a:ext uri="{FF2B5EF4-FFF2-40B4-BE49-F238E27FC236}">
                    <a16:creationId xmlns:a16="http://schemas.microsoft.com/office/drawing/2014/main" id="{00000000-0008-0000-0200-000016040000}"/>
                  </a:ext>
                </a:extLst>
              </xdr:cNvPr>
              <xdr:cNvSpPr/>
            </xdr:nvSpPr>
            <xdr:spPr bwMode="auto">
              <a:xfrm>
                <a:off x="542193" y="26616616"/>
                <a:ext cx="4529213" cy="829437"/>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sp macro="" textlink="">
            <xdr:nvSpPr>
              <xdr:cNvPr id="1047" name="Object 23"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1014717" y="25574020"/>
                <a:ext cx="3085513" cy="81132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104</xdr:col>
      <xdr:colOff>190500</xdr:colOff>
      <xdr:row>137</xdr:row>
      <xdr:rowOff>163286</xdr:rowOff>
    </xdr:from>
    <xdr:to>
      <xdr:col>108</xdr:col>
      <xdr:colOff>81642</xdr:colOff>
      <xdr:row>142</xdr:row>
      <xdr:rowOff>122465</xdr:rowOff>
    </xdr:to>
    <xdr:pic>
      <xdr:nvPicPr>
        <xdr:cNvPr id="4" name="Hình ảnh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663071" y="26329822"/>
          <a:ext cx="870857" cy="870857"/>
        </a:xfrm>
        <a:prstGeom prst="rect">
          <a:avLst/>
        </a:prstGeom>
      </xdr:spPr>
    </xdr:pic>
    <xdr:clientData/>
  </xdr:twoCellAnchor>
  <xdr:twoCellAnchor editAs="oneCell">
    <xdr:from>
      <xdr:col>86</xdr:col>
      <xdr:colOff>74513</xdr:colOff>
      <xdr:row>143</xdr:row>
      <xdr:rowOff>154661</xdr:rowOff>
    </xdr:from>
    <xdr:to>
      <xdr:col>91</xdr:col>
      <xdr:colOff>111370</xdr:colOff>
      <xdr:row>144</xdr:row>
      <xdr:rowOff>163714</xdr:rowOff>
    </xdr:to>
    <xdr:pic>
      <xdr:nvPicPr>
        <xdr:cNvPr id="2" name="Hình ảnh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l="7105" t="20358" r="7897" b="29674"/>
        <a:stretch/>
      </xdr:blipFill>
      <xdr:spPr>
        <a:xfrm>
          <a:off x="21750482" y="26596061"/>
          <a:ext cx="1297088" cy="202484"/>
        </a:xfrm>
        <a:prstGeom prst="rect">
          <a:avLst/>
        </a:prstGeom>
      </xdr:spPr>
    </xdr:pic>
    <xdr:clientData/>
  </xdr:twoCellAnchor>
  <xdr:twoCellAnchor editAs="oneCell">
    <xdr:from>
      <xdr:col>1</xdr:col>
      <xdr:colOff>193963</xdr:colOff>
      <xdr:row>1</xdr:row>
      <xdr:rowOff>130925</xdr:rowOff>
    </xdr:from>
    <xdr:to>
      <xdr:col>7</xdr:col>
      <xdr:colOff>124692</xdr:colOff>
      <xdr:row>6</xdr:row>
      <xdr:rowOff>9908</xdr:rowOff>
    </xdr:to>
    <xdr:pic macro="[0]!Gogo_Menu">
      <xdr:nvPicPr>
        <xdr:cNvPr id="5" name="Hình ảnh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443345" y="311034"/>
          <a:ext cx="1427020" cy="1028910"/>
        </a:xfrm>
        <a:prstGeom prst="rect">
          <a:avLst/>
        </a:prstGeom>
      </xdr:spPr>
    </xdr:pic>
    <xdr:clientData/>
  </xdr:twoCellAnchor>
  <xdr:twoCellAnchor editAs="oneCell">
    <xdr:from>
      <xdr:col>7</xdr:col>
      <xdr:colOff>235528</xdr:colOff>
      <xdr:row>2</xdr:row>
      <xdr:rowOff>69273</xdr:rowOff>
    </xdr:from>
    <xdr:to>
      <xdr:col>11</xdr:col>
      <xdr:colOff>41564</xdr:colOff>
      <xdr:row>5</xdr:row>
      <xdr:rowOff>110366</xdr:rowOff>
    </xdr:to>
    <xdr:pic macro="[0]!Close_sheet">
      <xdr:nvPicPr>
        <xdr:cNvPr id="6" name="Hình ảnh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1981201" y="429491"/>
          <a:ext cx="803563" cy="83080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3743325</xdr:colOff>
          <xdr:row>2</xdr:row>
          <xdr:rowOff>28575</xdr:rowOff>
        </xdr:from>
        <xdr:to>
          <xdr:col>5</xdr:col>
          <xdr:colOff>4743450</xdr:colOff>
          <xdr:row>3</xdr:row>
          <xdr:rowOff>104775</xdr:rowOff>
        </xdr:to>
        <xdr:sp macro="" textlink="">
          <xdr:nvSpPr>
            <xdr:cNvPr id="6651" name="Button 507" hidden="1">
              <a:extLst>
                <a:ext uri="{63B3BB69-23CF-44E3-9099-C40C66FF867C}">
                  <a14:compatExt spid="_x0000_s6651"/>
                </a:ext>
                <a:ext uri="{FF2B5EF4-FFF2-40B4-BE49-F238E27FC236}">
                  <a16:creationId xmlns:a16="http://schemas.microsoft.com/office/drawing/2014/main" id="{00000000-0008-0000-0300-0000FB1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Citta-Cetasika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2867025</xdr:colOff>
          <xdr:row>0</xdr:row>
          <xdr:rowOff>76200</xdr:rowOff>
        </xdr:from>
        <xdr:to>
          <xdr:col>5</xdr:col>
          <xdr:colOff>3638550</xdr:colOff>
          <xdr:row>3</xdr:row>
          <xdr:rowOff>104775</xdr:rowOff>
        </xdr:to>
        <xdr:sp macro="" textlink="">
          <xdr:nvSpPr>
            <xdr:cNvPr id="6685" name="Button 541" hidden="1">
              <a:extLst>
                <a:ext uri="{63B3BB69-23CF-44E3-9099-C40C66FF867C}">
                  <a14:compatExt spid="_x0000_s6685"/>
                </a:ext>
                <a:ext uri="{FF2B5EF4-FFF2-40B4-BE49-F238E27FC236}">
                  <a16:creationId xmlns:a16="http://schemas.microsoft.com/office/drawing/2014/main" id="{00000000-0008-0000-0300-00001D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Không hiện liên kết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3752850</xdr:colOff>
          <xdr:row>0</xdr:row>
          <xdr:rowOff>85725</xdr:rowOff>
        </xdr:from>
        <xdr:to>
          <xdr:col>5</xdr:col>
          <xdr:colOff>4743450</xdr:colOff>
          <xdr:row>1</xdr:row>
          <xdr:rowOff>152400</xdr:rowOff>
        </xdr:to>
        <xdr:sp macro="" textlink="">
          <xdr:nvSpPr>
            <xdr:cNvPr id="6686" name="Button 542" hidden="1">
              <a:extLst>
                <a:ext uri="{63B3BB69-23CF-44E3-9099-C40C66FF867C}">
                  <a14:compatExt spid="_x0000_s6686"/>
                </a:ext>
                <a:ext uri="{FF2B5EF4-FFF2-40B4-BE49-F238E27FC236}">
                  <a16:creationId xmlns:a16="http://schemas.microsoft.com/office/drawing/2014/main" id="{00000000-0008-0000-0300-00001E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Cetasika-Citta</a:t>
              </a:r>
            </a:p>
          </xdr:txBody>
        </xdr:sp>
        <xdr:clientData fPrintsWithSheet="0"/>
      </xdr:twoCellAnchor>
    </mc:Choice>
    <mc:Fallback/>
  </mc:AlternateContent>
  <xdr:twoCellAnchor editAs="oneCell">
    <xdr:from>
      <xdr:col>5</xdr:col>
      <xdr:colOff>114300</xdr:colOff>
      <xdr:row>1</xdr:row>
      <xdr:rowOff>30480</xdr:rowOff>
    </xdr:from>
    <xdr:to>
      <xdr:col>5</xdr:col>
      <xdr:colOff>1455420</xdr:colOff>
      <xdr:row>2</xdr:row>
      <xdr:rowOff>96613</xdr:rowOff>
    </xdr:to>
    <xdr:pic>
      <xdr:nvPicPr>
        <xdr:cNvPr id="3" name="Hình ảnh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srcRect l="7031" t="16582" r="7812" b="30905"/>
        <a:stretch/>
      </xdr:blipFill>
      <xdr:spPr>
        <a:xfrm>
          <a:off x="449580" y="198120"/>
          <a:ext cx="1341120" cy="233773"/>
        </a:xfrm>
        <a:prstGeom prst="rect">
          <a:avLst/>
        </a:prstGeom>
      </xdr:spPr>
    </xdr:pic>
    <xdr:clientData/>
  </xdr:twoCellAnchor>
  <xdr:twoCellAnchor editAs="oneCell">
    <xdr:from>
      <xdr:col>1</xdr:col>
      <xdr:colOff>43543</xdr:colOff>
      <xdr:row>0</xdr:row>
      <xdr:rowOff>1</xdr:rowOff>
    </xdr:from>
    <xdr:to>
      <xdr:col>3</xdr:col>
      <xdr:colOff>65314</xdr:colOff>
      <xdr:row>4</xdr:row>
      <xdr:rowOff>21856</xdr:rowOff>
    </xdr:to>
    <xdr:pic macro="[0]!Gogo_Menu">
      <xdr:nvPicPr>
        <xdr:cNvPr id="2" name="Hình ảnh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381000" y="1"/>
          <a:ext cx="936171" cy="674998"/>
        </a:xfrm>
        <a:prstGeom prst="rect">
          <a:avLst/>
        </a:prstGeom>
      </xdr:spPr>
    </xdr:pic>
    <xdr:clientData/>
  </xdr:twoCellAnchor>
  <xdr:twoCellAnchor editAs="oneCell">
    <xdr:from>
      <xdr:col>1</xdr:col>
      <xdr:colOff>293914</xdr:colOff>
      <xdr:row>4</xdr:row>
      <xdr:rowOff>10886</xdr:rowOff>
    </xdr:from>
    <xdr:to>
      <xdr:col>2</xdr:col>
      <xdr:colOff>323145</xdr:colOff>
      <xdr:row>5</xdr:row>
      <xdr:rowOff>132806</xdr:rowOff>
    </xdr:to>
    <xdr:pic macro="[0]!Close_sheet">
      <xdr:nvPicPr>
        <xdr:cNvPr id="4" name="Hình ảnh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631371" y="664029"/>
          <a:ext cx="486431" cy="5029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135467</xdr:colOff>
      <xdr:row>0</xdr:row>
      <xdr:rowOff>0</xdr:rowOff>
    </xdr:from>
    <xdr:to>
      <xdr:col>1</xdr:col>
      <xdr:colOff>787401</xdr:colOff>
      <xdr:row>0</xdr:row>
      <xdr:rowOff>470057</xdr:rowOff>
    </xdr:to>
    <xdr:pic macro="[0]!Gogo_Menu">
      <xdr:nvPicPr>
        <xdr:cNvPr id="2" name="Hình ảnh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54000" y="0"/>
          <a:ext cx="651934" cy="470057"/>
        </a:xfrm>
        <a:prstGeom prst="rect">
          <a:avLst/>
        </a:prstGeom>
      </xdr:spPr>
    </xdr:pic>
    <xdr:clientData/>
  </xdr:twoCellAnchor>
  <xdr:twoCellAnchor editAs="oneCell">
    <xdr:from>
      <xdr:col>2</xdr:col>
      <xdr:colOff>59267</xdr:colOff>
      <xdr:row>0</xdr:row>
      <xdr:rowOff>33868</xdr:rowOff>
    </xdr:from>
    <xdr:to>
      <xdr:col>2</xdr:col>
      <xdr:colOff>457200</xdr:colOff>
      <xdr:row>0</xdr:row>
      <xdr:rowOff>445290</xdr:rowOff>
    </xdr:to>
    <xdr:pic macro="[0]!Close_sheet">
      <xdr:nvPicPr>
        <xdr:cNvPr id="3" name="Hình ảnh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1066800" y="33868"/>
          <a:ext cx="397933" cy="411422"/>
        </a:xfrm>
        <a:prstGeom prst="rect">
          <a:avLst/>
        </a:prstGeom>
      </xdr:spPr>
    </xdr:pic>
    <xdr:clientData/>
  </xdr:twoCellAnchor>
  <xdr:oneCellAnchor>
    <xdr:from>
      <xdr:col>4</xdr:col>
      <xdr:colOff>321732</xdr:colOff>
      <xdr:row>0</xdr:row>
      <xdr:rowOff>16931</xdr:rowOff>
    </xdr:from>
    <xdr:ext cx="1286934" cy="461024"/>
    <xdr:sp macro="[0]!Open_Citta_Cetasika_Citta" textlink="">
      <xdr:nvSpPr>
        <xdr:cNvPr id="4" name="Hộp Văn bản 3">
          <a:extLst>
            <a:ext uri="{FF2B5EF4-FFF2-40B4-BE49-F238E27FC236}">
              <a16:creationId xmlns:a16="http://schemas.microsoft.com/office/drawing/2014/main" id="{00000000-0008-0000-0400-000004000000}"/>
            </a:ext>
          </a:extLst>
        </xdr:cNvPr>
        <xdr:cNvSpPr txBox="1"/>
      </xdr:nvSpPr>
      <xdr:spPr>
        <a:xfrm>
          <a:off x="2641599" y="16931"/>
          <a:ext cx="1286934" cy="461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400">
              <a:latin typeface="Arial" panose="020B0604020202020204" pitchFamily="34" charset="0"/>
              <a:cs typeface="Arial" panose="020B0604020202020204" pitchFamily="34" charset="0"/>
            </a:rPr>
            <a:t>    </a:t>
          </a:r>
          <a:r>
            <a:rPr lang="en-US" sz="1400">
              <a:latin typeface="Arial" panose="020B0604020202020204" pitchFamily="34" charset="0"/>
              <a:cs typeface="Arial" panose="020B0604020202020204" pitchFamily="34" charset="0"/>
              <a:sym typeface="Wingdings" panose="05000000000000000000" pitchFamily="2" charset="2"/>
            </a:rPr>
            <a:t></a:t>
          </a:r>
          <a:r>
            <a:rPr lang="en-US" sz="1400">
              <a:latin typeface="Arial" panose="020B0604020202020204" pitchFamily="34" charset="0"/>
              <a:cs typeface="Arial" panose="020B0604020202020204" pitchFamily="34" charset="0"/>
            </a:rPr>
            <a:t>  </a:t>
          </a:r>
          <a:r>
            <a:rPr lang="en-US" sz="1100">
              <a:latin typeface="Arial" panose="020B0604020202020204" pitchFamily="34" charset="0"/>
              <a:cs typeface="Arial" panose="020B0604020202020204" pitchFamily="34" charset="0"/>
            </a:rPr>
            <a:t>Quay lại </a:t>
          </a:r>
        </a:p>
        <a:p>
          <a:pPr algn="l"/>
          <a:r>
            <a:rPr lang="en-US" sz="1100" b="1">
              <a:solidFill>
                <a:srgbClr val="C00000"/>
              </a:solidFill>
              <a:latin typeface="Arial" panose="020B0604020202020204" pitchFamily="34" charset="0"/>
              <a:cs typeface="Arial" panose="020B0604020202020204" pitchFamily="34" charset="0"/>
            </a:rPr>
            <a:t>Cetasika - Citta</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29</xdr:col>
      <xdr:colOff>244928</xdr:colOff>
      <xdr:row>48</xdr:row>
      <xdr:rowOff>146956</xdr:rowOff>
    </xdr:from>
    <xdr:to>
      <xdr:col>34</xdr:col>
      <xdr:colOff>239485</xdr:colOff>
      <xdr:row>54</xdr:row>
      <xdr:rowOff>92948</xdr:rowOff>
    </xdr:to>
    <xdr:grpSp>
      <xdr:nvGrpSpPr>
        <xdr:cNvPr id="9" name="Nhóm 8">
          <a:extLst>
            <a:ext uri="{FF2B5EF4-FFF2-40B4-BE49-F238E27FC236}">
              <a16:creationId xmlns:a16="http://schemas.microsoft.com/office/drawing/2014/main" id="{00000000-0008-0000-0500-000009000000}"/>
            </a:ext>
          </a:extLst>
        </xdr:cNvPr>
        <xdr:cNvGrpSpPr/>
      </xdr:nvGrpSpPr>
      <xdr:grpSpPr>
        <a:xfrm>
          <a:off x="15129905" y="10581161"/>
          <a:ext cx="2306535" cy="933128"/>
          <a:chOff x="15454448" y="10258696"/>
          <a:chExt cx="2356757" cy="951832"/>
        </a:xfrm>
      </xdr:grpSpPr>
      <xdr:sp macro="" textlink="">
        <xdr:nvSpPr>
          <xdr:cNvPr id="2" name="Ngoặc móc Trái 1">
            <a:extLst>
              <a:ext uri="{FF2B5EF4-FFF2-40B4-BE49-F238E27FC236}">
                <a16:creationId xmlns:a16="http://schemas.microsoft.com/office/drawing/2014/main" id="{00000000-0008-0000-0500-000002000000}"/>
              </a:ext>
            </a:extLst>
          </xdr:cNvPr>
          <xdr:cNvSpPr/>
        </xdr:nvSpPr>
        <xdr:spPr>
          <a:xfrm rot="16200000">
            <a:off x="16452124" y="9261020"/>
            <a:ext cx="361406" cy="2356757"/>
          </a:xfrm>
          <a:prstGeom prst="leftBrace">
            <a:avLst>
              <a:gd name="adj1" fmla="val 0"/>
              <a:gd name="adj2" fmla="val 77749"/>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4" name="Đường nối Thẳng 3">
            <a:extLst>
              <a:ext uri="{FF2B5EF4-FFF2-40B4-BE49-F238E27FC236}">
                <a16:creationId xmlns:a16="http://schemas.microsoft.com/office/drawing/2014/main" id="{00000000-0008-0000-0500-000004000000}"/>
              </a:ext>
            </a:extLst>
          </xdr:cNvPr>
          <xdr:cNvCxnSpPr/>
        </xdr:nvCxnSpPr>
        <xdr:spPr>
          <a:xfrm>
            <a:off x="15479151" y="11210528"/>
            <a:ext cx="1814564"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 name="Đường nối Thẳng 5">
            <a:extLst>
              <a:ext uri="{FF2B5EF4-FFF2-40B4-BE49-F238E27FC236}">
                <a16:creationId xmlns:a16="http://schemas.microsoft.com/office/drawing/2014/main" id="{00000000-0008-0000-0500-000006000000}"/>
              </a:ext>
            </a:extLst>
          </xdr:cNvPr>
          <xdr:cNvCxnSpPr>
            <a:endCxn id="2" idx="1"/>
          </xdr:cNvCxnSpPr>
        </xdr:nvCxnSpPr>
        <xdr:spPr>
          <a:xfrm flipH="1" flipV="1">
            <a:off x="17286803" y="10620102"/>
            <a:ext cx="6075" cy="587913"/>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97971</xdr:colOff>
      <xdr:row>0</xdr:row>
      <xdr:rowOff>0</xdr:rowOff>
    </xdr:from>
    <xdr:to>
      <xdr:col>1</xdr:col>
      <xdr:colOff>587828</xdr:colOff>
      <xdr:row>0</xdr:row>
      <xdr:rowOff>572964</xdr:rowOff>
    </xdr:to>
    <xdr:pic macro="[0]!Gogo_Menu">
      <xdr:nvPicPr>
        <xdr:cNvPr id="3" name="Hình ảnh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97971" y="0"/>
          <a:ext cx="794657" cy="572964"/>
        </a:xfrm>
        <a:prstGeom prst="rect">
          <a:avLst/>
        </a:prstGeom>
      </xdr:spPr>
    </xdr:pic>
    <xdr:clientData/>
  </xdr:twoCellAnchor>
  <xdr:twoCellAnchor editAs="oneCell">
    <xdr:from>
      <xdr:col>2</xdr:col>
      <xdr:colOff>54428</xdr:colOff>
      <xdr:row>0</xdr:row>
      <xdr:rowOff>65315</xdr:rowOff>
    </xdr:from>
    <xdr:to>
      <xdr:col>2</xdr:col>
      <xdr:colOff>486109</xdr:colOff>
      <xdr:row>0</xdr:row>
      <xdr:rowOff>511629</xdr:rowOff>
    </xdr:to>
    <xdr:pic macro="[0]!Close_sheet">
      <xdr:nvPicPr>
        <xdr:cNvPr id="5" name="Hình ảnh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968828" y="65315"/>
          <a:ext cx="431681" cy="44631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114300</xdr:colOff>
      <xdr:row>1</xdr:row>
      <xdr:rowOff>30480</xdr:rowOff>
    </xdr:from>
    <xdr:to>
      <xdr:col>5</xdr:col>
      <xdr:colOff>1455420</xdr:colOff>
      <xdr:row>1</xdr:row>
      <xdr:rowOff>259898</xdr:rowOff>
    </xdr:to>
    <xdr:pic>
      <xdr:nvPicPr>
        <xdr:cNvPr id="2" name="Hình ảnh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srcRect l="7031" t="16582" r="7812" b="30905"/>
        <a:stretch/>
      </xdr:blipFill>
      <xdr:spPr>
        <a:xfrm>
          <a:off x="449580" y="198120"/>
          <a:ext cx="1341120" cy="233773"/>
        </a:xfrm>
        <a:prstGeom prst="rect">
          <a:avLst/>
        </a:prstGeom>
      </xdr:spPr>
    </xdr:pic>
    <xdr:clientData/>
  </xdr:twoCellAnchor>
  <xdr:twoCellAnchor editAs="oneCell">
    <xdr:from>
      <xdr:col>1</xdr:col>
      <xdr:colOff>43542</xdr:colOff>
      <xdr:row>0</xdr:row>
      <xdr:rowOff>43542</xdr:rowOff>
    </xdr:from>
    <xdr:to>
      <xdr:col>3</xdr:col>
      <xdr:colOff>43542</xdr:colOff>
      <xdr:row>2</xdr:row>
      <xdr:rowOff>234757</xdr:rowOff>
    </xdr:to>
    <xdr:pic macro="[0]!Gogo_Menu">
      <xdr:nvPicPr>
        <xdr:cNvPr id="4" name="Hình ảnh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380999" y="43542"/>
          <a:ext cx="914400" cy="659301"/>
        </a:xfrm>
        <a:prstGeom prst="rect">
          <a:avLst/>
        </a:prstGeom>
      </xdr:spPr>
    </xdr:pic>
    <xdr:clientData/>
  </xdr:twoCellAnchor>
  <xdr:twoCellAnchor editAs="oneCell">
    <xdr:from>
      <xdr:col>3</xdr:col>
      <xdr:colOff>174171</xdr:colOff>
      <xdr:row>0</xdr:row>
      <xdr:rowOff>87086</xdr:rowOff>
    </xdr:from>
    <xdr:to>
      <xdr:col>4</xdr:col>
      <xdr:colOff>261257</xdr:colOff>
      <xdr:row>2</xdr:row>
      <xdr:rowOff>181736</xdr:rowOff>
    </xdr:to>
    <xdr:pic macro="[0]!Close_sheet">
      <xdr:nvPicPr>
        <xdr:cNvPr id="5" name="Hình ảnh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1426028" y="87086"/>
          <a:ext cx="544286" cy="56273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439209</xdr:colOff>
      <xdr:row>45</xdr:row>
      <xdr:rowOff>76200</xdr:rowOff>
    </xdr:from>
    <xdr:to>
      <xdr:col>31</xdr:col>
      <xdr:colOff>92440</xdr:colOff>
      <xdr:row>71</xdr:row>
      <xdr:rowOff>27034</xdr:rowOff>
    </xdr:to>
    <xdr:pic>
      <xdr:nvPicPr>
        <xdr:cNvPr id="16" name="Hình ảnh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a:stretch>
          <a:fillRect/>
        </a:stretch>
      </xdr:blipFill>
      <xdr:spPr>
        <a:xfrm>
          <a:off x="10236352" y="9982200"/>
          <a:ext cx="5749231" cy="4223477"/>
        </a:xfrm>
        <a:prstGeom prst="rect">
          <a:avLst/>
        </a:prstGeom>
      </xdr:spPr>
    </xdr:pic>
    <xdr:clientData/>
  </xdr:twoCellAnchor>
  <xdr:twoCellAnchor editAs="oneCell">
    <xdr:from>
      <xdr:col>0</xdr:col>
      <xdr:colOff>10885</xdr:colOff>
      <xdr:row>0</xdr:row>
      <xdr:rowOff>0</xdr:rowOff>
    </xdr:from>
    <xdr:to>
      <xdr:col>1</xdr:col>
      <xdr:colOff>43426</xdr:colOff>
      <xdr:row>3</xdr:row>
      <xdr:rowOff>97972</xdr:rowOff>
    </xdr:to>
    <xdr:pic macro="[0]!Gogo_Menu">
      <xdr:nvPicPr>
        <xdr:cNvPr id="2" name="Hình ảnh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2"/>
        <a:stretch>
          <a:fillRect/>
        </a:stretch>
      </xdr:blipFill>
      <xdr:spPr>
        <a:xfrm>
          <a:off x="10885" y="0"/>
          <a:ext cx="936055" cy="674915"/>
        </a:xfrm>
        <a:prstGeom prst="rect">
          <a:avLst/>
        </a:prstGeom>
      </xdr:spPr>
    </xdr:pic>
    <xdr:clientData/>
  </xdr:twoCellAnchor>
  <xdr:twoCellAnchor editAs="oneCell">
    <xdr:from>
      <xdr:col>0</xdr:col>
      <xdr:colOff>141515</xdr:colOff>
      <xdr:row>4</xdr:row>
      <xdr:rowOff>108855</xdr:rowOff>
    </xdr:from>
    <xdr:to>
      <xdr:col>0</xdr:col>
      <xdr:colOff>751114</xdr:colOff>
      <xdr:row>8</xdr:row>
      <xdr:rowOff>96861</xdr:rowOff>
    </xdr:to>
    <xdr:pic macro="[0]!Close_sheet">
      <xdr:nvPicPr>
        <xdr:cNvPr id="3" name="Hình ảnh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141515" y="849084"/>
          <a:ext cx="609599" cy="63026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33</xdr:col>
      <xdr:colOff>301239</xdr:colOff>
      <xdr:row>44</xdr:row>
      <xdr:rowOff>0</xdr:rowOff>
    </xdr:from>
    <xdr:to>
      <xdr:col>42</xdr:col>
      <xdr:colOff>727266</xdr:colOff>
      <xdr:row>86</xdr:row>
      <xdr:rowOff>136071</xdr:rowOff>
    </xdr:to>
    <xdr:grpSp>
      <xdr:nvGrpSpPr>
        <xdr:cNvPr id="5" name="Nhóm 4">
          <a:extLst>
            <a:ext uri="{FF2B5EF4-FFF2-40B4-BE49-F238E27FC236}">
              <a16:creationId xmlns:a16="http://schemas.microsoft.com/office/drawing/2014/main" id="{00000000-0008-0000-0800-000005000000}"/>
            </a:ext>
          </a:extLst>
        </xdr:cNvPr>
        <xdr:cNvGrpSpPr/>
      </xdr:nvGrpSpPr>
      <xdr:grpSpPr>
        <a:xfrm>
          <a:off x="25256739" y="8433288"/>
          <a:ext cx="7349969" cy="6942783"/>
          <a:chOff x="6727346" y="2167011"/>
          <a:chExt cx="3957637" cy="4236423"/>
        </a:xfrm>
      </xdr:grpSpPr>
      <xdr:pic>
        <xdr:nvPicPr>
          <xdr:cNvPr id="3" name="Hình ảnh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727346" y="2167011"/>
            <a:ext cx="3957637" cy="2645693"/>
          </a:xfrm>
          <a:prstGeom prst="rect">
            <a:avLst/>
          </a:prstGeom>
        </xdr:spPr>
      </xdr:pic>
      <xdr:pic>
        <xdr:nvPicPr>
          <xdr:cNvPr id="4" name="Hình ảnh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00531" y="4764497"/>
            <a:ext cx="3843997" cy="1638937"/>
          </a:xfrm>
          <a:prstGeom prst="rect">
            <a:avLst/>
          </a:prstGeom>
        </xdr:spPr>
      </xdr:pic>
    </xdr:grpSp>
    <xdr:clientData/>
  </xdr:twoCellAnchor>
  <xdr:twoCellAnchor>
    <xdr:from>
      <xdr:col>3</xdr:col>
      <xdr:colOff>818028</xdr:colOff>
      <xdr:row>9</xdr:row>
      <xdr:rowOff>0</xdr:rowOff>
    </xdr:from>
    <xdr:to>
      <xdr:col>4</xdr:col>
      <xdr:colOff>9995</xdr:colOff>
      <xdr:row>13</xdr:row>
      <xdr:rowOff>163451</xdr:rowOff>
    </xdr:to>
    <xdr:sp macro="" textlink="">
      <xdr:nvSpPr>
        <xdr:cNvPr id="2" name="Ngoặc móc Trái 1">
          <a:extLst>
            <a:ext uri="{FF2B5EF4-FFF2-40B4-BE49-F238E27FC236}">
              <a16:creationId xmlns:a16="http://schemas.microsoft.com/office/drawing/2014/main" id="{00000000-0008-0000-0800-000002000000}"/>
            </a:ext>
          </a:extLst>
        </xdr:cNvPr>
        <xdr:cNvSpPr/>
      </xdr:nvSpPr>
      <xdr:spPr>
        <a:xfrm>
          <a:off x="3115234" y="1322294"/>
          <a:ext cx="133261" cy="835804"/>
        </a:xfrm>
        <a:prstGeom prst="leftBrace">
          <a:avLst>
            <a:gd name="adj1" fmla="val 263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811166</xdr:colOff>
      <xdr:row>25</xdr:row>
      <xdr:rowOff>8283</xdr:rowOff>
    </xdr:from>
    <xdr:to>
      <xdr:col>4</xdr:col>
      <xdr:colOff>9995</xdr:colOff>
      <xdr:row>31</xdr:row>
      <xdr:rowOff>0</xdr:rowOff>
    </xdr:to>
    <xdr:sp macro="" textlink="">
      <xdr:nvSpPr>
        <xdr:cNvPr id="6" name="Ngoặc móc Trái 5">
          <a:extLst>
            <a:ext uri="{FF2B5EF4-FFF2-40B4-BE49-F238E27FC236}">
              <a16:creationId xmlns:a16="http://schemas.microsoft.com/office/drawing/2014/main" id="{00000000-0008-0000-0800-000006000000}"/>
            </a:ext>
          </a:extLst>
        </xdr:cNvPr>
        <xdr:cNvSpPr/>
      </xdr:nvSpPr>
      <xdr:spPr>
        <a:xfrm>
          <a:off x="3108372" y="4019989"/>
          <a:ext cx="140123" cy="1000246"/>
        </a:xfrm>
        <a:prstGeom prst="leftBrace">
          <a:avLst>
            <a:gd name="adj1" fmla="val 263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811166</xdr:colOff>
      <xdr:row>31</xdr:row>
      <xdr:rowOff>5442</xdr:rowOff>
    </xdr:from>
    <xdr:to>
      <xdr:col>4</xdr:col>
      <xdr:colOff>9995</xdr:colOff>
      <xdr:row>34</xdr:row>
      <xdr:rowOff>174171</xdr:rowOff>
    </xdr:to>
    <xdr:sp macro="" textlink="">
      <xdr:nvSpPr>
        <xdr:cNvPr id="7" name="Ngoặc móc Trái 6">
          <a:extLst>
            <a:ext uri="{FF2B5EF4-FFF2-40B4-BE49-F238E27FC236}">
              <a16:creationId xmlns:a16="http://schemas.microsoft.com/office/drawing/2014/main" id="{00000000-0008-0000-0800-000007000000}"/>
            </a:ext>
          </a:extLst>
        </xdr:cNvPr>
        <xdr:cNvSpPr/>
      </xdr:nvSpPr>
      <xdr:spPr>
        <a:xfrm>
          <a:off x="2721609" y="5905499"/>
          <a:ext cx="140443" cy="691243"/>
        </a:xfrm>
        <a:prstGeom prst="leftBrace">
          <a:avLst>
            <a:gd name="adj1" fmla="val 263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9</xdr:col>
      <xdr:colOff>421821</xdr:colOff>
      <xdr:row>43</xdr:row>
      <xdr:rowOff>95249</xdr:rowOff>
    </xdr:from>
    <xdr:to>
      <xdr:col>18</xdr:col>
      <xdr:colOff>390503</xdr:colOff>
      <xdr:row>96</xdr:row>
      <xdr:rowOff>13607</xdr:rowOff>
    </xdr:to>
    <xdr:pic>
      <xdr:nvPicPr>
        <xdr:cNvPr id="8" name="Hình ảnh 7">
          <a:extLst>
            <a:ext uri="{FF2B5EF4-FFF2-40B4-BE49-F238E27FC236}">
              <a16:creationId xmlns:a16="http://schemas.microsoft.com/office/drawing/2014/main" id="{00000000-0008-0000-0800-000008000000}"/>
            </a:ext>
          </a:extLst>
        </xdr:cNvPr>
        <xdr:cNvPicPr>
          <a:picLocks noChangeAspect="1"/>
        </xdr:cNvPicPr>
      </xdr:nvPicPr>
      <xdr:blipFill rotWithShape="1">
        <a:blip xmlns:r="http://schemas.openxmlformats.org/officeDocument/2006/relationships" r:embed="rId3"/>
        <a:srcRect t="625"/>
        <a:stretch/>
      </xdr:blipFill>
      <xdr:spPr>
        <a:xfrm>
          <a:off x="8245928" y="8518070"/>
          <a:ext cx="6704218" cy="8654145"/>
        </a:xfrm>
        <a:prstGeom prst="rect">
          <a:avLst/>
        </a:prstGeom>
      </xdr:spPr>
    </xdr:pic>
    <xdr:clientData/>
  </xdr:twoCellAnchor>
  <xdr:twoCellAnchor editAs="oneCell">
    <xdr:from>
      <xdr:col>0</xdr:col>
      <xdr:colOff>195943</xdr:colOff>
      <xdr:row>0</xdr:row>
      <xdr:rowOff>0</xdr:rowOff>
    </xdr:from>
    <xdr:to>
      <xdr:col>1</xdr:col>
      <xdr:colOff>819487</xdr:colOff>
      <xdr:row>3</xdr:row>
      <xdr:rowOff>10886</xdr:rowOff>
    </xdr:to>
    <xdr:pic macro="[0]!Gogo_Menu">
      <xdr:nvPicPr>
        <xdr:cNvPr id="9" name="Hình ảnh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4"/>
        <a:stretch>
          <a:fillRect/>
        </a:stretch>
      </xdr:blipFill>
      <xdr:spPr>
        <a:xfrm>
          <a:off x="195943" y="0"/>
          <a:ext cx="830373" cy="598715"/>
        </a:xfrm>
        <a:prstGeom prst="rect">
          <a:avLst/>
        </a:prstGeom>
      </xdr:spPr>
    </xdr:pic>
    <xdr:clientData/>
  </xdr:twoCellAnchor>
  <xdr:twoCellAnchor editAs="oneCell">
    <xdr:from>
      <xdr:col>2</xdr:col>
      <xdr:colOff>76200</xdr:colOff>
      <xdr:row>0</xdr:row>
      <xdr:rowOff>45720</xdr:rowOff>
    </xdr:from>
    <xdr:to>
      <xdr:col>2</xdr:col>
      <xdr:colOff>562631</xdr:colOff>
      <xdr:row>2</xdr:row>
      <xdr:rowOff>121920</xdr:rowOff>
    </xdr:to>
    <xdr:pic macro="[0]!Close_sheet">
      <xdr:nvPicPr>
        <xdr:cNvPr id="16" name="Hình ảnh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5"/>
        <a:stretch>
          <a:fillRect/>
        </a:stretch>
      </xdr:blipFill>
      <xdr:spPr>
        <a:xfrm>
          <a:off x="1127760" y="45720"/>
          <a:ext cx="486431" cy="5029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65314</xdr:colOff>
      <xdr:row>0</xdr:row>
      <xdr:rowOff>87085</xdr:rowOff>
    </xdr:from>
    <xdr:to>
      <xdr:col>2</xdr:col>
      <xdr:colOff>547670</xdr:colOff>
      <xdr:row>2</xdr:row>
      <xdr:rowOff>108857</xdr:rowOff>
    </xdr:to>
    <xdr:pic macro="[0]!Gogo_Menu">
      <xdr:nvPicPr>
        <xdr:cNvPr id="2" name="Hình ảnh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61257" y="87085"/>
          <a:ext cx="1026642" cy="740229"/>
        </a:xfrm>
        <a:prstGeom prst="rect">
          <a:avLst/>
        </a:prstGeom>
      </xdr:spPr>
    </xdr:pic>
    <xdr:clientData/>
  </xdr:twoCellAnchor>
  <xdr:twoCellAnchor editAs="oneCell">
    <xdr:from>
      <xdr:col>2</xdr:col>
      <xdr:colOff>762000</xdr:colOff>
      <xdr:row>0</xdr:row>
      <xdr:rowOff>190493</xdr:rowOff>
    </xdr:from>
    <xdr:to>
      <xdr:col>2</xdr:col>
      <xdr:colOff>1317172</xdr:colOff>
      <xdr:row>2</xdr:row>
      <xdr:rowOff>43543</xdr:rowOff>
    </xdr:to>
    <xdr:pic macro="[0]!Close_sheet">
      <xdr:nvPicPr>
        <xdr:cNvPr id="3" name="Hình ảnh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1502229" y="190493"/>
          <a:ext cx="555172" cy="5715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206830</xdr:colOff>
      <xdr:row>0</xdr:row>
      <xdr:rowOff>0</xdr:rowOff>
    </xdr:from>
    <xdr:to>
      <xdr:col>1</xdr:col>
      <xdr:colOff>728900</xdr:colOff>
      <xdr:row>23</xdr:row>
      <xdr:rowOff>141513</xdr:rowOff>
    </xdr:to>
    <xdr:pic macro="[0]!Gogo_Menu">
      <xdr:nvPicPr>
        <xdr:cNvPr id="2" name="Hình ảnh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06830" y="0"/>
          <a:ext cx="739784" cy="533399"/>
        </a:xfrm>
        <a:prstGeom prst="rect">
          <a:avLst/>
        </a:prstGeom>
      </xdr:spPr>
    </xdr:pic>
    <xdr:clientData/>
  </xdr:twoCellAnchor>
  <xdr:twoCellAnchor editAs="oneCell">
    <xdr:from>
      <xdr:col>1</xdr:col>
      <xdr:colOff>185057</xdr:colOff>
      <xdr:row>23</xdr:row>
      <xdr:rowOff>152399</xdr:rowOff>
    </xdr:from>
    <xdr:to>
      <xdr:col>1</xdr:col>
      <xdr:colOff>598715</xdr:colOff>
      <xdr:row>25</xdr:row>
      <xdr:rowOff>253508</xdr:rowOff>
    </xdr:to>
    <xdr:pic macro="[0]!Close_sheet">
      <xdr:nvPicPr>
        <xdr:cNvPr id="3" name="Hình ảnh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402771" y="544285"/>
          <a:ext cx="413658" cy="42768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71718</xdr:colOff>
      <xdr:row>0</xdr:row>
      <xdr:rowOff>0</xdr:rowOff>
    </xdr:from>
    <xdr:to>
      <xdr:col>1</xdr:col>
      <xdr:colOff>824753</xdr:colOff>
      <xdr:row>0</xdr:row>
      <xdr:rowOff>542952</xdr:rowOff>
    </xdr:to>
    <xdr:pic macro="[0]!Gogo_Menu">
      <xdr:nvPicPr>
        <xdr:cNvPr id="2" name="Hình ảnh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88259" y="0"/>
          <a:ext cx="753035" cy="542952"/>
        </a:xfrm>
        <a:prstGeom prst="rect">
          <a:avLst/>
        </a:prstGeom>
      </xdr:spPr>
    </xdr:pic>
    <xdr:clientData/>
  </xdr:twoCellAnchor>
  <xdr:twoCellAnchor editAs="oneCell">
    <xdr:from>
      <xdr:col>2</xdr:col>
      <xdr:colOff>26894</xdr:colOff>
      <xdr:row>0</xdr:row>
      <xdr:rowOff>107578</xdr:rowOff>
    </xdr:from>
    <xdr:to>
      <xdr:col>2</xdr:col>
      <xdr:colOff>410066</xdr:colOff>
      <xdr:row>0</xdr:row>
      <xdr:rowOff>502024</xdr:rowOff>
    </xdr:to>
    <xdr:pic macro="[0]!Close_sheet">
      <xdr:nvPicPr>
        <xdr:cNvPr id="3" name="Hình ảnh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1030941" y="107578"/>
          <a:ext cx="383172" cy="39444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129167</xdr:colOff>
      <xdr:row>2</xdr:row>
      <xdr:rowOff>47625</xdr:rowOff>
    </xdr:from>
    <xdr:to>
      <xdr:col>16</xdr:col>
      <xdr:colOff>398754</xdr:colOff>
      <xdr:row>84</xdr:row>
      <xdr:rowOff>130630</xdr:rowOff>
    </xdr:to>
    <xdr:pic>
      <xdr:nvPicPr>
        <xdr:cNvPr id="2" name="Hình ảnh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444853" y="385082"/>
          <a:ext cx="9413587" cy="13472433"/>
        </a:xfrm>
        <a:prstGeom prst="rect">
          <a:avLst/>
        </a:prstGeom>
      </xdr:spPr>
    </xdr:pic>
    <xdr:clientData/>
  </xdr:twoCellAnchor>
  <xdr:twoCellAnchor editAs="oneCell">
    <xdr:from>
      <xdr:col>17</xdr:col>
      <xdr:colOff>185060</xdr:colOff>
      <xdr:row>2</xdr:row>
      <xdr:rowOff>87086</xdr:rowOff>
    </xdr:from>
    <xdr:to>
      <xdr:col>32</xdr:col>
      <xdr:colOff>478004</xdr:colOff>
      <xdr:row>85</xdr:row>
      <xdr:rowOff>68966</xdr:rowOff>
    </xdr:to>
    <xdr:pic>
      <xdr:nvPicPr>
        <xdr:cNvPr id="3" name="Hình ảnh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10254346" y="435429"/>
          <a:ext cx="9436944" cy="13534594"/>
        </a:xfrm>
        <a:prstGeom prst="rect">
          <a:avLst/>
        </a:prstGeom>
      </xdr:spPr>
    </xdr:pic>
    <xdr:clientData/>
  </xdr:twoCellAnchor>
  <xdr:twoCellAnchor editAs="oneCell">
    <xdr:from>
      <xdr:col>2</xdr:col>
      <xdr:colOff>97971</xdr:colOff>
      <xdr:row>1</xdr:row>
      <xdr:rowOff>32658</xdr:rowOff>
    </xdr:from>
    <xdr:to>
      <xdr:col>3</xdr:col>
      <xdr:colOff>446313</xdr:colOff>
      <xdr:row>5</xdr:row>
      <xdr:rowOff>59324</xdr:rowOff>
    </xdr:to>
    <xdr:pic macro="[0]!Gogo_Menu">
      <xdr:nvPicPr>
        <xdr:cNvPr id="4" name="Hình ảnh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a:stretch>
          <a:fillRect/>
        </a:stretch>
      </xdr:blipFill>
      <xdr:spPr>
        <a:xfrm>
          <a:off x="1023257" y="206829"/>
          <a:ext cx="957942" cy="690695"/>
        </a:xfrm>
        <a:prstGeom prst="rect">
          <a:avLst/>
        </a:prstGeom>
      </xdr:spPr>
    </xdr:pic>
    <xdr:clientData/>
  </xdr:twoCellAnchor>
  <xdr:twoCellAnchor editAs="oneCell">
    <xdr:from>
      <xdr:col>3</xdr:col>
      <xdr:colOff>555171</xdr:colOff>
      <xdr:row>1</xdr:row>
      <xdr:rowOff>163286</xdr:rowOff>
    </xdr:from>
    <xdr:to>
      <xdr:col>4</xdr:col>
      <xdr:colOff>432002</xdr:colOff>
      <xdr:row>5</xdr:row>
      <xdr:rowOff>2177</xdr:rowOff>
    </xdr:to>
    <xdr:pic macro="[0]!Close_sheet">
      <xdr:nvPicPr>
        <xdr:cNvPr id="5" name="Hình ảnh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4"/>
        <a:stretch>
          <a:fillRect/>
        </a:stretch>
      </xdr:blipFill>
      <xdr:spPr>
        <a:xfrm>
          <a:off x="2090057" y="337457"/>
          <a:ext cx="486431" cy="50292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142876</xdr:colOff>
      <xdr:row>5</xdr:row>
      <xdr:rowOff>114300</xdr:rowOff>
    </xdr:from>
    <xdr:to>
      <xdr:col>7</xdr:col>
      <xdr:colOff>371476</xdr:colOff>
      <xdr:row>25</xdr:row>
      <xdr:rowOff>66675</xdr:rowOff>
    </xdr:to>
    <xdr:pic>
      <xdr:nvPicPr>
        <xdr:cNvPr id="2" name="Hình ảnh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a:srcRect t="7286" r="4551" b="9297"/>
        <a:stretch/>
      </xdr:blipFill>
      <xdr:spPr>
        <a:xfrm>
          <a:off x="142876" y="1247775"/>
          <a:ext cx="5238750" cy="3162300"/>
        </a:xfrm>
        <a:prstGeom prst="rect">
          <a:avLst/>
        </a:prstGeom>
      </xdr:spPr>
    </xdr:pic>
    <xdr:clientData/>
  </xdr:twoCellAnchor>
  <xdr:twoCellAnchor editAs="oneCell">
    <xdr:from>
      <xdr:col>0</xdr:col>
      <xdr:colOff>447675</xdr:colOff>
      <xdr:row>28</xdr:row>
      <xdr:rowOff>95250</xdr:rowOff>
    </xdr:from>
    <xdr:to>
      <xdr:col>7</xdr:col>
      <xdr:colOff>323851</xdr:colOff>
      <xdr:row>41</xdr:row>
      <xdr:rowOff>165844</xdr:rowOff>
    </xdr:to>
    <xdr:pic>
      <xdr:nvPicPr>
        <xdr:cNvPr id="3" name="Hình ảnh 2">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2"/>
        <a:srcRect l="6196" t="13616" r="5507"/>
        <a:stretch/>
      </xdr:blipFill>
      <xdr:spPr>
        <a:xfrm>
          <a:off x="447675" y="5143500"/>
          <a:ext cx="4886326" cy="2175619"/>
        </a:xfrm>
        <a:prstGeom prst="rect">
          <a:avLst/>
        </a:prstGeom>
      </xdr:spPr>
    </xdr:pic>
    <xdr:clientData/>
  </xdr:twoCellAnchor>
  <xdr:twoCellAnchor editAs="oneCell">
    <xdr:from>
      <xdr:col>7</xdr:col>
      <xdr:colOff>504825</xdr:colOff>
      <xdr:row>5</xdr:row>
      <xdr:rowOff>152399</xdr:rowOff>
    </xdr:from>
    <xdr:to>
      <xdr:col>12</xdr:col>
      <xdr:colOff>599791</xdr:colOff>
      <xdr:row>29</xdr:row>
      <xdr:rowOff>37205</xdr:rowOff>
    </xdr:to>
    <xdr:pic>
      <xdr:nvPicPr>
        <xdr:cNvPr id="4" name="Hình ảnh 3">
          <a:extLst>
            <a:ext uri="{FF2B5EF4-FFF2-40B4-BE49-F238E27FC236}">
              <a16:creationId xmlns:a16="http://schemas.microsoft.com/office/drawing/2014/main" id="{00000000-0008-0000-0D00-000004000000}"/>
            </a:ext>
          </a:extLst>
        </xdr:cNvPr>
        <xdr:cNvPicPr>
          <a:picLocks noChangeAspect="1"/>
        </xdr:cNvPicPr>
      </xdr:nvPicPr>
      <xdr:blipFill rotWithShape="1">
        <a:blip xmlns:r="http://schemas.openxmlformats.org/officeDocument/2006/relationships" r:embed="rId3"/>
        <a:srcRect t="24241"/>
        <a:stretch/>
      </xdr:blipFill>
      <xdr:spPr>
        <a:xfrm>
          <a:off x="5514975" y="1285874"/>
          <a:ext cx="3142966" cy="3780531"/>
        </a:xfrm>
        <a:prstGeom prst="rect">
          <a:avLst/>
        </a:prstGeom>
      </xdr:spPr>
    </xdr:pic>
    <xdr:clientData/>
  </xdr:twoCellAnchor>
  <xdr:twoCellAnchor editAs="oneCell">
    <xdr:from>
      <xdr:col>7</xdr:col>
      <xdr:colOff>514351</xdr:colOff>
      <xdr:row>28</xdr:row>
      <xdr:rowOff>118437</xdr:rowOff>
    </xdr:from>
    <xdr:to>
      <xdr:col>12</xdr:col>
      <xdr:colOff>590550</xdr:colOff>
      <xdr:row>59</xdr:row>
      <xdr:rowOff>56250</xdr:rowOff>
    </xdr:to>
    <xdr:pic>
      <xdr:nvPicPr>
        <xdr:cNvPr id="5" name="Hình ảnh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4"/>
        <a:stretch>
          <a:fillRect/>
        </a:stretch>
      </xdr:blipFill>
      <xdr:spPr>
        <a:xfrm>
          <a:off x="5524501" y="4328487"/>
          <a:ext cx="3124199" cy="5014638"/>
        </a:xfrm>
        <a:prstGeom prst="rect">
          <a:avLst/>
        </a:prstGeom>
      </xdr:spPr>
    </xdr:pic>
    <xdr:clientData/>
  </xdr:twoCellAnchor>
  <xdr:twoCellAnchor editAs="oneCell">
    <xdr:from>
      <xdr:col>10</xdr:col>
      <xdr:colOff>160020</xdr:colOff>
      <xdr:row>2</xdr:row>
      <xdr:rowOff>83820</xdr:rowOff>
    </xdr:from>
    <xdr:to>
      <xdr:col>12</xdr:col>
      <xdr:colOff>601980</xdr:colOff>
      <xdr:row>4</xdr:row>
      <xdr:rowOff>38100</xdr:rowOff>
    </xdr:to>
    <xdr:pic>
      <xdr:nvPicPr>
        <xdr:cNvPr id="8" name="Hình ảnh 7">
          <a:extLst>
            <a:ext uri="{FF2B5EF4-FFF2-40B4-BE49-F238E27FC236}">
              <a16:creationId xmlns:a16="http://schemas.microsoft.com/office/drawing/2014/main" id="{00000000-0008-0000-0D00-000008000000}"/>
            </a:ext>
          </a:extLst>
        </xdr:cNvPr>
        <xdr:cNvPicPr>
          <a:picLocks noChangeAspect="1"/>
        </xdr:cNvPicPr>
      </xdr:nvPicPr>
      <xdr:blipFill rotWithShape="1">
        <a:blip xmlns:r="http://schemas.openxmlformats.org/officeDocument/2006/relationships" r:embed="rId5"/>
        <a:srcRect l="7031" t="16582" r="7812" b="30905"/>
        <a:stretch/>
      </xdr:blipFill>
      <xdr:spPr>
        <a:xfrm>
          <a:off x="7040880" y="419100"/>
          <a:ext cx="1661160" cy="289560"/>
        </a:xfrm>
        <a:prstGeom prst="rect">
          <a:avLst/>
        </a:prstGeom>
      </xdr:spPr>
    </xdr:pic>
    <xdr:clientData/>
  </xdr:twoCellAnchor>
  <xdr:twoCellAnchor editAs="oneCell">
    <xdr:from>
      <xdr:col>0</xdr:col>
      <xdr:colOff>7620</xdr:colOff>
      <xdr:row>0</xdr:row>
      <xdr:rowOff>0</xdr:rowOff>
    </xdr:from>
    <xdr:to>
      <xdr:col>0</xdr:col>
      <xdr:colOff>546606</xdr:colOff>
      <xdr:row>2</xdr:row>
      <xdr:rowOff>53340</xdr:rowOff>
    </xdr:to>
    <xdr:pic macro="[0]!Gogo_Menu">
      <xdr:nvPicPr>
        <xdr:cNvPr id="6" name="Hình ảnh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6"/>
        <a:stretch>
          <a:fillRect/>
        </a:stretch>
      </xdr:blipFill>
      <xdr:spPr>
        <a:xfrm>
          <a:off x="7620" y="0"/>
          <a:ext cx="538986" cy="388620"/>
        </a:xfrm>
        <a:prstGeom prst="rect">
          <a:avLst/>
        </a:prstGeom>
      </xdr:spPr>
    </xdr:pic>
    <xdr:clientData/>
  </xdr:twoCellAnchor>
  <xdr:twoCellAnchor editAs="oneCell">
    <xdr:from>
      <xdr:col>0</xdr:col>
      <xdr:colOff>166391</xdr:colOff>
      <xdr:row>2</xdr:row>
      <xdr:rowOff>53340</xdr:rowOff>
    </xdr:from>
    <xdr:to>
      <xdr:col>0</xdr:col>
      <xdr:colOff>505419</xdr:colOff>
      <xdr:row>4</xdr:row>
      <xdr:rowOff>68580</xdr:rowOff>
    </xdr:to>
    <xdr:pic macro="[0]!Close_sheet">
      <xdr:nvPicPr>
        <xdr:cNvPr id="7" name="Hình ảnh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7"/>
        <a:stretch>
          <a:fillRect/>
        </a:stretch>
      </xdr:blipFill>
      <xdr:spPr>
        <a:xfrm>
          <a:off x="166391" y="388620"/>
          <a:ext cx="339028" cy="35052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Hieu-Ha Dinh" id="{0851E163-9C71-49A5-9660-B041E6F6735D}" userId="bf548e9a1e171d06" providerId="Windows Live"/>
</personLis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Y5" dT="2023-05-29T04:22:39.04" personId="{0851E163-9C71-49A5-9660-B041E6F6735D}" id="{0211E44B-73D6-40B3-A6AA-9B648DF96F18}">
    <text xml:space="preserve">Theo đúng nghĩa của từng chữ, Abhidhamma là "Giáo Lý Cao Siêu". 
Attha ở đây là "sự vật". 
Saṅgaha là một toát yếu, một quyển sách khái lược bao gồm những nét đại cương. 
Tiếp đầu ngữ "abhi" được dùng trong nghĩa ưu thắng, vĩ đại, tuyệt diệu, tối thượng, lỗi lạc v.v…
3. Abhidhamma Piṭaka ~ Tạng Diệu Pháp
thường gọi là Tạng Luận, gồm bảy bộ là: 
(1) Dhammasaṅganī, 
(2) Vibhaṅga, 
(3) Dhātukathā, 
(4) Puggalapaññatti, 
(5) Kathāvatthu, 
(6) Yamaka và 
(7) Paṭṭhāna.
</text>
  </threadedComment>
  <threadedComment ref="Z10" dT="2023-05-25T03:15:36.25" personId="{0851E163-9C71-49A5-9660-B041E6F6735D}" id="{66BC08A9-52A5-4BDE-BD93-A78E86A6DEF0}">
    <text xml:space="preserve">Thực tại cùng tột, chân đế, hay đệ nhất nghĩa đế à là chân lý tuyệt đối, trừu tượng (paramattha sacca).
</text>
  </threadedComment>
  <threadedComment ref="CV10" dT="2023-05-25T03:17:52.85" personId="{0851E163-9C71-49A5-9660-B041E6F6735D}" id="{BE04ACDB-B14E-459E-8067-60D93348C508}">
    <text xml:space="preserve">Thực tại bề ngoài, hay tục đế à là chân lý chế định, quy ước, thực tại thông thường của thế gian (sammuti sacca)
</text>
  </threadedComment>
  <threadedComment ref="AC20" dT="2023-05-25T03:20:30.94" personId="{0851E163-9C71-49A5-9660-B041E6F6735D}" id="{9EBF4A70-BD1B-4B15-8057-A0FB97FA9955}">
    <text xml:space="preserve">Nāma bao gồm cả hai, tâm vương và tâm sở. Chương 2 của sách Vi Diệu pháp Toát yếu sẽ đề cập đến các tâm sở ấy (cetasika). 
Có tất cả 52 tâm sở. 
Vedanā, Thọ, là một. 
Saññā, Tưởng, là một tâm sở khác. 50 tâm sở còn lại được gọi chung là Saṅkhāra, Hành. Cái chứa đựng những đặc tính tinh thần ấy là Viññāṇa, Thức, hay tâm vương, đề tài của chương này.
</text>
  </threadedComment>
  <threadedComment ref="BQ20" dT="2023-05-25T03:19:19.52" personId="{0851E163-9C71-49A5-9660-B041E6F6735D}" id="{606509FF-4793-4CFA-9B4C-66FD2A134BD0}">
    <text xml:space="preserve">Rūpa hay Sắc bao hàm cả hai ý nghĩa: đơn vị căn bản của vật chất và cũng là những biến đổi vật lý. 
Vi Diệu Pháp liệt kê 28 loại vật chất, sẽ được đề cập đến trong một chương sau. 
</text>
  </threadedComment>
  <threadedComment ref="Q25" dT="2023-05-25T03:27:10.93" personId="{0851E163-9C71-49A5-9660-B041E6F6735D}" id="{D2F532F3-7E77-4F36-8C9E-915FCA6D4EBA}">
    <text xml:space="preserve">Paramattha, chân đế, hay thực tại đầu tiên là Citta (Tâm Vương). Danh từ "citta" xuất nguyên từ căn "citi", có nghĩa suy nghĩ. Theo Bản Chú Giải "citta", tâm vương hay thức, là cái gì hay biết (cinteti = vijānāti), cái gì nhận thức trần cảnh, hay biết sự hiện hữu của một đối tượng. Không phải cái gì suy nghĩ đến một đối tượng như danh từ này hàm ý. </text>
  </threadedComment>
  <threadedComment ref="N30" dT="2023-05-25T03:37:00.98" personId="{0851E163-9C71-49A5-9660-B041E6F6735D}" id="{FBB129BB-15F4-4C75-9E8F-3CE9B9823E12}">
    <text xml:space="preserve">7. Lokuttara ~ Siêu thế
(Loka + Uttara). Ở đây "Loka" là ngũ uẩn. "Uttara" là ở trên, hay ở ngoài, hay cái gì vượt khỏi lên trên. Ðó là tâm siêu thế, có thể giúp ta vượt ra khỏi thế gian danh-sắc này. 
</text>
  </threadedComment>
  <threadedComment ref="AD30" dT="2023-05-25T03:41:02.51" personId="{0851E163-9C71-49A5-9660-B041E6F6735D}" id="{60F29391-1928-4A8B-9892-BA9FAE7C3822}">
    <text xml:space="preserve">các tâm vương có bốn loại:
i. Kāmāvacaraṁ	Tâm thuộc Dục Giới,
ii. Rūpāvacaraṁ	Tâm thuộc Sắc Giới,
iii. Arūpāvacaraṁ	Tâm thuộc Vô Sắc Giới
iv. Lokuttaraṁ c'āti  Tâm Siêu Thế
Trong đó 3 phân nhóm đầu (i) (ii) (iii) -- Tam Giới: Dục, Sắc và Vô Sắc Giới -- được gọi là tại thế (Lokiya).
</text>
  </threadedComment>
  <threadedComment ref="AF34" dT="2023-05-25T03:29:38.50" personId="{0851E163-9C71-49A5-9660-B041E6F6735D}" id="{0794F848-2D7A-4C2D-B9D6-DD2726600EFA}">
    <text>5. Kāmāvacara ~ Tâm thuộc Dục giới
Kāma, ở thể chủ quan (subjective), là lòng khao khát, dục vọng. Ở thể khách quan (objective) kāma là đối tượng của giác quan như sắc, thinh, hương, vị, xúc. "Kāma" cũng có nghĩa là mười một cảnh giới trong Dục Giới tức bốn cảnh khổ (Apāya), cảnh người (Manussaloka), và sáu cảnh Trời Dục Giới (Sagga).
Avacara là cái gì linh động, di chuyển tới lui, hoặc thường xuyên hiện hữu. Vậy "Kāmāvacara" là cái gì thường lui tới hay thường xuyên hiện hữu trong Dục Giới, hoặc cái gì thuộc về giác quan và đối tượng của giác quan. Thông thường, các loại tâm này phát sanh trong Dục Giới, nhưng cũng có thể phát sanh trong các cảnh giới khác, khi tâm hay biết một đối tượng của giác quan.</text>
  </threadedComment>
  <threadedComment ref="AH38" dT="2023-05-25T03:43:35.22" personId="{0851E163-9C71-49A5-9660-B041E6F6735D}" id="{489CF60C-384E-410D-BD49-3F5464758766}">
    <text xml:space="preserve">Vài loại tâm là bất thiện (akusala) bởi vì bắt nguồn từ tham (lobha), sân hay ác ý (paṭigha), và si (moha).
</text>
  </threadedComment>
  <threadedComment ref="AH38" dT="2023-05-25T03:50:34.37" personId="{0851E163-9C71-49A5-9660-B041E6F6735D}" id="{015AD466-6A5C-4D43-AA78-C5CAF0A13E86}" parentId="{489CF60C-384E-410D-BD49-3F5464758766}">
    <text xml:space="preserve">Các loại tâm bất thiện (akusala) được xem là không lành mạnh, bất tịnh, vì tạo hậu quả không đáng được ưa thích, bất khả ái (aniṭṭha vipāka). 
</text>
  </threadedComment>
  <threadedComment ref="AH38" dT="2023-05-25T03:54:01.32" personId="{0851E163-9C71-49A5-9660-B041E6F6735D}" id="{18146405-680D-4752-9C2E-F923B3396D37}" parentId="{489CF60C-384E-410D-BD49-3F5464758766}">
    <text xml:space="preserve">Theo Abhidhamma, 
(1) moha (si) nằm trong tất cả các loại tâm bất thiện. 
(2) Lobha (tham) và dosa (sân) không phát sanh một mình mà luôn luôn phối hợp với moha (si). 
(3) Còn moha (si), thì có thể khởi sanh đơn độc một mình. Do đó danh từ "momūha", si mê mạnh mẽ.
</text>
  </threadedComment>
  <threadedComment ref="AJ42" dT="2023-05-25T03:46:56.57" personId="{0851E163-9C71-49A5-9660-B041E6F6735D}" id="{FC328761-4623-447B-B080-1F403812745B}">
    <text xml:space="preserve">Tâm Bắt Nguồn Từ Căn Tham:
(1) Một tâm,  không bị xúi giục, đồng phát sanh cùng thọ Hỷ, và liên hợp với tà kiến.
(2) Một tâm, bị xúi giục, đồng phát sanh cùng thọ Hỷ, và liên hợp với tà kiến.
(3) Một tâm, không bị xúi giục, đồng phát sanh cùng thọ Hỷ, và không liên hợp với tà kiến.
(4) Một tâm, bị xúi giục, đồng phát sanh cùng thọ Hỷ, và không liên hợp với tà kiến.
(5) Một tâm, không bị xúi giục, đồng phát sanh cùng thọ Xả, và liên hợp với tà kiến.
(6) Một tâm, bị xúi giục, đồng phát sanh cùng thọ Xả, và liên hợp với tà kiến.
(7) Một tâm, không bị xúi giục, đồng phát sanh cùng thọ Xả, và không liên hợp với tà kiến.
(8) Một tâm, bị xúi giục, đồng phát sanh cùng thọ Xả, và không liên hợp với tà kiến.
Tám loại tâm này bắt nguồn từ Căn Tham.
</text>
  </threadedComment>
  <threadedComment ref="AJ46" dT="2023-05-25T03:48:05.51" personId="{0851E163-9C71-49A5-9660-B041E6F6735D}" id="{07458ADF-E829-4F43-BA92-6AD5576AB34B}">
    <text xml:space="preserve">Tâm Bắt Nguồn Từ Căn Sân
(1) Một tâm, không bị xúi giục, đồng phát sanh cùng thọ Ưu, và có liên hợp với ác ý.
(2) Một tâm, bị xúi giục, đồng phát sanh cùng thọ Ưu,	và có liên hợp với ác ý.
Hai loại tâm này liên hợp với ác ý.
</text>
  </threadedComment>
  <threadedComment ref="AJ50" dT="2023-05-25T03:49:07.30" personId="{0851E163-9C71-49A5-9660-B041E6F6735D}" id="{79FE9F92-F60B-4E8E-9371-3DDB8DEA1E75}">
    <text xml:space="preserve">Tâm Bắt Nguồn Từ Căn Si:
(1) Một tâm, đồng phát sanh cùng thọ Xả, và liên hợp với hoài nghi.
(2) Một tâm, đồng phát sanh cùng thọ Xả, và liên hợp với phóng dật.
Hai loại tâm này bắt nguồn từ căn Si mạnh mẽ.
</text>
  </threadedComment>
  <threadedComment ref="AH70" dT="2023-05-25T03:51:39.59" personId="{0851E163-9C71-49A5-9660-B041E6F6735D}" id="{D8F94FDA-D9F4-4CD6-AB14-D0903343AA20}">
    <text xml:space="preserve">Có những loại tâm thiện (kusala) vì bắt nguồn từ không-tham, tức quảng đại, bố thí (alobha), không- sân, tức thiện ý, từ ái (adosa), và không-si, tức trí tuệ (amoha).
Các loại tâm thiện (kusala) là lành mạnh, thanh tịnh, vì tạo hậu quả đáng được ưa thích, khả ái (iṭṭha vipāka). 
</text>
  </threadedComment>
  <threadedComment ref="AF86" dT="2023-05-25T03:30:51.41" personId="{0851E163-9C71-49A5-9660-B041E6F6735D}" id="{5EAEFFD7-AA78-4C26-BF09-E2C6701C11D0}">
    <text xml:space="preserve">Rūpalokas là những cảnh giới mà người chứng đắc các tầng Thiền Sắc Giới (Rūpajhānas) sẽ tái sanh vào.
Bây giờ, một câu hỏi có thể được nêu lên:
 - "Tại sao chúng sanh ở cảnh Sắc Giới này, lỗi lạc xuất chúng, đã có một cơ thể vật chất rất tế nhị, mà còn gọi cảnh này là Rūpaloka, cảnh "Sắc Giới"? 
Bản Chú Giải giảng rằng bởi vì chúng sanh tái sanh vào cảnh giới ấy là những vị đã phát triển các tầng Thiền căn cứ trên những vật dùng làm đề mục hành thiền như đất, nước v.v... (Rūpakasiṇas).
</text>
  </threadedComment>
  <threadedComment ref="AF102" dT="2023-05-25T03:31:59.13" personId="{0851E163-9C71-49A5-9660-B041E6F6735D}" id="{CCFAB432-C25B-47EE-8360-B19EB1733489}">
    <text xml:space="preserve">Arūpaloka là những cảnh giới không có cơ thể vật chất. 
Do năng lực của Thiền, chỉ có tâm tồn tại trong cảnh này. Thông thường tâm và cơ thể vật chất, danh và sắc, dính liền nhau, không thể tách rời ra. Nhưng, do năng lực của ý chí, trong những trường hợp đặc biệt ngoại lệ, có thể tách rời danh ra khỏi sắc, cũng như ta có thể giữ một khối sắt ở giữa lừng, giữa không trung, nhờ một từ lực nào như nam châm chẳng hạn.
</text>
  </threadedComment>
  <threadedComment ref="AZ136" dT="2023-05-26T08:10:37.34" personId="{0851E163-9C71-49A5-9660-B041E6F6735D}" id="{42535E10-E8AA-45D7-A238-31C9BFB27DC9}">
    <text xml:space="preserve">Tất cả 19 tâm sở "Ðẹp" này đồng phát sanh cùng tất cả các loại tâm thiện, không giống như có những tâm sở bất thiện không hiện hành trong một loại tâm bất thiện. 
Ở đây không có loại tâm vương thiện nào mà không đồng phát sanh cùng với tất cả những tâm sở thiện này. 
Ngoài nhóm tâm sở "Ðẹp" này còn có những tâm sở thiện khác chỉ phát sanh tùy lúc, trong từng loại tâm vương.
</text>
  </threadedComment>
  <threadedComment ref="AZ136" dT="2023-05-26T08:22:26.13" personId="{0851E163-9C71-49A5-9660-B041E6F6735D}" id="{CA7BE215-3876-47C7-A25F-600AF4E639D4}" parentId="{42535E10-E8AA-45D7-A238-31C9BFB27DC9}">
    <text xml:space="preserve">1. Tín
2. Niệm
3. Tàm
4. Quý
5. Không-Tham
6. Không-Sân
7. Xả
8. Tâm Sở Vắng Lặng
9. Tâm Vắng Lặng	
10. Tâm Sở Khinh An
11. Tâm Khinh An
12. Tâm Sở Nhu Thuận
13. Tâm Nhu Thuận
14. Tâm Sở Thích Ứng
15. Tâm Thích Ứng	
16. Tâm Sở Tinh Luyện
17. Tâm Tinh Luyện	
18. Tâm Sở Chánh Trực
19. Tâm Chánh Trực
</text>
  </threadedComment>
  <threadedComment ref="AZ140" dT="2023-05-26T08:09:39.52" personId="{0851E163-9C71-49A5-9660-B041E6F6735D}" id="{D67AF368-C5E7-49D9-B8B8-8A63A481CE01}">
    <text xml:space="preserve">43. Virati ~ Tiết chế
= "Vi" + căn "ram" = thỏa thích trong. 
    Virati là tiết chế, thỏa thích trong sự kiêng cữ.
Theo sách Atthasālini có ba loại Virati (Tiết chế): Sampatta-Virati, Samādāna-Virati, và Samuccheda-Virati.
Sampatta-Virati là kiêng cữ, tránh làm điều bất thiện vì nghĩ đến tông môn, đến tuổi tác, giáo dục v.v... của mình. 
Samādāna-Virati là kiêng cữ, tránh làm điều bất thiện vì đó là vi phạm giới luật mà mình đã tự nguyện nghiêm trì. Thí dụ như người Phật tử kiêng cữ, không sát sanh, trộm cắp v.v... để giữ tròn ngũ giới.
Samuccheda-Virati là sự tiết chế của một vị Thánh Ðệ Tử, không làm điều bất thiện vì đã tận diệt mọi căn cội bất thiện.
Trong hai trường hợp đầu -- Sampatta-Virati và Samādāna-Virati -- những quy tắc tốt đẹp còn có thể bị vi phạm, nhưng trường hợp chư vị A La Hán thì không thể có, vì các Ngài đã tận diệt mọi dục vọng.
Ở đây được kể ra ba điều kiêng cữ, có liên quan với tà ngữ, tà nghiệp và tà mạng.
Một cách chính xác, ba tâm sở đồng khởi sanh chung này chỉ phát khởi cùng một lúc trong Tâm Siêu Thế (Lokuttara Citta). Trong những trường hợp khác, ba tâm sở này phát sanh riêng rẽ, vì đây là ba tác ý (Cetanā) riêng biệt.
Khi hiện hữu trong Tâm Siêu Thế (Lokuttara Citta) ba tâm sở này được xem là ba Chi -- 
1. Chánh Ngữ, 
2. Chánh Nghiệp, 
3. Chánh Mạng 
-- của Con Ðường (Maggaṅga) và hợp thành nhóm Sīla (Giới). 
Sammā-Diṭṭhi (Chánh Kiến) và Sammā Saṅkappa (Chánh Tư Duy), vốn hợp thành nhóm Paññā (Tuệ), được bao hàm trong các tâm sở Paññindriya (Tuệ Căn) và Vitakka (Tầm). 
Sammā Vāyāma (Chánh Tinh Tấn), Sammā Sati (Chánh Niệm) và Sammā Samādhi (Chánh Ðịnh) được bao hàm trong các tâm sở Tinh Tấn, Niệm và Nhất Ðiểm.
1. Sammā-Vācā (Chánh Ngữ) là tiết chế, kiêng cữ, tránh nói lời giả dối (Musāvāda), tránh nói lời đâm thọc (Pīsuṇāvācā), lời thô lỗ cộc cằn (Pharusavācā) và nhảm nhí (Sampapphalāpa).
2. Sammā Kammanta (Chánh Nghiệp)	là tránh hành động sát sanh (Pāṇātipāta), trộm cắp (Adinnādāna), và tà dâm (Kāmesu Michācāra).
3. Sammā Ājīva (Chánh Mạng) là tránh buôn bán độc dược, bán các chất say, bán khí giới, bán nô lệ và bán thú để làm thịt.
</text>
  </threadedComment>
  <threadedComment ref="AZ144" dT="2023-05-26T08:08:49.01" personId="{0851E163-9C71-49A5-9660-B041E6F6735D}" id="{2B17307D-82CA-45CC-A413-1A8412481017}">
    <text xml:space="preserve">44. Appamaññā ~ Vô lượng
Vì có đối tượng nhiều vô số kể nên tâm sở này được gọi là Vô Lượng ~ Appamaññā, không có giới hạn (Saṅskrt Aprāmānya). Cũng đuợc gọi là Brahma Vihāra, Những Nếp Sống Cao Thượng. 
Mettā (Từ), Karuṇā (Bi), Muditā (Hỷ), và Upekkhā (Xả) là bốn tâm Vô Lượng ấy.
Như đã giải thích ở phần trên Mettā (Từ) đã được bao hàm trong Adosa (Không-Sân), và Upekkhā (Xả) trong Tatramajjhattatā (Tâm Quân Bình). 
Do đó ở đây chỉ ghi nhận có hai tâm sở là:
1. Bi
2. Hỷ
</text>
  </threadedComment>
</ThreadedComments>
</file>

<file path=xl/threadedComments/threadedComment2.xml><?xml version="1.0" encoding="utf-8"?>
<ThreadedComments xmlns="http://schemas.microsoft.com/office/spreadsheetml/2018/threadedcomments" xmlns:x="http://schemas.openxmlformats.org/spreadsheetml/2006/main">
  <threadedComment ref="L2" dT="2023-08-02T02:43:43.67" personId="{0851E163-9C71-49A5-9660-B041E6F6735D}" id="{E2A29E38-8786-4C41-B11B-947631EAC0EF}">
    <text>“A Comprehensive Manual of Abhidhamma, First BPS Pariyatti Edition” by Bhikkhu Bodhi</text>
  </threadedComment>
  <threadedComment ref="B3" dT="2023-08-02T02:21:22.52" personId="{0851E163-9C71-49A5-9660-B041E6F6735D}" id="{0ABE4BF4-2A32-400E-8747-21AB67D2BED0}">
    <text xml:space="preserve"> Aññasamāna = 
“Añña” có
nghĩa là cái kia hay cái còn lại 
+
“Samāna” có nghĩa là
chung, thông dụng hay phổ biến.
=
"Tợ tha" có nghĩa là "chung" hay "phổ biến" của cả Thiện (Kusala) và Bất thiện (Akusala)</text>
  </threadedComment>
  <threadedComment ref="C3" dT="2023-08-02T02:26:23.26" personId="{0851E163-9C71-49A5-9660-B041E6F6735D}" id="{C291CF3D-A21F-4BB3-B67B-8182E4C63356}">
    <text xml:space="preserve">“Sabbacitta-sādhāraṇa” 
= 
“Sabba” có nghĩa là
tất cả. “
+ Citta” có nghĩa là tâm
+ “Sādhāraṇa” có nghĩa là
chung hay phổ biến. 
=
những tâm sở mà có chung cho tất cả
các tâm. </text>
  </threadedComment>
  <threadedComment ref="C3" dT="2023-08-02T02:26:33.62" personId="{0851E163-9C71-49A5-9660-B041E6F6735D}" id="{CEFCF0C7-0488-46E0-8369-507B970DF455}" parentId="{C291CF3D-A21F-4BB3-B67B-8182E4C63356}">
    <text xml:space="preserve">“Sādhāraṇa” có nghĩa là chung hay phổ biến. Cho nên, “Sabbacitta-sādhāraṇa” có
nghĩa là chung cho tất cả tâm thức. </text>
  </threadedComment>
  <threadedComment ref="I5" dT="2023-08-02T03:14:00.47" personId="{0851E163-9C71-49A5-9660-B041E6F6735D}" id="{A05E8984-77ED-4A60-8208-7CAA87D703C5}">
    <text>Tưởng thật ra là tạo nên những dấu vết.
- Khi các bạn trải nghiệm một đối tượng, tâm trí của các bạn ghi nhận dấu vết của nó. Để rồi khi các bạn gặp lại nó sau này, các bạn biết rằng các bạn đã từng trải nghiệm nó. 
- Tưởng được so sánh như những người thợ mộc làm dấu trên gỗ, để rồi họ sẽ biết đặt tấm gỗ nào vào nơi nào. Cho nên, việc làm dấu là để nhận ra được nó khi các bạn gặp lại nó sau này. 
- Tưởng (Saññā) thì giống như là tạo nên một dấu vết hay ghi lại sự lưu ý. 
- Tưởng (Saññā) có thể đúng hoặc có thể sai. Đôi lúc chúng ta có tưởng (Saññā) sai. Khi tưởng (Saññā) là sai, thì chúng ta có những ý tưởng sai lầm. Chúng ta có quan điểm sai lầm. 
Có được tưởng (Saññā) đúng đắn thì rất quan trọng.</text>
  </threadedComment>
  <threadedComment ref="H6" dT="2023-08-02T03:21:00.10" personId="{0851E163-9C71-49A5-9660-B041E6F6735D}" id="{F57813D4-E782-4F7B-8CB9-6A25B84CDAEB}">
    <text>Cetanā điều hợp những tâm sở đi cùng trong việc ứng xử với đối tượng. 
- Nó kích hoạt những tâm sở
cùng sanh lên với nó hướng vào đối tượng. 
- Nó giúp đỡ hay thúc đẩy những tâm sở khác tham gia vào việc hoạt động đối với cảnh.</text>
  </threadedComment>
  <threadedComment ref="I6" dT="2023-08-02T03:25:13.95" personId="{0851E163-9C71-49A5-9660-B041E6F6735D}" id="{F62D5FC9-332F-4B40-8246-6F4C3F7DCB47}">
    <text xml:space="preserve">Thật ra tâm sở tư (tác ý) là Nghiệp (Kamma). 
Đức Phật có lần đã nói,
“Cetanā ahaṃ, bhikkhave, Kammaṃ vadāmi” / “Này các Tỳ khưu, ta gọi tâm sở tư (tác ý) là Nghiệp” </text>
  </threadedComment>
  <threadedComment ref="F7" dT="2023-08-02T03:32:39.41" personId="{0851E163-9C71-49A5-9660-B041E6F6735D}" id="{C2033ED0-F13F-4BF9-86E5-1A1AE34308BC}">
    <text>Còn được dịch là "Nhất thống" ~ thống nhất tại 1 điểm, còn gọi là Định (Samādhi) - là 1 trong 5 yếu tố của Thiền</text>
  </threadedComment>
  <threadedComment ref="F7" dT="2023-08-02T03:33:27.48" personId="{0851E163-9C71-49A5-9660-B041E6F6735D}" id="{F8FCFF85-0C84-4981-A9AE-88419CED6723}" parentId="{C2033ED0-F13F-4BF9-86E5-1A1AE34308BC}">
    <text>“Eka” có nghĩa là một. 
“Agga” có nghĩa là đối tượng</text>
  </threadedComment>
  <threadedComment ref="F8" dT="2023-08-02T03:38:41.35" personId="{0851E163-9C71-49A5-9660-B041E6F6735D}" id="{4911773A-DDB0-4907-98FC-0E0EC6900697}">
    <text>Còn được dịch là "Mạng quyền" hay "Danh mạng quyền"</text>
  </threadedComment>
  <threadedComment ref="F9" dT="2023-08-02T03:50:05.58" personId="{0851E163-9C71-49A5-9660-B041E6F6735D}" id="{37B46F88-5ADF-4663-AC86-7C0CB0C4AB19}">
    <text>“Manasi” có nghĩa là tâm trí. 
“Kāra” có nghĩa là làm ra hay tạo ra.
Tạo ra tâm trí, hay chú ý (attention)</text>
  </threadedComment>
  <threadedComment ref="F9" dT="2023-08-02T03:51:48.97" personId="{0851E163-9C71-49A5-9660-B041E6F6735D}" id="{C865272B-D8E2-4DB5-A045-B0B583268487}" parentId="{37B46F88-5ADF-4663-AC86-7C0CB0C4AB19}">
    <text>Nghĩa đen của từ Pāḷi là “làm hay chế tạo trong tâm trí</text>
  </threadedComment>
  <threadedComment ref="H9" dT="2023-08-02T03:55:27.64" personId="{0851E163-9C71-49A5-9660-B041E6F6735D}" id="{3F4B9596-6742-444B-ABC7-7617CD752AFF}">
    <text>Có sự khác nhau giữa tâm sở này và tầm (Vitakka).
“Chú ý (manasikāra) HƯỚNG những thứ đi kèm với nó đến đối tượng, trong khi Tầm (Vitakka) ÁP ĐẶT chúng vào/lên đối tượng.” (CMA, II, Guide to §2, p.81)</text>
  </threadedComment>
  <threadedComment ref="H9" dT="2023-08-02T03:58:20.42" personId="{0851E163-9C71-49A5-9660-B041E6F6735D}" id="{7B4AC987-72A5-4FF2-92F5-D33CD563FB2C}" parentId="{3F4B9596-6742-444B-ABC7-7617CD752AFF}">
    <text>Sự Chú ý (Manasikāra) là một yếu tố nhận thức không thể thiếu được trong TẤT CẢ những trạng thái tâm thức; …</text>
  </threadedComment>
  <threadedComment ref="H9" dT="2023-08-02T03:58:51.05" personId="{0851E163-9C71-49A5-9660-B041E6F6735D}" id="{D0B55179-79FE-4613-B27E-4D5AFF802B96}" parentId="{3F4B9596-6742-444B-ABC7-7617CD752AFF}">
    <text>Tầm (Vitakka) là một yếu tố chuyên môn vốn KHÔNG PHẢI LÀ NHẤT THIẾT cho sự nhận thức.</text>
  </threadedComment>
  <threadedComment ref="C10" dT="2023-08-02T02:28:20.97" personId="{0851E163-9C71-49A5-9660-B041E6F6735D}" id="{BC329D09-5B29-4FB9-AADE-B9D93534E9FD}">
    <text>Tâm sở biệt cảnh (Pakiṇṇaka) có thể đi theo cùng với những tâm Thiện và tâm Bất Thiện và luôn những tâm (Citta) khác nữa. 
Tuy nhiên, chúng KHÔNG đi theo cùng TẤT CẢ những tâm Thiện  và tâm Bất Thiện hay tất cả những tâm nói chung</text>
  </threadedComment>
  <threadedComment ref="F10" dT="2023-08-02T08:02:23.37" personId="{0851E163-9C71-49A5-9660-B041E6F6735D}" id="{BA79FE6B-CBF0-462F-924A-38D7D50D589E}">
    <text xml:space="preserve">Tầm (Vitakka) sanh lên với 55 tâm. 
- Chỉ có tầm (Vitakka) đi kèm theo
một vài tâm nhất định --&gt; có thể được phát triển hay trau dồi để trở nên mạnh mẽ --&gt;  được gọi là thiền (Jhāna). 
“Rồi thì nó được định danh là appanā,…”. Appanā là một cái tên dùng cho cả thiền (Jhāna) và Đạo (Magga). </text>
  </threadedComment>
  <threadedComment ref="F10" dT="2023-08-02T08:03:18.06" personId="{0851E163-9C71-49A5-9660-B041E6F6735D}" id="{875727E3-DA56-4042-856D-7FE89751862A}" parentId="{BA79FE6B-CBF0-462F-924A-38D7D50D589E}">
    <text>Tầm (Vitakka) có nhiều tên tùy thuộc vào việc nó làm chức năng gì.</text>
  </threadedComment>
  <threadedComment ref="F12" dT="2023-08-02T08:10:48.40" personId="{0851E163-9C71-49A5-9660-B041E6F6735D}" id="{34E6408B-3020-4E4F-ABEC-F78553EC1C14}">
    <text>Từ Adhimokkha có nghĩa đen là sự giải phóng tâm ý trên đối tượng</text>
  </threadedComment>
  <threadedComment ref="F14" dT="2023-08-02T08:25:00.90" personId="{0851E163-9C71-49A5-9660-B041E6F6735D}" id="{F9CF2A4E-A6FB-4386-9AFC-82DFE90579DD}">
    <text>được chuyển ngữ là niềm vui, hạnh phúc, sự hăng hái, sở thích hài lòng, sung sướng. 
Nó là một trong những yếu tố của thiền (Jhāna), tức là những chi thiền. 
Hỷ (Pīti) không phải là cảm thọ</text>
  </threadedComment>
  <threadedComment ref="F21" dT="2023-08-02T09:20:14.92" personId="{0851E163-9C71-49A5-9660-B041E6F6735D}" id="{17A3885B-79AC-4344-ABEF-21330490580C}">
    <text>Nghĩa đen của Diṭṭhi thì chỉ là quan điểm hay sự thấy. 
Nếu chúng ta muốn cụ thể, chúng ta phải dùng những từ “Micchā” hay
“Sammā”: “Micchā-diṭṭhi” có nghĩa là tà kiến. “Sammā-diṭṭhi” có nghĩa là chánh kiến. 
Khi được dùng một mình, thì hầu như nó có nghĩa là tà kiến.</text>
  </threadedComment>
  <threadedComment ref="H21" dT="2023-08-02T09:22:02.76" personId="{0851E163-9C71-49A5-9660-B041E6F6735D}" id="{63340F2D-65C2-4BA7-9073-84D4220FA26B}">
    <text>- Nó cho rằng mọi vật là thường hằng, là hài lòng, là có một bản ngã (Atman). 
- Nó cũng là niềm tin cho rằng không có quả của nghiệp (Kamma) dù là tốt hay xấu. 
- Niềm tin cho rằng không có nghiệp (Kamma) và không có kết quả của nghiệp (Kamma). 
- Nó là niềm tin cho rằng không có thế giới này và không có thế giới khác.
Những quan điểm này được gọi là tà kiến</text>
  </threadedComment>
  <threadedComment ref="F25" dT="2023-08-03T02:17:08.19" personId="{0851E163-9C71-49A5-9660-B041E6F6735D}" id="{ABF6A4F9-B62A-4C70-9B4E-D58D3AB17899}">
    <text>Xan tham/ xan lận (Macchariya) luôn luôn sanh lên với những tâm sân (Dosamūla Citta)</text>
  </threadedComment>
  <threadedComment ref="F25" dT="2023-08-03T02:18:21.85" personId="{0851E163-9C71-49A5-9660-B041E6F6735D}" id="{40BB5D2C-839E-4348-80FD-D29EE6BD5443}" parentId="{ABF6A4F9-B62A-4C70-9B4E-D58D3AB17899}">
    <text>Macchariya không phải là tham (Lobha)</text>
  </threadedComment>
  <threadedComment ref="F27" dT="2023-08-03T03:28:04.99" personId="{0851E163-9C71-49A5-9660-B041E6F6735D}" id="{3AC81242-DC60-4C63-8E89-DEF4B65330E2}">
    <text>Hôn trầm được nhận diện là sự bịnh hoạn của tâm thức (cittagelañña), 
thụy miên là sự bịnh hoạn của những
yếu tố tinh thần (kāyagelañña). 
Cùng nhau, chúng tạo nên một trong năm triền cái và được chế ngự bởi tầm
(vitakka)</text>
  </threadedComment>
  <threadedComment ref="F29" dT="2023-08-03T03:35:09.97" personId="{0851E163-9C71-49A5-9660-B041E6F6735D}" id="{A3C3A238-9EF6-4366-BB7F-CADB9E8FD5F3}">
    <text>Hoài nghi ở đây có nghĩa hay có ý nói về sự hoài nghi về mặt tâm linh theo cách nhìn nhận trong Phật giáo, tức là không có khả năng đặt niềm tin vào Đức Phật, Giáo pháp, Tăng chúng và sự hành pháp.” (CMA, II, Guide to §4, p.85)</text>
  </threadedComment>
  <threadedComment ref="F29" dT="2023-08-03T03:42:37.61" personId="{0851E163-9C71-49A5-9660-B041E6F6735D}" id="{3319C002-C885-4A8F-9D10-5B825DFB57A8}" parentId="{A3C3A238-9EF6-4366-BB7F-CADB9E8FD5F3}">
    <text>Hoài nghi loại này được miêu tả trong Thanh Tịnh Đạo (Visuddhimagga) và Aṭṭhasālinī là làm tổn hại đến
việc thực hành pháp. 
--- Câu Pāḷi được dùng trong đó là
“Paṭipattiantarāyakarāti”. Tức có nghĩa là làm tổn hại đến Paṭipatti - có nghĩa là sự thực hành, sự hành thiền, sự thực hành bổn phận, sự giữ giới luật.</text>
  </threadedComment>
  <threadedComment ref="F30" dT="2023-08-04T02:27:06.10" personId="{0851E163-9C71-49A5-9660-B041E6F6735D}" id="{02555EF5-C876-482A-B861-E6EC5B22C6AE}">
    <text>Tín (Saddhā) là một trong năm căn quyền thuộc về tinh thần (Ngũ Quyền). 
- đó là tín, tấn, niệm, định, tuệ.
- Năm căn quyền này phải được giữ cân bằng</text>
  </threadedComment>
</ThreadedComments>
</file>

<file path=xl/threadedComments/threadedComment3.xml><?xml version="1.0" encoding="utf-8"?>
<ThreadedComments xmlns="http://schemas.microsoft.com/office/spreadsheetml/2018/threadedcomments" xmlns:x="http://schemas.openxmlformats.org/spreadsheetml/2006/main">
  <threadedComment ref="W3" dT="2023-08-11T03:20:21.71" personId="{0851E163-9C71-49A5-9660-B041E6F6735D}" id="{40078BDA-37F4-423F-BA5B-74B27167C755}">
    <text>Akusala Citta</text>
  </threadedComment>
  <threadedComment ref="X3" dT="2023-08-11T03:21:00.93" personId="{0851E163-9C71-49A5-9660-B041E6F6735D}" id="{93750D09-8DE1-4DFC-9BD1-F19ACDF0A53A}">
    <text>Cakkhu-viññāṇa Citta</text>
  </threadedComment>
  <threadedComment ref="Y3" dT="2023-08-11T03:20:44.95" personId="{0851E163-9C71-49A5-9660-B041E6F6735D}" id="{AD2D6891-DFE1-4DEC-B89C-B0A0650AB591}">
    <text>Sota-viññāṇa</text>
  </threadedComment>
  <threadedComment ref="Z3" dT="2023-08-11T03:21:28.81" personId="{0851E163-9C71-49A5-9660-B041E6F6735D}" id="{1FDB932D-0E7E-4411-9D85-0D75A73EDBAD}">
    <text xml:space="preserve"> Ghāna-viññāṇa</text>
  </threadedComment>
  <threadedComment ref="AA3" dT="2023-08-11T03:21:49.47" personId="{0851E163-9C71-49A5-9660-B041E6F6735D}" id="{20E883F8-A967-4122-BEDD-49F779CD9FF1}">
    <text xml:space="preserve"> Jivhā-viññāṇa</text>
  </threadedComment>
  <threadedComment ref="AB3" dT="2023-08-11T03:22:07.07" personId="{0851E163-9C71-49A5-9660-B041E6F6735D}" id="{C0864D6A-7988-49EA-BE25-C7ADFE654C21}">
    <text xml:space="preserve"> Kāya-viññāṇa</text>
  </threadedComment>
  <threadedComment ref="AC3" dT="2023-08-11T03:22:28.81" personId="{0851E163-9C71-49A5-9660-B041E6F6735D}" id="{FFFA059E-A682-4E16-927C-5929EAD50861}">
    <text>Sampaṭicchana Citta</text>
  </threadedComment>
  <threadedComment ref="AD3" dT="2023-08-11T03:23:41.54" personId="{0851E163-9C71-49A5-9660-B041E6F6735D}" id="{9F71F686-76F2-4A58-9461-00B39B38ECAA}">
    <text xml:space="preserve"> Upekkhā Santīraṇa</text>
  </threadedComment>
  <threadedComment ref="AE3" dT="2023-08-11T03:23:11.20" personId="{0851E163-9C71-49A5-9660-B041E6F6735D}" id="{04869BFE-9DDD-4EFD-B6E3-F17976C4337D}">
    <text xml:space="preserve"> Somanassa Santīraṇa</text>
  </threadedComment>
  <threadedComment ref="AF3" dT="2023-08-11T03:24:20.34" personId="{0851E163-9C71-49A5-9660-B041E6F6735D}" id="{DD411472-54EF-41E1-A4E5-221D9E086A9F}">
    <text xml:space="preserve"> Pañcadvārāvajjana</text>
  </threadedComment>
  <threadedComment ref="AG3" dT="2023-08-11T03:24:37.40" personId="{0851E163-9C71-49A5-9660-B041E6F6735D}" id="{DDF3419D-8473-4DBB-BA84-CC7D0B9BF83F}">
    <text xml:space="preserve"> Manodvārāvajjana</text>
  </threadedComment>
  <threadedComment ref="AH3" dT="2023-08-11T03:25:29.65" personId="{0851E163-9C71-49A5-9660-B041E6F6735D}" id="{44ECC5CB-C5CD-4BAB-9F7F-B3728736A382}">
    <text xml:space="preserve"> Hasituppāda</text>
  </threadedComment>
  <threadedComment ref="AI3" dT="2023-08-11T03:26:13.22" personId="{0851E163-9C71-49A5-9660-B041E6F6735D}" id="{2572F72B-9CA4-470A-96D3-9639D04ADD4D}">
    <text>Kāmāvacara Sobhana Kusala Citta</text>
  </threadedComment>
  <threadedComment ref="AJ3" dT="2023-08-11T03:26:34.83" personId="{0851E163-9C71-49A5-9660-B041E6F6735D}" id="{C43BAEF9-ACE2-49A6-A83B-ADA7FD207D37}">
    <text>Sahetuka Kāmāvacara Vipāka</text>
  </threadedComment>
  <threadedComment ref="AK3" dT="2023-08-11T03:26:58.10" personId="{0851E163-9C71-49A5-9660-B041E6F6735D}" id="{112E3AF9-D7A9-4AA8-AF75-00F62595A5C9}">
    <text>Kāmāvacara Sobhana Kiriya Citta</text>
  </threadedComment>
  <threadedComment ref="AL3" dT="2023-08-11T03:17:14.48" personId="{0851E163-9C71-49A5-9660-B041E6F6735D}" id="{1DAD8336-3EC6-440D-A6A1-437A98236413}">
    <text>Thiện Đáo đại = Thiện sắc giới và
thiện vô sắc giới (Rūpāvacara và Arūpāvacara Kusala Citta)</text>
  </threadedComment>
  <threadedComment ref="AM3" dT="2023-08-11T03:28:06.59" personId="{0851E163-9C71-49A5-9660-B041E6F6735D}" id="{282B1047-69E0-4991-9059-E35527421A66}">
    <text xml:space="preserve">Mahaggata Vipāka (9)
</text>
  </threadedComment>
  <threadedComment ref="AN3" dT="2023-08-11T03:18:08.68" personId="{0851E163-9C71-49A5-9660-B041E6F6735D}" id="{6D8317C5-4118-48C7-84DA-7BACA7B8F82E}">
    <text>Tâm duy tác Đáo đại = Duy tác sắc
giới và duy tác vô sắc giới (Rūpāvacara và Arūpāvacara Kiriya)</text>
  </threadedComment>
  <threadedComment ref="V9" dT="2023-08-11T02:16:36.01" personId="{0851E163-9C71-49A5-9660-B041E6F6735D}" id="{D9DA2126-F038-4E18-8712-375394212AC8}">
    <text>(1) Tục sinh/tái sinh (Paṭisandhi)
(2) Hữu phần/duy trì đời sống 
     (Bhavaṅga) 
(3) Tử (Cuti)</text>
  </threadedComment>
  <threadedComment ref="AD9" dT="2023-08-11T02:18:38.99" personId="{0851E163-9C71-49A5-9660-B041E6F6735D}" id="{D075E0C0-636C-4A13-BB17-326AC33CD5A0}">
    <text>2 tâm quan sát (Santīraṇa) được đi kèm theo bởi thọ xả (Upekkhā): Citta-019 và Citta-027</text>
  </threadedComment>
  <threadedComment ref="AD9" dT="2023-08-11T02:24:18.55" personId="{0851E163-9C71-49A5-9660-B041E6F6735D}" id="{87D6D404-3C93-41B4-B4D4-1138E22ED4D8}" parentId="{D075E0C0-636C-4A13-BB17-326AC33CD5A0}">
    <text>(Citta-019) Tâm Quả bất thiện vô nhân - Thọ Xả - Tâm quan sát
(Citta-027) Tâm Quả thiện vô nhân - Thọ Xả - Tâm quan sát</text>
  </threadedComment>
  <threadedComment ref="AJ9" dT="2023-08-11T02:25:03.56" personId="{0851E163-9C71-49A5-9660-B041E6F6735D}" id="{1AEF03C9-0DDA-4074-91C1-F89C2AF41393}">
    <text>8 tâm quả dục giới hữu nhân (Kāmāvacara Sahetuka Vipāka)</text>
  </threadedComment>
  <threadedComment ref="AM9" dT="2023-08-11T02:25:37.80" personId="{0851E163-9C71-49A5-9660-B041E6F6735D}" id="{59F7FCD1-38D6-412E-9716-CF6F0092F8E0}">
    <text xml:space="preserve"> 9 tâm quả Đáo đại (Mahaggata Vipāka)</text>
  </threadedComment>
  <threadedComment ref="AF10" dT="2023-08-11T02:29:20.07" personId="{0851E163-9C71-49A5-9660-B041E6F6735D}" id="{D3BCD32F-799E-404B-B0B3-C0C4292F2649}">
    <text xml:space="preserve"> Pañcadvārāvajjana</text>
  </threadedComment>
  <threadedComment ref="AF10" dT="2023-08-11T02:41:11.07" personId="{0851E163-9C71-49A5-9660-B041E6F6735D}" id="{2E9C03D9-B2A9-45FA-A0A1-C4104B1713DA}" parentId="{D3BCD32F-799E-404B-B0B3-C0C4292F2649}">
    <text>(Citta-028) Tâm duy tác vô nhân - Thọ Xả - Ngũ môn hướng tâm</text>
  </threadedComment>
  <threadedComment ref="AG10" dT="2023-08-11T02:29:30.19" personId="{0851E163-9C71-49A5-9660-B041E6F6735D}" id="{07C40F0F-5648-4594-B747-89CA98578D32}">
    <text>Manodvārāvajjana</text>
  </threadedComment>
  <threadedComment ref="AG10" dT="2023-08-11T02:41:41.87" personId="{0851E163-9C71-49A5-9660-B041E6F6735D}" id="{1548A381-3301-4779-8923-0CCFAB4351E3}" parentId="{07C40F0F-5648-4594-B747-89CA98578D32}">
    <text>(Citta-029) Tâm duy tác vô nhân - Thọ Xả - Ý môn hướng tâm</text>
  </threadedComment>
  <threadedComment ref="AB11" dT="2023-08-11T02:34:57.05" personId="{0851E163-9C71-49A5-9660-B041E6F6735D}" id="{A7BC6877-A6FE-4D98-80B8-3B355324D928}">
    <text>Ngũ song thức (Dvipañcaviññāṇa Citta)</text>
  </threadedComment>
  <threadedComment ref="AC16" dT="2023-08-11T02:36:10.31" personId="{0851E163-9C71-49A5-9660-B041E6F6735D}" id="{C5C699F4-E3B5-468B-9172-8859DB5DDC06}">
    <text>Có hai tâm (Citta) có thể tiếp nhận đối tượng, một là tâm quả của nghiệp Thiện và một là tâm quả của nghiệp Bất thiện</text>
  </threadedComment>
  <threadedComment ref="AC16" dT="2023-08-11T02:39:40.95" personId="{0851E163-9C71-49A5-9660-B041E6F6735D}" id="{D2B05899-EE23-4443-B5AF-D2E83EBE5E05}" parentId="{C5C699F4-E3B5-468B-9172-8859DB5DDC06}">
    <text>(Citta-018) Tâm Quả bất thiện vô nhân - Thọ Xả - Tâm tiếp thâu
(Citta-025) Tâm quả thiện vô nhân - Thọ Xả - Tâm tiếp thâu</text>
  </threadedComment>
  <threadedComment ref="AD17" dT="2023-08-11T02:38:51.63" personId="{0851E163-9C71-49A5-9660-B041E6F6735D}" id="{26C16C36-C4F9-4B95-B7C9-314D548CE0BD}">
    <text>(Citta-019) Tâm Quả bất thiện vô nhân - Thọ Xả - Tâm quan sát
(Citta-027) Tâm Quả thiện vô nhân - Thọ Xả - Tâm quan sát</text>
  </threadedComment>
  <threadedComment ref="AE17" dT="2023-08-11T02:38:07.66" personId="{0851E163-9C71-49A5-9660-B041E6F6735D}" id="{284EC838-2119-41DC-AE25-7CCB374F5499}">
    <text>(Citta-026) Tâm quả thiện vô nhân - Thọ Hỷ - Tâm quan sát</text>
  </threadedComment>
  <threadedComment ref="AG18" dT="2023-08-11T02:29:30.19" personId="{0851E163-9C71-49A5-9660-B041E6F6735D}" id="{084F75E6-5E37-4E57-A0B3-9CE40D655773}">
    <text>Manodvārāvajjana</text>
  </threadedComment>
  <threadedComment ref="AG18" dT="2023-08-11T02:41:41.87" personId="{0851E163-9C71-49A5-9660-B041E6F6735D}" id="{37FD48D0-E773-4C65-9A88-16A95A210872}" parentId="{084F75E6-5E37-4E57-A0B3-9CE40D655773}">
    <text>(Citta-029) Tâm duy tác vô nhân - Thọ Xả - Ý môn hướng tâm</text>
  </threadedComment>
  <threadedComment ref="AL19" dT="2023-08-11T02:52:26.01" personId="{0851E163-9C71-49A5-9660-B041E6F6735D}" id="{157AB4F5-735A-45E5-A306-810C86C6D239}">
    <text>5 tâm thiện sắc giới (Rūpāvacara Kusala)
+
4 tâm thiện vô sắc (Arūpāvacara Kusala)</text>
  </threadedComment>
  <threadedComment ref="AN19" dT="2023-08-11T02:53:06.04" personId="{0851E163-9C71-49A5-9660-B041E6F6735D}" id="{C8A83421-49FB-48FE-81D2-A221603C8283}">
    <text xml:space="preserve">5 tâm duy tác sắc giới (Rūpāvacara Kiriya)
+
4 tâm duy tác vô sắc (Arūpāvacara Kiriya), </text>
  </threadedComment>
  <threadedComment ref="AO19" dT="2023-08-11T02:50:59.37" personId="{0851E163-9C71-49A5-9660-B041E6F6735D}" id="{47A89CBC-8338-4F4C-A108-BE1807586BC3}">
    <text>4 tâm Đạo (Magga Citta, là thiện) 
+
4 tâm Quả (Phala Citta)
=
8 tâm Siêu thế (Lokuttara Citta)</text>
  </threadedComment>
  <threadedComment ref="AO19" dT="2023-09-06T03:29:19.19" personId="{0851E163-9C71-49A5-9660-B041E6F6735D}" id="{F2B9C80D-267E-45A6-A315-7CF1765FE379}" parentId="{47A89CBC-8338-4F4C-A108-BE1807586BC3}">
    <text>Nếu tính theo 5 tầng thiền thì có 8x5 = 50 tâm</text>
  </threadedComment>
  <threadedComment ref="V20" dT="2023-08-16T02:41:03.13" personId="{0851E163-9C71-49A5-9660-B041E6F6735D}" id="{FCFA5BDF-2BCB-4472-901D-C31BCAD8A785}">
    <text xml:space="preserve"> Tadārammaṇa</text>
  </threadedComment>
  <threadedComment ref="AD20" dT="2023-08-11T02:18:38.99" personId="{0851E163-9C71-49A5-9660-B041E6F6735D}" id="{AA084DBD-E8E9-4C32-B134-C1662BF5B584}">
    <text>2 tâm quan sát (Santīraṇa) được đi kèm theo bởi thọ xả (Upekkhā): Citta-019 và Citta-027</text>
  </threadedComment>
  <threadedComment ref="AD20" dT="2023-08-11T02:24:18.55" personId="{0851E163-9C71-49A5-9660-B041E6F6735D}" id="{1F5B6BC5-F28E-407D-95BA-B342D6A97312}" parentId="{AA084DBD-E8E9-4C32-B134-C1662BF5B584}">
    <text>(Citta-019) Tâm Quả bất thiện vô nhân - Thọ Xả - Tâm quan sát
(Citta-027) Tâm Quả thiện vô nhân - Thọ Xả - Tâm quan sát</text>
  </threadedComment>
  <threadedComment ref="AJ20" dT="2023-08-11T02:25:03.56" personId="{0851E163-9C71-49A5-9660-B041E6F6735D}" id="{508BFF62-0FE5-461E-952C-A3F7D9054FC4}">
    <text>8 tâm quả dục giới hữu nhân (Kāmāvacara Sahetuka Vipāka)</text>
  </threadedComment>
  <threadedComment ref="W34" dT="2023-08-16T01:41:27.20" personId="{0851E163-9C71-49A5-9660-B041E6F6735D}" id="{AF9D9691-CA83-4701-A6E1-905E28416B9A}">
    <text>Pañcadvārāvajjana</text>
  </threadedComment>
  <threadedComment ref="X34" dT="2023-08-11T03:21:00.93" personId="{0851E163-9C71-49A5-9660-B041E6F6735D}" id="{0C181B92-E67A-45FA-BF04-2590101B4698}">
    <text>Cakkhu-viññāṇa Citta</text>
  </threadedComment>
  <threadedComment ref="Y34" dT="2023-08-11T03:20:44.95" personId="{0851E163-9C71-49A5-9660-B041E6F6735D}" id="{85D76AC6-ACF8-4F60-B375-60B2D39FD720}">
    <text>Sota-viññāṇa</text>
  </threadedComment>
  <threadedComment ref="Z34" dT="2023-08-11T03:21:28.81" personId="{0851E163-9C71-49A5-9660-B041E6F6735D}" id="{A01B722A-AC31-4D48-B110-87A727A49C36}">
    <text xml:space="preserve"> Ghāna-viññāṇa</text>
  </threadedComment>
  <threadedComment ref="AA34" dT="2023-08-11T03:21:49.47" personId="{0851E163-9C71-49A5-9660-B041E6F6735D}" id="{F9896D30-EB49-4335-8AC1-6CD3E679FCA6}">
    <text xml:space="preserve"> Jivhā-viññāṇa</text>
  </threadedComment>
  <threadedComment ref="AB34" dT="2023-08-11T03:22:07.07" personId="{0851E163-9C71-49A5-9660-B041E6F6735D}" id="{1A1FA22F-64D0-4157-941F-696A8A4D41EC}">
    <text xml:space="preserve"> Kāya-viññāṇa</text>
  </threadedComment>
  <threadedComment ref="AC34" dT="2023-08-11T03:22:28.81" personId="{0851E163-9C71-49A5-9660-B041E6F6735D}" id="{4B27CF1E-DCB2-48E1-B778-338288168B82}">
    <text>Sampaṭicchana Citta</text>
  </threadedComment>
  <threadedComment ref="AD34" dT="2023-08-11T03:23:41.54" personId="{0851E163-9C71-49A5-9660-B041E6F6735D}" id="{31F73264-AA4F-4E2C-BB92-A22E5213306B}">
    <text xml:space="preserve"> Upekkhā Santīraṇa</text>
  </threadedComment>
  <threadedComment ref="AE34" dT="2023-08-11T03:23:11.20" personId="{0851E163-9C71-49A5-9660-B041E6F6735D}" id="{849D342E-9C7D-4677-834A-8B5B87E42BCF}">
    <text xml:space="preserve"> Somanassa Santīraṇa</text>
  </threadedComment>
  <threadedComment ref="AF34" dT="2023-08-11T03:24:37.40" personId="{0851E163-9C71-49A5-9660-B041E6F6735D}" id="{8ABECC48-8D57-4933-B94C-8D5765E0C793}">
    <text xml:space="preserve"> Manodvārāvajjana</text>
  </threadedComment>
  <threadedComment ref="AG34" dT="2023-08-16T02:06:39.84" personId="{0851E163-9C71-49A5-9660-B041E6F6735D}" id="{2A8D8C7C-765F-478D-9AAF-46135B3002EA}">
    <text>Kāmāvacara Javana</text>
  </threadedComment>
  <threadedComment ref="AG34" dT="2023-08-16T02:43:57.15" personId="{0851E163-9C71-49A5-9660-B041E6F6735D}" id="{3313C448-C601-45A9-B640-C3692E7905F2}" parentId="{2A8D8C7C-765F-478D-9AAF-46135B3002EA}">
    <text xml:space="preserve">Bất kỳ đối tượng là đáng hài lòng hay không đáng hài lòng, chúng ta đều có thể có đổng lực thiện (Kusala Javana) hay đổng lực bất thiện (Akusala Javana). Chúng ta có tâm thiện (Kusala), duy tác (Kiriya) hay bất thiện (Akusala) tùy thuộc vào cái gì? Điều này tùy thuộc vào thái độ của chúng ta về sự vật. </text>
  </threadedComment>
  <threadedComment ref="AG34" dT="2023-08-16T02:45:07.48" personId="{0851E163-9C71-49A5-9660-B041E6F6735D}" id="{F78DA134-A258-4236-AD3C-62D36CFC39D9}" parentId="{2A8D8C7C-765F-478D-9AAF-46135B3002EA}">
    <text xml:space="preserve"> Trong Pāḷi, nó được gọi là tác ý khéo (Yoniso manasikāra). Nếu chúng ta có sự chú ý đúng đắn (tức là nếu chúng ta có thái độ đúng đắn về sự vật), thì chúng ta sẽ có thiện (Kusala) mặc dầu đối tượng có thể là không được hài lòng. Mặc dầu chúng ta thấy một cái gì đó xấu, mặc dầu chúng ta thấy điều mà chúng ta không muốn thấy, nhưng những sát-na đổng lực (Javana) vẫn có thể là thiện (Kusala) nếu chúng ta có tác ý khéo (Yonisomanasikāra). 
Với sự hiện diện của tác ý khéo (Yonisomanasikāra) hay do sự vắng mặt của tác ý khéo (Yonisomanasikāra), mà đổng lực thiện (Kusala Javana) hay đổng lực bất thiện (Akusala Javana) sẽ hiện hữu.</text>
  </threadedComment>
  <threadedComment ref="AH34" dT="2023-08-16T02:14:28.25" personId="{0851E163-9C71-49A5-9660-B041E6F6735D}" id="{94492F6A-A7F0-40D4-B4A5-831CE71A7FC8}">
    <text xml:space="preserve"> Appanā Javana = những Đổng lực Kiên cố</text>
  </threadedComment>
  <threadedComment ref="AI34" dT="2023-08-16T02:07:31.32" personId="{0851E163-9C71-49A5-9660-B041E6F6735D}" id="{02FA1BA2-C7D2-46D1-81EC-01F02EAD09C8}">
    <text>Kāmāvacara Sobhana Vipāka</text>
  </threadedComment>
  <threadedComment ref="AJ34" dT="2023-08-16T02:19:58.07" personId="{0851E163-9C71-49A5-9660-B041E6F6735D}" id="{0F28562A-776C-44EE-A56D-FB3BFFDCC45C}">
    <text>Mahaggata Vipāka</text>
  </threadedComment>
  <threadedComment ref="AC40" dT="2023-08-11T02:36:10.31" personId="{0851E163-9C71-49A5-9660-B041E6F6735D}" id="{E3708C97-A848-43FF-983D-BD0A8467FE27}">
    <text>Có hai tâm (Citta) có thể tiếp nhận đối tượng, một là tâm quả của nghiệp Thiện và một là tâm quả của nghiệp Bất thiện</text>
  </threadedComment>
  <threadedComment ref="AC40" dT="2023-08-11T02:39:40.95" personId="{0851E163-9C71-49A5-9660-B041E6F6735D}" id="{56A4A923-D066-4128-A9D2-E3695B0F6A98}" parentId="{E3708C97-A848-43FF-983D-BD0A8467FE27}">
    <text>(Citta-018) Tâm Quả bất thiện vô nhân - Thọ Xả - Tâm tiếp thâu
(Citta-025) Tâm quả thiện vô nhân - Thọ Xả - Tâm tiếp thâu</text>
  </threadedComment>
  <threadedComment ref="AD40" dT="2023-08-11T02:18:38.99" personId="{0851E163-9C71-49A5-9660-B041E6F6735D}" id="{92EA85D2-6A47-4C22-8A7F-5017347A666A}">
    <text>2 tâm quan sát (Santīraṇa) được đi kèm theo bởi thọ xả (Upekkhā): Citta-019 và Citta-027</text>
  </threadedComment>
  <threadedComment ref="AD40" dT="2023-08-11T02:24:18.55" personId="{0851E163-9C71-49A5-9660-B041E6F6735D}" id="{539DBED6-2D24-4584-B2DD-56B03A63D54E}" parentId="{92EA85D2-6A47-4C22-8A7F-5017347A666A}">
    <text>(Citta-019) Tâm Quả bất thiện vô nhân - Thọ Xả - Tâm quan sát
(Citta-027) Tâm Quả thiện vô nhân - Thọ Xả - Tâm quan sát</text>
  </threadedComment>
  <threadedComment ref="AD40" dT="2023-08-16T02:52:52.85" personId="{0851E163-9C71-49A5-9660-B041E6F6735D}" id="{49F1C641-B4F3-4D33-B200-40F3487CE564}" parentId="{92EA85D2-6A47-4C22-8A7F-5017347A666A}">
    <text>Chức năng: quan sát (Santīraṇa) / đối với 5 môn [ nhãn - nhĩ - tỉ - thiệt - thân ]</text>
  </threadedComment>
  <threadedComment ref="AG40" dT="2023-08-16T02:06:22.48" personId="{0851E163-9C71-49A5-9660-B041E6F6735D}" id="{CABB7018-D0EF-403C-8962-F511C7DAD2AC}">
    <text xml:space="preserve"> =
12 bất thiện (Akusala) +
1 tiếu sinh (Hasituppāda) +
8 thiện dục giới (Kāmāvacara Kusala) +
8 tám duy tác dục giới tịnh hảo (Kāmāvacara Sobhana Kiriya) </text>
  </threadedComment>
  <threadedComment ref="AI40" dT="2023-08-16T02:57:08.96" personId="{0851E163-9C71-49A5-9660-B041E6F6735D}" id="{F9B5EE48-15F8-4393-A3A3-C7C3FE44EEA3}">
    <text>Thực hiện 3 chức năng: tục sinh (Paṭisandhi), hộ kiếp (Bhavaṅga), tử (Cuti)
Ở 5 môn [Nhãn - Nhĩ - Tỉ - Thiệt - Thân]</text>
  </threadedComment>
  <threadedComment ref="AK40" dT="2023-08-16T02:09:18.00" personId="{0851E163-9C71-49A5-9660-B041E6F6735D}" id="{B2940C7F-AF8E-4BC0-9227-E475E9A98321}">
    <text>Cũng bằng:
= 54 tâm dục giới (Kāmāvacara Citta) 
   - 8</text>
  </threadedComment>
  <threadedComment ref="AD45" dT="2023-08-16T02:51:11.24" personId="{0851E163-9C71-49A5-9660-B041E6F6735D}" id="{E6A0ABF9-6CA8-4A43-A73A-5BB229AC2FCF}">
    <text xml:space="preserve"> Chức năng: na cảnh (Tadārammaṇa)/ tức đăng ký</text>
  </threadedComment>
  <threadedComment ref="AH45" dT="2023-08-16T02:13:35.70" personId="{0851E163-9C71-49A5-9660-B041E6F6735D}" id="{736ACB86-91EA-492A-9148-F942966E0DDE}">
    <text>=
5 thiện sắc giới (Rūpāvacara Kusala) +
5 duy tác sắc giới (Rūpāvacara Kiriya) +
4 thiện vô sắc (Arūpāvacara Kusala) +
4 duy tác vô sắc (Arūpāvacara Kiriya) +
8 (40) tâm Siêu thế (Lokuttara Citta)</text>
  </threadedComment>
  <threadedComment ref="AH45" dT="2023-09-06T03:30:57.19" personId="{0851E163-9C71-49A5-9660-B041E6F6735D}" id="{FDB3F07D-C751-4632-8D21-E1D91EA5F0AB}" parentId="{736ACB86-91EA-492A-9148-F942966E0DDE}">
    <text>Nếu tính Tâm Siêu thế theo các (5) tầng thiền, thì là 50 tâm Siêu thế --&gt; Đổng lực Đáo đại và Siêu thế = 58</text>
  </threadedComment>
  <threadedComment ref="AI45" dT="2023-08-16T02:54:35.35" personId="{0851E163-9C71-49A5-9660-B041E6F6735D}" id="{35682131-224F-4C17-AC44-3CE1A1409D6C}">
    <text>Chức năng: na cảnh (Tadārammaṇa)/ tức đăng ký</text>
  </threadedComment>
  <threadedComment ref="V46" dT="2023-08-16T02:22:47.99" personId="{0851E163-9C71-49A5-9660-B041E6F6735D}" id="{B7FFA4B4-25F1-4E20-A3EC-1C651448F038}">
    <text xml:space="preserve">Vì chính chúng là môn, cho nên chúng không cần môn nào khác. </text>
  </threadedComment>
  <threadedComment ref="AD46" dT="2023-08-16T03:00:13.51" personId="{0851E163-9C71-49A5-9660-B041E6F6735D}" id="{E3F0263B-D039-4582-BD06-ED1D245DE39C}">
    <text>Có 3 chức năng:
- tục sinh (Paṭisandhi)
- hộ kiếp (Bhavaṅga)
- tử (Cuti)</text>
  </threadedComment>
  <threadedComment ref="AI46" dT="2023-08-16T02:59:19.18" personId="{0851E163-9C71-49A5-9660-B041E6F6735D}" id="{5FA1C4A3-6E47-48A7-BDBD-D8A47843B949}">
    <text>Có 3 chức năng:
- tục sinh (Paṭisandhi)
- hộ kiếp (Bhavaṅga)
- tử (Cuti)</text>
  </threadedComment>
  <threadedComment ref="AJ46" dT="2023-08-16T02:19:32.51" personId="{0851E163-9C71-49A5-9660-B041E6F6735D}" id="{1D5886E7-603D-4CEE-9EB1-F3A1BD8DC090}">
    <text xml:space="preserve">= 
5 tâm quả sắc giới (Rūpāvacara Vipāka) + 
4 tâm quả vô sắc (Arūpāvacara Vipāka) </text>
  </threadedComment>
  <threadedComment ref="AJ46" dT="2023-08-16T03:00:47.63" personId="{0851E163-9C71-49A5-9660-B041E6F6735D}" id="{8EE0D757-AA14-4025-A12B-5381E0F24212}" parentId="{1D5886E7-603D-4CEE-9EB1-F3A1BD8DC090}">
    <text>Có 3 chức năng:
- tục sinh (Paṭisandhi)
- hộ kiếp (Bhavaṅga)
- tử (Cuti)</text>
  </threadedComment>
  <threadedComment ref="AK46" dT="2023-08-16T02:17:12.44" personId="{0851E163-9C71-49A5-9660-B041E6F6735D}" id="{9E000271-57BE-4460-8572-A5B3D41883A3}">
    <text>có chức năng tục sinh (Paṭisandhi)</text>
  </threadedComment>
</ThreadedComments>
</file>

<file path=xl/threadedComments/threadedComment4.xml><?xml version="1.0" encoding="utf-8"?>
<ThreadedComments xmlns="http://schemas.microsoft.com/office/spreadsheetml/2018/threadedcomments" xmlns:x="http://schemas.openxmlformats.org/spreadsheetml/2006/main">
  <threadedComment ref="D11" dT="2023-09-08T01:50:25.67" personId="{0851E163-9C71-49A5-9660-B041E6F6735D}" id="{7442751D-C16E-421B-96F2-4CBC076BFD07}">
    <text>Khi dòng hữu phần (Bhavaṅga) bị tác động bởi đối tượng, thì sự tác động này xảy ra tại một sát-na. Sát-na đó được gọi là sát-na vừa qua ~ tức là một sát-na trôi qua trước khi dòng hữu phần (Bhavaṅga) rúng động. 
Đó thật ra là sự tác động đầu tiên của đối tượng lên giác quan ở trong con
mắt và cũng là sự tác động đầu tiên lên dòng hữu phần (Bhavaṅga). 
Một tâm hữu phần (Bhavaṅga) trôi qua</text>
  </threadedComment>
  <threadedComment ref="E11" dT="2023-09-08T01:54:51.15" personId="{0851E163-9C71-49A5-9660-B041E6F6735D}" id="{84F96690-752D-47A8-8A8C-EE946F88108E}">
    <text>Hai sát-na hữu phần 2+3 này được gọi là hữu phần (Bhavaṅga) rúng động ~ tức là chúng rung chuyển. 
Trong hai tâm này, tâm thứ nhất được gọi là hữu phần rúng động (Calana Bhavaṅga). Tâm thứ hai được gọi là hữu phần dứt dòng (Upaccheda Bhavaṅga), tức là hữu phần bị bắt giữ hay hữu phần bị cắt đứt. 
Thật ra, cả hai tâm này là những hữu phần (Bhavaṅga) rúng động, nhưng vì dòng hữu phần dừng lại với tâm thứ hai, cho nên tâm thứ hai được gọi là hữu phần dứt dòng (Upaccheda
Bhavaṅga). 
Khi đối tượng tác động vào dòng hữu phần (Bhavaṅga) và vào con mắt, dòng hữu phần (Bhavaṅga) không thể dừng lại một cách đột ngột. Dòng hữu phần phải trôi chảy một hay hai sát-na nữa, tức là một hay hai lần nữa trước khi nó dừng lại.</text>
  </threadedComment>
  <threadedComment ref="G11" dT="2023-09-08T01:57:46.97" personId="{0851E163-9C71-49A5-9660-B041E6F6735D}" id="{7765FB45-17AB-427D-BC46-8C629D931EEC}">
    <text>Ngay sau sự chấm dứt của hữu phần dứt dòng (Upaccheda Bhavaṅga), tâm hướng ngũ môn (Pañcadvārāvajjana) sẽ sanh lên. Nó được gọi là hướng ngũ môn (Pañcadvārāvajjana) vì nó sanh lên tại tất cả năm môn. Ở đây, nó sanh lên tại nhãn môn, nhưng nó cũng sẽ sanh lên tại nhĩ môn và vân vân.
“Pañca” có nghĩa là năm. “Dvāra” có nghĩa là môn. Cho nên, Pañcadvārāvajjana có nghĩa là hướng ngũ môn. “Āvajjana” được gọi là hướng tâm. Từ “Āvajjana” có hai nghĩa. Nghĩa thứ nhất là chú ý vào đối tượng được trình bày đến tâm ý. Nó cũng hướng tâm ý đến đối tượng và từ thời điểm đó trở đi, một nhóm những tâm mới và năng động sanh lên</text>
  </threadedComment>
  <threadedComment ref="G11" dT="2023-09-08T01:59:13.39" personId="{0851E163-9C71-49A5-9660-B041E6F6735D}" id="{E5E3359C-4FF0-4F42-AF0E-6A9AA58ECF2A}" parentId="{7765FB45-17AB-427D-BC46-8C629D931EEC}">
    <text>Tại thời điểm sanh lên của tâm hướng ngũ môn (Pañcadvārāvajjana), tính chất của tâm thức thay đổi: Lúc này là điểm chuyển đổi từ thụ động sang năng động. Đó cũng là điểm tâm ý hướng về đối tượng được hiện bày. Nó là điểm tâm ý ghi nhận đối tượng hay tâm ý chú
ý đến đối tượng. Đó là lý do tại sao nó được gọi là hướng tâm (Āvajjana)</text>
  </threadedComment>
  <threadedComment ref="H11" dT="2023-09-08T02:18:24.75" personId="{0851E163-9C71-49A5-9660-B041E6F6735D}" id="{88EC499E-268D-4346-A7B1-0457AF00A85D}">
    <text>Bốn điều kiện cần thiết cho NHÃN THỨC (tức là lộ nhãn môn) sanh lên là:
(1) thần kinh thị giác
(2) cảnh sắc
(3) ánh sáng 
(4) sự chú ý</text>
  </threadedComment>
  <threadedComment ref="H11" dT="2023-09-08T02:23:04.97" personId="{0851E163-9C71-49A5-9660-B041E6F6735D}" id="{278CACBB-7609-4A88-860D-E64617E49720}" parentId="{88EC499E-268D-4346-A7B1-0457AF00A85D}">
    <text>Tương tự cũng có 4 điều kiện cho lộ NHĨ MÔN hay nhĩ thức. 
(1) thần kinh thính giác
(2) cảnh thinh (âm thanh)
(3) không gian (môi trường truyền âm)
(4) sự chú ý</text>
  </threadedComment>
  <threadedComment ref="H11" dT="2023-09-08T02:25:22.47" personId="{0851E163-9C71-49A5-9660-B041E6F6735D}" id="{C90FB86A-A56F-4A90-A491-F7A47915F994}" parentId="{88EC499E-268D-4346-A7B1-0457AF00A85D}">
    <text>Với lộ TỶ MÔN, thì cần có:
(1) thần kinh khứu giác
(2) cảnh khí (mùi)
(3) yếu tố gió (lan truyền mùi)
(4) sự chú ý</text>
  </threadedComment>
  <threadedComment ref="H11" dT="2023-09-08T02:26:48.02" personId="{0851E163-9C71-49A5-9660-B041E6F6735D}" id="{9E45C2FC-F8CF-4E3F-AE38-1631262EF600}" parentId="{88EC499E-268D-4346-A7B1-0457AF00A85D}">
    <text>Với lộ THIỆT MÔN hay thiệt thức sanh lên, chúng ta cần:
(1) thần kinh vị giác
(2) cảnh vị
(3) yếu tố nước (dẫn vị. Nếu hoàn toàn khô thì không thể biết vị)
(4) sự chú ý</text>
  </threadedComment>
  <threadedComment ref="H11" dT="2023-09-08T02:28:15.68" personId="{0851E163-9C71-49A5-9660-B041E6F6735D}" id="{DBEDFCC3-FFC2-4239-891A-09E31FC1B8D5}" parentId="{88EC499E-268D-4346-A7B1-0457AF00A85D}">
    <text>Đối với THÂN THỨC, chúng ta cần:
(1) thần kinh xúc giác
(2) cảnh xúc (có nghĩa là sự kết hợp của ba yếu tố nền tảng hay ba yếu tố căn bản - yếu tố đất, yếu tố lửa và yếu tố gió), 
(3) yếu tố đất 
(4) sự chú ý</text>
  </threadedComment>
  <threadedComment ref="H11" dT="2023-09-08T02:32:16.45" personId="{0851E163-9C71-49A5-9660-B041E6F6735D}" id="{62B89A5E-8A87-4E82-A09E-47D9DD9692DA}" parentId="{88EC499E-268D-4346-A7B1-0457AF00A85D}">
    <text>Đối với lộ Ý MÔN, có bốn điều kiện:
(1) ý vật
(2) cảnh pháp (cảnh rõ ràng - Vibhūta, và cảnh mờ nhạt - Ativibhūta)
(3) tâm hữu phần (Bhavaṅga) tức là tâm ý bởi vì lộ ý môn sanh lên từ tâm hữu phần.
(4) sự chú ý - là tâm hướng ý môn (Manodvārāvajjana)</text>
  </threadedComment>
  <threadedComment ref="H11" dT="2023-09-08T02:35:32.35" personId="{0851E163-9C71-49A5-9660-B041E6F6735D}" id="{47C57FA5-5D71-4F24-8C3F-A6730D40E269}" parentId="{88EC499E-268D-4346-A7B1-0457AF00A85D}">
    <text>Có 4 sự thể hiện hay cách hiện bày của cảnh dành cho lộ NGŨ MÔN là:
(1) cảnh (có lực tác động) rất lớn (Atimahanta)
(2) cảnh lớn (Mahanta)
(3) cảnh nhỏ (Paritta)
(4) cảnh rất nhỏ (Atiparitta)</text>
  </threadedComment>
  <threadedComment ref="L11" dT="2023-09-08T02:09:09.98" personId="{0851E163-9C71-49A5-9660-B041E6F6735D}" id="{B6BA4D6A-18B9-4403-B286-299570C5FDB2}">
    <text>"Có điều kiện thuận lợi hay hợp duyên” có nghĩa là, do theo những điều kiện này, những đổng lực (Javana) sẽ là thiện (Kusala), bất thiện (Akusala) hay duy tác (Kiriya). 
Mấu chốt để cho đổng lực (Javana) là thiện (Kusala) hay là bất thiện (Akusala) là khéo tác ý (Yoniso-manasikāra) hay sự đối nghịch của nó, tức là tác ý không khéo (Ayonisomanasikāra). 
Yoniso-manasikāra được chuyển nghĩa là sự chú ý khôn khéo hay thái độ đúng đắn đối với mọi vật.
Ayoniso-manasikāra có nghĩa là sự chú ý không khôn khéo hay thái độ không đúng đắn đối với mọi vật. 
Nếu các bạn có thái độ đúng đắn đối với mọi vật, nếu các bạn có sự chú ý đúng đắn, thì đổng lực (Javana) của các bạn sẽ là thiện (Kusala). 
Nếu các bạn có sự chú ý không khôn
khéo, thì đổng lực (Javana) sẽ là bất thiện (Akusala).</text>
  </threadedComment>
  <threadedComment ref="S11" dT="2023-09-08T01:46:27.19" personId="{0851E163-9C71-49A5-9660-B041E6F6735D}" id="{AFF8F827-D2E0-49D0-B149-BAC826A356D8}">
    <text xml:space="preserve"> “Tad” có nghĩa là cái đó. “Ārammaṇa” có nghĩa là đối tượng. Cho nên, Tadārammaṇa có nghĩa là có đối tượng đó. Tức là bắt cùng đối tượng với những đổng lực (Javana)</text>
  </threadedComment>
  <threadedComment ref="S11" dT="2023-09-09T02:11:30.29" personId="{0851E163-9C71-49A5-9660-B041E6F6735D}" id="{D438286C-3DE4-4E8D-B9ED-365619D6ECFF}" parentId="{AFF8F827-D2E0-49D0-B149-BAC826A356D8}">
    <text>Tâm na cảnh (Tadārammaṇa) luôn luôn sanh lên hai lần hoặc là không sanh lên</text>
  </threadedComment>
  <threadedComment ref="T11" dT="2023-09-08T01:46:27.19" personId="{0851E163-9C71-49A5-9660-B041E6F6735D}" id="{AE3F5C73-290A-4DEB-BF99-8CC6A18DF45A}">
    <text xml:space="preserve"> “Tad” có nghĩa là cái đó. “Ārammaṇa” có nghĩa là đối tượng. Cho nên, Tadārammaṇa có nghĩa là có đối tượng đó. Tức là bắt cùng đối tượng với những đổng lực (Javana)</text>
  </threadedComment>
  <threadedComment ref="T11" dT="2023-09-09T02:11:30.29" personId="{0851E163-9C71-49A5-9660-B041E6F6735D}" id="{C7491DFE-C2B6-4FD7-9CBC-1566A87D02A4}" parentId="{AE3F5C73-290A-4DEB-BF99-8CC6A18DF45A}">
    <text>Tâm na cảnh (Tadārammaṇa) luôn luôn sanh lên hai lần hoặc là không sanh lên</text>
  </threadedComment>
</ThreadedComments>
</file>

<file path=xl/threadedComments/threadedComment5.xml><?xml version="1.0" encoding="utf-8"?>
<ThreadedComments xmlns="http://schemas.microsoft.com/office/spreadsheetml/2018/threadedcomments" xmlns:x="http://schemas.openxmlformats.org/spreadsheetml/2006/main">
  <threadedComment ref="B6" dT="2023-09-18T02:26:31.57" personId="{0851E163-9C71-49A5-9660-B041E6F6735D}" id="{CC51F600-0454-47AD-85E1-BAFB066E70FF}">
    <text>Không có vật chất, không có xác thân, chỉ có tâm ý, tức là chỉ có tâm (Citta) và tâm sở (Cetasika) sanh lên và
diệt đi trong bốn cõi này. 
Mặc dầu họ chỉ là tâm (Citta) và tâm sở (Cetasika), nhưng họ vẫn cần một nơi chốn nào đó. 
Đó là lý do tại sao họ ngự ở phía trên những cõi Tịnh Cư (Suddhāvāsa)</text>
  </threadedComment>
  <threadedComment ref="C10" dT="2023-09-18T02:23:23.42" personId="{0851E163-9C71-49A5-9660-B041E6F6735D}" id="{BEB49257-FA47-4346-96EB-764AD83C3E72}">
    <text>Mười sáu cõi sắc giới (Rūpāvacara) này được chia thành bốn tầng thiền (Jhāna). 
Ở đây, chúng ta đang theo phương pháp chia bốn, chứ không phải phương pháp chia năm khi đếm các tầng thiền (Jhāna).</text>
  </threadedComment>
  <threadedComment ref="D10" dT="2023-09-18T02:09:58.78" personId="{0851E163-9C71-49A5-9660-B041E6F6735D}" id="{5C903E0F-75B6-458D-BB67-7571DED4293A}">
    <text xml:space="preserve"> - “Suddha” có nghĩa là trong sạch. 
- “Āvāsa” có nghĩa là nhà hay là nơi trú ngụ. 
--&gt; “Suddhāvāsa” có nghĩa là nơi trú ngụ của những chúng sanh trong sạch.
Đây là cõi hay cảnh giới của những chúng sanh trong sạch. Các Ngài là trong sạch vì các Ngài đều là những bậc Bất Lai (Anāgāmī). 
Chỉ có những bậc Bất Lai (Anāgāmī) mới tái sanh vào năm cõi Tịnh Cư này</text>
  </threadedComment>
  <threadedComment ref="F10" dT="2023-09-18T02:19:54.60" personId="{0851E163-9C71-49A5-9660-B041E6F6735D}" id="{39FF2560-82A0-495A-9D62-170A3DEC91B6}">
    <text>“Akaniṭṭha” có nghĩa là nơi tịnh cư cao nhất.
“Akaniṭṭha” có nghĩa là không non trẻ, không nhỏ bé. Cho nên, nó có nghĩa là vĩ đại và caothượng nhất.</text>
  </threadedComment>
  <threadedComment ref="F11" dT="2023-09-18T02:19:18.65" personId="{0851E163-9C71-49A5-9660-B041E6F6735D}" id="{0FA8196E-CBFD-4E1D-A185-AA79A045DD0E}">
    <text>“Sudassī” có nghĩa là có tầm nhìn rõ ràng</text>
  </threadedComment>
  <threadedComment ref="F12" dT="2023-09-18T02:19:00.84" personId="{0851E163-9C71-49A5-9660-B041E6F6735D}" id="{0B1E63B9-A98B-4FEC-8C9E-4D24CF375D4C}">
    <text>“Sudassā” có nghĩa là những ngoại hình tốt đẹp</text>
  </threadedComment>
  <threadedComment ref="F13" dT="2023-09-18T02:18:38.21" personId="{0851E163-9C71-49A5-9660-B041E6F6735D}" id="{B678F8D2-0F5D-4DC7-A2E3-075E8BF76B1C}">
    <text>~ thanh thản hay êm đềm. 
“Atappā” thật ra có nghĩa là không thể được thỏa mãn</text>
  </threadedComment>
  <threadedComment ref="F14" dT="2023-09-18T02:18:01.35" personId="{0851E163-9C71-49A5-9660-B041E6F6735D}" id="{D5D082E5-8AC5-4056-AC3E-64986CBE77B0}">
    <text>~ nơi trú ngụ tịnh hảo. “Vihā” có nghĩa là từ bỏ, cho nên Aviha là không từ bỏ, tức là bền vững hay lâu dài</text>
  </threadedComment>
  <threadedComment ref="F15" dT="2023-09-18T02:06:30.74" personId="{0851E163-9C71-49A5-9660-B041E6F6735D}" id="{78D196D2-DE7C-4B63-B41C-32ECFBF66A52}">
    <text>“Saññā” có nghĩa là tâm thức, chứ không phải chỉ là tưởng. Những ai không có tâm thức thì được gọi là Vô Tưởng (Asañña-satta)</text>
  </threadedComment>
  <threadedComment ref="F16" dT="2023-09-18T02:05:20.44" personId="{0851E163-9C71-49A5-9660-B041E6F6735D}" id="{B69F833D-4225-4DED-8219-FE11826E6142}">
    <text xml:space="preserve"> Vehapphala được dịch là kết quả vĩ đại hay kết quả to lớn. 
“Veha” có nghĩa là vĩ đại hay to lớn và “Phala” có nghĩa là kết quả</text>
  </threadedComment>
  <threadedComment ref="F17" dT="2023-09-18T02:04:08.36" personId="{0851E163-9C71-49A5-9660-B041E6F6735D}" id="{82469016-90A5-4C42-95FA-5C62C7CB0BEF}">
    <text>- “Subha” có nghĩa là tốt đẹp và 
- “Kiṇha” có nghĩa là không thể bị
ngờ vực. 
Cho nên, Subhakiṇha được dịch là hào quang trong suốt một cách vững chắc và cố định.</text>
  </threadedComment>
  <threadedComment ref="F18" dT="2023-09-18T02:03:15.27" personId="{0851E163-9C71-49A5-9660-B041E6F6735D}" id="{182648D0-1F41-4735-AE89-B179B11AC9FF}">
    <text>Appamāṇasubha là hào quang vô cùng trong suốt, vô cùng tinh vi</text>
  </threadedComment>
  <threadedComment ref="F19" dT="2023-09-18T02:02:37.33" personId="{0851E163-9C71-49A5-9660-B041E6F6735D}" id="{CE71DF17-D8C2-4DCD-8B07-4516342D461C}">
    <text>Parittasubha là hào quang ít trong suốt, ít tinh vi; ở đây, nó cũng chiếu sáng</text>
  </threadedComment>
  <threadedComment ref="F20" dT="2023-09-18T02:01:36.64" personId="{0851E163-9C71-49A5-9660-B041E6F6735D}" id="{7BD03A41-17E5-4782-B39F-E1D09F1C9399}">
    <text xml:space="preserve">“Ābhassara” có nghĩa là sự chói sáng, tức là ánh sáng chói sáng. Những Phạm thiên (Brahma) này thì luôn luôn là những chúng sanh chói sáng. </text>
  </threadedComment>
  <threadedComment ref="F21" dT="2023-09-18T02:01:07.67" personId="{0851E163-9C71-49A5-9660-B041E6F6735D}" id="{300E8522-52BB-469D-89F2-2B4A0FDFA879}">
    <text xml:space="preserve">“Appamāṇa” có nghĩa là vô hạn, vô
lượng, không có giới hạn; cho nên từ này có nghĩa là ánh sáng vô lượng. </text>
  </threadedComment>
  <threadedComment ref="F22" dT="2023-09-18T02:00:46.52" personId="{0851E163-9C71-49A5-9660-B041E6F6735D}" id="{2FF08EC7-74C6-40CD-B773-F5F16EFB4DA5}">
    <text xml:space="preserve"> Parittābhā: 
- “Ābhā” có nghĩa là sự tỏa sáng, ánh sáng; 
- “Paritta” có nghĩa là yếu, cho nên từ này có nghĩa là ánh sáng yếu kém</text>
  </threadedComment>
  <threadedComment ref="F23" dT="2023-09-18T01:59:07.25" personId="{0851E163-9C71-49A5-9660-B041E6F6735D}" id="{6038049C-DD5B-4603-B856-0D43FFDEEC87}">
    <text>“Mahābrahmā” có nghĩa là một vị Đại Phạm thiên (Brahma).</text>
  </threadedComment>
  <threadedComment ref="F24" dT="2023-09-18T01:58:38.67" personId="{0851E163-9C71-49A5-9660-B041E6F6735D}" id="{E0B62A84-AD4D-4C40-8AAE-F5B08C61C807}">
    <text xml:space="preserve"> Brahmapurohita: “Purohita” có nghĩa là vị quan chức hay cận thần, cho nên từ này có nghĩa là Vị quan chức của Phạm thiên (Brahma)</text>
  </threadedComment>
  <threadedComment ref="F25" dT="2023-09-18T01:58:04.26" personId="{0851E163-9C71-49A5-9660-B041E6F6735D}" id="{2DD0FDCC-DF34-406C-919E-6467AE8A6C40}">
    <text>Brahmapārisajja: “Pārisajja” có nghĩa là hội đồng, cho nên từ này có nghĩa là Hội chúng của Phạm thiên</text>
  </threadedComment>
  <threadedComment ref="F26" dT="2023-09-15T04:44:31.75" personId="{0851E163-9C71-49A5-9660-B041E6F6735D}" id="{EE4C5688-2B7C-4DFF-8B76-420EABAEB99E}">
    <text>- “Para” có nghĩa là những người khác. 
- “Nimmita” có nghĩa là được tạo ra. 
“Para-nimmita” có nghĩa là được tạo ra bởi những người khác.
- “Vasavattī” có nghĩa là khiến những người khác đi theo hay làm theo ước muốn của họ. 
Tức là họ có quyền lực trên thứ được tạo ra bởi những người khác.</text>
  </threadedComment>
  <threadedComment ref="F27" dT="2023-09-15T04:42:53.08" personId="{0851E163-9C71-49A5-9660-B041E6F6735D}" id="{BEB57376-BD5B-4A17-9DFB-48648975CAFD}">
    <text xml:space="preserve"> Hóa Lạc Thiên (Nimmānaratī).
- “Nimmāna” có nghĩa là sự tạo ra. 
- “Rati” có nghĩa là khoái lạc. 
Cho nên, Nimmānaratī có nghĩa là sự khoái lạc trong những cái mình tự tạo ra. 
Tức là những chúng sanh này tạo ra niềm vui cho chính mình khi nào họ muốn tận hưởng. Họ thích thú với những sáng tạo này.</text>
  </threadedComment>
  <threadedComment ref="F28" dT="2023-09-15T04:30:20.38" personId="{0851E163-9C71-49A5-9660-B041E6F6735D}" id="{63623880-4122-491B-A77D-31F2D9D027C8}">
    <text>Mẫu thân của Đức Phật ở đó. Bà đã qua đời bảy ngày sau khi hạ sinh ra Ngài. Bà đã tái sanh làm một Thiên nam ở cõi Đấu Suất (Tusitā). 
Cõi Đấu Suất (Tusitā) được xem là tốt nhất trong sáu cõi Thiên giới bởi vì các vị Bồ-tát (Bodhisatta) luôn luôn tái sanh vào cõi này trước khi các Ngài tái sanh vào cõi nhân loại. 
Cõi Đấu Suất (Tusitā) thì giống như là một nơi Pháp Bảo (Dhamma) cho Thiên chúng</text>
  </threadedComment>
  <threadedComment ref="F29" dT="2023-09-15T04:28:54.54" personId="{0851E163-9C71-49A5-9660-B041E6F6735D}" id="{2E46431D-FF9E-4C63-BBC6-C08943B65FAE}">
    <text>Yāmā có nghĩa là hạnh phúc hay an vui tột độ. Vị vua của cõi đó được gọi là Suyāma</text>
  </threadedComment>
  <threadedComment ref="F30" dT="2023-09-15T04:28:08.02" personId="{0851E163-9C71-49A5-9660-B041E6F6735D}" id="{C450C513-5EDC-43CE-9FBE-0C0F85DADA95}">
    <text>Cõi Tam Thập Tam (Tāvatiṃsa) ngự trên đỉnh của núi Meru. 
Cho nên, những Thiên cung trong cõi Tam Thập Tam (Tāvatiṃsa) nằm ngay trên núi và cũng có nằm trong không gian. 
Chúng sanh trong cõi này có thể được gọi là cả địa cư thiên và không cư thiên</text>
  </threadedComment>
  <threadedComment ref="F31" dT="2023-09-15T04:25:49.31" personId="{0851E163-9C71-49A5-9660-B041E6F6735D}" id="{BBCAAA49-409D-481C-972F-5F845A9E8971}">
    <text xml:space="preserve">Theo các Chánh Sớ thì một thế giới bao gồm những hòn đảo lớn hay bốn đại lục địa. 
Ngay giữa bốn đại lục địa này thì có cái được gọi là núi Meru (hay núi Sineru).
Bốn vị vua này canh giữ bốn hướng. 
1) Hướng Đông: Vua Dhataraṭṭha của loài Gandhabba là những ca sĩ hay nhạc sĩ thiên giới 
2) Hướng Nam: Vua Virūḷhaka của loài Kumbhaṇḍa là một loại thiên thần khác. 
3) Hướng Tây: Vua Virūpakkha của loài Nāga là những con rắn hay những con rồng. 
4) Hướng Bắc: Vua Vessavaṇa của loài Yakkha là những loài phi nhân.
Họ sống từ chân của núi Meru cho đến giữa chừng núi Meru.
</text>
  </threadedComment>
  <threadedComment ref="F32" dT="2023-09-15T04:40:25.69" personId="{0851E163-9C71-49A5-9660-B041E6F6735D}" id="{BB539A95-DDC8-4975-BC1B-4322A3405E20}">
    <text>Từ “Manussa” có nghĩa đen là những ai có tâm trí phát triển và sắc bén.
Cho nên, nếu là tốt, nhân loại có thể đạt đến phẩm vị của Phật Toàn Giác, và nếu là xấu, họ có thể thực hiện bất kỳ tội lỗi ghê tởm nào và do đó, họ có thể đi xuống A-tỳ (Avīci) địa ngục, tức là nơi thấp nhất. 
Loài người có khả năng làm điều tốt nhất và làm điều xấu nhất. Điều được ghi nhận là chỉ có loài người mới có thể trở thành Phật;
Thiên chúng và Phạm thiên không có khả năng đó. Loài người sống trên mặt đất</text>
  </threadedComment>
  <threadedComment ref="Y32" dT="2023-09-19T03:19:24.06" personId="{0851E163-9C71-49A5-9660-B041E6F6735D}" id="{388B8165-BC5E-4394-BB14-BC58089BB4AF}">
    <text>Tâm này của những người bị mù bẩm sinh, điếc bẩm sinh,...</text>
  </threadedComment>
  <threadedComment ref="Y32" dT="2023-09-19T03:21:27.00" personId="{0851E163-9C71-49A5-9660-B041E6F6735D}" id="{1AD0A303-A6AC-4B78-9080-E30D50DAAC2D}" parentId="{388B8165-BC5E-4394-BB14-BC58089BB4AF}">
    <text>“Như là những người mù bẩm sinh,...: 
(Vân vân” (ādi) có ý bao gồm những người điếc bẩm sinh, người câm bẩm sinh, người bị bệnh tâm thần, người bị loạn trí, hoạn quan, người lưỡng tính, và người không xác định được giới tính.” (CMA, V, Guide to §§10-11, p.195)</text>
  </threadedComment>
  <threadedComment ref="Y32" dT="2023-09-19T03:24:00.61" personId="{0851E163-9C71-49A5-9660-B041E6F6735D}" id="{1C6C1E4E-FA70-4886-9164-4812EA935DB4}" parentId="{388B8165-BC5E-4394-BB14-BC58089BB4AF}">
    <text>Điều được ghi nhận lại là đối với những người này, tức là những người nhân loại này, sự tục sinh (Paṭisandhi) với tâm quan sát thọ xả (Upekkhā Santīraṇa) là kết quả của thiện (Kusala). Khi chúng ta nói mù bẩm sinh, chúng ta phải hiểu rằng người mù bẩm sinh là người sinh ra với tâm tục sinh (Paṭisandhi Citta) mà không thể giúp thần kinh thị giác sanh lên tại thời
điểm sinh khởi của nó. Đối với nhân loại, thần kinh thị giác sanh lên vào khoảng tuần lễ thứ mười một. 
Nếu tâm tục sinh (Paṭisandhi Citta) không có năng lực giúp thần kinh thị giác sanh lên vào thời điểm đó thì người đó được gọi là người mù bẩm sinh. 
Cho nên, người mù bẩm sinh không có nghĩa là tại lúc người đó sanh ra khỏi bụng me, mà là tại thời điểm còn là một thai bào và thần kinh thị giác đã không sanh lên như được ước tính. Những người này được sanh ra do kết quả của nghiệp thiện (Kusala Kamma), nhưng nghiệp thiện (Kusala Kamma) của họ quá yếu và quá kiếm khuyết, đã không có năng lực tạo nên thần kinh thị giác.</text>
  </threadedComment>
  <threadedComment ref="Y32" dT="2023-09-19T03:25:32.54" personId="{0851E163-9C71-49A5-9660-B041E6F6735D}" id="{014200BF-B765-453D-B273-EB46FF4BBDB6}" parentId="{388B8165-BC5E-4394-BB14-BC58089BB4AF}">
    <text xml:space="preserve"> Đôi lúc, một người tái sanh (Paṭisandhi) bằng một loại tâm khác, nhưng do tai nạn hay bệnh hoạn gì đó, người đó bị mù trong bụng mẹ và
có thể sanh ra là người mù. 
Những người này thì không được bao gồm ở đây. 
Những người được bao gồm ở đây là những người có nghiệp (Kamma) quá yếu không có khả năng làm sanh khởi thần kinh thị giác tại thời điểm như được ước tính (tức là vào khoảng tuần thứ mười một trong bụng mẹ).</text>
  </threadedComment>
  <threadedComment ref="F33" dT="2023-09-15T04:33:04.98" personId="{0851E163-9C71-49A5-9660-B041E6F6735D}" id="{35B96918-2968-49B1-9759-169D77E2C237}">
    <text>Có hai loại A-tu-la (Asura): A-tu-la thiên và A-tu-la quỷ. Ở đây muốn nói đến Atu-la quỷ. 
Chúng giống như ngạ quỷ (Peta), nhưng có sự khác nhau ở chỗ là chúng đôi lúc có tận hưởng một dạng hạnh phúc nào đó và những lúc khác thì lại đau khổ;
chúng có những dạng đau khổ khác. 
Cho nên, những chúng sanh tái sanh vào nhóm của những A-tu-la (Asurakāya) thì có thể không quá tệ như những chúng sanh tái sanh làm ngạ quỷ (Peta) và những chúng sanh tái sanh vào địa ngục (Niraya)</text>
  </threadedComment>
  <threadedComment ref="F34" dT="2023-09-15T04:33:41.22" personId="{0851E163-9C71-49A5-9660-B041E6F6735D}" id="{6DACB310-AAA1-4957-8422-E3CB37376F63}">
    <text>“Pettivisaya” có nghĩa là những Peta. 
Từ “Peta” được dịch là ngạ quỷ hay ma đói</text>
  </threadedComment>
  <threadedComment ref="F35" dT="2023-09-15T04:16:31.70" personId="{0851E163-9C71-49A5-9660-B041E6F6735D}" id="{5526D980-A844-47EE-9B1F-097BE415C933}">
    <text>Súc sanh (chữ "bàng" có nghĩa là có bụng đi ngang với mặt đất)</text>
  </threadedComment>
  <threadedComment ref="F36" dT="2023-09-15T04:35:11.14" personId="{0851E163-9C71-49A5-9660-B041E6F6735D}" id="{F038355C-974B-4962-8952-FCE78B8C10A1}">
    <text>Địa ngục (Niraya) được ghi nhận là nằm ở trong lòng trái đất. 
Trái đất được xem là sâu 24.000 Yojana.
12.000 Yojana đầu tiên được ghi nhận là bằng sắc. Phía trên đó là đất; cho nên, chúng ta có đất sắc và đất đất.
Địa ngục (Niraya) được ghi nhận là nằm trên nền sắc của trái đất, ở phía trong trái đất</text>
  </threadedComment>
</ThreadedComments>
</file>

<file path=xl/threadedComments/threadedComment6.xml><?xml version="1.0" encoding="utf-8"?>
<ThreadedComments xmlns="http://schemas.microsoft.com/office/spreadsheetml/2018/threadedcomments" xmlns:x="http://schemas.openxmlformats.org/spreadsheetml/2006/main">
  <threadedComment ref="C5" dT="2023-11-24T02:26:41.75" personId="{0851E163-9C71-49A5-9660-B041E6F6735D}" id="{3FD9B399-3A4A-45A9-8A78-D621596D2E38}">
    <text xml:space="preserve">Rūpa được định nghĩa là cái trở nên bị biến dạng, bị khuấy nhiễu, bị đè nén, bị đỗ vỡ khi tiếp xúc hay kết nối với những điều kiện vật lý bất lợi như sự lạnh, sự đói, sự khát, sự cắn chích của côn trùng, vân vân. Nghĩa đơn giản của Rūpa là một cái gì đó thay đổi theo sức nóng, sự lạnh và vân vân.
… ở đây, thay đổi có nghĩa là sự thay đổi hiện rõ, tức là sự thay đổi có thể phân biệt được. </text>
  </threadedComment>
  <threadedComment ref="C6" dT="2023-11-23T03:39:43.66" personId="{0851E163-9C71-49A5-9660-B041E6F6735D}" id="{CB98F747-852B-48DF-BECF-44C7E1EF2793}">
    <text>Sắc pháp CHÂN ĐẾ (Nipphanna-rūpa), tức là sắc pháp được tạo ra một cách cụ thể -- có nghĩa là được tạo ra bởi bốn nhân sinh sắc pháp: 
(1) Nghiệp (Kamma)
(2) Tâm (Citta)
(3) Nhiệt lượng (Utu) 
(4) Dưỡng tố (Āhāra)</text>
  </threadedComment>
  <threadedComment ref="C6" dT="2023-11-23T03:41:46.75" personId="{0851E163-9C71-49A5-9660-B041E6F6735D}" id="{DA0E0E5B-5401-429C-BED0-AD9B6B9E0E05}" parentId="{CB98F747-852B-48DF-BECF-44C7E1EF2793}">
    <text>Chúng [18] cũng được gọi là sắc chân đế (Sabhāvarūpa), tức là sắc pháp có bản chất nội tại (những thuộc tính của riêng biệt của chúng).
“... mỗi loại có một bản chất khách quan riêng biệt như tính cứng-mềm trong trường hợp của địa đại, vân
vân.” (CMA, VI, Guide to §3, p.240)</text>
  </threadedComment>
  <threadedComment ref="C6" dT="2023-11-24T07:15:07.65" personId="{0851E163-9C71-49A5-9660-B041E6F6735D}" id="{097A9974-2B3B-488C-8317-2806657B97BF}" parentId="{CB98F747-852B-48DF-BECF-44C7E1EF2793}">
    <text xml:space="preserve">Chúng cũng được gọi là sắc HỮU TƯỚNG (Salakkhaṇarūpa). 
“Lakkhaṇa” có nghĩa là dấu hiệu hay tướng trạng và “Sa” có nghĩa là cùng nhau. Tức là chúng có những tướng trạng. Ở đây, “tướng trạng” có nghĩa là ba đặc tính: vô thường, khổ và vô ngã. 
Chúng ta cũng có thể nói rằng chúng có ba đặc tính: sanh lên, hiện hữu và biến
mất hay chết. </text>
  </threadedComment>
  <threadedComment ref="C6" dT="2023-11-24T07:16:38.44" personId="{0851E163-9C71-49A5-9660-B041E6F6735D}" id="{1AB9E358-EB3E-4144-9974-43173FF76A14}" parentId="{CB98F747-852B-48DF-BECF-44C7E1EF2793}">
    <text>Chúng được gọi là SẮC SẮC (Rūpa-rūpa). Tức là sắc pháp (Rūpa) thật. Khi các bạn lặp lại một cái gì đó, các bạn muốn nhấn mạnh nó: 
Sắc sắc (Rūpa-rūpa) có nghĩa là sắc pháp (Rūpa) mà là sắc pháp (Rūpa) thật. 
Mười sắc pháp (Rūpa) còn lại là những sắc pháp (Rūpa) không thật.</text>
  </threadedComment>
  <threadedComment ref="C6" dT="2023-11-24T07:17:37.34" personId="{0851E163-9C71-49A5-9660-B041E6F6735D}" id="{009A92BB-18F4-4954-8757-BCD943FCF296}" parentId="{CB98F747-852B-48DF-BECF-44C7E1EF2793}">
    <text>Chúng cũng được gọi là SẮC QUÁN TƯỞNG (Sammasana-rūpa),
“vì chúng được xem là những đối tượng của sự quán tưởng trong thiền Minh sát dựa trên ba đặc tính.” (CMA, VI, Guide to §3, p.240)</text>
  </threadedComment>
  <threadedComment ref="C7" dT="2023-11-24T02:28:54.00" personId="{0851E163-9C71-49A5-9660-B041E6F6735D}" id="{A0B1D83B-EC9F-4D61-A1B8-D2ADD99F30D1}">
    <text>Sắc tứ đại là nền tảng cơ bản của tất cả các sắc pháp. Tất cả các sắc pháp khác phụ thuộc vào chúng để sanh lên và để tồn tại. Cho nên, chúng được gọi là Mahābhūta, tức là những sắc pháp thiết yếu vĩ đại.</text>
  </threadedComment>
  <threadedComment ref="C7" dT="2023-11-24T02:49:52.37" personId="{0851E163-9C71-49A5-9660-B041E6F6735D}" id="{5724F480-B96C-43C2-B79F-F2C595898722}" parentId="{A0B1D83B-EC9F-4D61-A1B8-D2ADD99F30D1}">
    <text>chúng ta tìm thấy bốn thành phần này mọi nơi: sự mở rộng, sự kết dính, nhiệt lượng và sự căng nở</text>
  </threadedComment>
  <threadedComment ref="C8" dT="2023-11-24T02:31:20.88" personId="{0851E163-9C71-49A5-9660-B041E6F6735D}" id="{3D6849C9-D8DD-46C5-A97A-F6755333E1A6}">
    <text>--&gt; là cái thuộc tính vốn có trong đất.
Các bạn tìm thấy thuộc tính gì có trong đất? Đó là sự CỨNG - MỀM (Pathavī-dhātu)</text>
  </threadedComment>
  <threadedComment ref="C9" dT="2023-11-24T02:42:41.89" personId="{0851E163-9C71-49A5-9660-B041E6F6735D}" id="{FBCC3B84-2DDC-47B6-A5FD-A3EBFA338218}">
    <text xml:space="preserve">Thủy đại (Āpo-dhātu) không có nghĩa là nước mà là thuộc tính vốn có của nước, và đó là tính lưu động hay sự kết dính. Thuộc tính của nó được ghi nhận là chảy ra hay rỉ ra. Tức là nhỏ giọt hay cái gì đó giống như vậy. 
Do nhờ thủy đại (Āpo-dhātu) này mà mọi vật được kết giữ lại với nhau. </text>
  </threadedComment>
  <threadedComment ref="C9" dT="2023-11-24T02:44:06.46" personId="{0851E163-9C71-49A5-9660-B041E6F6735D}" id="{55531A3F-6F86-4969-BB4D-38FA424E01B2}" parentId="{FBCC3B84-2DDC-47B6-A5FD-A3EBFA338218}">
    <text xml:space="preserve"> “Thắng Pháp (Abhidhamma) chủ trương rằng, không giống như ba yếu tố thiết yếu còn lại, yếu tố nước không thể được cảm nhận bởi giác quan vật lý mà phải được biết thông qua suy luận từ tính chất kết dính của vật chất mà đang được quan sát.” 
(CMA, VI, Guide to §3, p.238)</text>
  </threadedComment>
  <threadedComment ref="C10" dT="2023-11-24T02:45:14.25" personId="{0851E163-9C71-49A5-9660-B041E6F6735D}" id="{D521B1B9-447D-4D93-9AD3-E66878AEE2C6}">
    <text xml:space="preserve"> Hỏa đại (Tejo-dhātu) là đặc tính có trong lửa, tức là sức nóng hay là nhiệt độ. </text>
  </threadedComment>
  <threadedComment ref="C11" dT="2023-11-24T02:46:25.67" personId="{0851E163-9C71-49A5-9660-B041E6F6735D}" id="{6347D64F-4714-4597-B2C3-17CD1152E54A}">
    <text>Phong đại (Vāyo-dhātu) là nguyên lý chuyển động và áp lực; đặc tính của
nó là sự trương phồng, căng cứng.</text>
  </threadedComment>
  <threadedComment ref="C12" dT="2023-11-24T02:53:12.04" personId="{0851E163-9C71-49A5-9660-B041E6F6735D}" id="{5A31DB6F-80ED-4A1B-94FC-7965989EA230}">
    <text xml:space="preserve"> Nhóm sắc thần kinh (Pasāda-rūpa). 
Pasāda thật ra có nghĩa là trong suốt.
Những sắc pháp trong suốt thì được gọi là Pasāda. Trong suốt ở đây có nghĩa là nhạy cảm với ánh sáng, âm thanh, mùi khí, vị chất và sự đụng chạm.</text>
  </threadedComment>
  <threadedComment ref="C12" dT="2023-11-24T03:17:41.99" personId="{0851E163-9C71-49A5-9660-B041E6F6735D}" id="{F4E343D5-6BEB-4410-87CA-AF82FD4F5E76}" parentId="{5A31DB6F-80ED-4A1B-94FC-7965989EA230}">
    <text>Chúng tương ứng với năm loại tâm thức: nhãn thức, nhĩ thức, tỷ thức, thiệt thức và thân thức.
Những sắc thần kinh này làm nơi nương (vật) cho những tâm thức này.</text>
  </threadedComment>
  <threadedComment ref="C12" dT="2023-11-24T03:35:10.66" personId="{0851E163-9C71-49A5-9660-B041E6F6735D}" id="{FEB004D7-2564-4EBF-893F-960E86DF726E}" parentId="{5A31DB6F-80ED-4A1B-94FC-7965989EA230}">
    <text>Tương ứng với năm sắc thần kinh (Pasāda) và năm đối tượng, chúng ta có năm tâm tiếp nhận giác quan (Pañca-viññāṇa). Chẳng hạn, khi thần kinh thị giác và sắc cảnh sắc tiếp xúc với nhau, tức là sắc cảnh sắc đi vào vùng nắm bắt của thần kinh thị giác, thì tâm nhãn thức (Cakkhu-viññāṇa) sanh lên. 
Cho nên, tâm nhãn thức phụ thuộc vào ít nhất là hai yếu tố này: thần kinh thị giác và sắc cảnh sắc. Nó phụ thuộc vào
hai yếu tố này, nhưng vẫn còn những điều kiện khác nữa.
Những điều kiện khác là gì? Những điều kiện khác là ánh sáng và sự chú ý.</text>
  </threadedComment>
  <threadedComment ref="C13" dT="2023-11-24T03:07:44.40" personId="{0851E163-9C71-49A5-9660-B041E6F6735D}" id="{BC46A385-1F07-46C9-AB0C-8EDACD84CBA5}">
    <text>Thần kinh nhãn (Cakkhupasāda) là phần vật chất trên nhãn cầu, phần vật chất tồn tại trên võng mạc</text>
  </threadedComment>
  <threadedComment ref="C14" dT="2023-11-24T03:09:30.11" personId="{0851E163-9C71-49A5-9660-B041E6F6735D}" id="{0CB536E5-5176-4E2F-90FD-C3C00D59B92D}">
    <text>là những phần tử nhạy cảm bên trong tai trong mới là thần kinh thính giác. 
Trong các Sớ Giải có giải thích như
sau: “... được tìm thấy ở phía trong lỗ tai, ‘trong cái phần có hình như một cái bọc ngón tay và được bao phủ bởi
lông tơ màu nâu;’ …” (CMA, VI, Guide to §3, p.238)</text>
  </threadedComment>
  <threadedComment ref="C15" dT="2023-11-24T03:11:23.02" personId="{0851E163-9C71-49A5-9660-B041E6F6735D}" id="{78374B4B-5476-4D93-BA0E-5373D6909AB2}">
    <text>Thần kinh khứu giác hay thần kinh tỷ (Ghāna-pasāda) "... được tìm thấy trong khoang mũi (ở trong lỗ mũi), tức là phần vật chất tiếp nhận mùi.”
(CMA, VI, Guide to §3, p.238)</text>
  </threadedComment>
  <threadedComment ref="C16" dT="2023-11-24T03:13:21.89" personId="{0851E163-9C71-49A5-9660-B041E6F6735D}" id="{33E61C4A-770A-4473-8254-2265984205F8}">
    <text>Là thần kinh vị giác hay thần kinh thiệt
(Jivhā-pasāda) “…. được tìm thấy là lan tỏa trên toàn cái lưỡi, với mục đích ghi nhận vị chất.” (CMA, VI, Guide to §3, p.238)</text>
  </threadedComment>
  <threadedComment ref="C16" dT="2023-11-24T03:14:00.81" personId="{0851E163-9C71-49A5-9660-B041E6F6735D}" id="{C2A75EA9-D9EF-4DA2-89F0-3138D09D91B1}" parentId="{33E61C4A-770A-4473-8254-2265984205F8}">
    <text>Y học hiện đại cho rằng những nơi khác nhau trên lưỡi thì trải nghiệm những vị khác nhau. Vị ngọt thì được trải nghiệm tại một nơi và vị chua thì được trải nghiệm tại một nơi khác. Chúng phân biệt những thứ khác nhau. Những vùng này thì được gọi là thần kinh vị giác</text>
  </threadedComment>
  <threadedComment ref="C17" dT="2023-11-24T03:15:56.91" personId="{0851E163-9C71-49A5-9660-B041E6F6735D}" id="{E96C96ED-0B12-4275-98A6-BBCAE6A5B95E}">
    <text>“Thần kinh xúc giác thì trải ra trên toàn bộ cơ thể hữu cơ…” (CMA, VI, Guide to §3, p.238)
Thần kinh xúc giác tồn tại trên toàn bộ cơ thể, trên cả cơ thể, “... giống như một chất lỏng làm ướt đẫm một miếng bông gòn.” (CMA, VI, Guide to §3, p.238).
Giả sử có một miếng bông gòn và các bạn đổ nước vào nó. Thì miếng bông gòn sẽ đẫm nước. Tức là nước tràn ngập miếng bông gòn.
“... (nó) có nhiệm vụ ghi nhận những xúc giác.” (CMA, VI, Guide to §3, p.239)</text>
  </threadedComment>
  <threadedComment ref="C17" dT="2023-11-24T03:16:41.48" personId="{0851E163-9C71-49A5-9660-B041E6F6735D}" id="{98C7C978-3A60-473E-843A-5B5626471E53}" parentId="{E96C96ED-0B12-4275-98A6-BBCAE6A5B95E}">
    <text>Thần kinh xúc giác trải ra trên toàn bộ cơ thể ngoại trừ đầu móng tay móng chân, đầu lông tóc và da khô. 
Khi da trở nên khô, thì các bạn không có cảm giác gì ở đó.
Khi da bị khô, thì các bạn có thể cắt nó mà không gây nên đau đớn gì. Ngoại trừ những nơi đó, thì thần kinh xúc
giác trải ra trên toàn bộ cơ thể.</text>
  </threadedComment>
  <threadedComment ref="C18" dT="2023-11-24T03:22:32.02" personId="{0851E163-9C71-49A5-9660-B041E6F6735D}" id="{FCC9007D-3F50-4CFA-B105-97B7485056D4}">
    <text>Sắc cảnh giới (Gocararūpa hay Visaya-rūpa). Gocara có nghĩa là vùng hay nơi mà một người lang thang tại đó. Nói vắn tắt thì nó có nghĩa là một đối tượng.
Gocara-rūpa có nghĩa là những hiện tượng vật chất khách quan làm cảnh, tức là đối tượng của thần kinh thị giác và vân vân.</text>
  </threadedComment>
  <threadedComment ref="C18" dT="2023-11-24T03:23:59.67" personId="{0851E163-9C71-49A5-9660-B041E6F6735D}" id="{1BD84357-D768-4AA5-A917-F3B8B4D24015}" parentId="{FCC9007D-3F50-4CFA-B105-97B7485056D4}">
    <text>Tương ứng với 5 sắc thần kinh, chúng ta có 5 sắc cảnh giới (Gocara-rūpa). 
(1) sắc cảnh sắc (Rūpa), 
(2) sắc cảnh thinh (Sadda), 
(3) sắc cảnh khí (Gandha), 
(4) sắc cảnh vị (Rasa)
(5) sắc cảnh xúc (Phoṭṭhabba)</text>
  </threadedComment>
  <threadedComment ref="D18" dT="2023-11-23T03:28:25.42" personId="{0851E163-9C71-49A5-9660-B041E6F6735D}" id="{4AB340E9-D3E1-4906-918A-B169AC21E9E6}">
    <text xml:space="preserve"> hay "Visaya-rūpa"</text>
  </threadedComment>
  <threadedComment ref="C19" dT="2023-11-24T03:25:19.81" personId="{0851E163-9C71-49A5-9660-B041E6F6735D}" id="{2F3C9E10-90D7-4C8A-960B-E69AF99C0DD1}">
    <text>Khi tôi nói: “Tôi thấy một người đàn ông”, thì tôi không thật sự thấy một người đàn ông. Cái mà tôi thấy là một sắc cảnh sắc của cái được gọi là một người đàn ông. 
… tức là những phần tử của một vật thể có thể được nhìn thấy trên toàn bộ cơ thể đó.</text>
  </threadedComment>
  <threadedComment ref="C20" dT="2023-11-24T07:10:02.43" personId="{0851E163-9C71-49A5-9660-B041E6F6735D}" id="{37FBDF3C-8C40-4878-AAA6-968353416A3A}">
    <text>Sắc cảnh thinh (Sadda) là âm thanh hay là tiếng động</text>
  </threadedComment>
  <threadedComment ref="C21" dT="2023-11-24T07:10:39.35" personId="{0851E163-9C71-49A5-9660-B041E6F6735D}" id="{F7EC2786-44CC-4398-A6B6-B663972E2DB7}">
    <text>Sắc cảnh khí hay hương mùi (Gandha)</text>
  </threadedComment>
  <threadedComment ref="C22" dT="2023-11-24T07:11:00.25" personId="{0851E163-9C71-49A5-9660-B041E6F6735D}" id="{338F69CD-C614-4507-816D-F689E3B4ABEF}">
    <text>Sắc cảnh vị hay vị chất (Rasa)</text>
  </threadedComment>
  <threadedComment ref="C23" dT="2023-11-24T03:29:03.73" personId="{0851E163-9C71-49A5-9660-B041E6F6735D}" id="{8029D08B-159A-45EC-9B4B-5D62961D917E}">
    <text>Sắc cảnh xúc (Phoṭṭhabba) thì không
được tính riêng vì thật ra, nó là sự kết hợp của ba sắc tứ đại [địa đại (Pathavī), hỏa đại (Tejo) và phong đại (Vāyo)]. 
Như vậy, không có sắc cảnh xúc (Phoṭṭhabba) riêng biệt. Khi chúng ta nói sắc cảnh xúc, thì ý của chúng ta là sự kết hợp của ba sắc tứ đại này.
Thủy đại (Āpo) thì không thể đụng chạm được. Nó không thể bị rờ đụng được, cho nên ở đây, nó bị loại ra.</text>
  </threadedComment>
  <threadedComment ref="C23" dT="2023-11-24T03:32:23.67" personId="{0851E163-9C71-49A5-9660-B041E6F6735D}" id="{F964CE48-37F7-4ECE-B58A-CAA5B0200391}" parentId="{8029D08B-159A-45EC-9B4B-5D62961D917E}">
    <text>Thật ra, chúng là đối tượng của tâm thức; chúng không phải là đối tượng của các sắc thần kinh, mà là đối tượng của tâm thức</text>
  </threadedComment>
  <threadedComment ref="C24" dT="2023-11-24T03:37:57.52" personId="{0851E163-9C71-49A5-9660-B041E6F6735D}" id="{B20671A2-188E-4505-A6D0-8F7336FD374C}">
    <text>Nhóm tiếp theo được gọi là sắc giới tính (Bhāvarūpa). 
Thứ nhất là sắc tố nữ (Itthi-bhāva hay Itthatta). Có hai từ Pāḷi như vậy. Chúng có cùng một nghĩa là sắc tố nữ hay sắc nữ tính.
Tiếp theo là sắc tố nam (Pumbhāva hay Purisatta).
“Những căn quyền này có đặc tính của nữ giới và nam giới một cách tương ứng. Chức năng của chúng là biểu hiện hay thể hiện tính cách nữ giới và nam giới.”
(CMA, VI, Guide to §3, p.239</text>
  </threadedComment>
  <threadedComment ref="C28" dT="2023-11-24T03:43:38.70" personId="{0851E163-9C71-49A5-9660-B041E6F6735D}" id="{4894DB2C-9201-4DC1-898B-C5BBD7CF1D50}">
    <text>“Sắc ý vật có đặc tính là LÀM NƠI NƯƠNG MANG TÍNH VẬT CHẤT cho ý giới và ý thức giới.” (CMA, VI, Guide to §3, p.239)
Ý giới (Mano-dhātu) bao gồm 3 tâm:
(1) hướng ngũ môn (Pañcadvārāvajjana) 
(2) hai tâm tiếp thâu (Sampaṭicchana). 
Ý thức giới (Mano-viññāṇa-dhātu) là những tâm (Citta) khác ngoại trừ ngũ song thức và ý giới (Manodhātu). 
Sắc ý vật làm nhiệm vụ hỗ trợ hay giúp đỡ cho ý giới (Mano-dhātu) và ý thức giới (Mano-viññāṇa-dhātu).
Chức năng của nó là nâng đỡ chúng hay hoạt động như là một chỗ chứa đựng, như là một nơi nương tựa của chúng.</text>
  </threadedComment>
  <threadedComment ref="C28" dT="2023-11-24T03:48:12.05" personId="{0851E163-9C71-49A5-9660-B041E6F6735D}" id="{77A808FC-01CE-4234-8E3F-746D809B41EC}" parentId="{4894DB2C-9201-4DC1-898B-C5BBD7CF1D50}">
    <text>Không có quan điểm rõ ràng giải thích Sắc ý vật: là tim, là máu trong tim, hay là não, hay là hệ thần kinh,…
Đinh Hiếu Hà: Nhưng đơn giản chúng ta có thể so sánh nó như là Ổ cứng, RAM, CPU ở trong máy tính vậy, nó lưu trữ dữ liệu, xử lý dữ liệu, nhưng nó không phải là dữ liệu. Nó là phần vật chất để lưu trữ và làm việc với các dữ liệu.</text>
  </threadedComment>
  <threadedComment ref="C30" dT="2023-11-24T03:54:19.80" personId="{0851E163-9C71-49A5-9660-B041E6F6735D}" id="{0C9DE573-8674-472D-847E-7E9B1FD6018C}">
    <text>Sắc mạng quyền (Jīvita-rūpa) là bản sao của tâm sở danh mạng quyền
(Jīvitindriya). 
Nó duy trì những sắc pháp cùng sanh lên. Nó sanh lên cùng với những sắc pháp khác và duy trì chúng. Chừng nào chúng (còn) tồn tại, thì nó giúp cho chúng tồn tại.
“Sắc mạng quyền có đặc tính duy trì những sắc pháp cùng tồn tại vào thời điểm hiện hữu của chúng.
- Chức năng của nó là làm cho chúng hiện khởi hay xảy ra.
- Biểu hiện của nó là việc thiết lập sự hiện hữu của chúng.
- Nguyên nhân gần là bốn sắc tứ đại mà phải hay cần được duy trì.” 
(CMA, VI, Guide to §3, p.239)</text>
  </threadedComment>
  <threadedComment ref="C32" dT="2023-11-24T04:09:03.89" personId="{0851E163-9C71-49A5-9660-B041E6F6735D}" id="{44910610-0A44-4829-A70E-A7CF42D6FC1F}">
    <text>là dưỡng tố trong thực phẩm chúng ta ăn. Thật ra, nó ở mọi nơi.
Dưỡng tố này được tìm thấy ngoại phần cũng như nội phần.</text>
  </threadedComment>
  <threadedComment ref="C33" dT="2023-11-24T07:33:30.17" personId="{0851E163-9C71-49A5-9660-B041E6F6735D}" id="{2D194A99-7582-497F-AC44-AE504F64F3D8}">
    <text>Sắc pháp PHI THỰC TÍNH không phải là sắc pháp thật, được gọi là Anipphanna-rūpa trong Pāḷi, và được chuyển
nghĩa là “sắc không được tạo ra một cách rõ ràng”. 
Điều đó có nghĩa là 10 sắc pháp này không sanh lên từ bốn nhân sanh ra sắc pháp.</text>
  </threadedComment>
  <threadedComment ref="C33" dT="2023-11-24T07:37:03.61" personId="{0851E163-9C71-49A5-9660-B041E6F6735D}" id="{142AD2CE-5E0C-4F18-83B6-EDC750FB026A}" parentId="{2D194A99-7582-497F-AC44-AE504F64F3D8}">
    <text xml:space="preserve">chúng không phải là sắc pháp thật, mà tồn tại như là những THUỘC TÍNH hay những CHẾ ĐỘ của những Sắc pháp thật (Sắc Chân Đế). 
Thật ra, chúng không được bao gồm trong những pháp chân đế (Paramattha Dhamma) và trong những đối tượng của thiền Minh sát (Vipassanā). </text>
  </threadedComment>
  <threadedComment ref="C53" dT="2023-11-24T02:51:23.26" personId="{0851E163-9C71-49A5-9660-B041E6F6735D}" id="{288F0238-EEDA-4735-961C-EAE9E3DF19BC}">
    <text>24 sắc pháp còn lại phụ thuộc vào bốn sắc pháp Tứ đại để sanh lên thì được gọi là sắc y sinh (Upādā-rūpa). 
Lưu ý rằng sắc y sinh không phải được phát sinh hay xuất phát từ sắc tứ đại. Chúng phụ thuộc vào sắc tứ đại</text>
  </threadedComment>
</ThreadedComments>
</file>

<file path=xl/threadedComments/threadedComment7.xml><?xml version="1.0" encoding="utf-8"?>
<ThreadedComments xmlns="http://schemas.microsoft.com/office/spreadsheetml/2018/threadedcomments" xmlns:x="http://schemas.openxmlformats.org/spreadsheetml/2006/main">
  <threadedComment ref="C12" dT="2023-11-14T04:08:48.82" personId="{0851E163-9C71-49A5-9660-B041E6F6735D}" id="{95700318-1533-4C91-A6A7-25D4757B0A81}">
    <text xml:space="preserve">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text>
  </threadedComment>
  <threadedComment ref="C12" dT="2023-11-14T04:09:53.95" personId="{0851E163-9C71-49A5-9660-B041E6F6735D}" id="{92D6604A-DA0C-4E6A-BA1A-AA4BBEA47AF3}" parentId="{95700318-1533-4C91-A6A7-25D4757B0A81}">
    <text>Loại thứ ba Giới cấm thủ (Sīlabbata-parāmāsakāyagantha), tức là sự kết chặt vào những nghi lễ và tín điều.</text>
  </threadedComment>
  <threadedComment ref="C12" dT="2023-11-14T04:11:33.05" personId="{0851E163-9C71-49A5-9660-B041E6F6735D}" id="{6FC13ECD-5C3C-4D4C-9EEA-0BC91D86E6ED}" parentId="{95700318-1533-4C91-A6A7-25D4757B0A81}">
    <text xml:space="preserve"> 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text>
  </threadedComment>
  <threadedComment ref="I25" dT="2023-11-14T05:17:17.25" personId="{0851E163-9C71-49A5-9660-B041E6F6735D}" id="{B067DA06-04A6-48A8-A937-2BD49338B804}">
    <text xml:space="preserve">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text>
  </threadedComment>
  <threadedComment ref="I25" dT="2023-11-14T05:17:47.41" personId="{0851E163-9C71-49A5-9660-B041E6F6735D}" id="{3F932EE9-389F-4BFB-9050-80B2C558DC83}" parentId="{B067DA06-04A6-48A8-A937-2BD49338B804}">
    <text xml:space="preserve">Loại thứ ba Giới cấm thủ (Sīlabbata-parāmāsakāyagantha), tức là sự kết chặt vào những nghi lễ và tín điều.
</text>
  </threadedComment>
  <threadedComment ref="I25" dT="2023-11-14T05:18:04.10" personId="{0851E163-9C71-49A5-9660-B041E6F6735D}" id="{26F57079-F2D9-4C87-9C61-D8F97729E1AD}" parentId="{B067DA06-04A6-48A8-A937-2BD49338B804}">
    <text xml:space="preserve">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
</text>
  </threadedComment>
  <threadedComment ref="M30" dT="2023-11-16T03:21:45.38" personId="{0851E163-9C71-49A5-9660-B041E6F6735D}" id="{ABAC59B3-FC74-4A44-9520-AAFC5DE87BE8}">
    <text>Theo Tạng Kinh (Sutta) thì có triền phược này</text>
  </threadedComment>
  <threadedComment ref="I45" dT="2023-11-14T05:17:17.25" personId="{0851E163-9C71-49A5-9660-B041E6F6735D}" id="{B0B5147A-6B54-488B-B14B-84ED07E71D6A}">
    <text xml:space="preserve">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text>
  </threadedComment>
  <threadedComment ref="I45" dT="2023-11-14T05:17:47.41" personId="{0851E163-9C71-49A5-9660-B041E6F6735D}" id="{545A4222-1F8A-4A7A-AADE-A4E2A7735758}" parentId="{B0B5147A-6B54-488B-B14B-84ED07E71D6A}">
    <text xml:space="preserve">Loại thứ ba Giới cấm thủ (Sīlabbata-parāmāsakāyagantha), tức là sự kết chặt vào những nghi lễ và tín điều.
</text>
  </threadedComment>
  <threadedComment ref="I45" dT="2023-11-14T05:18:04.10" personId="{0851E163-9C71-49A5-9660-B041E6F6735D}" id="{873B4821-156A-4067-BA76-44008374632E}" parentId="{B0B5147A-6B54-488B-B14B-84ED07E71D6A}">
    <text xml:space="preserve">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
</text>
  </threadedComment>
  <threadedComment ref="M50" dT="2023-11-16T03:21:52.37" personId="{0851E163-9C71-49A5-9660-B041E6F6735D}" id="{3653C981-01B8-4820-8DA9-38BB45691EA4}">
    <text>Theo Tạng Kinh (Sutta) thì có triền phược này</text>
  </threadedComment>
</ThreadedComments>
</file>

<file path=xl/threadedComments/threadedComment8.xml><?xml version="1.0" encoding="utf-8"?>
<ThreadedComments xmlns="http://schemas.microsoft.com/office/spreadsheetml/2018/threadedcomments" xmlns:x="http://schemas.openxmlformats.org/spreadsheetml/2006/main">
  <threadedComment ref="J2" dT="2023-11-20T03:08:20.19" personId="{0851E163-9C71-49A5-9660-B041E6F6735D}" id="{99B16DCF-E119-4D88-9B11-A1A36C2A180E}">
    <text xml:space="preserve"> Nghĩa là thống trị hay có quyền thế</text>
  </threadedComment>
  <threadedComment ref="K2" dT="2023-11-20T03:08:42.00" personId="{0851E163-9C71-49A5-9660-B041E6F6735D}" id="{4292F7D6-850F-448C-A5E2-5A1BF32D1BDF}">
    <text>Sức mạnh hay Năng lực</text>
  </threadedComment>
  <threadedComment ref="K2" dT="2023-11-20T03:16:45.16" personId="{0851E163-9C71-49A5-9660-B041E6F6735D}" id="{C0CE2C2B-E6FE-48AA-9C6B-654030C6601C}" parentId="{4292F7D6-850F-448C-A5E2-5A1BF32D1BDF}">
    <text>(1) Một nguyên nhân để chúng được gọi là lực là vì chúng không thể bị lay chuyển bởi những pháp đối nghịch với chúng.
(2) Một nguyên nhân khác để chúng được gọi là lực là vì chúng tăng cường sức mạnh cho những tâm sở sanh lên cùng với chúng.</text>
  </threadedComment>
  <threadedComment ref="L2" dT="2023-11-20T03:18:47.71" personId="{0851E163-9C71-49A5-9660-B041E6F6735D}" id="{84CF60C2-BFAA-4CC0-A87C-C008133C35E6}">
    <text xml:space="preserve"> “Tứ trưởng là những yếu tố thống trị hay làm chủ những tâm (Citta) mà chúng đi cùng trong việc hứng chịu, nhận lãnh và hoàn thành những nhiệm vụ khó khăn và quan trọng.” (CMA, VII, Guide to §20, p.274)</text>
  </threadedComment>
  <threadedComment ref="L2" dT="2023-11-20T03:20:43.31" personId="{0851E163-9C71-49A5-9660-B041E6F6735D}" id="{B74CD952-4C35-42A4-8669-412404FBF7D5}" parentId="{84CF60C2-BFAA-4CC0-A87C-C008133C35E6}">
    <text xml:space="preserve">Trưởng (Adhipati) là một vị chúa tể. 
Nó thể hiện hay thi hành sự nắm quyền hay sự điều khiển tột bực trên những trạng thái cùng sanh lên. 
Các quyền (Indriya) thì không phải như vậy. Các quyền (Indriya) thể hiện hay thi hành sự điều khiển hay nắm quyền
trong phạm vi của chúng chứ không phải trên những trạng thái khác. </text>
  </threadedComment>
  <threadedComment ref="M2" dT="2023-11-20T03:31:41.21" personId="{0851E163-9C71-49A5-9660-B041E6F6735D}" id="{4ADD3C44-A63E-45E7-97E3-5B3AC656510D}">
    <text>có nghĩa là điều kiện hay nguyên nhân</text>
  </threadedComment>
  <threadedComment ref="B3" dT="2023-08-02T02:21:22.52" personId="{0851E163-9C71-49A5-9660-B041E6F6735D}" id="{CC992245-9FF7-400B-96BB-7564CDCE94B4}">
    <text xml:space="preserve"> Aññasamāna = 
“Añña” có
nghĩa là cái kia hay cái còn lại 
+
“Samāna” có nghĩa là
chung, thông dụng hay phổ biến.
=
"Tợ tha" có nghĩa là "chung" hay "phổ biến" của cả Thiện (Kusala) và Bất thiện (Akusala)</text>
  </threadedComment>
  <threadedComment ref="C3" dT="2023-08-02T02:26:23.26" personId="{0851E163-9C71-49A5-9660-B041E6F6735D}" id="{0ED8C648-BD73-4A8F-AE45-E433E3E8DA79}">
    <text xml:space="preserve">“Sabbacitta-sādhāraṇa” 
= 
“Sabba” có nghĩa là
tất cả. “
+ Citta” có nghĩa là tâm
+ “Sādhāraṇa” có nghĩa là
chung hay phổ biến. 
=
những tâm sở mà có chung cho tất cả
các tâm. </text>
  </threadedComment>
  <threadedComment ref="C3" dT="2023-08-02T02:26:33.62" personId="{0851E163-9C71-49A5-9660-B041E6F6735D}" id="{F9FABFD1-CF0F-476A-9965-3C1F95B4C717}" parentId="{0ED8C648-BD73-4A8F-AE45-E433E3E8DA79}">
    <text xml:space="preserve">“Sādhāraṇa” có nghĩa là chung hay phổ biến. Cho nên, “Sabbacitta-sādhāraṇa” có
nghĩa là chung cho tất cả tâm thức. </text>
  </threadedComment>
  <threadedComment ref="F7" dT="2023-08-02T03:32:39.41" personId="{0851E163-9C71-49A5-9660-B041E6F6735D}" id="{70AD665D-BE37-45B6-A66A-0A5B561B3CB5}">
    <text>Còn được dịch là "Nhất thống" ~ thống nhất tại 1 điểm, còn gọi là Định (Samādhi) - là 1 trong 5 yếu tố của Thiền</text>
  </threadedComment>
  <threadedComment ref="F7" dT="2023-08-02T03:33:27.48" personId="{0851E163-9C71-49A5-9660-B041E6F6735D}" id="{A09824E2-708A-44F1-B05A-FEBD0F1D36A8}" parentId="{70AD665D-BE37-45B6-A66A-0A5B561B3CB5}">
    <text>“Eka” có nghĩa là một. 
“Agga” có nghĩa là đối tượng</text>
  </threadedComment>
  <threadedComment ref="F8" dT="2023-08-02T03:38:41.35" personId="{0851E163-9C71-49A5-9660-B041E6F6735D}" id="{123EF2B0-7A0D-4139-8FAD-C25DA9B8AEDE}">
    <text>Còn được dịch là "Mạng quyền" hay "Danh mạng quyền"</text>
  </threadedComment>
  <threadedComment ref="F9" dT="2023-08-02T03:50:05.58" personId="{0851E163-9C71-49A5-9660-B041E6F6735D}" id="{0CD8A66C-6856-48CB-B406-A881322A5B49}">
    <text>“Manasi” có nghĩa là tâm trí. 
“Kāra” có nghĩa là làm ra hay tạo ra.
Tạo ra tâm trí, hay chú ý (attention)</text>
  </threadedComment>
  <threadedComment ref="F9" dT="2023-08-02T03:51:48.97" personId="{0851E163-9C71-49A5-9660-B041E6F6735D}" id="{74B14892-FA39-453D-AEB2-9A6EBE739D9E}" parentId="{0CD8A66C-6856-48CB-B406-A881322A5B49}">
    <text>Nghĩa đen của từ Pāḷi là “làm hay chế tạo trong tâm trí</text>
  </threadedComment>
  <threadedComment ref="C10" dT="2023-08-02T02:28:20.97" personId="{0851E163-9C71-49A5-9660-B041E6F6735D}" id="{0D46A85B-D07B-494D-A492-71C220B8562B}">
    <text>Tâm sở biệt cảnh (Pakiṇṇaka) có thể đi theo cùng với những tâm Thiện và tâm Bất Thiện và luôn những tâm (Citta) khác nữa. 
Tuy nhiên, chúng KHÔNG đi theo cùng TẤT CẢ những tâm Thiện  và tâm Bất Thiện hay tất cả những tâm nói chung</text>
  </threadedComment>
  <threadedComment ref="F10" dT="2023-08-02T08:02:23.37" personId="{0851E163-9C71-49A5-9660-B041E6F6735D}" id="{89A98A61-4330-4B20-B827-5C9AAD46E7B7}">
    <text xml:space="preserve">Tầm (Vitakka) sanh lên với 55 tâm. 
- Chỉ có tầm (Vitakka) đi kèm theo
một vài tâm nhất định --&gt; có thể được phát triển hay trau dồi để trở nên mạnh mẽ --&gt;  được gọi là thiền (Jhāna). 
“Rồi thì nó được định danh là appanā,…”. Appanā là một cái tên dùng cho cả thiền (Jhāna) và Đạo (Magga). </text>
  </threadedComment>
  <threadedComment ref="F10" dT="2023-08-02T08:03:18.06" personId="{0851E163-9C71-49A5-9660-B041E6F6735D}" id="{4D4029A5-BA7D-4AC6-8414-0EA6783A00FB}" parentId="{89A98A61-4330-4B20-B827-5C9AAD46E7B7}">
    <text>Tầm (Vitakka) có nhiều tên tùy thuộc vào việc nó làm chức năng gì.</text>
  </threadedComment>
  <threadedComment ref="F12" dT="2023-08-02T08:10:48.40" personId="{0851E163-9C71-49A5-9660-B041E6F6735D}" id="{D30D22F9-F1DB-41E6-8F8B-3B7C74A6AC79}">
    <text>Từ Adhimokkha có nghĩa đen là sự giải phóng tâm ý trên đối tượng</text>
  </threadedComment>
  <threadedComment ref="F14" dT="2023-08-02T08:25:00.90" personId="{0851E163-9C71-49A5-9660-B041E6F6735D}" id="{2476BD8E-28C3-40AD-A8AF-971DDF10E8D2}">
    <text>được chuyển ngữ là niềm vui, hạnh phúc, sự hăng hái, sở thích hài lòng, sung sướng. 
Nó là một trong những yếu tố của thiền (Jhāna), tức là những chi thiền. 
Hỷ (Pīti) không phải là cảm thọ</text>
  </threadedComment>
  <threadedComment ref="L15" dT="2023-11-20T03:24:01.62" personId="{0851E163-9C71-49A5-9660-B041E6F6735D}" id="{400B77A4-47FC-45A8-BDDC-502D1D62CAAF}">
    <text>sự khao khát làm một cái gì đó hay ước muốn làm một cái gì đó</text>
  </threadedComment>
  <threadedComment ref="F21" dT="2023-08-02T09:20:14.92" personId="{0851E163-9C71-49A5-9660-B041E6F6735D}" id="{B16791EB-BBFC-463F-B2D7-381F82D06644}">
    <text>Nghĩa đen của Diṭṭhi thì chỉ là quan điểm hay sự thấy. 
Nếu chúng ta muốn cụ thể, chúng ta phải dùng những từ “Micchā” hay
“Sammā”: “Micchā-diṭṭhi” có nghĩa là tà kiến. “Sammā-diṭṭhi” có nghĩa là chánh kiến. 
Khi được dùng một mình, thì hầu như nó có nghĩa là tà kiến.</text>
  </threadedComment>
  <threadedComment ref="F25" dT="2023-08-03T02:17:08.19" personId="{0851E163-9C71-49A5-9660-B041E6F6735D}" id="{3AE9119F-B08C-4676-B3DD-43F6E0B59444}">
    <text>Xan tham/ xan lận (Macchariya) luôn luôn sanh lên với những tâm sân (Dosamūla Citta)</text>
  </threadedComment>
  <threadedComment ref="F25" dT="2023-08-03T02:18:21.85" personId="{0851E163-9C71-49A5-9660-B041E6F6735D}" id="{8FFEBD0A-9BCA-4C8E-BA21-5F4A3EAA8E1F}" parentId="{3AE9119F-B08C-4676-B3DD-43F6E0B59444}">
    <text>Macchariya không phải là tham (Lobha)</text>
  </threadedComment>
  <threadedComment ref="F27" dT="2023-08-03T03:28:04.99" personId="{0851E163-9C71-49A5-9660-B041E6F6735D}" id="{E13A804E-2F66-4669-BFCC-8F430FFA439C}">
    <text>Hôn trầm được nhận diện là sự bịnh hoạn của tâm thức (cittagelañña), 
thụy miên là sự bịnh hoạn của những
yếu tố tinh thần (kāyagelañña). 
Cùng nhau, chúng tạo nên một trong năm triền cái và được chế ngự bởi tầm
(vitakka)</text>
  </threadedComment>
  <threadedComment ref="F29" dT="2023-08-03T03:35:09.97" personId="{0851E163-9C71-49A5-9660-B041E6F6735D}" id="{4CDCF4C0-AE81-431F-8A44-DB5072D41405}">
    <text>Hoài nghi ở đây có nghĩa hay có ý nói về sự hoài nghi về mặt tâm linh theo cách nhìn nhận trong Phật giáo, tức là không có khả năng đặt niềm tin vào Đức Phật, Giáo pháp, Tăng chúng và sự hành pháp.” (CMA, II, Guide to §4, p.85)</text>
  </threadedComment>
  <threadedComment ref="F29" dT="2023-08-03T03:42:37.61" personId="{0851E163-9C71-49A5-9660-B041E6F6735D}" id="{D97E2342-4F79-4968-8EF6-0A4523C14294}" parentId="{4CDCF4C0-AE81-431F-8A44-DB5072D41405}">
    <text>Hoài nghi loại này được miêu tả trong Thanh Tịnh Đạo (Visuddhimagga) và Aṭṭhasālinī là làm tổn hại đến
việc thực hành pháp. 
--- Câu Pāḷi được dùng trong đó là
“Paṭipattiantarāyakarāti”. Tức có nghĩa là làm tổn hại đến Paṭipatti - có nghĩa là sự thực hành, sự hành thiền, sự thực hành bổn phận, sự giữ giới luật.</text>
  </threadedComment>
  <threadedComment ref="F30" dT="2023-08-04T02:27:06.10" personId="{0851E163-9C71-49A5-9660-B041E6F6735D}" id="{B85B7018-5B7A-4550-897D-3CAE0A891B1D}">
    <text>Tín (Saddhā) là một trong năm căn quyền thuộc về tinh thần (Ngũ Quyền). 
- đó là tín, tấn, niệm, định, tuệ.
- Năm căn quyền này phải được giữ cân bằng</text>
  </threadedComment>
  <threadedComment ref="J66" dT="2023-11-21T07:05:07.88" personId="{0851E163-9C71-49A5-9660-B041E6F6735D}" id="{D7D6C481-0E4F-4302-870B-A4F0D4FCEA44}">
    <text xml:space="preserve">“căn quyền của người thực hành với suy nghĩ rằng: “Tôi sẽ biết được điều mà tôi chưa từng được biết trước đây”.” </text>
  </threadedComment>
  <threadedComment ref="J66" dT="2023-11-21T07:10:26.48" personId="{0851E163-9C71-49A5-9660-B041E6F6735D}" id="{DA1F9139-CF6F-4558-9DFC-5E4553F0ECB8}" parentId="{D7D6C481-0E4F-4302-870B-A4F0D4FCEA44}">
    <text xml:space="preserve">Trí tuệ (Paññā) đi kèm theo Nhập Lưu Đạo (Sotāpattimagga)
</text>
  </threadedComment>
  <threadedComment ref="J67" dT="2023-11-21T07:05:45.22" personId="{0851E163-9C71-49A5-9660-B041E6F6735D}" id="{80DA27AA-19DE-4EBB-9092-086E84FDB18C}">
    <text xml:space="preserve"> căn quyền này hiểu biết trong giới hạn của điều mà đã được biết trước đây, tức là điều đã được biết bởi Sơ Đạo.</text>
  </threadedComment>
  <threadedComment ref="J67" dT="2023-11-21T07:12:48.47" personId="{0851E163-9C71-49A5-9660-B041E6F6735D}" id="{2685E3FB-A871-4846-BC78-059158FB6BAA}" parentId="{80DA27AA-19DE-4EBB-9092-086E84FDB18C}">
    <text>Trí tuệ (Paññā) đi kèm theo tâm Nhập Lưu Quả (Sotāpattiphala Citta) và vân vân được gọi là Aññā, tức là sự hiểu biết trong giới hạn</text>
  </threadedComment>
  <threadedComment ref="J68" dT="2023-11-21T07:07:13.95" personId="{0851E163-9C71-49A5-9660-B041E6F6735D}" id="{FCB7D8C7-82F9-4D72-B626-49D4655E8C36}">
    <text>Căn quyền (Indriya) của người đã hiểu biết trọn vẹn (Aññātāvī) được gọi là cụ
tri quyền (Aññātāvindriya), tức là căn quyền của người đã hiểu biết trọn vẹn Tứ Diệu Đế. 
Quyền này được nhận dạng với tâm sở trí tuệ (Paññā) đi kèm theo tâm A-lahán Quả (Arahatta-phala Citta).</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15.emf"/><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package" Target="../embeddings/Microsoft_Visio_Drawing1.vsdx"/><Relationship Id="rId5" Type="http://schemas.openxmlformats.org/officeDocument/2006/relationships/image" Target="../media/image14.emf"/><Relationship Id="rId4" Type="http://schemas.openxmlformats.org/officeDocument/2006/relationships/package" Target="../embeddings/Microsoft_Visio_Drawing.vsdx"/><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6.xml"/><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8.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9.bin"/><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DBA05-2A8E-4EE3-A439-E6CB804BD732}">
  <sheetPr codeName="Trang_tính14">
    <tabColor rgb="FFFFFF00"/>
  </sheetPr>
  <dimension ref="B2:E44"/>
  <sheetViews>
    <sheetView showGridLines="0" zoomScaleNormal="100" workbookViewId="0">
      <pane xSplit="43" ySplit="106" topLeftCell="AR107" activePane="bottomRight" state="frozen"/>
      <selection pane="topRight" activeCell="AR1" sqref="AR1"/>
      <selection pane="bottomLeft" activeCell="A107" sqref="A107"/>
      <selection pane="bottomRight" activeCell="G4" sqref="G4"/>
    </sheetView>
  </sheetViews>
  <sheetFormatPr defaultRowHeight="12.75"/>
  <cols>
    <col min="1" max="1" width="5.28515625" customWidth="1"/>
    <col min="2" max="2" width="34.7109375" customWidth="1"/>
    <col min="4" max="4" width="34.7109375" customWidth="1"/>
    <col min="5" max="5" width="19" customWidth="1"/>
  </cols>
  <sheetData>
    <row r="2" spans="2:5" ht="14.25">
      <c r="D2" s="1260" t="s">
        <v>1902</v>
      </c>
    </row>
    <row r="3" spans="2:5" ht="15">
      <c r="D3" s="1263" t="s">
        <v>1901</v>
      </c>
    </row>
    <row r="4" spans="2:5">
      <c r="D4" s="1262" t="e" vm="1">
        <v>#VALUE!</v>
      </c>
    </row>
    <row r="5" spans="2:5" ht="7.15" customHeight="1">
      <c r="B5" s="355"/>
      <c r="C5" s="355"/>
      <c r="D5" s="355"/>
    </row>
    <row r="6" spans="2:5">
      <c r="B6" s="1"/>
    </row>
    <row r="7" spans="2:5" ht="49.9" customHeight="1">
      <c r="B7" s="1261"/>
      <c r="D7" s="1261"/>
      <c r="E7" s="1272" t="s">
        <v>1911</v>
      </c>
    </row>
    <row r="8" spans="2:5">
      <c r="E8" s="1271"/>
    </row>
    <row r="9" spans="2:5" ht="49.9" customHeight="1">
      <c r="B9" s="1261"/>
      <c r="D9" s="1261"/>
    </row>
    <row r="11" spans="2:5" ht="49.9" customHeight="1">
      <c r="B11" s="1261"/>
      <c r="D11" s="1261"/>
    </row>
    <row r="13" spans="2:5" ht="49.9" customHeight="1">
      <c r="B13" s="1261"/>
      <c r="D13" s="1261"/>
    </row>
    <row r="15" spans="2:5" ht="49.9" customHeight="1">
      <c r="B15" s="1261"/>
      <c r="D15" s="1261"/>
    </row>
    <row r="17" spans="2:4" ht="49.9" customHeight="1">
      <c r="B17" s="1264"/>
      <c r="D17" s="1261"/>
    </row>
    <row r="18" spans="2:4" ht="5.45" customHeight="1"/>
    <row r="19" spans="2:4" ht="16.899999999999999" customHeight="1">
      <c r="B19" s="1273"/>
    </row>
    <row r="27" spans="2:4">
      <c r="B27" s="1"/>
    </row>
    <row r="28" spans="2:4">
      <c r="B28" s="1"/>
    </row>
    <row r="31" spans="2:4">
      <c r="B31" s="1"/>
    </row>
    <row r="32" spans="2:4">
      <c r="B32" s="1"/>
    </row>
    <row r="35" spans="2:2">
      <c r="B35" s="1"/>
    </row>
    <row r="36" spans="2:2">
      <c r="B36" s="1"/>
    </row>
    <row r="38" spans="2:2">
      <c r="B38" s="1"/>
    </row>
    <row r="41" spans="2:2">
      <c r="B41" s="1"/>
    </row>
    <row r="44" spans="2:2">
      <c r="B44" s="1"/>
    </row>
  </sheetData>
  <sheetProtection algorithmName="SHA-512" hashValue="bqPjk0mfQA16iWCo7R4zr/XSCvf//3lDsjlJT5ONToW8ILkHbx3L4XzPB3sPYCdo/nOu48y481WyYMSRGWIhTw==" saltValue="j9g0WC+bcI8kz2xe/Nz/Kg=="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Open_Sodo_TongquanVidieuphap">
                <anchor moveWithCells="1" sizeWithCells="1">
                  <from>
                    <xdr:col>1</xdr:col>
                    <xdr:colOff>85725</xdr:colOff>
                    <xdr:row>6</xdr:row>
                    <xdr:rowOff>66675</xdr:rowOff>
                  </from>
                  <to>
                    <xdr:col>1</xdr:col>
                    <xdr:colOff>2305050</xdr:colOff>
                    <xdr:row>6</xdr:row>
                    <xdr:rowOff>571500</xdr:rowOff>
                  </to>
                </anchor>
              </controlPr>
            </control>
          </mc:Choice>
        </mc:AlternateContent>
        <mc:AlternateContent xmlns:mc="http://schemas.openxmlformats.org/markup-compatibility/2006">
          <mc:Choice Requires="x14">
            <control shapeId="62466" r:id="rId4" name="Button 2">
              <controlPr defaultSize="0" print="0" autoFill="0" autoPict="0" macro="[0]!Open_Citta_Cetasika_Citta">
                <anchor moveWithCells="1" sizeWithCells="1">
                  <from>
                    <xdr:col>3</xdr:col>
                    <xdr:colOff>85725</xdr:colOff>
                    <xdr:row>6</xdr:row>
                    <xdr:rowOff>57150</xdr:rowOff>
                  </from>
                  <to>
                    <xdr:col>3</xdr:col>
                    <xdr:colOff>2305050</xdr:colOff>
                    <xdr:row>6</xdr:row>
                    <xdr:rowOff>571500</xdr:rowOff>
                  </to>
                </anchor>
              </controlPr>
            </control>
          </mc:Choice>
        </mc:AlternateContent>
        <mc:AlternateContent xmlns:mc="http://schemas.openxmlformats.org/markup-compatibility/2006">
          <mc:Choice Requires="x14">
            <control shapeId="62467" r:id="rId5" name="Button 3">
              <controlPr defaultSize="0" print="0" autoFill="0" autoPict="0" macro="[0]!Open_Cetasika">
                <anchor moveWithCells="1" sizeWithCells="1">
                  <from>
                    <xdr:col>3</xdr:col>
                    <xdr:colOff>85725</xdr:colOff>
                    <xdr:row>8</xdr:row>
                    <xdr:rowOff>66675</xdr:rowOff>
                  </from>
                  <to>
                    <xdr:col>3</xdr:col>
                    <xdr:colOff>2305050</xdr:colOff>
                    <xdr:row>8</xdr:row>
                    <xdr:rowOff>581025</xdr:rowOff>
                  </to>
                </anchor>
              </controlPr>
            </control>
          </mc:Choice>
        </mc:AlternateContent>
        <mc:AlternateContent xmlns:mc="http://schemas.openxmlformats.org/markup-compatibility/2006">
          <mc:Choice Requires="x14">
            <control shapeId="62468" r:id="rId6" name="Button 4">
              <controlPr defaultSize="0" print="0" autoFill="0" autoPict="0" macro="[0]!Open_Tapyeu_tongquan">
                <anchor moveWithCells="1" sizeWithCells="1">
                  <from>
                    <xdr:col>1</xdr:col>
                    <xdr:colOff>85725</xdr:colOff>
                    <xdr:row>8</xdr:row>
                    <xdr:rowOff>66675</xdr:rowOff>
                  </from>
                  <to>
                    <xdr:col>1</xdr:col>
                    <xdr:colOff>2305050</xdr:colOff>
                    <xdr:row>8</xdr:row>
                    <xdr:rowOff>571500</xdr:rowOff>
                  </to>
                </anchor>
              </controlPr>
            </control>
          </mc:Choice>
        </mc:AlternateContent>
        <mc:AlternateContent xmlns:mc="http://schemas.openxmlformats.org/markup-compatibility/2006">
          <mc:Choice Requires="x14">
            <control shapeId="62469" r:id="rId7" name="Button 5">
              <controlPr defaultSize="0" print="0" autoFill="0" autoPict="0" macro="[0]!Open_Tapyeu_chitiet">
                <anchor moveWithCells="1" sizeWithCells="1">
                  <from>
                    <xdr:col>1</xdr:col>
                    <xdr:colOff>85725</xdr:colOff>
                    <xdr:row>10</xdr:row>
                    <xdr:rowOff>66675</xdr:rowOff>
                  </from>
                  <to>
                    <xdr:col>1</xdr:col>
                    <xdr:colOff>2305050</xdr:colOff>
                    <xdr:row>10</xdr:row>
                    <xdr:rowOff>571500</xdr:rowOff>
                  </to>
                </anchor>
              </controlPr>
            </control>
          </mc:Choice>
        </mc:AlternateContent>
        <mc:AlternateContent xmlns:mc="http://schemas.openxmlformats.org/markup-compatibility/2006">
          <mc:Choice Requires="x14">
            <control shapeId="62470" r:id="rId8" name="Button 6">
              <controlPr defaultSize="0" print="0" autoFill="0" autoPict="0" macro="[0]!Open_Lotrinhtam">
                <anchor moveWithCells="1" sizeWithCells="1">
                  <from>
                    <xdr:col>1</xdr:col>
                    <xdr:colOff>76200</xdr:colOff>
                    <xdr:row>12</xdr:row>
                    <xdr:rowOff>66675</xdr:rowOff>
                  </from>
                  <to>
                    <xdr:col>1</xdr:col>
                    <xdr:colOff>2305050</xdr:colOff>
                    <xdr:row>12</xdr:row>
                    <xdr:rowOff>571500</xdr:rowOff>
                  </to>
                </anchor>
              </controlPr>
            </control>
          </mc:Choice>
        </mc:AlternateContent>
        <mc:AlternateContent xmlns:mc="http://schemas.openxmlformats.org/markup-compatibility/2006">
          <mc:Choice Requires="x14">
            <control shapeId="62471" r:id="rId9" name="Button 7">
              <controlPr defaultSize="0" print="0" autoFill="0" autoPict="0" macro="[0]!Open_Caccanhgioi">
                <anchor moveWithCells="1" sizeWithCells="1">
                  <from>
                    <xdr:col>3</xdr:col>
                    <xdr:colOff>85725</xdr:colOff>
                    <xdr:row>12</xdr:row>
                    <xdr:rowOff>66675</xdr:rowOff>
                  </from>
                  <to>
                    <xdr:col>3</xdr:col>
                    <xdr:colOff>2305050</xdr:colOff>
                    <xdr:row>12</xdr:row>
                    <xdr:rowOff>581025</xdr:rowOff>
                  </to>
                </anchor>
              </controlPr>
            </control>
          </mc:Choice>
        </mc:AlternateContent>
        <mc:AlternateContent xmlns:mc="http://schemas.openxmlformats.org/markup-compatibility/2006">
          <mc:Choice Requires="x14">
            <control shapeId="62472" r:id="rId10" name="Button 8">
              <controlPr defaultSize="0" print="0" autoFill="0" autoPict="0" macro="[0]!Open_Sacphap">
                <anchor moveWithCells="1" sizeWithCells="1">
                  <from>
                    <xdr:col>3</xdr:col>
                    <xdr:colOff>85725</xdr:colOff>
                    <xdr:row>14</xdr:row>
                    <xdr:rowOff>57150</xdr:rowOff>
                  </from>
                  <to>
                    <xdr:col>3</xdr:col>
                    <xdr:colOff>2305050</xdr:colOff>
                    <xdr:row>14</xdr:row>
                    <xdr:rowOff>571500</xdr:rowOff>
                  </to>
                </anchor>
              </controlPr>
            </control>
          </mc:Choice>
        </mc:AlternateContent>
        <mc:AlternateContent xmlns:mc="http://schemas.openxmlformats.org/markup-compatibility/2006">
          <mc:Choice Requires="x14">
            <control shapeId="62473" r:id="rId11" name="Button 9">
              <controlPr defaultSize="0" print="0" autoFill="0" autoPict="0" macro="[0]!Open_Cetasika_vs_Phiennao">
                <anchor moveWithCells="1" sizeWithCells="1">
                  <from>
                    <xdr:col>3</xdr:col>
                    <xdr:colOff>85725</xdr:colOff>
                    <xdr:row>10</xdr:row>
                    <xdr:rowOff>57150</xdr:rowOff>
                  </from>
                  <to>
                    <xdr:col>3</xdr:col>
                    <xdr:colOff>2305050</xdr:colOff>
                    <xdr:row>10</xdr:row>
                    <xdr:rowOff>571500</xdr:rowOff>
                  </to>
                </anchor>
              </controlPr>
            </control>
          </mc:Choice>
        </mc:AlternateContent>
        <mc:AlternateContent xmlns:mc="http://schemas.openxmlformats.org/markup-compatibility/2006">
          <mc:Choice Requires="x14">
            <control shapeId="62474" r:id="rId12" name="Button 10">
              <controlPr defaultSize="0" print="0" autoFill="0" autoPict="0" macro="[0]!Open_Cacthetaiphuchop">
                <anchor moveWithCells="1" sizeWithCells="1">
                  <from>
                    <xdr:col>3</xdr:col>
                    <xdr:colOff>95250</xdr:colOff>
                    <xdr:row>16</xdr:row>
                    <xdr:rowOff>66675</xdr:rowOff>
                  </from>
                  <to>
                    <xdr:col>3</xdr:col>
                    <xdr:colOff>2314575</xdr:colOff>
                    <xdr:row>16</xdr:row>
                    <xdr:rowOff>581025</xdr:rowOff>
                  </to>
                </anchor>
              </controlPr>
            </control>
          </mc:Choice>
        </mc:AlternateContent>
        <mc:AlternateContent xmlns:mc="http://schemas.openxmlformats.org/markup-compatibility/2006">
          <mc:Choice Requires="x14">
            <control shapeId="62476" r:id="rId13" name="Button 12">
              <controlPr defaultSize="0" print="0" autoFill="0" autoPict="0" macro="[0]!Open_Bangneuchiphap_va_SodothamkhaoCMA">
                <anchor moveWithCells="1" sizeWithCells="1">
                  <from>
                    <xdr:col>1</xdr:col>
                    <xdr:colOff>76200</xdr:colOff>
                    <xdr:row>14</xdr:row>
                    <xdr:rowOff>66675</xdr:rowOff>
                  </from>
                  <to>
                    <xdr:col>1</xdr:col>
                    <xdr:colOff>2305050</xdr:colOff>
                    <xdr:row>14</xdr:row>
                    <xdr:rowOff>561975</xdr:rowOff>
                  </to>
                </anchor>
              </controlPr>
            </control>
          </mc:Choice>
        </mc:AlternateContent>
        <mc:AlternateContent xmlns:mc="http://schemas.openxmlformats.org/markup-compatibility/2006">
          <mc:Choice Requires="x14">
            <control shapeId="62477" r:id="rId14" name="Button 13">
              <controlPr defaultSize="0" print="0" autoFill="0" autoPict="0" macro="[0]!Dongtatcacacsheet">
                <anchor moveWithCells="1" sizeWithCells="1">
                  <from>
                    <xdr:col>1</xdr:col>
                    <xdr:colOff>76200</xdr:colOff>
                    <xdr:row>16</xdr:row>
                    <xdr:rowOff>66675</xdr:rowOff>
                  </from>
                  <to>
                    <xdr:col>1</xdr:col>
                    <xdr:colOff>2305050</xdr:colOff>
                    <xdr:row>16</xdr:row>
                    <xdr:rowOff>571500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C5568-7823-444F-80E9-8CEBCB9C2AD7}">
  <sheetPr codeName="Trang_tính16">
    <tabColor theme="8" tint="0.79998168889431442"/>
  </sheetPr>
  <dimension ref="B1:R63"/>
  <sheetViews>
    <sheetView showGridLines="0" zoomScale="170" zoomScaleNormal="170" workbookViewId="0">
      <pane ySplit="4" topLeftCell="A30" activePane="bottomLeft" state="frozen"/>
      <selection pane="bottomLeft" activeCell="D2" sqref="D2"/>
    </sheetView>
  </sheetViews>
  <sheetFormatPr defaultRowHeight="12.75"/>
  <cols>
    <col min="1" max="1" width="4" customWidth="1"/>
    <col min="2" max="2" width="11.28515625" customWidth="1"/>
    <col min="4" max="4" width="14" customWidth="1"/>
    <col min="8" max="8" width="12.140625" customWidth="1"/>
    <col min="14" max="14" width="7.5703125" customWidth="1"/>
  </cols>
  <sheetData>
    <row r="1" spans="2:18" ht="7.9" customHeight="1"/>
    <row r="2" spans="2:18" ht="36.6" customHeight="1">
      <c r="B2" s="679"/>
      <c r="C2" s="679"/>
      <c r="D2" s="679"/>
      <c r="G2" s="1277" t="s">
        <v>1903</v>
      </c>
      <c r="H2" s="1277"/>
      <c r="I2" s="1277"/>
      <c r="J2" s="1277"/>
      <c r="K2" s="1277"/>
      <c r="L2" s="1277"/>
      <c r="M2" s="1274"/>
      <c r="N2" s="1274"/>
    </row>
    <row r="3" spans="2:18" ht="15">
      <c r="B3" s="355"/>
      <c r="C3" s="355"/>
      <c r="D3" s="355"/>
      <c r="E3" s="355"/>
      <c r="F3" s="355"/>
      <c r="G3" s="355"/>
      <c r="H3" s="355"/>
      <c r="I3" s="355"/>
      <c r="J3" s="1278" t="e" vm="1">
        <v>#VALUE!</v>
      </c>
      <c r="K3" s="1278"/>
      <c r="L3" s="1275" t="s">
        <v>1905</v>
      </c>
      <c r="M3" s="1268"/>
      <c r="N3" s="1269"/>
    </row>
    <row r="4" spans="2:18" ht="31.15" customHeight="1">
      <c r="B4" s="1276" t="s">
        <v>1904</v>
      </c>
      <c r="C4" s="1276"/>
      <c r="D4" s="1276"/>
      <c r="E4" s="1276"/>
      <c r="F4" s="1276"/>
      <c r="G4" s="1276"/>
      <c r="H4" s="1276"/>
      <c r="I4" s="1276"/>
      <c r="J4" s="1276"/>
      <c r="K4" s="1276"/>
      <c r="L4" s="1276"/>
      <c r="M4" s="1276"/>
      <c r="N4" s="1276"/>
    </row>
    <row r="6" spans="2:18" ht="15.75">
      <c r="B6" s="1267" t="s">
        <v>1909</v>
      </c>
    </row>
    <row r="7" spans="2:18" ht="20.45" customHeight="1">
      <c r="B7" s="1270" t="s">
        <v>1906</v>
      </c>
      <c r="R7" s="1"/>
    </row>
    <row r="30" spans="2:2" ht="20.45" customHeight="1">
      <c r="B30" s="1270" t="s">
        <v>1907</v>
      </c>
    </row>
    <row r="31" spans="2:2" ht="4.9000000000000004" customHeight="1"/>
    <row r="48" spans="2:2" ht="20.45" customHeight="1">
      <c r="B48" s="1270" t="s">
        <v>1908</v>
      </c>
    </row>
    <row r="63" spans="2:2" ht="20.45" customHeight="1">
      <c r="B63" s="1270" t="s">
        <v>1910</v>
      </c>
    </row>
  </sheetData>
  <sheetProtection algorithmName="SHA-512" hashValue="uNOodrdJvE1oDpycwpKKHC132K8JfM4RemVu2VpYcHUCZ7PfJb+NJtRdW/JxokTGxRMn++mY0ejBRToDMxC3cA==" saltValue="IdIEaKt6VSVxNY3IrK3gdg==" spinCount="100000" sheet="1" objects="1" scenarios="1" selectLockedCells="1" selectUnlockedCells="1"/>
  <mergeCells count="3">
    <mergeCell ref="B4:N4"/>
    <mergeCell ref="G2:L2"/>
    <mergeCell ref="J3:K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rang_tính1">
    <tabColor theme="7" tint="0.79998168889431442"/>
    <pageSetUpPr fitToPage="1"/>
  </sheetPr>
  <dimension ref="B1:DV152"/>
  <sheetViews>
    <sheetView showGridLines="0" showRowColHeaders="0" zoomScale="110" zoomScaleNormal="110" workbookViewId="0">
      <selection activeCell="AN22" sqref="AN22"/>
    </sheetView>
  </sheetViews>
  <sheetFormatPr defaultColWidth="8.85546875" defaultRowHeight="14.25"/>
  <cols>
    <col min="1" max="14" width="3.7109375" style="151" customWidth="1"/>
    <col min="15" max="15" width="3.7109375" style="152" customWidth="1"/>
    <col min="16" max="16" width="3.7109375" style="151" customWidth="1"/>
    <col min="17" max="17" width="3.7109375" style="152" customWidth="1"/>
    <col min="18" max="26" width="3.7109375" style="151" customWidth="1"/>
    <col min="27" max="27" width="3.7109375" style="153" customWidth="1"/>
    <col min="28" max="32" width="3.7109375" style="151" customWidth="1"/>
    <col min="33" max="33" width="3.7109375" style="154" customWidth="1"/>
    <col min="34" max="34" width="3.7109375" style="151" customWidth="1"/>
    <col min="35" max="35" width="3.7109375" style="152" customWidth="1"/>
    <col min="36" max="44" width="3.7109375" style="151" customWidth="1"/>
    <col min="45" max="45" width="3.7109375" style="153" customWidth="1"/>
    <col min="46" max="50" width="3.7109375" style="151" customWidth="1"/>
    <col min="51" max="51" width="3.7109375" style="154" customWidth="1"/>
    <col min="52" max="61" width="3.7109375" style="151" customWidth="1"/>
    <col min="62" max="62" width="3.7109375" style="152" customWidth="1"/>
    <col min="63" max="185" width="3.7109375" style="151" customWidth="1"/>
    <col min="186" max="16384" width="8.85546875" style="151"/>
  </cols>
  <sheetData>
    <row r="1" spans="2:126" ht="15" thickBot="1"/>
    <row r="2" spans="2:126" ht="15" thickTop="1">
      <c r="B2" s="155"/>
      <c r="C2" s="156"/>
      <c r="D2" s="156"/>
      <c r="E2" s="156"/>
      <c r="F2" s="156"/>
      <c r="G2" s="156"/>
      <c r="H2" s="156"/>
      <c r="I2" s="156"/>
      <c r="J2" s="156"/>
      <c r="K2" s="156"/>
      <c r="L2" s="156"/>
      <c r="M2" s="156"/>
      <c r="N2" s="156"/>
      <c r="O2" s="157"/>
      <c r="P2" s="156"/>
      <c r="Q2" s="157"/>
      <c r="R2" s="156"/>
      <c r="S2" s="156"/>
      <c r="T2" s="156"/>
      <c r="U2" s="156"/>
      <c r="V2" s="156"/>
      <c r="W2" s="156"/>
      <c r="X2" s="156"/>
      <c r="Y2" s="156"/>
      <c r="Z2" s="156"/>
      <c r="AA2" s="158"/>
      <c r="AB2" s="156"/>
      <c r="AC2" s="156"/>
      <c r="AD2" s="156"/>
      <c r="AE2" s="156"/>
      <c r="AF2" s="156"/>
      <c r="AG2" s="159"/>
      <c r="AH2" s="156"/>
      <c r="AI2" s="157"/>
      <c r="AJ2" s="156"/>
      <c r="AK2" s="156"/>
      <c r="AL2" s="156"/>
      <c r="AM2" s="156"/>
      <c r="AN2" s="156"/>
      <c r="AO2" s="156"/>
      <c r="AP2" s="156"/>
      <c r="AQ2" s="156"/>
      <c r="AR2" s="156"/>
      <c r="AS2" s="158"/>
      <c r="AT2" s="156"/>
      <c r="AU2" s="156"/>
      <c r="AV2" s="156"/>
      <c r="AW2" s="156"/>
      <c r="AX2" s="156"/>
      <c r="AY2" s="159"/>
      <c r="AZ2" s="156"/>
      <c r="BA2" s="156"/>
      <c r="BB2" s="156"/>
      <c r="BC2" s="156"/>
      <c r="BD2" s="156"/>
      <c r="BE2" s="156"/>
      <c r="BF2" s="156"/>
      <c r="BG2" s="156"/>
      <c r="BH2" s="156"/>
      <c r="BI2" s="156"/>
      <c r="BJ2" s="157"/>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DD2" s="156"/>
      <c r="DE2" s="156"/>
      <c r="DF2" s="156"/>
      <c r="DG2" s="156"/>
      <c r="DH2" s="156"/>
      <c r="DI2" s="156"/>
      <c r="DJ2" s="156"/>
      <c r="DK2" s="156"/>
      <c r="DL2" s="156"/>
      <c r="DM2" s="156"/>
      <c r="DN2" s="156"/>
      <c r="DO2" s="156"/>
      <c r="DP2" s="156"/>
      <c r="DQ2" s="156"/>
      <c r="DR2" s="156"/>
      <c r="DS2" s="156"/>
      <c r="DT2" s="156"/>
      <c r="DU2" s="156"/>
      <c r="DV2" s="160"/>
    </row>
    <row r="3" spans="2:126">
      <c r="B3" s="161"/>
      <c r="DV3" s="162"/>
    </row>
    <row r="4" spans="2:126">
      <c r="B4" s="161"/>
      <c r="DV4" s="162"/>
    </row>
    <row r="5" spans="2:126" ht="34.15" customHeight="1">
      <c r="B5" s="161"/>
      <c r="AY5" s="1281" t="s">
        <v>344</v>
      </c>
      <c r="AZ5" s="1282"/>
      <c r="BA5" s="1282"/>
      <c r="BB5" s="1282"/>
      <c r="BC5" s="1282"/>
      <c r="BD5" s="1282"/>
      <c r="BE5" s="1282"/>
      <c r="BF5" s="1282"/>
      <c r="BG5" s="1282"/>
      <c r="BH5" s="1282"/>
      <c r="BI5" s="1282"/>
      <c r="BJ5" s="1282"/>
      <c r="BK5" s="1282"/>
      <c r="BL5" s="1282"/>
      <c r="BM5" s="1282"/>
      <c r="BN5" s="1282"/>
      <c r="BO5" s="1282"/>
      <c r="BP5" s="1282"/>
      <c r="BQ5" s="1282"/>
      <c r="BR5" s="1282"/>
      <c r="BS5" s="1282"/>
      <c r="BT5" s="1282"/>
      <c r="BU5" s="1282"/>
      <c r="BV5" s="1282"/>
      <c r="BW5" s="1282"/>
      <c r="BX5" s="1282"/>
      <c r="BY5" s="1282"/>
      <c r="BZ5" s="1282"/>
      <c r="CA5" s="1282"/>
      <c r="CB5" s="1282"/>
      <c r="CC5" s="1282"/>
      <c r="CD5" s="1282"/>
      <c r="CE5" s="1282"/>
      <c r="CF5" s="1282"/>
      <c r="CG5" s="1283"/>
      <c r="DV5" s="162"/>
    </row>
    <row r="6" spans="2:126">
      <c r="B6" s="161"/>
      <c r="BP6" s="163"/>
      <c r="DV6" s="162"/>
    </row>
    <row r="7" spans="2:126" ht="15" thickBot="1">
      <c r="B7" s="161"/>
      <c r="BP7" s="164"/>
      <c r="DV7" s="162"/>
    </row>
    <row r="8" spans="2:126">
      <c r="B8" s="161"/>
      <c r="AE8" s="165"/>
      <c r="AF8" s="166"/>
      <c r="AG8" s="167"/>
      <c r="AH8" s="166"/>
      <c r="AI8" s="168"/>
      <c r="AJ8" s="166"/>
      <c r="AK8" s="166"/>
      <c r="AL8" s="166"/>
      <c r="AM8" s="166"/>
      <c r="AN8" s="166"/>
      <c r="AO8" s="166"/>
      <c r="AP8" s="166"/>
      <c r="AQ8" s="166"/>
      <c r="AR8" s="166"/>
      <c r="AS8" s="169"/>
      <c r="AT8" s="166"/>
      <c r="AU8" s="166"/>
      <c r="AV8" s="166"/>
      <c r="AW8" s="166"/>
      <c r="AX8" s="166"/>
      <c r="AY8" s="167"/>
      <c r="AZ8" s="166"/>
      <c r="BA8" s="166"/>
      <c r="BB8" s="166"/>
      <c r="BC8" s="166"/>
      <c r="BD8" s="166"/>
      <c r="BE8" s="166"/>
      <c r="BF8" s="166"/>
      <c r="BG8" s="166"/>
      <c r="BH8" s="166"/>
      <c r="BI8" s="166"/>
      <c r="BJ8" s="168"/>
      <c r="BK8" s="166"/>
      <c r="BL8" s="166"/>
      <c r="BM8" s="166"/>
      <c r="BN8" s="166"/>
      <c r="BO8" s="166"/>
      <c r="BP8" s="170"/>
      <c r="BQ8" s="170"/>
      <c r="BR8" s="170"/>
      <c r="BS8" s="170"/>
      <c r="BT8" s="170"/>
      <c r="BU8" s="170"/>
      <c r="BV8" s="170"/>
      <c r="BW8" s="170"/>
      <c r="BX8" s="170"/>
      <c r="BY8" s="170"/>
      <c r="BZ8" s="170"/>
      <c r="CA8" s="170"/>
      <c r="CB8" s="170"/>
      <c r="CC8" s="170"/>
      <c r="CD8" s="170"/>
      <c r="CE8" s="170"/>
      <c r="CF8" s="170"/>
      <c r="CG8" s="170"/>
      <c r="CH8" s="170"/>
      <c r="CI8" s="170"/>
      <c r="CJ8" s="170"/>
      <c r="CK8" s="170"/>
      <c r="CL8" s="170"/>
      <c r="CM8" s="170"/>
      <c r="CN8" s="170"/>
      <c r="CO8" s="170"/>
      <c r="CP8" s="170"/>
      <c r="CQ8" s="170"/>
      <c r="CR8" s="170"/>
      <c r="CS8" s="170"/>
      <c r="CT8" s="170"/>
      <c r="CU8" s="170"/>
      <c r="CV8" s="170"/>
      <c r="CW8" s="170"/>
      <c r="CX8" s="170"/>
      <c r="CY8" s="170"/>
      <c r="CZ8" s="171"/>
      <c r="DV8" s="162"/>
    </row>
    <row r="9" spans="2:126">
      <c r="B9" s="161"/>
      <c r="AE9" s="172"/>
      <c r="CZ9" s="173"/>
      <c r="DV9" s="162"/>
    </row>
    <row r="10" spans="2:126" s="175" customFormat="1" ht="23.25">
      <c r="B10" s="174"/>
      <c r="O10" s="176"/>
      <c r="Q10" s="176"/>
      <c r="Z10" s="1290" t="s">
        <v>340</v>
      </c>
      <c r="AA10" s="1290"/>
      <c r="AB10" s="1290"/>
      <c r="AC10" s="1290"/>
      <c r="AD10" s="1290"/>
      <c r="AE10" s="1290"/>
      <c r="AF10" s="1290"/>
      <c r="AG10" s="1290"/>
      <c r="AH10" s="1290"/>
      <c r="AI10" s="1290"/>
      <c r="AY10" s="177"/>
      <c r="BJ10" s="176"/>
      <c r="CV10" s="1292" t="s">
        <v>342</v>
      </c>
      <c r="CW10" s="1292"/>
      <c r="CX10" s="1292"/>
      <c r="CY10" s="1292"/>
      <c r="CZ10" s="1292"/>
      <c r="DA10" s="1292"/>
      <c r="DB10" s="1292"/>
      <c r="DC10" s="1292"/>
      <c r="DD10" s="1292"/>
      <c r="DE10" s="1292"/>
      <c r="DV10" s="178"/>
    </row>
    <row r="11" spans="2:126" s="180" customFormat="1" ht="20.25">
      <c r="B11" s="179"/>
      <c r="O11" s="181"/>
      <c r="Q11" s="181"/>
      <c r="Z11" s="1291" t="s">
        <v>341</v>
      </c>
      <c r="AA11" s="1291"/>
      <c r="AB11" s="1291"/>
      <c r="AC11" s="1291"/>
      <c r="AD11" s="1291"/>
      <c r="AE11" s="1291"/>
      <c r="AF11" s="1291"/>
      <c r="AG11" s="1291"/>
      <c r="AH11" s="1291"/>
      <c r="AI11" s="1291"/>
      <c r="AY11" s="182"/>
      <c r="BJ11" s="181"/>
      <c r="CV11" s="1293" t="s">
        <v>343</v>
      </c>
      <c r="CW11" s="1293"/>
      <c r="CX11" s="1293"/>
      <c r="CY11" s="1293"/>
      <c r="CZ11" s="1293"/>
      <c r="DA11" s="1293"/>
      <c r="DB11" s="1293"/>
      <c r="DC11" s="1293"/>
      <c r="DD11" s="1293"/>
      <c r="DE11" s="1293"/>
      <c r="DV11" s="183"/>
    </row>
    <row r="12" spans="2:126" ht="16.5">
      <c r="B12" s="161"/>
      <c r="Z12" s="1289" t="s">
        <v>0</v>
      </c>
      <c r="AA12" s="1289"/>
      <c r="AB12" s="1289"/>
      <c r="AC12" s="1289"/>
      <c r="AD12" s="1289"/>
      <c r="AE12" s="1289"/>
      <c r="AF12" s="1289"/>
      <c r="AG12" s="1289"/>
      <c r="AH12" s="1289"/>
      <c r="AI12" s="1289"/>
      <c r="CV12" s="1294" t="s">
        <v>3</v>
      </c>
      <c r="CW12" s="1294"/>
      <c r="CX12" s="1294"/>
      <c r="CY12" s="1294"/>
      <c r="CZ12" s="1294"/>
      <c r="DA12" s="1294"/>
      <c r="DB12" s="1294"/>
      <c r="DC12" s="1294"/>
      <c r="DD12" s="1294"/>
      <c r="DE12" s="1294"/>
      <c r="DV12" s="162"/>
    </row>
    <row r="13" spans="2:126" ht="15" thickBot="1">
      <c r="B13" s="161"/>
      <c r="AE13" s="184"/>
      <c r="AF13" s="185"/>
      <c r="AG13" s="186"/>
      <c r="AH13" s="185"/>
      <c r="AI13" s="187"/>
      <c r="AJ13" s="185"/>
      <c r="AK13" s="185"/>
      <c r="AL13" s="185"/>
      <c r="AM13" s="185"/>
      <c r="AN13" s="185"/>
      <c r="AO13" s="185"/>
      <c r="AP13" s="185"/>
      <c r="AQ13" s="185"/>
      <c r="AR13" s="185"/>
      <c r="AS13" s="188"/>
      <c r="AT13" s="185"/>
      <c r="AU13" s="185"/>
      <c r="AV13" s="185"/>
      <c r="AW13" s="185"/>
      <c r="AX13" s="185"/>
      <c r="AY13" s="186"/>
      <c r="AZ13" s="185"/>
      <c r="BA13" s="185"/>
      <c r="DA13" s="189"/>
      <c r="DV13" s="162"/>
    </row>
    <row r="14" spans="2:126">
      <c r="B14" s="161"/>
      <c r="H14" s="190"/>
      <c r="I14" s="191"/>
      <c r="J14" s="191"/>
      <c r="K14" s="191"/>
      <c r="L14" s="191"/>
      <c r="M14" s="191"/>
      <c r="N14" s="191"/>
      <c r="O14" s="192"/>
      <c r="P14" s="191"/>
      <c r="Q14" s="192"/>
      <c r="R14" s="191"/>
      <c r="S14" s="191"/>
      <c r="T14" s="191"/>
      <c r="U14" s="191"/>
      <c r="V14" s="191"/>
      <c r="W14" s="191"/>
      <c r="X14" s="191"/>
      <c r="Y14" s="191"/>
      <c r="Z14" s="191"/>
      <c r="AA14" s="193"/>
      <c r="AB14" s="191"/>
      <c r="AC14" s="191"/>
      <c r="AD14" s="191"/>
      <c r="AE14" s="191"/>
      <c r="AF14" s="191"/>
      <c r="AG14" s="194"/>
      <c r="AH14" s="191"/>
      <c r="AI14" s="192"/>
      <c r="AJ14" s="191"/>
      <c r="AK14" s="191"/>
      <c r="AL14" s="191"/>
      <c r="AM14" s="191"/>
      <c r="AN14" s="191"/>
      <c r="AO14" s="191"/>
      <c r="AP14" s="191"/>
      <c r="AQ14" s="191"/>
      <c r="AR14" s="191"/>
      <c r="AS14" s="193"/>
      <c r="AT14" s="191"/>
      <c r="AU14" s="191"/>
      <c r="AV14" s="191"/>
      <c r="AW14" s="191"/>
      <c r="AX14" s="191"/>
      <c r="AY14" s="194"/>
      <c r="AZ14" s="191"/>
      <c r="BA14" s="195"/>
      <c r="DA14" s="189"/>
      <c r="DV14" s="162"/>
    </row>
    <row r="15" spans="2:126" ht="19.5">
      <c r="B15" s="161"/>
      <c r="C15" s="1295" t="s">
        <v>338</v>
      </c>
      <c r="D15" s="1295"/>
      <c r="E15" s="1295"/>
      <c r="F15" s="1295"/>
      <c r="G15" s="1295"/>
      <c r="H15" s="1295"/>
      <c r="I15" s="1295"/>
      <c r="J15" s="1295"/>
      <c r="K15" s="1295"/>
      <c r="L15" s="1295"/>
      <c r="M15" s="151" t="s">
        <v>296</v>
      </c>
      <c r="N15" s="196">
        <v>1</v>
      </c>
      <c r="AW15" s="1295" t="s">
        <v>335</v>
      </c>
      <c r="AX15" s="1295"/>
      <c r="AY15" s="1295"/>
      <c r="AZ15" s="1295"/>
      <c r="BA15" s="1295"/>
      <c r="BB15" s="1295"/>
      <c r="BC15" s="1295"/>
      <c r="BD15" s="1295"/>
      <c r="BE15" s="1295"/>
      <c r="BF15" s="1295"/>
      <c r="BG15" s="151" t="s">
        <v>296</v>
      </c>
      <c r="BH15" s="1300">
        <f>AN20+CB20</f>
        <v>201</v>
      </c>
      <c r="BI15" s="1301"/>
      <c r="DA15" s="189"/>
      <c r="DV15" s="162"/>
    </row>
    <row r="16" spans="2:126" ht="18">
      <c r="B16" s="161"/>
      <c r="C16" s="1288" t="s">
        <v>339</v>
      </c>
      <c r="D16" s="1288"/>
      <c r="E16" s="1288"/>
      <c r="F16" s="1288"/>
      <c r="G16" s="1288"/>
      <c r="H16" s="1288"/>
      <c r="I16" s="1288"/>
      <c r="J16" s="1288"/>
      <c r="K16" s="1288"/>
      <c r="L16" s="1288"/>
      <c r="AW16" s="1288" t="s">
        <v>336</v>
      </c>
      <c r="AX16" s="1288"/>
      <c r="AY16" s="1288"/>
      <c r="AZ16" s="1288"/>
      <c r="BA16" s="1288"/>
      <c r="BB16" s="1288"/>
      <c r="BC16" s="1288"/>
      <c r="BD16" s="1288"/>
      <c r="BE16" s="1288"/>
      <c r="BF16" s="1288"/>
      <c r="DA16" s="189"/>
      <c r="DV16" s="162"/>
    </row>
    <row r="17" spans="2:126" ht="16.5">
      <c r="B17" s="161"/>
      <c r="C17" s="1289" t="s">
        <v>2</v>
      </c>
      <c r="D17" s="1289"/>
      <c r="E17" s="1289"/>
      <c r="F17" s="1289"/>
      <c r="G17" s="1289"/>
      <c r="H17" s="1289"/>
      <c r="I17" s="1289"/>
      <c r="J17" s="1289"/>
      <c r="K17" s="1289"/>
      <c r="L17" s="1289"/>
      <c r="AW17" s="1289" t="s">
        <v>5</v>
      </c>
      <c r="AX17" s="1289"/>
      <c r="AY17" s="1289"/>
      <c r="AZ17" s="1289"/>
      <c r="BA17" s="1289"/>
      <c r="BB17" s="1289"/>
      <c r="BC17" s="1289"/>
      <c r="BD17" s="1289"/>
      <c r="BE17" s="1289"/>
      <c r="BF17" s="1289"/>
      <c r="DA17" s="189"/>
      <c r="DV17" s="162"/>
    </row>
    <row r="18" spans="2:126" ht="15" thickBot="1">
      <c r="B18" s="161"/>
      <c r="BB18" s="184"/>
      <c r="BC18" s="185"/>
      <c r="BD18" s="185"/>
      <c r="BE18" s="185"/>
      <c r="BF18" s="185"/>
      <c r="BG18" s="185"/>
      <c r="BH18" s="185"/>
      <c r="BI18" s="185"/>
      <c r="BJ18" s="187"/>
      <c r="BK18" s="185"/>
      <c r="BL18" s="185"/>
      <c r="BM18" s="185"/>
      <c r="BN18" s="185"/>
      <c r="BO18" s="185"/>
      <c r="BP18" s="185"/>
      <c r="BQ18" s="185"/>
      <c r="BR18" s="185"/>
      <c r="BS18" s="185"/>
      <c r="BT18" s="185"/>
      <c r="BU18" s="185"/>
      <c r="DA18" s="184"/>
      <c r="DB18" s="185"/>
      <c r="DC18" s="185"/>
      <c r="DD18" s="185"/>
      <c r="DE18" s="185"/>
      <c r="DF18" s="185"/>
      <c r="DG18" s="185"/>
      <c r="DH18" s="185"/>
      <c r="DV18" s="162"/>
    </row>
    <row r="19" spans="2:126" ht="18">
      <c r="B19" s="161"/>
      <c r="AE19" s="197"/>
      <c r="AH19" s="190"/>
      <c r="AI19" s="192"/>
      <c r="AJ19" s="191"/>
      <c r="AK19" s="191"/>
      <c r="AL19" s="191"/>
      <c r="AM19" s="191"/>
      <c r="AN19" s="191"/>
      <c r="AO19" s="191"/>
      <c r="AP19" s="191"/>
      <c r="AQ19" s="191"/>
      <c r="AR19" s="191"/>
      <c r="AS19" s="193"/>
      <c r="AT19" s="191"/>
      <c r="AU19" s="191"/>
      <c r="AV19" s="191"/>
      <c r="AW19" s="191"/>
      <c r="AX19" s="191"/>
      <c r="AY19" s="194"/>
      <c r="AZ19" s="191"/>
      <c r="BA19" s="191"/>
      <c r="BB19" s="191"/>
      <c r="BC19" s="191"/>
      <c r="BD19" s="191"/>
      <c r="BE19" s="191"/>
      <c r="BF19" s="191"/>
      <c r="BG19" s="191"/>
      <c r="BH19" s="191"/>
      <c r="BI19" s="191"/>
      <c r="BJ19" s="192"/>
      <c r="BK19" s="191"/>
      <c r="BL19" s="191"/>
      <c r="BM19" s="191"/>
      <c r="BN19" s="191"/>
      <c r="BO19" s="191"/>
      <c r="BP19" s="191"/>
      <c r="BQ19" s="191"/>
      <c r="BR19" s="191"/>
      <c r="BS19" s="191"/>
      <c r="BT19" s="191"/>
      <c r="BU19" s="195"/>
      <c r="CS19" s="190"/>
      <c r="CT19" s="191"/>
      <c r="CU19" s="191"/>
      <c r="CV19" s="191"/>
      <c r="CW19" s="191"/>
      <c r="CX19" s="191"/>
      <c r="CY19" s="191"/>
      <c r="CZ19" s="191"/>
      <c r="DA19" s="191"/>
      <c r="DB19" s="191"/>
      <c r="DC19" s="191"/>
      <c r="DD19" s="191"/>
      <c r="DE19" s="191"/>
      <c r="DF19" s="191"/>
      <c r="DG19" s="191"/>
      <c r="DH19" s="195"/>
      <c r="DV19" s="162"/>
    </row>
    <row r="20" spans="2:126" ht="18">
      <c r="B20" s="161"/>
      <c r="AB20" s="153"/>
      <c r="AC20" s="1296" t="s">
        <v>331</v>
      </c>
      <c r="AD20" s="1296"/>
      <c r="AE20" s="1296"/>
      <c r="AF20" s="1296"/>
      <c r="AG20" s="1296"/>
      <c r="AH20" s="1296"/>
      <c r="AI20" s="1296"/>
      <c r="AJ20" s="1296"/>
      <c r="AK20" s="1296"/>
      <c r="AL20" s="1296"/>
      <c r="AM20" s="151" t="s">
        <v>296</v>
      </c>
      <c r="AN20" s="1297">
        <f>AA25+BC25</f>
        <v>173</v>
      </c>
      <c r="AO20" s="1298"/>
      <c r="BQ20" s="1296" t="s">
        <v>332</v>
      </c>
      <c r="BR20" s="1296"/>
      <c r="BS20" s="1296"/>
      <c r="BT20" s="1296"/>
      <c r="BU20" s="1296"/>
      <c r="BV20" s="1296"/>
      <c r="BW20" s="1296"/>
      <c r="BX20" s="1296"/>
      <c r="BY20" s="1296"/>
      <c r="BZ20" s="1296"/>
      <c r="CA20" s="151" t="s">
        <v>337</v>
      </c>
      <c r="CB20" s="198">
        <f>BY25+CO25</f>
        <v>28</v>
      </c>
      <c r="CS20" s="189"/>
      <c r="DH20" s="199"/>
      <c r="DV20" s="162"/>
    </row>
    <row r="21" spans="2:126" ht="18">
      <c r="B21" s="161"/>
      <c r="AB21" s="153"/>
      <c r="AC21" s="1288" t="s">
        <v>333</v>
      </c>
      <c r="AD21" s="1288"/>
      <c r="AE21" s="1288"/>
      <c r="AF21" s="1288"/>
      <c r="AG21" s="1288"/>
      <c r="AH21" s="1288"/>
      <c r="AI21" s="1288"/>
      <c r="AJ21" s="1288"/>
      <c r="AK21" s="1288"/>
      <c r="AL21" s="1288"/>
      <c r="BQ21" s="1288" t="s">
        <v>334</v>
      </c>
      <c r="BR21" s="1288"/>
      <c r="BS21" s="1288"/>
      <c r="BT21" s="1288"/>
      <c r="BU21" s="1288"/>
      <c r="BV21" s="1288"/>
      <c r="BW21" s="1288"/>
      <c r="BX21" s="1288"/>
      <c r="BY21" s="1288"/>
      <c r="BZ21" s="1288"/>
      <c r="CS21" s="189"/>
      <c r="DH21" s="199"/>
      <c r="DV21" s="162"/>
    </row>
    <row r="22" spans="2:126" ht="16.5">
      <c r="B22" s="161"/>
      <c r="AB22" s="153"/>
      <c r="AC22" s="1289" t="s">
        <v>4</v>
      </c>
      <c r="AD22" s="1289"/>
      <c r="AE22" s="1289"/>
      <c r="AF22" s="1289"/>
      <c r="AG22" s="1289"/>
      <c r="AH22" s="1289"/>
      <c r="AI22" s="1289"/>
      <c r="AJ22" s="1289"/>
      <c r="AK22" s="1289"/>
      <c r="AL22" s="1289"/>
      <c r="BQ22" s="1289" t="s">
        <v>6</v>
      </c>
      <c r="BR22" s="1289"/>
      <c r="BS22" s="1289"/>
      <c r="BT22" s="1289"/>
      <c r="BU22" s="1289"/>
      <c r="BV22" s="1289"/>
      <c r="BW22" s="1289"/>
      <c r="BX22" s="1289"/>
      <c r="BY22" s="1289"/>
      <c r="BZ22" s="1289"/>
      <c r="CS22" s="189"/>
      <c r="DH22" s="199"/>
      <c r="DV22" s="162"/>
    </row>
    <row r="23" spans="2:126">
      <c r="B23" s="161"/>
      <c r="S23" s="200"/>
      <c r="T23" s="200"/>
      <c r="U23" s="200"/>
      <c r="V23" s="200"/>
      <c r="W23" s="200"/>
      <c r="X23" s="200"/>
      <c r="Y23" s="200"/>
      <c r="Z23" s="200"/>
      <c r="AA23" s="201"/>
      <c r="AB23" s="200"/>
      <c r="AC23" s="200"/>
      <c r="AD23" s="200"/>
      <c r="AE23" s="200"/>
      <c r="AF23" s="200"/>
      <c r="AG23" s="202"/>
      <c r="BV23" s="203"/>
      <c r="BW23" s="200"/>
      <c r="BX23" s="200"/>
      <c r="BY23" s="200"/>
      <c r="BZ23" s="200"/>
      <c r="CA23" s="200"/>
      <c r="CB23" s="200"/>
      <c r="CS23" s="189"/>
      <c r="DH23" s="199"/>
      <c r="DV23" s="162"/>
    </row>
    <row r="24" spans="2:126">
      <c r="B24" s="161"/>
      <c r="S24" s="204"/>
      <c r="T24" s="205"/>
      <c r="U24" s="205"/>
      <c r="V24" s="205"/>
      <c r="W24" s="205"/>
      <c r="X24" s="205"/>
      <c r="Y24" s="205"/>
      <c r="Z24" s="205"/>
      <c r="AA24" s="206"/>
      <c r="AB24" s="205"/>
      <c r="AC24" s="205"/>
      <c r="AD24" s="205"/>
      <c r="AE24" s="205"/>
      <c r="AF24" s="205"/>
      <c r="AG24" s="207"/>
      <c r="AH24" s="205"/>
      <c r="AI24" s="208"/>
      <c r="AJ24" s="205"/>
      <c r="AK24" s="205"/>
      <c r="AL24" s="205"/>
      <c r="AM24" s="205"/>
      <c r="AN24" s="205"/>
      <c r="AO24" s="205"/>
      <c r="AP24" s="205"/>
      <c r="AQ24" s="205"/>
      <c r="AR24" s="205"/>
      <c r="AS24" s="206"/>
      <c r="AT24" s="205"/>
      <c r="AU24" s="205"/>
      <c r="AV24" s="209"/>
      <c r="BO24" s="204"/>
      <c r="BP24" s="205"/>
      <c r="BQ24" s="205"/>
      <c r="BR24" s="205"/>
      <c r="BS24" s="205"/>
      <c r="BT24" s="205"/>
      <c r="BU24" s="205"/>
      <c r="BV24" s="205"/>
      <c r="BW24" s="205"/>
      <c r="BX24" s="205"/>
      <c r="BY24" s="205"/>
      <c r="BZ24" s="205"/>
      <c r="CA24" s="205"/>
      <c r="CB24" s="209"/>
      <c r="CS24" s="189"/>
      <c r="DH24" s="199"/>
      <c r="DV24" s="162"/>
    </row>
    <row r="25" spans="2:126" ht="18">
      <c r="B25" s="161"/>
      <c r="Q25" s="1299" t="s">
        <v>349</v>
      </c>
      <c r="R25" s="1299"/>
      <c r="S25" s="1299"/>
      <c r="T25" s="1299"/>
      <c r="U25" s="1299"/>
      <c r="V25" s="1299"/>
      <c r="W25" s="1299"/>
      <c r="X25" s="1299"/>
      <c r="Y25" s="1299"/>
      <c r="Z25" s="151" t="s">
        <v>296</v>
      </c>
      <c r="AA25" s="1297">
        <f>AA30+AS30</f>
        <v>121</v>
      </c>
      <c r="AB25" s="1298"/>
      <c r="AU25" s="1299" t="s">
        <v>125</v>
      </c>
      <c r="AV25" s="1299"/>
      <c r="AW25" s="1299"/>
      <c r="AX25" s="1299"/>
      <c r="AY25" s="1299"/>
      <c r="AZ25" s="1299"/>
      <c r="BA25" s="1299"/>
      <c r="BB25" s="151" t="s">
        <v>296</v>
      </c>
      <c r="BC25" s="196">
        <f>BK30+BK94+BK132</f>
        <v>52</v>
      </c>
      <c r="BN25" s="1323" t="s">
        <v>238</v>
      </c>
      <c r="BO25" s="1323"/>
      <c r="BP25" s="1323"/>
      <c r="BQ25" s="1323"/>
      <c r="BR25" s="1323"/>
      <c r="BS25" s="1323"/>
      <c r="BT25" s="1323"/>
      <c r="BU25" s="1323"/>
      <c r="BV25" s="1323"/>
      <c r="BW25" s="1323"/>
      <c r="BX25" s="151" t="s">
        <v>296</v>
      </c>
      <c r="BY25" s="198">
        <v>4</v>
      </c>
      <c r="CB25" s="1323" t="s">
        <v>240</v>
      </c>
      <c r="CC25" s="1323"/>
      <c r="CD25" s="1323"/>
      <c r="CE25" s="1323"/>
      <c r="CF25" s="1323"/>
      <c r="CG25" s="1323"/>
      <c r="CH25" s="1323"/>
      <c r="CI25" s="1323"/>
      <c r="CJ25" s="1323"/>
      <c r="CK25" s="1323"/>
      <c r="CL25" s="1323"/>
      <c r="CM25" s="1323"/>
      <c r="CN25" s="151" t="s">
        <v>296</v>
      </c>
      <c r="CO25" s="198">
        <v>24</v>
      </c>
      <c r="CR25" s="1336" t="s">
        <v>347</v>
      </c>
      <c r="CS25" s="1336"/>
      <c r="CT25" s="1336"/>
      <c r="CU25" s="1336"/>
      <c r="CV25" s="1336"/>
      <c r="CW25" s="1336"/>
      <c r="CX25" s="1336"/>
      <c r="CY25" s="1336"/>
      <c r="CZ25" s="1336"/>
      <c r="DA25" s="1336"/>
      <c r="DB25" s="1336"/>
      <c r="DC25" s="1336"/>
      <c r="DD25" s="151" t="s">
        <v>296</v>
      </c>
      <c r="DE25" s="198">
        <v>6</v>
      </c>
      <c r="DH25" s="1334" t="s">
        <v>348</v>
      </c>
      <c r="DI25" s="1334"/>
      <c r="DJ25" s="1334"/>
      <c r="DK25" s="1334"/>
      <c r="DL25" s="1334"/>
      <c r="DM25" s="1334"/>
      <c r="DN25" s="1334"/>
      <c r="DO25" s="1334"/>
      <c r="DP25" s="1334"/>
      <c r="DQ25" s="1334"/>
      <c r="DR25" s="1334"/>
      <c r="DS25" s="1334"/>
      <c r="DT25" s="151" t="s">
        <v>296</v>
      </c>
      <c r="DU25" s="198">
        <v>7</v>
      </c>
      <c r="DV25" s="162"/>
    </row>
    <row r="26" spans="2:126" ht="16.5">
      <c r="B26" s="161"/>
      <c r="Q26" s="218" t="s">
        <v>8</v>
      </c>
      <c r="R26" s="218"/>
      <c r="S26" s="218"/>
      <c r="T26" s="218"/>
      <c r="U26" s="218"/>
      <c r="V26" s="218"/>
      <c r="W26" s="218"/>
      <c r="X26" s="218"/>
      <c r="Y26" s="218"/>
      <c r="AU26" s="218" t="s">
        <v>10</v>
      </c>
      <c r="AV26" s="210"/>
      <c r="AW26" s="211"/>
      <c r="AX26" s="211"/>
      <c r="AY26" s="212"/>
      <c r="AZ26" s="211"/>
      <c r="BA26" s="211"/>
      <c r="BN26" s="219" t="s">
        <v>239</v>
      </c>
      <c r="BO26" s="213"/>
      <c r="BP26" s="213"/>
      <c r="BQ26" s="213"/>
      <c r="BR26" s="213"/>
      <c r="BS26" s="213"/>
      <c r="BT26" s="213"/>
      <c r="BU26" s="213"/>
      <c r="BV26" s="214"/>
      <c r="BW26" s="214"/>
      <c r="CB26" s="219" t="s">
        <v>241</v>
      </c>
      <c r="CC26" s="214"/>
      <c r="CD26" s="214"/>
      <c r="CE26" s="214"/>
      <c r="CF26" s="214"/>
      <c r="CG26" s="214"/>
      <c r="CH26" s="214"/>
      <c r="CI26" s="214"/>
      <c r="CJ26" s="214"/>
      <c r="CK26" s="214"/>
      <c r="CL26" s="214"/>
      <c r="CM26" s="214"/>
      <c r="CR26" s="220" t="s">
        <v>297</v>
      </c>
      <c r="CS26" s="215"/>
      <c r="CT26" s="215"/>
      <c r="CU26" s="215"/>
      <c r="CV26" s="215"/>
      <c r="CW26" s="215"/>
      <c r="CX26" s="215"/>
      <c r="CY26" s="215"/>
      <c r="CZ26" s="216"/>
      <c r="DA26" s="216"/>
      <c r="DB26" s="216"/>
      <c r="DC26" s="216"/>
      <c r="DH26" s="221" t="s">
        <v>297</v>
      </c>
      <c r="DI26" s="217"/>
      <c r="DJ26" s="217"/>
      <c r="DK26" s="217"/>
      <c r="DL26" s="217"/>
      <c r="DM26" s="217"/>
      <c r="DN26" s="217"/>
      <c r="DO26" s="217"/>
      <c r="DP26" s="210"/>
      <c r="DQ26" s="210"/>
      <c r="DR26" s="210"/>
      <c r="DS26" s="210"/>
      <c r="DV26" s="162"/>
    </row>
    <row r="27" spans="2:126" ht="16.5">
      <c r="B27" s="161"/>
      <c r="Q27" s="222" t="s">
        <v>9</v>
      </c>
      <c r="R27" s="222"/>
      <c r="S27" s="222"/>
      <c r="T27" s="222"/>
      <c r="U27" s="222"/>
      <c r="V27" s="222"/>
      <c r="W27" s="222"/>
      <c r="X27" s="222"/>
      <c r="Y27" s="222"/>
      <c r="AU27" s="222" t="s">
        <v>126</v>
      </c>
      <c r="AV27" s="210"/>
      <c r="AW27" s="211"/>
      <c r="AX27" s="211"/>
      <c r="AY27" s="212"/>
      <c r="AZ27" s="211"/>
      <c r="BA27" s="211"/>
      <c r="BN27" s="223" t="s">
        <v>11</v>
      </c>
      <c r="BO27" s="213"/>
      <c r="BP27" s="213"/>
      <c r="BQ27" s="213"/>
      <c r="BR27" s="213"/>
      <c r="BS27" s="213"/>
      <c r="BT27" s="213"/>
      <c r="BU27" s="213"/>
      <c r="BV27" s="214"/>
      <c r="BW27" s="214"/>
      <c r="CB27" s="223" t="s">
        <v>242</v>
      </c>
      <c r="CC27" s="214"/>
      <c r="CD27" s="214"/>
      <c r="CE27" s="214"/>
      <c r="CF27" s="214"/>
      <c r="CG27" s="214"/>
      <c r="CH27" s="214"/>
      <c r="CI27" s="214"/>
      <c r="CJ27" s="214"/>
      <c r="CK27" s="214"/>
      <c r="CL27" s="214"/>
      <c r="CM27" s="214"/>
      <c r="CR27" s="224" t="s">
        <v>7</v>
      </c>
      <c r="CS27" s="215"/>
      <c r="CT27" s="215"/>
      <c r="CU27" s="215"/>
      <c r="CV27" s="215"/>
      <c r="CW27" s="215"/>
      <c r="CX27" s="215"/>
      <c r="CY27" s="215"/>
      <c r="CZ27" s="216"/>
      <c r="DA27" s="216"/>
      <c r="DB27" s="216"/>
      <c r="DC27" s="216"/>
      <c r="DH27" s="225" t="s">
        <v>346</v>
      </c>
      <c r="DI27" s="217"/>
      <c r="DJ27" s="217"/>
      <c r="DK27" s="217"/>
      <c r="DL27" s="217"/>
      <c r="DM27" s="217"/>
      <c r="DN27" s="217"/>
      <c r="DO27" s="217"/>
      <c r="DP27" s="210"/>
      <c r="DQ27" s="210"/>
      <c r="DR27" s="210"/>
      <c r="DS27" s="210"/>
      <c r="DV27" s="162"/>
    </row>
    <row r="28" spans="2:126">
      <c r="B28" s="161"/>
      <c r="Q28" s="226"/>
      <c r="R28" s="227"/>
      <c r="AW28" s="228"/>
      <c r="BO28" s="228"/>
      <c r="CC28" s="228"/>
      <c r="CS28" s="228"/>
      <c r="DI28" s="228"/>
      <c r="DV28" s="162"/>
    </row>
    <row r="29" spans="2:126">
      <c r="B29" s="161"/>
      <c r="O29" s="229"/>
      <c r="P29" s="205"/>
      <c r="Q29" s="208"/>
      <c r="R29" s="205"/>
      <c r="S29" s="205"/>
      <c r="T29" s="205"/>
      <c r="U29" s="205"/>
      <c r="V29" s="205"/>
      <c r="W29" s="205"/>
      <c r="X29" s="205"/>
      <c r="Y29" s="205"/>
      <c r="Z29" s="205"/>
      <c r="AA29" s="206"/>
      <c r="AB29" s="205"/>
      <c r="AC29" s="205"/>
      <c r="AD29" s="209"/>
      <c r="AW29" s="228"/>
      <c r="BO29" s="228"/>
      <c r="CC29" s="228"/>
      <c r="CS29" s="228"/>
      <c r="DI29" s="228"/>
      <c r="DV29" s="162"/>
    </row>
    <row r="30" spans="2:126" ht="18">
      <c r="B30" s="161"/>
      <c r="N30" s="1314" t="s">
        <v>119</v>
      </c>
      <c r="O30" s="1314"/>
      <c r="P30" s="1314"/>
      <c r="Q30" s="1314"/>
      <c r="R30" s="1314"/>
      <c r="S30" s="1314"/>
      <c r="T30" s="1314"/>
      <c r="U30" s="1314"/>
      <c r="V30" s="1314"/>
      <c r="W30" s="1314"/>
      <c r="X30" s="1314"/>
      <c r="Y30" s="1314"/>
      <c r="Z30" s="151" t="s">
        <v>296</v>
      </c>
      <c r="AA30" s="231">
        <f>AA34+AA54</f>
        <v>40</v>
      </c>
      <c r="AD30" s="1305" t="s">
        <v>345</v>
      </c>
      <c r="AE30" s="1305"/>
      <c r="AF30" s="1305"/>
      <c r="AG30" s="1305"/>
      <c r="AH30" s="1305"/>
      <c r="AI30" s="1305"/>
      <c r="AJ30" s="1305"/>
      <c r="AK30" s="1305"/>
      <c r="AL30" s="1305"/>
      <c r="AM30" s="1305"/>
      <c r="AN30" s="1305"/>
      <c r="AO30" s="1305"/>
      <c r="AP30" s="1305"/>
      <c r="AQ30" s="1305"/>
      <c r="AR30" s="151" t="s">
        <v>296</v>
      </c>
      <c r="AS30" s="235">
        <f>AS34+AS86+AS102</f>
        <v>81</v>
      </c>
      <c r="AW30" s="236" t="s">
        <v>1</v>
      </c>
      <c r="AX30" s="1316" t="s">
        <v>229</v>
      </c>
      <c r="AY30" s="1316"/>
      <c r="AZ30" s="1316"/>
      <c r="BA30" s="1316"/>
      <c r="BB30" s="1316"/>
      <c r="BC30" s="1316"/>
      <c r="BD30" s="1316"/>
      <c r="BE30" s="1316"/>
      <c r="BF30" s="1316"/>
      <c r="BG30" s="1316"/>
      <c r="BH30" s="1316"/>
      <c r="BI30" s="1316"/>
      <c r="BJ30" s="151" t="s">
        <v>296</v>
      </c>
      <c r="BK30" s="196">
        <f>BJ34+BJ66</f>
        <v>13</v>
      </c>
      <c r="BO30" s="238">
        <v>1</v>
      </c>
      <c r="BP30" s="1324" t="s">
        <v>230</v>
      </c>
      <c r="BQ30" s="1324"/>
      <c r="BR30" s="1324"/>
      <c r="BS30" s="1324"/>
      <c r="BT30" s="1324"/>
      <c r="BU30" s="1324"/>
      <c r="BV30" s="1324"/>
      <c r="BW30" s="240">
        <v>1</v>
      </c>
      <c r="CC30" s="238">
        <v>1</v>
      </c>
      <c r="CD30" s="1329" t="s">
        <v>245</v>
      </c>
      <c r="CE30" s="1329"/>
      <c r="CF30" s="1329"/>
      <c r="CG30" s="1329"/>
      <c r="CH30" s="1329"/>
      <c r="CI30" s="1329"/>
      <c r="CJ30" s="1329"/>
      <c r="CK30" s="1329"/>
      <c r="CL30" s="1329"/>
      <c r="CM30" s="241">
        <v>5</v>
      </c>
      <c r="CS30" s="238">
        <v>1</v>
      </c>
      <c r="CT30" s="1337" t="s">
        <v>303</v>
      </c>
      <c r="CU30" s="1337"/>
      <c r="CV30" s="1337"/>
      <c r="CW30" s="1337"/>
      <c r="CX30" s="1337"/>
      <c r="CY30" s="1337"/>
      <c r="CZ30" s="1337"/>
      <c r="DA30" s="1337"/>
      <c r="DB30" s="1337"/>
      <c r="DC30" s="1337"/>
      <c r="DI30" s="238">
        <v>1</v>
      </c>
      <c r="DJ30" s="1335" t="s">
        <v>320</v>
      </c>
      <c r="DK30" s="1335"/>
      <c r="DL30" s="1335"/>
      <c r="DM30" s="1335"/>
      <c r="DN30" s="1335"/>
      <c r="DO30" s="1335"/>
      <c r="DP30" s="1335"/>
      <c r="DQ30" s="1335"/>
      <c r="DR30" s="1335"/>
      <c r="DS30" s="1335"/>
      <c r="DV30" s="162"/>
    </row>
    <row r="31" spans="2:126" ht="16.5">
      <c r="B31" s="161"/>
      <c r="N31" s="246" t="s">
        <v>142</v>
      </c>
      <c r="O31" s="230"/>
      <c r="P31" s="230"/>
      <c r="Q31" s="230"/>
      <c r="R31" s="230"/>
      <c r="S31" s="230"/>
      <c r="T31" s="230"/>
      <c r="U31" s="230"/>
      <c r="V31" s="230"/>
      <c r="W31" s="230"/>
      <c r="X31" s="230"/>
      <c r="Y31" s="230"/>
      <c r="AD31" s="247" t="s">
        <v>121</v>
      </c>
      <c r="AE31" s="232"/>
      <c r="AF31" s="232"/>
      <c r="AG31" s="233"/>
      <c r="AH31" s="232"/>
      <c r="AI31" s="234"/>
      <c r="AJ31" s="232"/>
      <c r="AK31" s="232"/>
      <c r="AL31" s="232"/>
      <c r="AM31" s="232"/>
      <c r="AN31" s="232"/>
      <c r="AO31" s="232"/>
      <c r="AP31" s="232"/>
      <c r="AQ31" s="232"/>
      <c r="AW31" s="248"/>
      <c r="AX31" s="212" t="s">
        <v>188</v>
      </c>
      <c r="AY31" s="211"/>
      <c r="AZ31" s="211"/>
      <c r="BA31" s="211"/>
      <c r="BB31" s="212"/>
      <c r="BC31" s="212"/>
      <c r="BD31" s="212"/>
      <c r="BE31" s="212"/>
      <c r="BF31" s="212"/>
      <c r="BG31" s="212"/>
      <c r="BH31" s="212"/>
      <c r="BI31" s="212"/>
      <c r="BJ31" s="249"/>
      <c r="BO31" s="250"/>
      <c r="BP31" s="251" t="s">
        <v>234</v>
      </c>
      <c r="BQ31" s="239"/>
      <c r="BR31" s="239"/>
      <c r="BS31" s="239"/>
      <c r="BT31" s="239"/>
      <c r="BU31" s="239"/>
      <c r="BV31" s="239"/>
      <c r="BW31" s="240"/>
      <c r="CC31" s="228"/>
      <c r="CD31" s="252" t="s">
        <v>244</v>
      </c>
      <c r="CE31" s="213"/>
      <c r="CF31" s="213"/>
      <c r="CG31" s="213"/>
      <c r="CH31" s="213"/>
      <c r="CI31" s="213"/>
      <c r="CJ31" s="213"/>
      <c r="CK31" s="213"/>
      <c r="CL31" s="213"/>
      <c r="CM31" s="213"/>
      <c r="CS31" s="250"/>
      <c r="CT31" s="253" t="s">
        <v>304</v>
      </c>
      <c r="CU31" s="242"/>
      <c r="CV31" s="242"/>
      <c r="CW31" s="242"/>
      <c r="CX31" s="242"/>
      <c r="CY31" s="242"/>
      <c r="CZ31" s="242"/>
      <c r="DA31" s="242"/>
      <c r="DB31" s="242"/>
      <c r="DC31" s="243"/>
      <c r="DI31" s="250"/>
      <c r="DJ31" s="254" t="s">
        <v>318</v>
      </c>
      <c r="DK31" s="244"/>
      <c r="DL31" s="244"/>
      <c r="DM31" s="244"/>
      <c r="DN31" s="244"/>
      <c r="DO31" s="244"/>
      <c r="DP31" s="244"/>
      <c r="DQ31" s="244"/>
      <c r="DR31" s="244"/>
      <c r="DS31" s="245"/>
      <c r="DV31" s="162"/>
    </row>
    <row r="32" spans="2:126" ht="13.9" customHeight="1">
      <c r="B32" s="161"/>
      <c r="N32" s="255" t="s">
        <v>123</v>
      </c>
      <c r="O32" s="230"/>
      <c r="P32" s="230"/>
      <c r="Q32" s="230"/>
      <c r="R32" s="230"/>
      <c r="S32" s="230"/>
      <c r="T32" s="230"/>
      <c r="U32" s="230"/>
      <c r="V32" s="230"/>
      <c r="W32" s="230"/>
      <c r="X32" s="230"/>
      <c r="Y32" s="230"/>
      <c r="AD32" s="256" t="s">
        <v>122</v>
      </c>
      <c r="AE32" s="232"/>
      <c r="AF32" s="232"/>
      <c r="AG32" s="233"/>
      <c r="AH32" s="232"/>
      <c r="AI32" s="234"/>
      <c r="AJ32" s="232"/>
      <c r="AK32" s="232"/>
      <c r="AL32" s="232"/>
      <c r="AM32" s="232"/>
      <c r="AN32" s="232"/>
      <c r="AO32" s="232"/>
      <c r="AP32" s="232"/>
      <c r="AQ32" s="232"/>
      <c r="AW32" s="248"/>
      <c r="AX32" s="257" t="s">
        <v>27</v>
      </c>
      <c r="AY32" s="211"/>
      <c r="AZ32" s="211"/>
      <c r="BA32" s="211"/>
      <c r="BB32" s="257"/>
      <c r="BC32" s="257"/>
      <c r="BD32" s="257"/>
      <c r="BE32" s="257"/>
      <c r="BF32" s="257"/>
      <c r="BG32" s="257"/>
      <c r="BH32" s="257"/>
      <c r="BI32" s="257"/>
      <c r="BJ32" s="258"/>
      <c r="BO32" s="250"/>
      <c r="BP32" s="259" t="s">
        <v>33</v>
      </c>
      <c r="BQ32" s="239"/>
      <c r="BR32" s="239"/>
      <c r="BS32" s="239"/>
      <c r="BT32" s="239"/>
      <c r="BU32" s="239"/>
      <c r="BV32" s="239"/>
      <c r="BW32" s="240"/>
      <c r="CC32" s="228"/>
      <c r="CD32" s="260" t="s">
        <v>243</v>
      </c>
      <c r="CE32" s="261"/>
      <c r="CF32" s="261"/>
      <c r="CG32" s="261"/>
      <c r="CH32" s="261"/>
      <c r="CI32" s="261"/>
      <c r="CJ32" s="261"/>
      <c r="CK32" s="261"/>
      <c r="CL32" s="261"/>
      <c r="CM32" s="261"/>
      <c r="CS32" s="250"/>
      <c r="CT32" s="262" t="s">
        <v>44</v>
      </c>
      <c r="CU32" s="242"/>
      <c r="CV32" s="242"/>
      <c r="CW32" s="242"/>
      <c r="CX32" s="242"/>
      <c r="CY32" s="242"/>
      <c r="CZ32" s="242"/>
      <c r="DA32" s="242"/>
      <c r="DB32" s="242"/>
      <c r="DC32" s="243"/>
      <c r="DI32" s="250"/>
      <c r="DJ32" s="263" t="s">
        <v>46</v>
      </c>
      <c r="DK32" s="244"/>
      <c r="DL32" s="244"/>
      <c r="DM32" s="244"/>
      <c r="DN32" s="244"/>
      <c r="DO32" s="244"/>
      <c r="DP32" s="244"/>
      <c r="DQ32" s="244"/>
      <c r="DR32" s="244"/>
      <c r="DS32" s="245"/>
      <c r="DV32" s="162"/>
    </row>
    <row r="33" spans="2:126" ht="13.9" customHeight="1">
      <c r="B33" s="161"/>
      <c r="O33" s="264"/>
      <c r="AE33" s="228"/>
      <c r="AW33" s="228"/>
      <c r="AY33" s="248"/>
      <c r="BO33" s="250"/>
      <c r="BW33" s="152"/>
      <c r="CC33" s="265"/>
      <c r="CD33" s="266" t="s">
        <v>246</v>
      </c>
      <c r="CE33" s="267"/>
      <c r="CF33" s="267"/>
      <c r="CG33" s="267"/>
      <c r="CH33" s="267"/>
      <c r="CI33" s="267"/>
      <c r="CJ33" s="267"/>
      <c r="CK33" s="267"/>
      <c r="CL33" s="267"/>
      <c r="CM33" s="267"/>
      <c r="CS33" s="250"/>
      <c r="DC33" s="152"/>
      <c r="DI33" s="250"/>
      <c r="DS33" s="152"/>
      <c r="DV33" s="162"/>
    </row>
    <row r="34" spans="2:126" ht="13.9" customHeight="1">
      <c r="B34" s="161"/>
      <c r="O34" s="236" t="s">
        <v>1</v>
      </c>
      <c r="P34" s="1302" t="s">
        <v>117</v>
      </c>
      <c r="Q34" s="1302"/>
      <c r="R34" s="1302"/>
      <c r="S34" s="1302"/>
      <c r="T34" s="1302"/>
      <c r="U34" s="1302"/>
      <c r="V34" s="1302"/>
      <c r="W34" s="1302"/>
      <c r="X34" s="1302"/>
      <c r="Y34" s="1302"/>
      <c r="Z34" s="151" t="s">
        <v>296</v>
      </c>
      <c r="AA34" s="268">
        <f>Z38+Z42+Z46+Z50</f>
        <v>20</v>
      </c>
      <c r="AE34" s="236" t="s">
        <v>1</v>
      </c>
      <c r="AF34" s="1306" t="s">
        <v>74</v>
      </c>
      <c r="AG34" s="1306"/>
      <c r="AH34" s="1306"/>
      <c r="AI34" s="1306"/>
      <c r="AJ34" s="1306"/>
      <c r="AK34" s="1306"/>
      <c r="AL34" s="1306"/>
      <c r="AM34" s="1306"/>
      <c r="AN34" s="1306"/>
      <c r="AO34" s="1306"/>
      <c r="AP34" s="1306"/>
      <c r="AQ34" s="1306"/>
      <c r="AR34" s="151" t="s">
        <v>296</v>
      </c>
      <c r="AS34" s="268">
        <f>AR38+AR54+AR70</f>
        <v>54</v>
      </c>
      <c r="AW34" s="228"/>
      <c r="AY34" s="269">
        <v>1</v>
      </c>
      <c r="AZ34" s="1317" t="s">
        <v>156</v>
      </c>
      <c r="BA34" s="1317"/>
      <c r="BB34" s="1317"/>
      <c r="BC34" s="1317"/>
      <c r="BD34" s="1317"/>
      <c r="BE34" s="1317"/>
      <c r="BF34" s="1317"/>
      <c r="BG34" s="1317"/>
      <c r="BH34" s="1317"/>
      <c r="BI34" s="1317"/>
      <c r="BJ34" s="152">
        <v>7</v>
      </c>
      <c r="BO34" s="238">
        <v>2</v>
      </c>
      <c r="BP34" s="1325" t="s">
        <v>231</v>
      </c>
      <c r="BQ34" s="1325"/>
      <c r="BR34" s="1325"/>
      <c r="BS34" s="1325"/>
      <c r="BT34" s="1325"/>
      <c r="BU34" s="1325"/>
      <c r="BV34" s="1325"/>
      <c r="BW34" s="270">
        <v>1</v>
      </c>
      <c r="CC34" s="265"/>
      <c r="CS34" s="238">
        <v>2</v>
      </c>
      <c r="CT34" s="1321" t="s">
        <v>302</v>
      </c>
      <c r="CU34" s="1321"/>
      <c r="CV34" s="1321"/>
      <c r="CW34" s="1321"/>
      <c r="CX34" s="1321"/>
      <c r="CY34" s="1321"/>
      <c r="CZ34" s="1321"/>
      <c r="DA34" s="1321"/>
      <c r="DB34" s="1321"/>
      <c r="DC34" s="1321"/>
      <c r="DI34" s="238">
        <v>2</v>
      </c>
      <c r="DJ34" s="1333" t="s">
        <v>321</v>
      </c>
      <c r="DK34" s="1333"/>
      <c r="DL34" s="1333"/>
      <c r="DM34" s="1333"/>
      <c r="DN34" s="1333"/>
      <c r="DO34" s="1333"/>
      <c r="DP34" s="1333"/>
      <c r="DQ34" s="1333"/>
      <c r="DR34" s="1333"/>
      <c r="DS34" s="1333"/>
      <c r="DV34" s="162"/>
    </row>
    <row r="35" spans="2:126" ht="13.9" customHeight="1">
      <c r="B35" s="161"/>
      <c r="O35" s="229"/>
      <c r="P35" s="271" t="s">
        <v>142</v>
      </c>
      <c r="Q35" s="241"/>
      <c r="R35" s="272"/>
      <c r="S35" s="272"/>
      <c r="T35" s="272"/>
      <c r="U35" s="272"/>
      <c r="V35" s="272"/>
      <c r="W35" s="272"/>
      <c r="X35" s="272"/>
      <c r="Y35" s="272"/>
      <c r="AE35" s="248"/>
      <c r="AF35" s="273" t="s">
        <v>143</v>
      </c>
      <c r="AG35" s="274"/>
      <c r="AH35" s="216"/>
      <c r="AI35" s="270"/>
      <c r="AJ35" s="274"/>
      <c r="AK35" s="274"/>
      <c r="AL35" s="274"/>
      <c r="AM35" s="274"/>
      <c r="AN35" s="274"/>
      <c r="AO35" s="274"/>
      <c r="AP35" s="274"/>
      <c r="AQ35" s="274"/>
      <c r="AR35" s="154"/>
      <c r="AW35" s="228"/>
      <c r="AY35" s="228"/>
      <c r="AZ35" s="271" t="s">
        <v>141</v>
      </c>
      <c r="BA35" s="261"/>
      <c r="BB35" s="261"/>
      <c r="BC35" s="261"/>
      <c r="BD35" s="261"/>
      <c r="BE35" s="261"/>
      <c r="BF35" s="261"/>
      <c r="BG35" s="261"/>
      <c r="BH35" s="261"/>
      <c r="BI35" s="261"/>
      <c r="BO35" s="250"/>
      <c r="BP35" s="275" t="s">
        <v>235</v>
      </c>
      <c r="BQ35" s="216"/>
      <c r="BR35" s="216"/>
      <c r="BS35" s="216"/>
      <c r="BT35" s="216"/>
      <c r="BU35" s="216"/>
      <c r="BV35" s="216"/>
      <c r="BW35" s="270"/>
      <c r="CC35" s="238">
        <v>2</v>
      </c>
      <c r="CD35" s="1312" t="s">
        <v>248</v>
      </c>
      <c r="CE35" s="1312"/>
      <c r="CF35" s="1312"/>
      <c r="CG35" s="1312"/>
      <c r="CH35" s="1312"/>
      <c r="CI35" s="1312"/>
      <c r="CJ35" s="1312"/>
      <c r="CK35" s="1312"/>
      <c r="CL35" s="1312"/>
      <c r="CM35" s="241">
        <v>4</v>
      </c>
      <c r="CS35" s="250"/>
      <c r="CT35" s="253" t="s">
        <v>305</v>
      </c>
      <c r="CU35" s="242"/>
      <c r="CV35" s="242"/>
      <c r="CW35" s="242"/>
      <c r="CX35" s="242"/>
      <c r="CY35" s="242"/>
      <c r="CZ35" s="242"/>
      <c r="DA35" s="242"/>
      <c r="DB35" s="242"/>
      <c r="DC35" s="243"/>
      <c r="DI35" s="250"/>
      <c r="DJ35" s="276" t="s">
        <v>319</v>
      </c>
      <c r="DK35" s="244"/>
      <c r="DL35" s="244"/>
      <c r="DM35" s="244"/>
      <c r="DN35" s="244"/>
      <c r="DO35" s="244"/>
      <c r="DP35" s="244"/>
      <c r="DQ35" s="244"/>
      <c r="DR35" s="244"/>
      <c r="DS35" s="245"/>
      <c r="DV35" s="162"/>
    </row>
    <row r="36" spans="2:126" ht="13.9" customHeight="1">
      <c r="B36" s="161"/>
      <c r="O36" s="264"/>
      <c r="P36" s="277" t="s">
        <v>12</v>
      </c>
      <c r="Q36" s="241"/>
      <c r="R36" s="278"/>
      <c r="S36" s="278"/>
      <c r="T36" s="278"/>
      <c r="U36" s="278"/>
      <c r="V36" s="278"/>
      <c r="W36" s="278"/>
      <c r="X36" s="278"/>
      <c r="Y36" s="278"/>
      <c r="AE36" s="248"/>
      <c r="AF36" s="279" t="s">
        <v>79</v>
      </c>
      <c r="AG36" s="274"/>
      <c r="AH36" s="216"/>
      <c r="AI36" s="270"/>
      <c r="AJ36" s="280"/>
      <c r="AK36" s="280"/>
      <c r="AL36" s="280"/>
      <c r="AM36" s="280"/>
      <c r="AN36" s="280"/>
      <c r="AO36" s="280"/>
      <c r="AP36" s="280"/>
      <c r="AQ36" s="280"/>
      <c r="AR36" s="281"/>
      <c r="AW36" s="228"/>
      <c r="AY36" s="228"/>
      <c r="AZ36" s="277" t="s">
        <v>28</v>
      </c>
      <c r="BA36" s="261"/>
      <c r="BB36" s="261"/>
      <c r="BC36" s="261"/>
      <c r="BD36" s="261"/>
      <c r="BE36" s="261"/>
      <c r="BF36" s="261"/>
      <c r="BG36" s="261"/>
      <c r="BH36" s="261"/>
      <c r="BI36" s="261"/>
      <c r="BO36" s="250"/>
      <c r="BP36" s="282" t="s">
        <v>34</v>
      </c>
      <c r="BQ36" s="216"/>
      <c r="BR36" s="216"/>
      <c r="BS36" s="216"/>
      <c r="BT36" s="216"/>
      <c r="BU36" s="216"/>
      <c r="BV36" s="216"/>
      <c r="BW36" s="270"/>
      <c r="CC36" s="228"/>
      <c r="CD36" s="252" t="s">
        <v>247</v>
      </c>
      <c r="CE36" s="213"/>
      <c r="CF36" s="213"/>
      <c r="CG36" s="213"/>
      <c r="CH36" s="213"/>
      <c r="CI36" s="213"/>
      <c r="CJ36" s="213"/>
      <c r="CK36" s="213"/>
      <c r="CL36" s="213"/>
      <c r="CM36" s="213"/>
      <c r="CS36" s="250"/>
      <c r="CT36" s="262" t="s">
        <v>45</v>
      </c>
      <c r="CU36" s="242"/>
      <c r="CV36" s="242"/>
      <c r="CW36" s="242"/>
      <c r="CX36" s="242"/>
      <c r="CY36" s="242"/>
      <c r="CZ36" s="242"/>
      <c r="DA36" s="242"/>
      <c r="DB36" s="242"/>
      <c r="DC36" s="243"/>
      <c r="DI36" s="250"/>
      <c r="DJ36" s="263" t="s">
        <v>47</v>
      </c>
      <c r="DK36" s="244"/>
      <c r="DL36" s="244"/>
      <c r="DM36" s="244"/>
      <c r="DN36" s="244"/>
      <c r="DO36" s="244"/>
      <c r="DP36" s="244"/>
      <c r="DQ36" s="244"/>
      <c r="DR36" s="244"/>
      <c r="DS36" s="245"/>
      <c r="DV36" s="162"/>
    </row>
    <row r="37" spans="2:126" ht="13.9" customHeight="1">
      <c r="B37" s="161"/>
      <c r="O37" s="264"/>
      <c r="Q37" s="264"/>
      <c r="AE37" s="228"/>
      <c r="AG37" s="248"/>
      <c r="AW37" s="228"/>
      <c r="AY37" s="248"/>
      <c r="BA37" s="228"/>
      <c r="BO37" s="250"/>
      <c r="BW37" s="152"/>
      <c r="CC37" s="228"/>
      <c r="CD37" s="260" t="s">
        <v>249</v>
      </c>
      <c r="CE37" s="261"/>
      <c r="CF37" s="261"/>
      <c r="CG37" s="261"/>
      <c r="CH37" s="261"/>
      <c r="CI37" s="261"/>
      <c r="CJ37" s="261"/>
      <c r="CK37" s="261"/>
      <c r="CL37" s="261"/>
      <c r="CM37" s="261"/>
      <c r="CS37" s="250"/>
      <c r="DC37" s="152"/>
      <c r="DI37" s="250"/>
      <c r="DS37" s="152"/>
      <c r="DV37" s="162"/>
    </row>
    <row r="38" spans="2:126" ht="13.9" customHeight="1">
      <c r="B38" s="161"/>
      <c r="O38" s="264"/>
      <c r="Q38" s="238">
        <v>1</v>
      </c>
      <c r="R38" s="1312" t="s">
        <v>50</v>
      </c>
      <c r="S38" s="1312"/>
      <c r="T38" s="1312"/>
      <c r="U38" s="1312"/>
      <c r="V38" s="1312"/>
      <c r="W38" s="1312"/>
      <c r="X38" s="1312"/>
      <c r="Y38" s="1312"/>
      <c r="Z38" s="152">
        <v>5</v>
      </c>
      <c r="AE38" s="228"/>
      <c r="AG38" s="269">
        <v>1</v>
      </c>
      <c r="AH38" s="1307" t="s">
        <v>69</v>
      </c>
      <c r="AI38" s="1307"/>
      <c r="AJ38" s="1307"/>
      <c r="AK38" s="1307"/>
      <c r="AL38" s="1307"/>
      <c r="AM38" s="1307"/>
      <c r="AN38" s="1307"/>
      <c r="AO38" s="1307"/>
      <c r="AP38" s="1307"/>
      <c r="AQ38" s="1307"/>
      <c r="AR38" s="151">
        <v>12</v>
      </c>
      <c r="AW38" s="228"/>
      <c r="AY38" s="248"/>
      <c r="BA38" s="238" t="s">
        <v>114</v>
      </c>
      <c r="BB38" s="1318" t="s">
        <v>127</v>
      </c>
      <c r="BC38" s="1318"/>
      <c r="BD38" s="1318"/>
      <c r="BE38" s="1318"/>
      <c r="BF38" s="1318"/>
      <c r="BG38" s="1318"/>
      <c r="BH38" s="1318"/>
      <c r="BI38" s="1318"/>
      <c r="BO38" s="238">
        <v>3</v>
      </c>
      <c r="BP38" s="1304" t="s">
        <v>232</v>
      </c>
      <c r="BQ38" s="1304"/>
      <c r="BR38" s="1304"/>
      <c r="BS38" s="1304"/>
      <c r="BT38" s="1304"/>
      <c r="BU38" s="1304"/>
      <c r="BV38" s="1304"/>
      <c r="BW38" s="284">
        <v>1</v>
      </c>
      <c r="CC38" s="265"/>
      <c r="CD38" s="266" t="s">
        <v>250</v>
      </c>
      <c r="CE38" s="267"/>
      <c r="CF38" s="267"/>
      <c r="CG38" s="267"/>
      <c r="CH38" s="267"/>
      <c r="CI38" s="267"/>
      <c r="CJ38" s="267"/>
      <c r="CK38" s="267"/>
      <c r="CL38" s="267"/>
      <c r="CM38" s="267"/>
      <c r="CS38" s="238">
        <v>3</v>
      </c>
      <c r="CT38" s="1321" t="s">
        <v>301</v>
      </c>
      <c r="CU38" s="1321"/>
      <c r="CV38" s="1321"/>
      <c r="CW38" s="1321"/>
      <c r="CX38" s="1321"/>
      <c r="CY38" s="1321"/>
      <c r="CZ38" s="1321"/>
      <c r="DA38" s="1321"/>
      <c r="DB38" s="1321"/>
      <c r="DC38" s="1321"/>
      <c r="DI38" s="238">
        <v>3</v>
      </c>
      <c r="DJ38" s="1333" t="s">
        <v>316</v>
      </c>
      <c r="DK38" s="1333"/>
      <c r="DL38" s="1333"/>
      <c r="DM38" s="1333"/>
      <c r="DN38" s="1333"/>
      <c r="DO38" s="1333"/>
      <c r="DP38" s="1333"/>
      <c r="DQ38" s="1333"/>
      <c r="DR38" s="1333"/>
      <c r="DS38" s="1333"/>
      <c r="DV38" s="162"/>
    </row>
    <row r="39" spans="2:126" ht="13.9" customHeight="1">
      <c r="B39" s="161"/>
      <c r="O39" s="264"/>
      <c r="Q39" s="264"/>
      <c r="R39" s="285" t="s">
        <v>51</v>
      </c>
      <c r="S39" s="285"/>
      <c r="T39" s="285"/>
      <c r="U39" s="285"/>
      <c r="V39" s="285"/>
      <c r="W39" s="285"/>
      <c r="X39" s="285"/>
      <c r="Y39" s="285"/>
      <c r="AE39" s="228"/>
      <c r="AG39" s="286"/>
      <c r="AH39" s="287" t="s">
        <v>80</v>
      </c>
      <c r="AI39" s="288"/>
      <c r="AJ39" s="289"/>
      <c r="AK39" s="289"/>
      <c r="AL39" s="289"/>
      <c r="AM39" s="289"/>
      <c r="AN39" s="289"/>
      <c r="AO39" s="289"/>
      <c r="AP39" s="289"/>
      <c r="AQ39" s="289"/>
      <c r="AW39" s="228"/>
      <c r="AY39" s="248"/>
      <c r="BA39" s="228"/>
      <c r="BB39" s="290" t="s">
        <v>139</v>
      </c>
      <c r="BC39" s="290"/>
      <c r="BD39" s="290"/>
      <c r="BE39" s="290"/>
      <c r="BF39" s="290"/>
      <c r="BG39" s="290"/>
      <c r="BH39" s="290"/>
      <c r="BI39" s="290"/>
      <c r="BO39" s="250"/>
      <c r="BP39" s="291" t="s">
        <v>237</v>
      </c>
      <c r="BQ39" s="283"/>
      <c r="BR39" s="283"/>
      <c r="BS39" s="283"/>
      <c r="BT39" s="283"/>
      <c r="BU39" s="283"/>
      <c r="BV39" s="283"/>
      <c r="BW39" s="284"/>
      <c r="CC39" s="265"/>
      <c r="CS39" s="250"/>
      <c r="CT39" s="253" t="s">
        <v>306</v>
      </c>
      <c r="CU39" s="242"/>
      <c r="CV39" s="242"/>
      <c r="CW39" s="242"/>
      <c r="CX39" s="242"/>
      <c r="CY39" s="242"/>
      <c r="CZ39" s="242"/>
      <c r="DA39" s="242"/>
      <c r="DB39" s="242"/>
      <c r="DC39" s="243"/>
      <c r="DI39" s="250"/>
      <c r="DJ39" s="276" t="s">
        <v>330</v>
      </c>
      <c r="DK39" s="244"/>
      <c r="DL39" s="244"/>
      <c r="DM39" s="244"/>
      <c r="DN39" s="244"/>
      <c r="DO39" s="244"/>
      <c r="DP39" s="244"/>
      <c r="DQ39" s="244"/>
      <c r="DR39" s="244"/>
      <c r="DS39" s="245"/>
      <c r="DV39" s="162"/>
    </row>
    <row r="40" spans="2:126" ht="13.9" customHeight="1">
      <c r="B40" s="161"/>
      <c r="O40" s="264"/>
      <c r="Q40" s="264"/>
      <c r="R40" s="292" t="s">
        <v>13</v>
      </c>
      <c r="S40" s="292"/>
      <c r="T40" s="292"/>
      <c r="U40" s="292"/>
      <c r="V40" s="292"/>
      <c r="W40" s="292"/>
      <c r="X40" s="292"/>
      <c r="Y40" s="292"/>
      <c r="AE40" s="228"/>
      <c r="AG40" s="286"/>
      <c r="AH40" s="293" t="s">
        <v>81</v>
      </c>
      <c r="AI40" s="288"/>
      <c r="AJ40" s="289"/>
      <c r="AK40" s="289"/>
      <c r="AL40" s="289"/>
      <c r="AM40" s="289"/>
      <c r="AN40" s="289"/>
      <c r="AO40" s="289"/>
      <c r="AP40" s="289"/>
      <c r="AQ40" s="289"/>
      <c r="AW40" s="228"/>
      <c r="AY40" s="248"/>
      <c r="BA40" s="228"/>
      <c r="BB40" s="294" t="s">
        <v>157</v>
      </c>
      <c r="BC40" s="294"/>
      <c r="BD40" s="294"/>
      <c r="BE40" s="294"/>
      <c r="BF40" s="294"/>
      <c r="BG40" s="294"/>
      <c r="BH40" s="294"/>
      <c r="BI40" s="294"/>
      <c r="BO40" s="250"/>
      <c r="BP40" s="295" t="s">
        <v>35</v>
      </c>
      <c r="BQ40" s="283"/>
      <c r="BR40" s="283"/>
      <c r="BS40" s="283"/>
      <c r="BT40" s="283"/>
      <c r="BU40" s="283"/>
      <c r="BV40" s="283"/>
      <c r="BW40" s="284"/>
      <c r="CC40" s="238">
        <v>3</v>
      </c>
      <c r="CD40" s="1312" t="s">
        <v>252</v>
      </c>
      <c r="CE40" s="1312"/>
      <c r="CF40" s="1312"/>
      <c r="CG40" s="1312"/>
      <c r="CH40" s="1312"/>
      <c r="CI40" s="1312"/>
      <c r="CJ40" s="1312"/>
      <c r="CK40" s="1312"/>
      <c r="CL40" s="1312"/>
      <c r="CM40" s="241">
        <v>2</v>
      </c>
      <c r="CS40" s="250"/>
      <c r="CT40" s="262" t="s">
        <v>310</v>
      </c>
      <c r="CU40" s="242"/>
      <c r="CV40" s="242"/>
      <c r="CW40" s="242"/>
      <c r="CX40" s="242"/>
      <c r="CY40" s="242"/>
      <c r="CZ40" s="242"/>
      <c r="DA40" s="242"/>
      <c r="DB40" s="242"/>
      <c r="DC40" s="243"/>
      <c r="DI40" s="250"/>
      <c r="DJ40" s="263" t="s">
        <v>329</v>
      </c>
      <c r="DK40" s="244"/>
      <c r="DL40" s="244"/>
      <c r="DM40" s="244"/>
      <c r="DN40" s="244"/>
      <c r="DO40" s="244"/>
      <c r="DP40" s="244"/>
      <c r="DQ40" s="244"/>
      <c r="DR40" s="244"/>
      <c r="DS40" s="245"/>
      <c r="DV40" s="162"/>
    </row>
    <row r="41" spans="2:126" ht="13.9" customHeight="1">
      <c r="B41" s="161"/>
      <c r="O41" s="264"/>
      <c r="Q41" s="264"/>
      <c r="R41" s="296"/>
      <c r="S41" s="296"/>
      <c r="T41" s="296"/>
      <c r="U41" s="296"/>
      <c r="V41" s="296"/>
      <c r="W41" s="296"/>
      <c r="X41" s="296"/>
      <c r="Y41" s="296"/>
      <c r="AE41" s="228"/>
      <c r="AG41" s="248"/>
      <c r="AI41" s="264"/>
      <c r="AW41" s="228"/>
      <c r="AY41" s="248"/>
      <c r="BA41" s="228"/>
      <c r="BB41" s="296"/>
      <c r="BC41" s="296"/>
      <c r="BD41" s="296"/>
      <c r="BE41" s="296"/>
      <c r="BF41" s="296"/>
      <c r="BG41" s="296"/>
      <c r="BH41" s="296"/>
      <c r="BI41" s="296"/>
      <c r="BO41" s="250"/>
      <c r="BW41" s="152"/>
      <c r="CC41" s="228"/>
      <c r="CD41" s="252" t="s">
        <v>251</v>
      </c>
      <c r="CE41" s="213"/>
      <c r="CF41" s="213"/>
      <c r="CG41" s="213"/>
      <c r="CH41" s="213"/>
      <c r="CI41" s="213"/>
      <c r="CJ41" s="213"/>
      <c r="CK41" s="213"/>
      <c r="CL41" s="213"/>
      <c r="CM41" s="213"/>
      <c r="CS41" s="250"/>
      <c r="DC41" s="152"/>
      <c r="DI41" s="250"/>
      <c r="DS41" s="152"/>
      <c r="DV41" s="162"/>
    </row>
    <row r="42" spans="2:126" ht="13.9" customHeight="1">
      <c r="B42" s="161"/>
      <c r="O42" s="264"/>
      <c r="Q42" s="238">
        <v>2</v>
      </c>
      <c r="R42" s="1312" t="s">
        <v>52</v>
      </c>
      <c r="S42" s="1312"/>
      <c r="T42" s="1312"/>
      <c r="U42" s="1312"/>
      <c r="V42" s="1312"/>
      <c r="W42" s="1312"/>
      <c r="X42" s="1312"/>
      <c r="Y42" s="1312"/>
      <c r="Z42" s="152">
        <v>5</v>
      </c>
      <c r="AE42" s="228"/>
      <c r="AG42" s="248"/>
      <c r="AI42" s="238" t="s">
        <v>114</v>
      </c>
      <c r="AJ42" s="1308" t="s">
        <v>66</v>
      </c>
      <c r="AK42" s="1308"/>
      <c r="AL42" s="1308"/>
      <c r="AM42" s="1308"/>
      <c r="AN42" s="1308"/>
      <c r="AO42" s="1308"/>
      <c r="AP42" s="1308"/>
      <c r="AQ42" s="297">
        <v>8</v>
      </c>
      <c r="AW42" s="228"/>
      <c r="AY42" s="248"/>
      <c r="BA42" s="238" t="s">
        <v>115</v>
      </c>
      <c r="BB42" s="1318" t="s">
        <v>128</v>
      </c>
      <c r="BC42" s="1318"/>
      <c r="BD42" s="1318"/>
      <c r="BE42" s="1318"/>
      <c r="BF42" s="1318"/>
      <c r="BG42" s="1318"/>
      <c r="BH42" s="1318"/>
      <c r="BI42" s="1318"/>
      <c r="BO42" s="238">
        <v>4</v>
      </c>
      <c r="BP42" s="1326" t="s">
        <v>233</v>
      </c>
      <c r="BQ42" s="1326"/>
      <c r="BR42" s="1326"/>
      <c r="BS42" s="1326"/>
      <c r="BT42" s="1326"/>
      <c r="BU42" s="1326"/>
      <c r="BV42" s="1326"/>
      <c r="BW42" s="298">
        <v>1</v>
      </c>
      <c r="CC42" s="228"/>
      <c r="CD42" s="260" t="s">
        <v>37</v>
      </c>
      <c r="CE42" s="261"/>
      <c r="CF42" s="261"/>
      <c r="CG42" s="261"/>
      <c r="CH42" s="261"/>
      <c r="CI42" s="261"/>
      <c r="CJ42" s="261"/>
      <c r="CK42" s="261"/>
      <c r="CL42" s="261"/>
      <c r="CM42" s="261"/>
      <c r="CS42" s="238">
        <v>4</v>
      </c>
      <c r="CT42" s="1321" t="s">
        <v>300</v>
      </c>
      <c r="CU42" s="1321"/>
      <c r="CV42" s="1321"/>
      <c r="CW42" s="1321"/>
      <c r="CX42" s="1321"/>
      <c r="CY42" s="1321"/>
      <c r="CZ42" s="1321"/>
      <c r="DA42" s="1321"/>
      <c r="DB42" s="1321"/>
      <c r="DC42" s="1321"/>
      <c r="DI42" s="238">
        <v>4</v>
      </c>
      <c r="DJ42" s="1333" t="s">
        <v>314</v>
      </c>
      <c r="DK42" s="1333"/>
      <c r="DL42" s="1333"/>
      <c r="DM42" s="1333"/>
      <c r="DN42" s="1333"/>
      <c r="DO42" s="1333"/>
      <c r="DP42" s="1333"/>
      <c r="DQ42" s="1333"/>
      <c r="DR42" s="1333"/>
      <c r="DS42" s="1333"/>
      <c r="DV42" s="162"/>
    </row>
    <row r="43" spans="2:126" ht="13.9" customHeight="1">
      <c r="B43" s="161"/>
      <c r="O43" s="264"/>
      <c r="Q43" s="264"/>
      <c r="R43" s="285" t="s">
        <v>62</v>
      </c>
      <c r="S43" s="285"/>
      <c r="T43" s="285"/>
      <c r="U43" s="285"/>
      <c r="V43" s="285"/>
      <c r="W43" s="285"/>
      <c r="X43" s="285"/>
      <c r="Y43" s="285"/>
      <c r="AE43" s="228"/>
      <c r="AG43" s="248"/>
      <c r="AI43" s="264"/>
      <c r="AJ43" s="299" t="s">
        <v>82</v>
      </c>
      <c r="AK43" s="299"/>
      <c r="AL43" s="299"/>
      <c r="AM43" s="299"/>
      <c r="AN43" s="299"/>
      <c r="AO43" s="299"/>
      <c r="AP43" s="299"/>
      <c r="AQ43" s="297"/>
      <c r="AW43" s="228"/>
      <c r="AY43" s="248"/>
      <c r="BA43" s="228"/>
      <c r="BB43" s="290" t="s">
        <v>129</v>
      </c>
      <c r="BC43" s="290"/>
      <c r="BD43" s="290"/>
      <c r="BE43" s="290"/>
      <c r="BF43" s="290"/>
      <c r="BG43" s="290"/>
      <c r="BH43" s="290"/>
      <c r="BI43" s="290"/>
      <c r="BP43" s="300" t="s">
        <v>236</v>
      </c>
      <c r="BQ43" s="210"/>
      <c r="BR43" s="210"/>
      <c r="BS43" s="210"/>
      <c r="BT43" s="210"/>
      <c r="BU43" s="210"/>
      <c r="BV43" s="210"/>
      <c r="BW43" s="298"/>
      <c r="CC43" s="265"/>
      <c r="CD43" s="266" t="s">
        <v>253</v>
      </c>
      <c r="CE43" s="267"/>
      <c r="CF43" s="267"/>
      <c r="CG43" s="267"/>
      <c r="CH43" s="267"/>
      <c r="CI43" s="267"/>
      <c r="CJ43" s="267"/>
      <c r="CK43" s="267"/>
      <c r="CL43" s="267"/>
      <c r="CM43" s="267"/>
      <c r="CS43" s="204"/>
      <c r="CT43" s="253" t="s">
        <v>307</v>
      </c>
      <c r="CU43" s="242"/>
      <c r="CV43" s="242"/>
      <c r="CW43" s="242"/>
      <c r="CX43" s="242"/>
      <c r="CY43" s="242"/>
      <c r="CZ43" s="242"/>
      <c r="DA43" s="242"/>
      <c r="DB43" s="242"/>
      <c r="DC43" s="243"/>
      <c r="DI43" s="204"/>
      <c r="DJ43" s="276" t="s">
        <v>324</v>
      </c>
      <c r="DK43" s="244"/>
      <c r="DL43" s="244"/>
      <c r="DM43" s="244"/>
      <c r="DN43" s="244"/>
      <c r="DO43" s="244"/>
      <c r="DP43" s="244"/>
      <c r="DQ43" s="244"/>
      <c r="DR43" s="244"/>
      <c r="DS43" s="245"/>
      <c r="DV43" s="162"/>
    </row>
    <row r="44" spans="2:126" ht="13.9" customHeight="1">
      <c r="B44" s="161"/>
      <c r="O44" s="264"/>
      <c r="Q44" s="264"/>
      <c r="R44" s="292" t="s">
        <v>14</v>
      </c>
      <c r="S44" s="292"/>
      <c r="T44" s="292"/>
      <c r="U44" s="292"/>
      <c r="V44" s="292"/>
      <c r="W44" s="292"/>
      <c r="X44" s="292"/>
      <c r="Y44" s="292"/>
      <c r="AE44" s="228"/>
      <c r="AG44" s="248"/>
      <c r="AI44" s="264"/>
      <c r="AJ44" s="301" t="s">
        <v>83</v>
      </c>
      <c r="AK44" s="301"/>
      <c r="AL44" s="301"/>
      <c r="AM44" s="301"/>
      <c r="AN44" s="301"/>
      <c r="AO44" s="301"/>
      <c r="AP44" s="301"/>
      <c r="AQ44" s="297"/>
      <c r="AW44" s="228"/>
      <c r="AY44" s="248"/>
      <c r="BA44" s="228"/>
      <c r="BB44" s="294" t="s">
        <v>158</v>
      </c>
      <c r="BC44" s="294"/>
      <c r="BD44" s="294"/>
      <c r="BE44" s="294"/>
      <c r="BF44" s="294"/>
      <c r="BG44" s="294"/>
      <c r="BH44" s="294"/>
      <c r="BI44" s="294"/>
      <c r="BP44" s="302" t="s">
        <v>36</v>
      </c>
      <c r="BQ44" s="210"/>
      <c r="BR44" s="210"/>
      <c r="BS44" s="210"/>
      <c r="BT44" s="210"/>
      <c r="BU44" s="210"/>
      <c r="BV44" s="210"/>
      <c r="BW44" s="298"/>
      <c r="CC44" s="228"/>
      <c r="CS44" s="228"/>
      <c r="CT44" s="262" t="s">
        <v>311</v>
      </c>
      <c r="CU44" s="242"/>
      <c r="CV44" s="242"/>
      <c r="CW44" s="242"/>
      <c r="CX44" s="242"/>
      <c r="CY44" s="242"/>
      <c r="CZ44" s="242"/>
      <c r="DA44" s="242"/>
      <c r="DB44" s="242"/>
      <c r="DC44" s="243"/>
      <c r="DI44" s="228"/>
      <c r="DJ44" s="263" t="s">
        <v>48</v>
      </c>
      <c r="DK44" s="244"/>
      <c r="DL44" s="244"/>
      <c r="DM44" s="244"/>
      <c r="DN44" s="244"/>
      <c r="DO44" s="244"/>
      <c r="DP44" s="244"/>
      <c r="DQ44" s="244"/>
      <c r="DR44" s="244"/>
      <c r="DS44" s="245"/>
      <c r="DV44" s="162"/>
    </row>
    <row r="45" spans="2:126" ht="13.9" customHeight="1">
      <c r="B45" s="161"/>
      <c r="O45" s="264"/>
      <c r="Q45" s="264"/>
      <c r="R45" s="296"/>
      <c r="S45" s="296"/>
      <c r="T45" s="296"/>
      <c r="U45" s="296"/>
      <c r="V45" s="296"/>
      <c r="W45" s="296"/>
      <c r="X45" s="296"/>
      <c r="Y45" s="296"/>
      <c r="AE45" s="228"/>
      <c r="AG45" s="248"/>
      <c r="AI45" s="264"/>
      <c r="AJ45" s="296"/>
      <c r="AK45" s="296"/>
      <c r="AL45" s="296"/>
      <c r="AM45" s="296"/>
      <c r="AN45" s="296"/>
      <c r="AO45" s="296"/>
      <c r="AP45" s="296"/>
      <c r="AQ45" s="303"/>
      <c r="AW45" s="228"/>
      <c r="AY45" s="248"/>
      <c r="BA45" s="228"/>
      <c r="BB45" s="296"/>
      <c r="BC45" s="296"/>
      <c r="BD45" s="296"/>
      <c r="BE45" s="296"/>
      <c r="BF45" s="296"/>
      <c r="BG45" s="296"/>
      <c r="BH45" s="296"/>
      <c r="BI45" s="296"/>
      <c r="CC45" s="238">
        <v>4</v>
      </c>
      <c r="CD45" s="1312" t="s">
        <v>255</v>
      </c>
      <c r="CE45" s="1312"/>
      <c r="CF45" s="1312"/>
      <c r="CG45" s="1312"/>
      <c r="CH45" s="1312"/>
      <c r="CI45" s="1312"/>
      <c r="CJ45" s="1312"/>
      <c r="CK45" s="1312"/>
      <c r="CL45" s="1312"/>
      <c r="CM45" s="241">
        <v>1</v>
      </c>
      <c r="CS45" s="250"/>
      <c r="DC45" s="152"/>
      <c r="DI45" s="250"/>
      <c r="DS45" s="152"/>
      <c r="DV45" s="162"/>
    </row>
    <row r="46" spans="2:126" ht="13.9" customHeight="1">
      <c r="B46" s="161"/>
      <c r="O46" s="264"/>
      <c r="Q46" s="238">
        <v>3</v>
      </c>
      <c r="R46" s="1312" t="s">
        <v>53</v>
      </c>
      <c r="S46" s="1312"/>
      <c r="T46" s="1312"/>
      <c r="U46" s="1312"/>
      <c r="V46" s="1312"/>
      <c r="W46" s="1312"/>
      <c r="X46" s="1312"/>
      <c r="Y46" s="1312"/>
      <c r="Z46" s="152">
        <v>5</v>
      </c>
      <c r="AE46" s="228"/>
      <c r="AG46" s="248"/>
      <c r="AI46" s="238" t="s">
        <v>115</v>
      </c>
      <c r="AJ46" s="1308" t="s">
        <v>67</v>
      </c>
      <c r="AK46" s="1308"/>
      <c r="AL46" s="1308"/>
      <c r="AM46" s="1308"/>
      <c r="AN46" s="1308"/>
      <c r="AO46" s="1308"/>
      <c r="AP46" s="1308"/>
      <c r="AQ46" s="297">
        <v>2</v>
      </c>
      <c r="AW46" s="228"/>
      <c r="AY46" s="248"/>
      <c r="BA46" s="238" t="s">
        <v>116</v>
      </c>
      <c r="BB46" s="1318" t="s">
        <v>134</v>
      </c>
      <c r="BC46" s="1318"/>
      <c r="BD46" s="1318"/>
      <c r="BE46" s="1318"/>
      <c r="BF46" s="1318"/>
      <c r="BG46" s="1318"/>
      <c r="BH46" s="1318"/>
      <c r="BI46" s="1318"/>
      <c r="CC46" s="228"/>
      <c r="CD46" s="252" t="s">
        <v>254</v>
      </c>
      <c r="CE46" s="213"/>
      <c r="CF46" s="213"/>
      <c r="CG46" s="213"/>
      <c r="CH46" s="213"/>
      <c r="CI46" s="213"/>
      <c r="CJ46" s="213"/>
      <c r="CK46" s="213"/>
      <c r="CL46" s="213"/>
      <c r="CM46" s="213"/>
      <c r="CS46" s="238">
        <v>5</v>
      </c>
      <c r="CT46" s="1321" t="s">
        <v>299</v>
      </c>
      <c r="CU46" s="1321"/>
      <c r="CV46" s="1321"/>
      <c r="CW46" s="1321"/>
      <c r="CX46" s="1321"/>
      <c r="CY46" s="1321"/>
      <c r="CZ46" s="1321"/>
      <c r="DA46" s="1321"/>
      <c r="DB46" s="1321"/>
      <c r="DC46" s="1321"/>
      <c r="DI46" s="238">
        <v>5</v>
      </c>
      <c r="DJ46" s="1333" t="s">
        <v>317</v>
      </c>
      <c r="DK46" s="1333"/>
      <c r="DL46" s="1333"/>
      <c r="DM46" s="1333"/>
      <c r="DN46" s="1333"/>
      <c r="DO46" s="1333"/>
      <c r="DP46" s="1333"/>
      <c r="DQ46" s="1333"/>
      <c r="DR46" s="1333"/>
      <c r="DS46" s="1333"/>
      <c r="DV46" s="162"/>
    </row>
    <row r="47" spans="2:126" ht="13.9" customHeight="1">
      <c r="B47" s="161"/>
      <c r="O47" s="264"/>
      <c r="Q47" s="264"/>
      <c r="R47" s="285" t="s">
        <v>63</v>
      </c>
      <c r="S47" s="285"/>
      <c r="T47" s="285"/>
      <c r="U47" s="285"/>
      <c r="V47" s="285"/>
      <c r="W47" s="285"/>
      <c r="X47" s="285"/>
      <c r="Y47" s="285"/>
      <c r="AE47" s="228"/>
      <c r="AG47" s="248"/>
      <c r="AI47" s="264"/>
      <c r="AJ47" s="299" t="s">
        <v>84</v>
      </c>
      <c r="AK47" s="299"/>
      <c r="AL47" s="299"/>
      <c r="AM47" s="299"/>
      <c r="AN47" s="299"/>
      <c r="AO47" s="299"/>
      <c r="AP47" s="299"/>
      <c r="AQ47" s="297"/>
      <c r="AW47" s="228"/>
      <c r="AY47" s="248"/>
      <c r="BA47" s="228"/>
      <c r="BB47" s="290" t="s">
        <v>130</v>
      </c>
      <c r="BC47" s="290"/>
      <c r="BD47" s="290"/>
      <c r="BE47" s="290"/>
      <c r="BF47" s="290"/>
      <c r="BG47" s="290"/>
      <c r="BH47" s="290"/>
      <c r="BI47" s="290"/>
      <c r="CC47" s="228"/>
      <c r="CD47" s="260" t="s">
        <v>256</v>
      </c>
      <c r="CE47" s="261"/>
      <c r="CF47" s="261"/>
      <c r="CG47" s="261"/>
      <c r="CH47" s="261"/>
      <c r="CI47" s="261"/>
      <c r="CJ47" s="261"/>
      <c r="CK47" s="261"/>
      <c r="CL47" s="261"/>
      <c r="CM47" s="261"/>
      <c r="CS47" s="250"/>
      <c r="CT47" s="253" t="s">
        <v>308</v>
      </c>
      <c r="CU47" s="242"/>
      <c r="CV47" s="242"/>
      <c r="CW47" s="242"/>
      <c r="CX47" s="242"/>
      <c r="CY47" s="242"/>
      <c r="CZ47" s="242"/>
      <c r="DA47" s="242"/>
      <c r="DB47" s="242"/>
      <c r="DC47" s="243"/>
      <c r="DI47" s="250"/>
      <c r="DJ47" s="276" t="s">
        <v>326</v>
      </c>
      <c r="DK47" s="244"/>
      <c r="DL47" s="244"/>
      <c r="DM47" s="244"/>
      <c r="DN47" s="244"/>
      <c r="DO47" s="244"/>
      <c r="DP47" s="244"/>
      <c r="DQ47" s="244"/>
      <c r="DR47" s="244"/>
      <c r="DS47" s="245"/>
      <c r="DV47" s="162"/>
    </row>
    <row r="48" spans="2:126" ht="13.9" customHeight="1">
      <c r="B48" s="161"/>
      <c r="O48" s="264"/>
      <c r="Q48" s="264"/>
      <c r="R48" s="292" t="s">
        <v>15</v>
      </c>
      <c r="S48" s="292"/>
      <c r="T48" s="292"/>
      <c r="U48" s="292"/>
      <c r="V48" s="292"/>
      <c r="W48" s="292"/>
      <c r="X48" s="292"/>
      <c r="Y48" s="292"/>
      <c r="AE48" s="228"/>
      <c r="AG48" s="248"/>
      <c r="AI48" s="264"/>
      <c r="AJ48" s="301" t="s">
        <v>85</v>
      </c>
      <c r="AK48" s="301"/>
      <c r="AL48" s="301"/>
      <c r="AM48" s="301"/>
      <c r="AN48" s="301"/>
      <c r="AO48" s="301"/>
      <c r="AP48" s="301"/>
      <c r="AQ48" s="297"/>
      <c r="AW48" s="228"/>
      <c r="AY48" s="248"/>
      <c r="BA48" s="228"/>
      <c r="BB48" s="294" t="s">
        <v>159</v>
      </c>
      <c r="BC48" s="294"/>
      <c r="BD48" s="294"/>
      <c r="BE48" s="294"/>
      <c r="BF48" s="294"/>
      <c r="BG48" s="294"/>
      <c r="BH48" s="294"/>
      <c r="BI48" s="294"/>
      <c r="CC48" s="228"/>
      <c r="CS48" s="250"/>
      <c r="CT48" s="262" t="s">
        <v>312</v>
      </c>
      <c r="CU48" s="242"/>
      <c r="CV48" s="242"/>
      <c r="CW48" s="242"/>
      <c r="CX48" s="242"/>
      <c r="CY48" s="242"/>
      <c r="CZ48" s="242"/>
      <c r="DA48" s="242"/>
      <c r="DB48" s="242"/>
      <c r="DC48" s="243"/>
      <c r="DI48" s="250"/>
      <c r="DJ48" s="263" t="s">
        <v>325</v>
      </c>
      <c r="DK48" s="244"/>
      <c r="DL48" s="244"/>
      <c r="DM48" s="244"/>
      <c r="DN48" s="244"/>
      <c r="DO48" s="244"/>
      <c r="DP48" s="244"/>
      <c r="DQ48" s="244"/>
      <c r="DR48" s="244"/>
      <c r="DS48" s="245"/>
      <c r="DV48" s="162"/>
    </row>
    <row r="49" spans="2:126" ht="13.9" customHeight="1">
      <c r="B49" s="161"/>
      <c r="O49" s="264"/>
      <c r="Q49" s="264"/>
      <c r="R49" s="296"/>
      <c r="S49" s="296"/>
      <c r="T49" s="296"/>
      <c r="U49" s="296"/>
      <c r="V49" s="296"/>
      <c r="W49" s="296"/>
      <c r="X49" s="296"/>
      <c r="Y49" s="296"/>
      <c r="AE49" s="228"/>
      <c r="AG49" s="248"/>
      <c r="AI49" s="264"/>
      <c r="AJ49" s="296"/>
      <c r="AK49" s="296"/>
      <c r="AL49" s="296"/>
      <c r="AM49" s="296"/>
      <c r="AN49" s="296"/>
      <c r="AO49" s="296"/>
      <c r="AP49" s="296"/>
      <c r="AQ49" s="303"/>
      <c r="AW49" s="228"/>
      <c r="AY49" s="248"/>
      <c r="BA49" s="228"/>
      <c r="BB49" s="296"/>
      <c r="BC49" s="296"/>
      <c r="BD49" s="296"/>
      <c r="BE49" s="296"/>
      <c r="BF49" s="296"/>
      <c r="BG49" s="296"/>
      <c r="BH49" s="296"/>
      <c r="BI49" s="296"/>
      <c r="CC49" s="238">
        <v>5</v>
      </c>
      <c r="CD49" s="1312" t="s">
        <v>258</v>
      </c>
      <c r="CE49" s="1312"/>
      <c r="CF49" s="1312"/>
      <c r="CG49" s="1312"/>
      <c r="CH49" s="1312"/>
      <c r="CI49" s="1312"/>
      <c r="CJ49" s="1312"/>
      <c r="CK49" s="1312"/>
      <c r="CL49" s="1312"/>
      <c r="CM49" s="241">
        <v>1</v>
      </c>
      <c r="CS49" s="250"/>
      <c r="DC49" s="152"/>
      <c r="DI49" s="250"/>
      <c r="DS49" s="152"/>
      <c r="DV49" s="162"/>
    </row>
    <row r="50" spans="2:126" ht="13.9" customHeight="1">
      <c r="B50" s="161"/>
      <c r="O50" s="264"/>
      <c r="Q50" s="238">
        <v>4</v>
      </c>
      <c r="R50" s="1312" t="s">
        <v>54</v>
      </c>
      <c r="S50" s="1312"/>
      <c r="T50" s="1312"/>
      <c r="U50" s="1312"/>
      <c r="V50" s="1312"/>
      <c r="W50" s="1312"/>
      <c r="X50" s="1312"/>
      <c r="Y50" s="1312"/>
      <c r="Z50" s="152">
        <v>5</v>
      </c>
      <c r="AE50" s="228"/>
      <c r="AG50" s="248"/>
      <c r="AI50" s="238" t="s">
        <v>116</v>
      </c>
      <c r="AJ50" s="1308" t="s">
        <v>68</v>
      </c>
      <c r="AK50" s="1308"/>
      <c r="AL50" s="1308"/>
      <c r="AM50" s="1308"/>
      <c r="AN50" s="1308"/>
      <c r="AO50" s="1308"/>
      <c r="AP50" s="1308"/>
      <c r="AQ50" s="297">
        <v>2</v>
      </c>
      <c r="AW50" s="228"/>
      <c r="AY50" s="248"/>
      <c r="BA50" s="238" t="s">
        <v>170</v>
      </c>
      <c r="BB50" s="1318" t="s">
        <v>135</v>
      </c>
      <c r="BC50" s="1318"/>
      <c r="BD50" s="1318"/>
      <c r="BE50" s="1318"/>
      <c r="BF50" s="1318"/>
      <c r="BG50" s="1318"/>
      <c r="BH50" s="1318"/>
      <c r="BI50" s="1318"/>
      <c r="CC50" s="228"/>
      <c r="CD50" s="252" t="s">
        <v>257</v>
      </c>
      <c r="CE50" s="213"/>
      <c r="CF50" s="213"/>
      <c r="CG50" s="213"/>
      <c r="CH50" s="213"/>
      <c r="CI50" s="213"/>
      <c r="CJ50" s="213"/>
      <c r="CK50" s="213"/>
      <c r="CL50" s="213"/>
      <c r="CM50" s="213"/>
      <c r="CS50" s="238">
        <v>6</v>
      </c>
      <c r="CT50" s="1321" t="s">
        <v>298</v>
      </c>
      <c r="CU50" s="1321"/>
      <c r="CV50" s="1321"/>
      <c r="CW50" s="1321"/>
      <c r="CX50" s="1321"/>
      <c r="CY50" s="1321"/>
      <c r="CZ50" s="1321"/>
      <c r="DA50" s="1321"/>
      <c r="DB50" s="1321"/>
      <c r="DC50" s="1321"/>
      <c r="DI50" s="238">
        <v>6</v>
      </c>
      <c r="DJ50" s="1333" t="s">
        <v>315</v>
      </c>
      <c r="DK50" s="1333"/>
      <c r="DL50" s="1333"/>
      <c r="DM50" s="1333"/>
      <c r="DN50" s="1333"/>
      <c r="DO50" s="1333"/>
      <c r="DP50" s="1333"/>
      <c r="DQ50" s="1333"/>
      <c r="DR50" s="1333"/>
      <c r="DS50" s="1333"/>
      <c r="DV50" s="162"/>
    </row>
    <row r="51" spans="2:126" ht="13.9" customHeight="1">
      <c r="B51" s="161"/>
      <c r="O51" s="264"/>
      <c r="R51" s="285" t="s">
        <v>16</v>
      </c>
      <c r="S51" s="285"/>
      <c r="T51" s="285"/>
      <c r="U51" s="285"/>
      <c r="V51" s="285"/>
      <c r="W51" s="285"/>
      <c r="X51" s="285"/>
      <c r="Y51" s="285"/>
      <c r="AE51" s="228"/>
      <c r="AG51" s="248"/>
      <c r="AH51" s="304"/>
      <c r="AI51" s="305"/>
      <c r="AJ51" s="299" t="s">
        <v>86</v>
      </c>
      <c r="AK51" s="299"/>
      <c r="AL51" s="299"/>
      <c r="AM51" s="299"/>
      <c r="AN51" s="299"/>
      <c r="AO51" s="299"/>
      <c r="AP51" s="299"/>
      <c r="AQ51" s="297"/>
      <c r="AW51" s="228"/>
      <c r="AY51" s="248"/>
      <c r="BA51" s="228"/>
      <c r="BB51" s="290" t="s">
        <v>131</v>
      </c>
      <c r="BC51" s="290"/>
      <c r="BD51" s="290"/>
      <c r="BE51" s="290"/>
      <c r="BF51" s="290"/>
      <c r="BG51" s="290"/>
      <c r="BH51" s="290"/>
      <c r="BI51" s="290"/>
      <c r="CC51" s="228"/>
      <c r="CD51" s="260" t="s">
        <v>259</v>
      </c>
      <c r="CE51" s="261"/>
      <c r="CF51" s="261"/>
      <c r="CG51" s="261"/>
      <c r="CH51" s="261"/>
      <c r="CI51" s="261"/>
      <c r="CJ51" s="261"/>
      <c r="CK51" s="261"/>
      <c r="CL51" s="261"/>
      <c r="CM51" s="261"/>
      <c r="CT51" s="253" t="s">
        <v>309</v>
      </c>
      <c r="CU51" s="242"/>
      <c r="CV51" s="242"/>
      <c r="CW51" s="242"/>
      <c r="CX51" s="242"/>
      <c r="CY51" s="242"/>
      <c r="CZ51" s="242"/>
      <c r="DA51" s="242"/>
      <c r="DB51" s="242"/>
      <c r="DC51" s="243"/>
      <c r="DI51" s="204"/>
      <c r="DJ51" s="276" t="s">
        <v>322</v>
      </c>
      <c r="DK51" s="244"/>
      <c r="DL51" s="244"/>
      <c r="DM51" s="244"/>
      <c r="DN51" s="244"/>
      <c r="DO51" s="244"/>
      <c r="DP51" s="244"/>
      <c r="DQ51" s="244"/>
      <c r="DR51" s="244"/>
      <c r="DS51" s="245"/>
      <c r="DV51" s="162"/>
    </row>
    <row r="52" spans="2:126" ht="13.9" customHeight="1">
      <c r="B52" s="161"/>
      <c r="O52" s="264"/>
      <c r="R52" s="292" t="s">
        <v>17</v>
      </c>
      <c r="S52" s="292"/>
      <c r="T52" s="292"/>
      <c r="U52" s="292"/>
      <c r="V52" s="292"/>
      <c r="W52" s="292"/>
      <c r="X52" s="292"/>
      <c r="Y52" s="292"/>
      <c r="AE52" s="228"/>
      <c r="AG52" s="248"/>
      <c r="AJ52" s="301" t="s">
        <v>87</v>
      </c>
      <c r="AK52" s="301"/>
      <c r="AL52" s="301"/>
      <c r="AM52" s="301"/>
      <c r="AN52" s="301"/>
      <c r="AO52" s="301"/>
      <c r="AP52" s="301"/>
      <c r="AQ52" s="297"/>
      <c r="AW52" s="228"/>
      <c r="AY52" s="248"/>
      <c r="BA52" s="228"/>
      <c r="BB52" s="294" t="s">
        <v>160</v>
      </c>
      <c r="BC52" s="294"/>
      <c r="BD52" s="294"/>
      <c r="BE52" s="294"/>
      <c r="BF52" s="294"/>
      <c r="BG52" s="294"/>
      <c r="BH52" s="294"/>
      <c r="BI52" s="294"/>
      <c r="CC52" s="228"/>
      <c r="CT52" s="262" t="s">
        <v>313</v>
      </c>
      <c r="CU52" s="242"/>
      <c r="CV52" s="242"/>
      <c r="CW52" s="242"/>
      <c r="CX52" s="242"/>
      <c r="CY52" s="242"/>
      <c r="CZ52" s="242"/>
      <c r="DA52" s="242"/>
      <c r="DB52" s="242"/>
      <c r="DC52" s="243"/>
      <c r="DI52" s="228"/>
      <c r="DJ52" s="263" t="s">
        <v>323</v>
      </c>
      <c r="DK52" s="244"/>
      <c r="DL52" s="244"/>
      <c r="DM52" s="244"/>
      <c r="DN52" s="244"/>
      <c r="DO52" s="244"/>
      <c r="DP52" s="244"/>
      <c r="DQ52" s="244"/>
      <c r="DR52" s="244"/>
      <c r="DS52" s="245"/>
      <c r="DV52" s="162"/>
    </row>
    <row r="53" spans="2:126" ht="13.9" customHeight="1">
      <c r="B53" s="161"/>
      <c r="O53" s="264"/>
      <c r="AE53" s="228"/>
      <c r="AG53" s="248"/>
      <c r="AQ53" s="303"/>
      <c r="AW53" s="228"/>
      <c r="AY53" s="248"/>
      <c r="BA53" s="228"/>
      <c r="BB53" s="296"/>
      <c r="BC53" s="296"/>
      <c r="BD53" s="296"/>
      <c r="BE53" s="296"/>
      <c r="BF53" s="296"/>
      <c r="BG53" s="296"/>
      <c r="BH53" s="296"/>
      <c r="BI53" s="296"/>
      <c r="CC53" s="238">
        <v>6</v>
      </c>
      <c r="CD53" s="1312" t="s">
        <v>261</v>
      </c>
      <c r="CE53" s="1312"/>
      <c r="CF53" s="1312"/>
      <c r="CG53" s="1312"/>
      <c r="CH53" s="1312"/>
      <c r="CI53" s="1312"/>
      <c r="CJ53" s="1312"/>
      <c r="CK53" s="1312"/>
      <c r="CL53" s="1312"/>
      <c r="CM53" s="241">
        <v>1</v>
      </c>
      <c r="DI53" s="250"/>
      <c r="DS53" s="152"/>
      <c r="DV53" s="162"/>
    </row>
    <row r="54" spans="2:126" ht="13.9" customHeight="1">
      <c r="B54" s="161"/>
      <c r="O54" s="236" t="s">
        <v>55</v>
      </c>
      <c r="P54" s="1313" t="s">
        <v>118</v>
      </c>
      <c r="Q54" s="1313"/>
      <c r="R54" s="1313"/>
      <c r="S54" s="1313"/>
      <c r="T54" s="1313"/>
      <c r="U54" s="1313"/>
      <c r="V54" s="1313"/>
      <c r="W54" s="1313"/>
      <c r="X54" s="1313"/>
      <c r="Y54" s="1313"/>
      <c r="Z54" s="151" t="s">
        <v>296</v>
      </c>
      <c r="AA54" s="268">
        <f>Z58+Z62+Z66+Z70</f>
        <v>20</v>
      </c>
      <c r="AE54" s="228"/>
      <c r="AG54" s="269">
        <v>2</v>
      </c>
      <c r="AH54" s="1309" t="s">
        <v>70</v>
      </c>
      <c r="AI54" s="1309"/>
      <c r="AJ54" s="1309"/>
      <c r="AK54" s="1309"/>
      <c r="AL54" s="1309"/>
      <c r="AM54" s="1309"/>
      <c r="AN54" s="1309"/>
      <c r="AO54" s="1309"/>
      <c r="AP54" s="1309"/>
      <c r="AQ54" s="1309"/>
      <c r="AR54" s="151">
        <v>18</v>
      </c>
      <c r="AW54" s="228"/>
      <c r="AY54" s="248"/>
      <c r="BA54" s="238" t="s">
        <v>171</v>
      </c>
      <c r="BB54" s="1318" t="s">
        <v>136</v>
      </c>
      <c r="BC54" s="1318"/>
      <c r="BD54" s="1318"/>
      <c r="BE54" s="1318"/>
      <c r="BF54" s="1318"/>
      <c r="BG54" s="1318"/>
      <c r="BH54" s="1318"/>
      <c r="BI54" s="1318"/>
      <c r="CC54" s="228"/>
      <c r="CD54" s="252" t="s">
        <v>260</v>
      </c>
      <c r="CE54" s="213"/>
      <c r="CF54" s="213"/>
      <c r="CG54" s="213"/>
      <c r="CH54" s="213"/>
      <c r="CI54" s="213"/>
      <c r="CJ54" s="213"/>
      <c r="CK54" s="213"/>
      <c r="CL54" s="213"/>
      <c r="CM54" s="213"/>
      <c r="DI54" s="238">
        <v>7</v>
      </c>
      <c r="DJ54" s="1333" t="s">
        <v>328</v>
      </c>
      <c r="DK54" s="1333"/>
      <c r="DL54" s="1333"/>
      <c r="DM54" s="1333"/>
      <c r="DN54" s="1333"/>
      <c r="DO54" s="1333"/>
      <c r="DP54" s="1333"/>
      <c r="DQ54" s="1333"/>
      <c r="DR54" s="1333"/>
      <c r="DS54" s="1333"/>
      <c r="DV54" s="162"/>
    </row>
    <row r="55" spans="2:126" ht="15">
      <c r="B55" s="161"/>
      <c r="P55" s="307" t="s">
        <v>18</v>
      </c>
      <c r="Q55" s="284"/>
      <c r="R55" s="283"/>
      <c r="S55" s="283"/>
      <c r="T55" s="283"/>
      <c r="U55" s="283"/>
      <c r="V55" s="283"/>
      <c r="W55" s="283"/>
      <c r="X55" s="283"/>
      <c r="Y55" s="283"/>
      <c r="AE55" s="228"/>
      <c r="AG55" s="286"/>
      <c r="AH55" s="308" t="s">
        <v>88</v>
      </c>
      <c r="AI55" s="306"/>
      <c r="AJ55" s="309"/>
      <c r="AK55" s="309"/>
      <c r="AL55" s="309"/>
      <c r="AM55" s="309"/>
      <c r="AN55" s="309"/>
      <c r="AO55" s="309"/>
      <c r="AP55" s="309"/>
      <c r="AQ55" s="310"/>
      <c r="AW55" s="228"/>
      <c r="AY55" s="248"/>
      <c r="BA55" s="228"/>
      <c r="BB55" s="290" t="s">
        <v>132</v>
      </c>
      <c r="BC55" s="290"/>
      <c r="BD55" s="290"/>
      <c r="BE55" s="290"/>
      <c r="BF55" s="290"/>
      <c r="BG55" s="290"/>
      <c r="BH55" s="290"/>
      <c r="BI55" s="290"/>
      <c r="CC55" s="228"/>
      <c r="CD55" s="260" t="s">
        <v>262</v>
      </c>
      <c r="CE55" s="261"/>
      <c r="CF55" s="261"/>
      <c r="CG55" s="261"/>
      <c r="CH55" s="261"/>
      <c r="CI55" s="261"/>
      <c r="CJ55" s="261"/>
      <c r="CK55" s="261"/>
      <c r="CL55" s="261"/>
      <c r="CM55" s="261"/>
      <c r="DJ55" s="276" t="s">
        <v>327</v>
      </c>
      <c r="DK55" s="244"/>
      <c r="DL55" s="244"/>
      <c r="DM55" s="244"/>
      <c r="DN55" s="244"/>
      <c r="DO55" s="244"/>
      <c r="DP55" s="244"/>
      <c r="DQ55" s="244"/>
      <c r="DR55" s="244"/>
      <c r="DS55" s="245"/>
      <c r="DV55" s="162"/>
    </row>
    <row r="56" spans="2:126" ht="15">
      <c r="B56" s="161"/>
      <c r="P56" s="311" t="s">
        <v>56</v>
      </c>
      <c r="Q56" s="284"/>
      <c r="R56" s="283"/>
      <c r="S56" s="283"/>
      <c r="T56" s="283"/>
      <c r="U56" s="283"/>
      <c r="V56" s="283"/>
      <c r="W56" s="283"/>
      <c r="X56" s="283"/>
      <c r="Y56" s="283"/>
      <c r="AE56" s="228"/>
      <c r="AG56" s="286"/>
      <c r="AH56" s="312" t="s">
        <v>89</v>
      </c>
      <c r="AI56" s="306"/>
      <c r="AJ56" s="309"/>
      <c r="AK56" s="309"/>
      <c r="AL56" s="309"/>
      <c r="AM56" s="309"/>
      <c r="AN56" s="309"/>
      <c r="AO56" s="309"/>
      <c r="AP56" s="309"/>
      <c r="AQ56" s="310"/>
      <c r="AW56" s="228"/>
      <c r="AY56" s="248"/>
      <c r="BA56" s="228"/>
      <c r="BB56" s="294" t="s">
        <v>161</v>
      </c>
      <c r="BC56" s="294"/>
      <c r="BD56" s="294"/>
      <c r="BE56" s="294"/>
      <c r="BF56" s="294"/>
      <c r="BG56" s="294"/>
      <c r="BH56" s="294"/>
      <c r="BI56" s="294"/>
      <c r="CC56" s="228"/>
      <c r="DJ56" s="263" t="s">
        <v>49</v>
      </c>
      <c r="DK56" s="244"/>
      <c r="DL56" s="244"/>
      <c r="DM56" s="244"/>
      <c r="DN56" s="244"/>
      <c r="DO56" s="244"/>
      <c r="DP56" s="244"/>
      <c r="DQ56" s="244"/>
      <c r="DR56" s="244"/>
      <c r="DS56" s="245"/>
      <c r="DV56" s="162"/>
    </row>
    <row r="57" spans="2:126" ht="15">
      <c r="B57" s="161"/>
      <c r="Q57" s="264"/>
      <c r="AE57" s="228"/>
      <c r="AG57" s="248"/>
      <c r="AI57" s="264"/>
      <c r="AQ57" s="303"/>
      <c r="AW57" s="228"/>
      <c r="AY57" s="248"/>
      <c r="BA57" s="228"/>
      <c r="BB57" s="296"/>
      <c r="BC57" s="296"/>
      <c r="BD57" s="296"/>
      <c r="BE57" s="296"/>
      <c r="BF57" s="296"/>
      <c r="BG57" s="296"/>
      <c r="BH57" s="296"/>
      <c r="BI57" s="296"/>
      <c r="CC57" s="238">
        <v>7</v>
      </c>
      <c r="CD57" s="1312" t="s">
        <v>264</v>
      </c>
      <c r="CE57" s="1312"/>
      <c r="CF57" s="1312"/>
      <c r="CG57" s="1312"/>
      <c r="CH57" s="1312"/>
      <c r="CI57" s="1312"/>
      <c r="CJ57" s="1312"/>
      <c r="CK57" s="1312"/>
      <c r="CL57" s="1312"/>
      <c r="CM57" s="241">
        <v>1</v>
      </c>
      <c r="DV57" s="162"/>
    </row>
    <row r="58" spans="2:126" ht="15">
      <c r="B58" s="161"/>
      <c r="Q58" s="238">
        <v>1</v>
      </c>
      <c r="R58" s="1304" t="s">
        <v>57</v>
      </c>
      <c r="S58" s="1304"/>
      <c r="T58" s="1304"/>
      <c r="U58" s="1304"/>
      <c r="V58" s="1304"/>
      <c r="W58" s="1304"/>
      <c r="X58" s="1304"/>
      <c r="Y58" s="1304"/>
      <c r="Z58" s="152">
        <v>5</v>
      </c>
      <c r="AE58" s="228"/>
      <c r="AG58" s="248"/>
      <c r="AI58" s="238" t="s">
        <v>114</v>
      </c>
      <c r="AJ58" s="1310" t="s">
        <v>71</v>
      </c>
      <c r="AK58" s="1310"/>
      <c r="AL58" s="1310"/>
      <c r="AM58" s="1310"/>
      <c r="AN58" s="1310"/>
      <c r="AO58" s="1310"/>
      <c r="AP58" s="1310"/>
      <c r="AQ58" s="313">
        <v>7</v>
      </c>
      <c r="AW58" s="228"/>
      <c r="AY58" s="248"/>
      <c r="BA58" s="238" t="s">
        <v>172</v>
      </c>
      <c r="BB58" s="1318" t="s">
        <v>137</v>
      </c>
      <c r="BC58" s="1318"/>
      <c r="BD58" s="1318"/>
      <c r="BE58" s="1318"/>
      <c r="BF58" s="1318"/>
      <c r="BG58" s="1318"/>
      <c r="BH58" s="1318"/>
      <c r="BI58" s="1318"/>
      <c r="CC58" s="228"/>
      <c r="CD58" s="252" t="s">
        <v>263</v>
      </c>
      <c r="CE58" s="213"/>
      <c r="CF58" s="213"/>
      <c r="CG58" s="213"/>
      <c r="CH58" s="213"/>
      <c r="CI58" s="213"/>
      <c r="CJ58" s="213"/>
      <c r="CK58" s="213"/>
      <c r="CL58" s="213"/>
      <c r="CM58" s="213"/>
      <c r="DV58" s="162"/>
    </row>
    <row r="59" spans="2:126" ht="15">
      <c r="B59" s="161"/>
      <c r="Q59" s="264"/>
      <c r="R59" s="291" t="s">
        <v>61</v>
      </c>
      <c r="S59" s="291"/>
      <c r="T59" s="291"/>
      <c r="U59" s="291"/>
      <c r="V59" s="291"/>
      <c r="W59" s="291"/>
      <c r="X59" s="291"/>
      <c r="Y59" s="291"/>
      <c r="AE59" s="228"/>
      <c r="AG59" s="248"/>
      <c r="AI59" s="264"/>
      <c r="AJ59" s="314" t="s">
        <v>152</v>
      </c>
      <c r="AK59" s="314"/>
      <c r="AL59" s="314"/>
      <c r="AM59" s="314"/>
      <c r="AN59" s="314"/>
      <c r="AO59" s="314"/>
      <c r="AP59" s="314"/>
      <c r="AQ59" s="313"/>
      <c r="AW59" s="228"/>
      <c r="AY59" s="248"/>
      <c r="BA59" s="228"/>
      <c r="BB59" s="290" t="s">
        <v>140</v>
      </c>
      <c r="BC59" s="290"/>
      <c r="BD59" s="290"/>
      <c r="BE59" s="290"/>
      <c r="BF59" s="290"/>
      <c r="BG59" s="290"/>
      <c r="BH59" s="290"/>
      <c r="BI59" s="290"/>
      <c r="CC59" s="228"/>
      <c r="CD59" s="260" t="s">
        <v>266</v>
      </c>
      <c r="CE59" s="261"/>
      <c r="CF59" s="261"/>
      <c r="CG59" s="261"/>
      <c r="CH59" s="261"/>
      <c r="CI59" s="261"/>
      <c r="CJ59" s="261"/>
      <c r="CK59" s="261"/>
      <c r="CL59" s="261"/>
      <c r="CM59" s="261"/>
      <c r="DV59" s="162"/>
    </row>
    <row r="60" spans="2:126" ht="15">
      <c r="B60" s="161"/>
      <c r="Q60" s="264"/>
      <c r="R60" s="295" t="s">
        <v>19</v>
      </c>
      <c r="S60" s="295"/>
      <c r="T60" s="295"/>
      <c r="U60" s="295"/>
      <c r="V60" s="295"/>
      <c r="W60" s="295"/>
      <c r="X60" s="295"/>
      <c r="Y60" s="295"/>
      <c r="AE60" s="228"/>
      <c r="AG60" s="248"/>
      <c r="AI60" s="264"/>
      <c r="AJ60" s="315" t="s">
        <v>24</v>
      </c>
      <c r="AK60" s="315"/>
      <c r="AL60" s="315"/>
      <c r="AM60" s="315"/>
      <c r="AN60" s="315"/>
      <c r="AO60" s="315"/>
      <c r="AP60" s="315"/>
      <c r="AQ60" s="313"/>
      <c r="AW60" s="228"/>
      <c r="AY60" s="248"/>
      <c r="BA60" s="228"/>
      <c r="BB60" s="294" t="s">
        <v>187</v>
      </c>
      <c r="BC60" s="294"/>
      <c r="BD60" s="294"/>
      <c r="BE60" s="294"/>
      <c r="BF60" s="294"/>
      <c r="BG60" s="294"/>
      <c r="BH60" s="294"/>
      <c r="BI60" s="294"/>
      <c r="CC60" s="228"/>
      <c r="DV60" s="162"/>
    </row>
    <row r="61" spans="2:126" ht="15">
      <c r="B61" s="161"/>
      <c r="Q61" s="264"/>
      <c r="R61" s="296"/>
      <c r="S61" s="296"/>
      <c r="T61" s="296"/>
      <c r="U61" s="296"/>
      <c r="V61" s="296"/>
      <c r="W61" s="296"/>
      <c r="X61" s="296"/>
      <c r="Y61" s="296"/>
      <c r="AE61" s="228"/>
      <c r="AG61" s="248"/>
      <c r="AI61" s="264"/>
      <c r="AJ61" s="296"/>
      <c r="AK61" s="296"/>
      <c r="AL61" s="296"/>
      <c r="AM61" s="296"/>
      <c r="AN61" s="296"/>
      <c r="AO61" s="296"/>
      <c r="AP61" s="296"/>
      <c r="AQ61" s="303"/>
      <c r="AW61" s="228"/>
      <c r="AY61" s="248"/>
      <c r="BA61" s="228"/>
      <c r="BB61" s="296"/>
      <c r="BC61" s="296"/>
      <c r="BD61" s="296"/>
      <c r="BE61" s="296"/>
      <c r="BF61" s="296"/>
      <c r="BG61" s="296"/>
      <c r="BH61" s="296"/>
      <c r="BI61" s="296"/>
      <c r="CC61" s="238">
        <v>8</v>
      </c>
      <c r="CD61" s="1312" t="s">
        <v>268</v>
      </c>
      <c r="CE61" s="1312"/>
      <c r="CF61" s="1312"/>
      <c r="CG61" s="1312"/>
      <c r="CH61" s="1312"/>
      <c r="CI61" s="1312"/>
      <c r="CJ61" s="1312"/>
      <c r="CK61" s="1312"/>
      <c r="CL61" s="1312"/>
      <c r="CM61" s="241">
        <v>2</v>
      </c>
      <c r="DV61" s="162"/>
    </row>
    <row r="62" spans="2:126" ht="15">
      <c r="B62" s="161"/>
      <c r="Q62" s="238">
        <v>2</v>
      </c>
      <c r="R62" s="1304" t="s">
        <v>58</v>
      </c>
      <c r="S62" s="1304"/>
      <c r="T62" s="1304"/>
      <c r="U62" s="1304"/>
      <c r="V62" s="1304"/>
      <c r="W62" s="1304"/>
      <c r="X62" s="1304"/>
      <c r="Y62" s="1304"/>
      <c r="Z62" s="152">
        <v>5</v>
      </c>
      <c r="AE62" s="228"/>
      <c r="AG62" s="248"/>
      <c r="AI62" s="238" t="s">
        <v>115</v>
      </c>
      <c r="AJ62" s="1310" t="s">
        <v>72</v>
      </c>
      <c r="AK62" s="1310"/>
      <c r="AL62" s="1310"/>
      <c r="AM62" s="1310"/>
      <c r="AN62" s="1310"/>
      <c r="AO62" s="1310"/>
      <c r="AP62" s="1310"/>
      <c r="AQ62" s="313">
        <v>8</v>
      </c>
      <c r="AW62" s="228"/>
      <c r="AY62" s="248"/>
      <c r="BA62" s="238" t="s">
        <v>173</v>
      </c>
      <c r="BB62" s="1318" t="s">
        <v>138</v>
      </c>
      <c r="BC62" s="1318"/>
      <c r="BD62" s="1318"/>
      <c r="BE62" s="1318"/>
      <c r="BF62" s="1318"/>
      <c r="BG62" s="1318"/>
      <c r="BH62" s="1318"/>
      <c r="BI62" s="1318"/>
      <c r="CC62" s="228"/>
      <c r="CD62" s="252" t="s">
        <v>265</v>
      </c>
      <c r="CE62" s="213"/>
      <c r="CF62" s="213"/>
      <c r="CG62" s="213"/>
      <c r="CH62" s="213"/>
      <c r="CI62" s="213"/>
      <c r="CJ62" s="213"/>
      <c r="CK62" s="213"/>
      <c r="CL62" s="213"/>
      <c r="CM62" s="213"/>
      <c r="DV62" s="162"/>
    </row>
    <row r="63" spans="2:126" ht="15">
      <c r="B63" s="161"/>
      <c r="Q63" s="264"/>
      <c r="R63" s="291" t="s">
        <v>64</v>
      </c>
      <c r="S63" s="291"/>
      <c r="T63" s="291"/>
      <c r="U63" s="291"/>
      <c r="V63" s="291"/>
      <c r="W63" s="291"/>
      <c r="X63" s="291"/>
      <c r="Y63" s="291"/>
      <c r="AE63" s="228"/>
      <c r="AG63" s="248"/>
      <c r="AI63" s="264"/>
      <c r="AJ63" s="314" t="s">
        <v>153</v>
      </c>
      <c r="AK63" s="314"/>
      <c r="AL63" s="314"/>
      <c r="AM63" s="314"/>
      <c r="AN63" s="314"/>
      <c r="AO63" s="314"/>
      <c r="AP63" s="314"/>
      <c r="AQ63" s="313"/>
      <c r="AW63" s="228"/>
      <c r="AY63" s="248"/>
      <c r="BB63" s="290" t="s">
        <v>133</v>
      </c>
      <c r="BC63" s="290"/>
      <c r="BD63" s="290"/>
      <c r="BE63" s="290"/>
      <c r="BF63" s="290"/>
      <c r="BG63" s="290"/>
      <c r="BH63" s="290"/>
      <c r="BI63" s="290"/>
      <c r="CC63" s="228"/>
      <c r="CD63" s="260" t="s">
        <v>267</v>
      </c>
      <c r="CE63" s="261"/>
      <c r="CF63" s="261"/>
      <c r="CG63" s="261"/>
      <c r="CH63" s="261"/>
      <c r="CI63" s="261"/>
      <c r="CJ63" s="261"/>
      <c r="CK63" s="261"/>
      <c r="CL63" s="261"/>
      <c r="CM63" s="261"/>
      <c r="DV63" s="162"/>
    </row>
    <row r="64" spans="2:126" ht="15">
      <c r="B64" s="161"/>
      <c r="Q64" s="264"/>
      <c r="R64" s="295" t="s">
        <v>20</v>
      </c>
      <c r="S64" s="295"/>
      <c r="T64" s="295"/>
      <c r="U64" s="295"/>
      <c r="V64" s="295"/>
      <c r="W64" s="295"/>
      <c r="X64" s="295"/>
      <c r="Y64" s="295"/>
      <c r="AE64" s="228"/>
      <c r="AG64" s="248"/>
      <c r="AI64" s="264"/>
      <c r="AJ64" s="315" t="s">
        <v>25</v>
      </c>
      <c r="AK64" s="315"/>
      <c r="AL64" s="315"/>
      <c r="AM64" s="315"/>
      <c r="AN64" s="315"/>
      <c r="AO64" s="315"/>
      <c r="AP64" s="315"/>
      <c r="AQ64" s="313"/>
      <c r="AW64" s="228"/>
      <c r="AY64" s="248"/>
      <c r="BB64" s="294" t="s">
        <v>162</v>
      </c>
      <c r="BC64" s="294"/>
      <c r="BD64" s="294"/>
      <c r="BE64" s="294"/>
      <c r="BF64" s="294"/>
      <c r="BG64" s="294"/>
      <c r="BH64" s="294"/>
      <c r="BI64" s="294"/>
      <c r="CC64" s="228"/>
      <c r="CE64" s="228"/>
      <c r="DV64" s="162"/>
    </row>
    <row r="65" spans="2:126" ht="15">
      <c r="B65" s="161"/>
      <c r="Q65" s="264"/>
      <c r="R65" s="296"/>
      <c r="S65" s="296"/>
      <c r="T65" s="296"/>
      <c r="U65" s="296"/>
      <c r="V65" s="296"/>
      <c r="W65" s="296"/>
      <c r="X65" s="296"/>
      <c r="Y65" s="296"/>
      <c r="AE65" s="228"/>
      <c r="AG65" s="248"/>
      <c r="AI65" s="264"/>
      <c r="AJ65" s="296"/>
      <c r="AK65" s="296"/>
      <c r="AL65" s="296"/>
      <c r="AM65" s="296"/>
      <c r="AN65" s="296"/>
      <c r="AO65" s="296"/>
      <c r="AP65" s="296"/>
      <c r="AQ65" s="303"/>
      <c r="AW65" s="228"/>
      <c r="AY65" s="316"/>
      <c r="CC65" s="228"/>
      <c r="CE65" s="238">
        <v>1</v>
      </c>
      <c r="CF65" s="1303" t="s">
        <v>270</v>
      </c>
      <c r="CG65" s="1303"/>
      <c r="CH65" s="1303"/>
      <c r="CI65" s="1303"/>
      <c r="CJ65" s="1303"/>
      <c r="CK65" s="1303"/>
      <c r="CL65" s="1303"/>
      <c r="CM65" s="1303"/>
      <c r="DV65" s="162"/>
    </row>
    <row r="66" spans="2:126" ht="15">
      <c r="B66" s="161"/>
      <c r="Q66" s="238">
        <v>3</v>
      </c>
      <c r="R66" s="1304" t="s">
        <v>59</v>
      </c>
      <c r="S66" s="1304"/>
      <c r="T66" s="1304"/>
      <c r="U66" s="1304"/>
      <c r="V66" s="1304"/>
      <c r="W66" s="1304"/>
      <c r="X66" s="1304"/>
      <c r="Y66" s="1304"/>
      <c r="Z66" s="152">
        <v>5</v>
      </c>
      <c r="AE66" s="228"/>
      <c r="AG66" s="248"/>
      <c r="AI66" s="238" t="s">
        <v>116</v>
      </c>
      <c r="AJ66" s="1310" t="s">
        <v>73</v>
      </c>
      <c r="AK66" s="1310"/>
      <c r="AL66" s="1310"/>
      <c r="AM66" s="1310"/>
      <c r="AN66" s="1310"/>
      <c r="AO66" s="1310"/>
      <c r="AP66" s="1310"/>
      <c r="AQ66" s="313">
        <v>3</v>
      </c>
      <c r="AW66" s="228"/>
      <c r="AY66" s="269">
        <v>2</v>
      </c>
      <c r="AZ66" s="1319" t="s">
        <v>163</v>
      </c>
      <c r="BA66" s="1319"/>
      <c r="BB66" s="1319"/>
      <c r="BC66" s="1319"/>
      <c r="BD66" s="1319"/>
      <c r="BE66" s="1319"/>
      <c r="BF66" s="1319"/>
      <c r="BG66" s="1319"/>
      <c r="BH66" s="1319"/>
      <c r="BI66" s="1319"/>
      <c r="BJ66" s="152">
        <v>6</v>
      </c>
      <c r="CC66" s="228"/>
      <c r="CE66" s="250"/>
      <c r="CF66" s="320" t="s">
        <v>271</v>
      </c>
      <c r="CG66" s="317"/>
      <c r="CH66" s="317"/>
      <c r="CI66" s="317"/>
      <c r="CJ66" s="317"/>
      <c r="CK66" s="317"/>
      <c r="CL66" s="317"/>
      <c r="CM66" s="318"/>
      <c r="DV66" s="162"/>
    </row>
    <row r="67" spans="2:126" ht="15">
      <c r="B67" s="161"/>
      <c r="Q67" s="264"/>
      <c r="R67" s="291" t="s">
        <v>65</v>
      </c>
      <c r="S67" s="291"/>
      <c r="T67" s="291"/>
      <c r="U67" s="291"/>
      <c r="V67" s="291"/>
      <c r="W67" s="291"/>
      <c r="X67" s="291"/>
      <c r="Y67" s="291"/>
      <c r="AE67" s="228"/>
      <c r="AG67" s="248"/>
      <c r="AI67" s="305"/>
      <c r="AJ67" s="314" t="s">
        <v>90</v>
      </c>
      <c r="AK67" s="314"/>
      <c r="AL67" s="314"/>
      <c r="AM67" s="314"/>
      <c r="AN67" s="314"/>
      <c r="AO67" s="314"/>
      <c r="AP67" s="314"/>
      <c r="AQ67" s="313"/>
      <c r="AW67" s="228"/>
      <c r="AY67" s="151"/>
      <c r="AZ67" s="307" t="s">
        <v>179</v>
      </c>
      <c r="BA67" s="319"/>
      <c r="BB67" s="319"/>
      <c r="BC67" s="319"/>
      <c r="BD67" s="319"/>
      <c r="BE67" s="319"/>
      <c r="BF67" s="319"/>
      <c r="BG67" s="319"/>
      <c r="BH67" s="319"/>
      <c r="BI67" s="319"/>
      <c r="CC67" s="228"/>
      <c r="CE67" s="250"/>
      <c r="CF67" s="321" t="s">
        <v>38</v>
      </c>
      <c r="CG67" s="317"/>
      <c r="CH67" s="317"/>
      <c r="CI67" s="317"/>
      <c r="CJ67" s="317"/>
      <c r="CK67" s="317"/>
      <c r="CL67" s="317"/>
      <c r="CM67" s="318"/>
      <c r="DV67" s="162"/>
    </row>
    <row r="68" spans="2:126" ht="15">
      <c r="B68" s="161"/>
      <c r="Q68" s="264"/>
      <c r="R68" s="295" t="s">
        <v>21</v>
      </c>
      <c r="S68" s="295"/>
      <c r="T68" s="295"/>
      <c r="U68" s="295"/>
      <c r="V68" s="295"/>
      <c r="W68" s="295"/>
      <c r="X68" s="295"/>
      <c r="Y68" s="295"/>
      <c r="AE68" s="228"/>
      <c r="AG68" s="248"/>
      <c r="AJ68" s="315" t="s">
        <v>91</v>
      </c>
      <c r="AK68" s="315"/>
      <c r="AL68" s="315"/>
      <c r="AM68" s="315"/>
      <c r="AN68" s="315"/>
      <c r="AO68" s="315"/>
      <c r="AP68" s="315"/>
      <c r="AQ68" s="313"/>
      <c r="AW68" s="228"/>
      <c r="AY68" s="151"/>
      <c r="AZ68" s="311" t="s">
        <v>29</v>
      </c>
      <c r="BA68" s="319"/>
      <c r="BB68" s="319"/>
      <c r="BC68" s="319"/>
      <c r="BD68" s="319"/>
      <c r="BE68" s="319"/>
      <c r="BF68" s="319"/>
      <c r="BG68" s="319"/>
      <c r="BH68" s="319"/>
      <c r="BI68" s="319"/>
      <c r="CC68" s="228"/>
      <c r="CE68" s="250"/>
      <c r="CM68" s="152"/>
      <c r="DV68" s="162"/>
    </row>
    <row r="69" spans="2:126" ht="15">
      <c r="B69" s="161"/>
      <c r="Q69" s="264"/>
      <c r="R69" s="296"/>
      <c r="S69" s="296"/>
      <c r="T69" s="296"/>
      <c r="U69" s="296"/>
      <c r="V69" s="296"/>
      <c r="W69" s="296"/>
      <c r="X69" s="296"/>
      <c r="Y69" s="296"/>
      <c r="AE69" s="228"/>
      <c r="AG69" s="248"/>
      <c r="AQ69" s="303"/>
      <c r="AW69" s="228"/>
      <c r="BA69" s="228"/>
      <c r="CC69" s="228"/>
      <c r="CE69" s="238">
        <v>2</v>
      </c>
      <c r="CF69" s="1303" t="s">
        <v>269</v>
      </c>
      <c r="CG69" s="1303"/>
      <c r="CH69" s="1303"/>
      <c r="CI69" s="1303"/>
      <c r="CJ69" s="1303"/>
      <c r="CK69" s="1303"/>
      <c r="CL69" s="1303"/>
      <c r="CM69" s="1303"/>
      <c r="DV69" s="162"/>
    </row>
    <row r="70" spans="2:126" ht="14.45" customHeight="1">
      <c r="B70" s="161"/>
      <c r="Q70" s="238">
        <v>4</v>
      </c>
      <c r="R70" s="1304" t="s">
        <v>60</v>
      </c>
      <c r="S70" s="1304"/>
      <c r="T70" s="1304"/>
      <c r="U70" s="1304"/>
      <c r="V70" s="1304"/>
      <c r="W70" s="1304"/>
      <c r="X70" s="1304"/>
      <c r="Y70" s="1304"/>
      <c r="Z70" s="152">
        <v>5</v>
      </c>
      <c r="AE70" s="228"/>
      <c r="AG70" s="269">
        <v>3</v>
      </c>
      <c r="AH70" s="1311" t="s">
        <v>75</v>
      </c>
      <c r="AI70" s="1311"/>
      <c r="AJ70" s="1311"/>
      <c r="AK70" s="1311"/>
      <c r="AL70" s="1311"/>
      <c r="AM70" s="1311"/>
      <c r="AN70" s="1311"/>
      <c r="AO70" s="1311"/>
      <c r="AP70" s="1311"/>
      <c r="AQ70" s="1311"/>
      <c r="AR70" s="151">
        <v>24</v>
      </c>
      <c r="AW70" s="228"/>
      <c r="BA70" s="238" t="s">
        <v>114</v>
      </c>
      <c r="BB70" s="1320" t="s">
        <v>164</v>
      </c>
      <c r="BC70" s="1320"/>
      <c r="BD70" s="1320"/>
      <c r="BE70" s="1320"/>
      <c r="BF70" s="1320"/>
      <c r="BG70" s="1320"/>
      <c r="BH70" s="1320"/>
      <c r="BI70" s="1320"/>
      <c r="CC70" s="228"/>
      <c r="CF70" s="320" t="s">
        <v>272</v>
      </c>
      <c r="CG70" s="317"/>
      <c r="CH70" s="317"/>
      <c r="CI70" s="317"/>
      <c r="CJ70" s="317"/>
      <c r="CK70" s="317"/>
      <c r="CL70" s="317"/>
      <c r="CM70" s="318"/>
      <c r="DV70" s="162"/>
    </row>
    <row r="71" spans="2:126">
      <c r="B71" s="161"/>
      <c r="R71" s="291" t="s">
        <v>22</v>
      </c>
      <c r="S71" s="291"/>
      <c r="T71" s="291"/>
      <c r="U71" s="291"/>
      <c r="V71" s="291"/>
      <c r="W71" s="291"/>
      <c r="X71" s="291"/>
      <c r="Y71" s="291"/>
      <c r="AE71" s="228"/>
      <c r="AG71" s="151"/>
      <c r="AH71" s="273" t="s">
        <v>155</v>
      </c>
      <c r="AI71" s="270"/>
      <c r="AJ71" s="216"/>
      <c r="AK71" s="216"/>
      <c r="AL71" s="216"/>
      <c r="AM71" s="216"/>
      <c r="AN71" s="216"/>
      <c r="AO71" s="216"/>
      <c r="AP71" s="216"/>
      <c r="AQ71" s="322"/>
      <c r="AW71" s="228"/>
      <c r="BA71" s="228"/>
      <c r="BB71" s="323" t="s">
        <v>174</v>
      </c>
      <c r="BC71" s="323"/>
      <c r="BD71" s="323"/>
      <c r="BE71" s="323"/>
      <c r="BF71" s="323"/>
      <c r="BG71" s="323"/>
      <c r="BH71" s="323"/>
      <c r="BI71" s="323"/>
      <c r="CC71" s="228"/>
      <c r="CF71" s="321" t="s">
        <v>39</v>
      </c>
      <c r="CG71" s="317"/>
      <c r="CH71" s="317"/>
      <c r="CI71" s="317"/>
      <c r="CJ71" s="317"/>
      <c r="CK71" s="317"/>
      <c r="CL71" s="317"/>
      <c r="CM71" s="318"/>
      <c r="DV71" s="162"/>
    </row>
    <row r="72" spans="2:126">
      <c r="B72" s="161"/>
      <c r="R72" s="295" t="s">
        <v>23</v>
      </c>
      <c r="S72" s="295"/>
      <c r="T72" s="295"/>
      <c r="U72" s="295"/>
      <c r="V72" s="295"/>
      <c r="W72" s="295"/>
      <c r="X72" s="295"/>
      <c r="Y72" s="295"/>
      <c r="AE72" s="228"/>
      <c r="AG72" s="151"/>
      <c r="AH72" s="279" t="s">
        <v>100</v>
      </c>
      <c r="AI72" s="270"/>
      <c r="AJ72" s="216"/>
      <c r="AK72" s="216"/>
      <c r="AL72" s="216"/>
      <c r="AM72" s="216"/>
      <c r="AN72" s="216"/>
      <c r="AO72" s="216"/>
      <c r="AP72" s="216"/>
      <c r="AQ72" s="322"/>
      <c r="AW72" s="228"/>
      <c r="BA72" s="228"/>
      <c r="BB72" s="324" t="s">
        <v>180</v>
      </c>
      <c r="BC72" s="324"/>
      <c r="BD72" s="324"/>
      <c r="BE72" s="324"/>
      <c r="BF72" s="324"/>
      <c r="BG72" s="324"/>
      <c r="BH72" s="324"/>
      <c r="BI72" s="324"/>
      <c r="CC72" s="228"/>
      <c r="DV72" s="162"/>
    </row>
    <row r="73" spans="2:126" ht="15">
      <c r="B73" s="161"/>
      <c r="AE73" s="228"/>
      <c r="AG73" s="304"/>
      <c r="AI73" s="264"/>
      <c r="AQ73" s="303"/>
      <c r="AW73" s="228"/>
      <c r="BA73" s="228"/>
      <c r="BB73" s="296"/>
      <c r="BC73" s="296"/>
      <c r="BD73" s="296"/>
      <c r="BE73" s="296"/>
      <c r="BF73" s="296"/>
      <c r="BG73" s="296"/>
      <c r="BH73" s="296"/>
      <c r="BI73" s="296"/>
      <c r="CC73" s="238">
        <v>9</v>
      </c>
      <c r="CD73" s="1312" t="s">
        <v>274</v>
      </c>
      <c r="CE73" s="1312"/>
      <c r="CF73" s="1312"/>
      <c r="CG73" s="1312"/>
      <c r="CH73" s="1312"/>
      <c r="CI73" s="1312"/>
      <c r="CJ73" s="1312"/>
      <c r="CK73" s="1312"/>
      <c r="CL73" s="1312"/>
      <c r="CM73" s="241">
        <v>3</v>
      </c>
      <c r="DV73" s="162"/>
    </row>
    <row r="74" spans="2:126" ht="15">
      <c r="B74" s="161"/>
      <c r="AE74" s="228"/>
      <c r="AG74" s="304"/>
      <c r="AI74" s="238" t="s">
        <v>114</v>
      </c>
      <c r="AJ74" s="1321" t="s">
        <v>76</v>
      </c>
      <c r="AK74" s="1321"/>
      <c r="AL74" s="1321"/>
      <c r="AM74" s="1321"/>
      <c r="AN74" s="1321"/>
      <c r="AO74" s="1321"/>
      <c r="AP74" s="1321"/>
      <c r="AQ74" s="325">
        <v>8</v>
      </c>
      <c r="AW74" s="228"/>
      <c r="BA74" s="238" t="s">
        <v>115</v>
      </c>
      <c r="BB74" s="1320" t="s">
        <v>165</v>
      </c>
      <c r="BC74" s="1320"/>
      <c r="BD74" s="1320"/>
      <c r="BE74" s="1320"/>
      <c r="BF74" s="1320"/>
      <c r="BG74" s="1320"/>
      <c r="BH74" s="1320"/>
      <c r="BI74" s="1320"/>
      <c r="CC74" s="228"/>
      <c r="CD74" s="252" t="s">
        <v>273</v>
      </c>
      <c r="CE74" s="213"/>
      <c r="CF74" s="213"/>
      <c r="CG74" s="213"/>
      <c r="CH74" s="213"/>
      <c r="CI74" s="213"/>
      <c r="CJ74" s="213"/>
      <c r="CK74" s="213"/>
      <c r="CL74" s="213"/>
      <c r="CM74" s="213"/>
      <c r="DV74" s="162"/>
    </row>
    <row r="75" spans="2:126" ht="15">
      <c r="B75" s="161"/>
      <c r="AE75" s="228"/>
      <c r="AG75" s="304"/>
      <c r="AI75" s="264"/>
      <c r="AJ75" s="253" t="s">
        <v>92</v>
      </c>
      <c r="AK75" s="253"/>
      <c r="AL75" s="253"/>
      <c r="AM75" s="253"/>
      <c r="AN75" s="253"/>
      <c r="AO75" s="253"/>
      <c r="AP75" s="253"/>
      <c r="AQ75" s="325"/>
      <c r="AW75" s="228"/>
      <c r="BA75" s="228"/>
      <c r="BB75" s="323" t="s">
        <v>182</v>
      </c>
      <c r="BC75" s="323"/>
      <c r="BD75" s="323"/>
      <c r="BE75" s="323"/>
      <c r="BF75" s="323"/>
      <c r="BG75" s="323"/>
      <c r="BH75" s="323"/>
      <c r="BI75" s="323"/>
      <c r="CC75" s="228"/>
      <c r="CD75" s="260" t="s">
        <v>275</v>
      </c>
      <c r="CE75" s="261"/>
      <c r="CF75" s="261"/>
      <c r="CG75" s="261"/>
      <c r="CH75" s="261"/>
      <c r="CI75" s="261"/>
      <c r="CJ75" s="261"/>
      <c r="CK75" s="261"/>
      <c r="CL75" s="261"/>
      <c r="CM75" s="261"/>
      <c r="DV75" s="162"/>
    </row>
    <row r="76" spans="2:126" ht="15">
      <c r="B76" s="161"/>
      <c r="AE76" s="228"/>
      <c r="AG76" s="304"/>
      <c r="AI76" s="264"/>
      <c r="AJ76" s="262" t="s">
        <v>93</v>
      </c>
      <c r="AK76" s="262"/>
      <c r="AL76" s="262"/>
      <c r="AM76" s="262"/>
      <c r="AN76" s="262"/>
      <c r="AO76" s="262"/>
      <c r="AP76" s="262"/>
      <c r="AQ76" s="325"/>
      <c r="AW76" s="228"/>
      <c r="BA76" s="228"/>
      <c r="BB76" s="324" t="s">
        <v>181</v>
      </c>
      <c r="BC76" s="324"/>
      <c r="BD76" s="324"/>
      <c r="BE76" s="324"/>
      <c r="BF76" s="324"/>
      <c r="BG76" s="324"/>
      <c r="BH76" s="324"/>
      <c r="BI76" s="324"/>
      <c r="CC76" s="228"/>
      <c r="CE76" s="228"/>
      <c r="DV76" s="162"/>
    </row>
    <row r="77" spans="2:126" ht="15">
      <c r="B77" s="161"/>
      <c r="AE77" s="228"/>
      <c r="AG77" s="304"/>
      <c r="AI77" s="264"/>
      <c r="AJ77" s="296"/>
      <c r="AK77" s="296"/>
      <c r="AL77" s="296"/>
      <c r="AM77" s="296"/>
      <c r="AN77" s="296"/>
      <c r="AO77" s="296"/>
      <c r="AP77" s="296"/>
      <c r="AQ77" s="303"/>
      <c r="AW77" s="228"/>
      <c r="BA77" s="228"/>
      <c r="BB77" s="296"/>
      <c r="BC77" s="296"/>
      <c r="BD77" s="296"/>
      <c r="BE77" s="296"/>
      <c r="BF77" s="296"/>
      <c r="BG77" s="296"/>
      <c r="BH77" s="296"/>
      <c r="BI77" s="296"/>
      <c r="CC77" s="228"/>
      <c r="CE77" s="238">
        <v>1</v>
      </c>
      <c r="CF77" s="1303" t="s">
        <v>277</v>
      </c>
      <c r="CG77" s="1303"/>
      <c r="CH77" s="1303"/>
      <c r="CI77" s="1303"/>
      <c r="CJ77" s="1303"/>
      <c r="CK77" s="1303"/>
      <c r="CL77" s="1303"/>
      <c r="CM77" s="1303"/>
      <c r="DV77" s="162"/>
    </row>
    <row r="78" spans="2:126" ht="15">
      <c r="B78" s="161"/>
      <c r="AE78" s="228"/>
      <c r="AG78" s="304"/>
      <c r="AI78" s="238" t="s">
        <v>115</v>
      </c>
      <c r="AJ78" s="1321" t="s">
        <v>77</v>
      </c>
      <c r="AK78" s="1321"/>
      <c r="AL78" s="1321"/>
      <c r="AM78" s="1321"/>
      <c r="AN78" s="1321"/>
      <c r="AO78" s="1321"/>
      <c r="AP78" s="1321"/>
      <c r="AQ78" s="325">
        <v>8</v>
      </c>
      <c r="AW78" s="228"/>
      <c r="BA78" s="238" t="s">
        <v>116</v>
      </c>
      <c r="BB78" s="1320" t="s">
        <v>166</v>
      </c>
      <c r="BC78" s="1320"/>
      <c r="BD78" s="1320"/>
      <c r="BE78" s="1320"/>
      <c r="BF78" s="1320"/>
      <c r="BG78" s="1320"/>
      <c r="BH78" s="1320"/>
      <c r="BI78" s="1320"/>
      <c r="CC78" s="228"/>
      <c r="CE78" s="250"/>
      <c r="CF78" s="320" t="s">
        <v>276</v>
      </c>
      <c r="CG78" s="317"/>
      <c r="CH78" s="317"/>
      <c r="CI78" s="317"/>
      <c r="CJ78" s="317"/>
      <c r="CK78" s="317"/>
      <c r="CL78" s="317"/>
      <c r="CM78" s="318"/>
      <c r="DV78" s="162"/>
    </row>
    <row r="79" spans="2:126" ht="15">
      <c r="B79" s="161"/>
      <c r="AE79" s="228"/>
      <c r="AG79" s="304"/>
      <c r="AI79" s="264"/>
      <c r="AJ79" s="253" t="s">
        <v>154</v>
      </c>
      <c r="AK79" s="253"/>
      <c r="AL79" s="253"/>
      <c r="AM79" s="253"/>
      <c r="AN79" s="253"/>
      <c r="AO79" s="253"/>
      <c r="AP79" s="253"/>
      <c r="AQ79" s="325"/>
      <c r="AW79" s="228"/>
      <c r="BA79" s="228"/>
      <c r="BB79" s="323" t="s">
        <v>175</v>
      </c>
      <c r="BC79" s="323"/>
      <c r="BD79" s="323"/>
      <c r="BE79" s="323"/>
      <c r="BF79" s="323"/>
      <c r="BG79" s="323"/>
      <c r="BH79" s="323"/>
      <c r="BI79" s="323"/>
      <c r="CC79" s="228"/>
      <c r="CE79" s="250"/>
      <c r="CF79" s="321" t="s">
        <v>40</v>
      </c>
      <c r="CG79" s="317"/>
      <c r="CH79" s="317"/>
      <c r="CI79" s="317"/>
      <c r="CJ79" s="317"/>
      <c r="CK79" s="317"/>
      <c r="CL79" s="317"/>
      <c r="CM79" s="318"/>
      <c r="DV79" s="162"/>
    </row>
    <row r="80" spans="2:126" ht="15">
      <c r="B80" s="161"/>
      <c r="AE80" s="228"/>
      <c r="AG80" s="304"/>
      <c r="AI80" s="264"/>
      <c r="AJ80" s="262" t="s">
        <v>94</v>
      </c>
      <c r="AK80" s="262"/>
      <c r="AL80" s="262"/>
      <c r="AM80" s="262"/>
      <c r="AN80" s="262"/>
      <c r="AO80" s="262"/>
      <c r="AP80" s="262"/>
      <c r="AQ80" s="325"/>
      <c r="AW80" s="228"/>
      <c r="BA80" s="228"/>
      <c r="BB80" s="324" t="s">
        <v>183</v>
      </c>
      <c r="BC80" s="324"/>
      <c r="BD80" s="324"/>
      <c r="BE80" s="324"/>
      <c r="BF80" s="324"/>
      <c r="BG80" s="324"/>
      <c r="BH80" s="324"/>
      <c r="BI80" s="324"/>
      <c r="CC80" s="228"/>
      <c r="CE80" s="250"/>
      <c r="CM80" s="152"/>
      <c r="DV80" s="162"/>
    </row>
    <row r="81" spans="2:126" ht="15">
      <c r="B81" s="161"/>
      <c r="AE81" s="228"/>
      <c r="AG81" s="304"/>
      <c r="AI81" s="264"/>
      <c r="AJ81" s="296"/>
      <c r="AK81" s="296"/>
      <c r="AL81" s="296"/>
      <c r="AM81" s="296"/>
      <c r="AN81" s="296"/>
      <c r="AO81" s="296"/>
      <c r="AP81" s="296"/>
      <c r="AQ81" s="303"/>
      <c r="AW81" s="228"/>
      <c r="BA81" s="228"/>
      <c r="BB81" s="296"/>
      <c r="BC81" s="296"/>
      <c r="BD81" s="296"/>
      <c r="BE81" s="296"/>
      <c r="BF81" s="296"/>
      <c r="BG81" s="296"/>
      <c r="BH81" s="296"/>
      <c r="BI81" s="296"/>
      <c r="CC81" s="228"/>
      <c r="CE81" s="238">
        <v>2</v>
      </c>
      <c r="CF81" s="1303" t="s">
        <v>279</v>
      </c>
      <c r="CG81" s="1303"/>
      <c r="CH81" s="1303"/>
      <c r="CI81" s="1303"/>
      <c r="CJ81" s="1303"/>
      <c r="CK81" s="1303"/>
      <c r="CL81" s="1303"/>
      <c r="CM81" s="1303"/>
      <c r="DV81" s="162"/>
    </row>
    <row r="82" spans="2:126" ht="15">
      <c r="B82" s="161"/>
      <c r="AE82" s="228"/>
      <c r="AG82" s="304"/>
      <c r="AI82" s="238" t="s">
        <v>116</v>
      </c>
      <c r="AJ82" s="1321" t="s">
        <v>78</v>
      </c>
      <c r="AK82" s="1321"/>
      <c r="AL82" s="1321"/>
      <c r="AM82" s="1321"/>
      <c r="AN82" s="1321"/>
      <c r="AO82" s="1321"/>
      <c r="AP82" s="1321"/>
      <c r="AQ82" s="325">
        <v>8</v>
      </c>
      <c r="AW82" s="228"/>
      <c r="BA82" s="238" t="s">
        <v>170</v>
      </c>
      <c r="BB82" s="1320" t="s">
        <v>167</v>
      </c>
      <c r="BC82" s="1320"/>
      <c r="BD82" s="1320"/>
      <c r="BE82" s="1320"/>
      <c r="BF82" s="1320"/>
      <c r="BG82" s="1320"/>
      <c r="BH82" s="1320"/>
      <c r="BI82" s="1320"/>
      <c r="CC82" s="228"/>
      <c r="CE82" s="204"/>
      <c r="CF82" s="320" t="s">
        <v>278</v>
      </c>
      <c r="CG82" s="317"/>
      <c r="CH82" s="317"/>
      <c r="CI82" s="317"/>
      <c r="CJ82" s="317"/>
      <c r="CK82" s="317"/>
      <c r="CL82" s="317"/>
      <c r="CM82" s="318"/>
      <c r="DV82" s="162"/>
    </row>
    <row r="83" spans="2:126" ht="15">
      <c r="B83" s="161"/>
      <c r="AE83" s="228"/>
      <c r="AG83" s="304"/>
      <c r="AI83" s="305"/>
      <c r="AJ83" s="253" t="s">
        <v>95</v>
      </c>
      <c r="AK83" s="253"/>
      <c r="AL83" s="253"/>
      <c r="AM83" s="253"/>
      <c r="AN83" s="253"/>
      <c r="AO83" s="253"/>
      <c r="AP83" s="253"/>
      <c r="AQ83" s="253"/>
      <c r="AW83" s="228"/>
      <c r="BA83" s="228"/>
      <c r="BB83" s="323" t="s">
        <v>176</v>
      </c>
      <c r="BC83" s="323"/>
      <c r="BD83" s="323"/>
      <c r="BE83" s="323"/>
      <c r="BF83" s="323"/>
      <c r="BG83" s="323"/>
      <c r="BH83" s="323"/>
      <c r="BI83" s="323"/>
      <c r="CC83" s="228"/>
      <c r="CE83" s="228"/>
      <c r="CF83" s="321" t="s">
        <v>41</v>
      </c>
      <c r="CG83" s="317"/>
      <c r="CH83" s="317"/>
      <c r="CI83" s="317"/>
      <c r="CJ83" s="317"/>
      <c r="CK83" s="317"/>
      <c r="CL83" s="317"/>
      <c r="CM83" s="318"/>
      <c r="DV83" s="162"/>
    </row>
    <row r="84" spans="2:126" ht="15">
      <c r="B84" s="161"/>
      <c r="AE84" s="228"/>
      <c r="AG84" s="304"/>
      <c r="AJ84" s="262" t="s">
        <v>190</v>
      </c>
      <c r="AK84" s="262"/>
      <c r="AL84" s="262"/>
      <c r="AM84" s="262"/>
      <c r="AN84" s="262"/>
      <c r="AO84" s="262"/>
      <c r="AP84" s="262"/>
      <c r="AQ84" s="262"/>
      <c r="AW84" s="228"/>
      <c r="BA84" s="228"/>
      <c r="BB84" s="324" t="s">
        <v>184</v>
      </c>
      <c r="BC84" s="324"/>
      <c r="BD84" s="324"/>
      <c r="BE84" s="324"/>
      <c r="BF84" s="324"/>
      <c r="BG84" s="324"/>
      <c r="BH84" s="324"/>
      <c r="BI84" s="324"/>
      <c r="CC84" s="228"/>
      <c r="CE84" s="250"/>
      <c r="CM84" s="152"/>
      <c r="DV84" s="162"/>
    </row>
    <row r="85" spans="2:126" ht="15">
      <c r="B85" s="161"/>
      <c r="AE85" s="228"/>
      <c r="AG85" s="304"/>
      <c r="AW85" s="228"/>
      <c r="BA85" s="228"/>
      <c r="BB85" s="296"/>
      <c r="BC85" s="296"/>
      <c r="BD85" s="296"/>
      <c r="BE85" s="296"/>
      <c r="BF85" s="296"/>
      <c r="BG85" s="296"/>
      <c r="BH85" s="296"/>
      <c r="BI85" s="296"/>
      <c r="CC85" s="228"/>
      <c r="CE85" s="238">
        <v>3</v>
      </c>
      <c r="CF85" s="1303" t="s">
        <v>281</v>
      </c>
      <c r="CG85" s="1303"/>
      <c r="CH85" s="1303"/>
      <c r="CI85" s="1303"/>
      <c r="CJ85" s="1303"/>
      <c r="CK85" s="1303"/>
      <c r="CL85" s="1303"/>
      <c r="CM85" s="1303"/>
      <c r="DV85" s="162"/>
    </row>
    <row r="86" spans="2:126" ht="15.75">
      <c r="B86" s="161"/>
      <c r="AE86" s="236" t="s">
        <v>55</v>
      </c>
      <c r="AF86" s="1302" t="s">
        <v>96</v>
      </c>
      <c r="AG86" s="1302"/>
      <c r="AH86" s="1302"/>
      <c r="AI86" s="1302"/>
      <c r="AJ86" s="1302"/>
      <c r="AK86" s="1302"/>
      <c r="AL86" s="1302"/>
      <c r="AM86" s="1302"/>
      <c r="AN86" s="1302"/>
      <c r="AO86" s="1302"/>
      <c r="AP86" s="1302"/>
      <c r="AQ86" s="1302"/>
      <c r="AR86" s="151" t="s">
        <v>296</v>
      </c>
      <c r="AS86" s="268">
        <f>AR90+AR94+AR98</f>
        <v>15</v>
      </c>
      <c r="AW86" s="228"/>
      <c r="BA86" s="238" t="s">
        <v>171</v>
      </c>
      <c r="BB86" s="1320" t="s">
        <v>168</v>
      </c>
      <c r="BC86" s="1320"/>
      <c r="BD86" s="1320"/>
      <c r="BE86" s="1320"/>
      <c r="BF86" s="1320"/>
      <c r="BG86" s="1320"/>
      <c r="BH86" s="1320"/>
      <c r="BI86" s="1320"/>
      <c r="CC86" s="228"/>
      <c r="CF86" s="320" t="s">
        <v>280</v>
      </c>
      <c r="CG86" s="317"/>
      <c r="CH86" s="317"/>
      <c r="CI86" s="317"/>
      <c r="CJ86" s="317"/>
      <c r="CK86" s="317"/>
      <c r="CL86" s="317"/>
      <c r="CM86" s="318"/>
      <c r="DV86" s="162"/>
    </row>
    <row r="87" spans="2:126" ht="15">
      <c r="B87" s="161"/>
      <c r="AE87" s="248"/>
      <c r="AF87" s="271" t="s">
        <v>144</v>
      </c>
      <c r="AG87" s="271"/>
      <c r="AH87" s="261"/>
      <c r="AI87" s="241"/>
      <c r="AJ87" s="271"/>
      <c r="AK87" s="271"/>
      <c r="AL87" s="271"/>
      <c r="AM87" s="271"/>
      <c r="AN87" s="271"/>
      <c r="AO87" s="271"/>
      <c r="AP87" s="271"/>
      <c r="AQ87" s="271"/>
      <c r="AR87" s="154"/>
      <c r="AW87" s="228"/>
      <c r="BA87" s="228"/>
      <c r="BB87" s="323" t="s">
        <v>177</v>
      </c>
      <c r="BC87" s="323"/>
      <c r="BD87" s="323"/>
      <c r="BE87" s="323"/>
      <c r="BF87" s="323"/>
      <c r="BG87" s="323"/>
      <c r="BH87" s="323"/>
      <c r="BI87" s="323"/>
      <c r="CC87" s="228"/>
      <c r="CF87" s="321" t="s">
        <v>42</v>
      </c>
      <c r="CG87" s="317"/>
      <c r="CH87" s="317"/>
      <c r="CI87" s="317"/>
      <c r="CJ87" s="317"/>
      <c r="CK87" s="317"/>
      <c r="CL87" s="317"/>
      <c r="CM87" s="318"/>
      <c r="DV87" s="162"/>
    </row>
    <row r="88" spans="2:126" ht="15">
      <c r="B88" s="161"/>
      <c r="AE88" s="248"/>
      <c r="AF88" s="277" t="s">
        <v>101</v>
      </c>
      <c r="AG88" s="271"/>
      <c r="AH88" s="261"/>
      <c r="AI88" s="241"/>
      <c r="AJ88" s="277"/>
      <c r="AK88" s="277"/>
      <c r="AL88" s="277"/>
      <c r="AM88" s="277"/>
      <c r="AN88" s="277"/>
      <c r="AO88" s="277"/>
      <c r="AP88" s="277"/>
      <c r="AQ88" s="277"/>
      <c r="AR88" s="281"/>
      <c r="AW88" s="228"/>
      <c r="BA88" s="228"/>
      <c r="BB88" s="324" t="s">
        <v>185</v>
      </c>
      <c r="BC88" s="324"/>
      <c r="BD88" s="324"/>
      <c r="BE88" s="324"/>
      <c r="BF88" s="324"/>
      <c r="BG88" s="324"/>
      <c r="BH88" s="324"/>
      <c r="BI88" s="324"/>
      <c r="CC88" s="228"/>
      <c r="DV88" s="162"/>
    </row>
    <row r="89" spans="2:126" ht="15">
      <c r="B89" s="161"/>
      <c r="AE89" s="248"/>
      <c r="AF89" s="281"/>
      <c r="AG89" s="316"/>
      <c r="AJ89" s="281"/>
      <c r="AK89" s="281"/>
      <c r="AL89" s="281"/>
      <c r="AM89" s="281"/>
      <c r="AN89" s="281"/>
      <c r="AO89" s="281"/>
      <c r="AP89" s="281"/>
      <c r="AQ89" s="281"/>
      <c r="AR89" s="281"/>
      <c r="AW89" s="228"/>
      <c r="BA89" s="228"/>
      <c r="BB89" s="296"/>
      <c r="BC89" s="296"/>
      <c r="BD89" s="296"/>
      <c r="BE89" s="296"/>
      <c r="BF89" s="296"/>
      <c r="BG89" s="296"/>
      <c r="BH89" s="296"/>
      <c r="BI89" s="296"/>
      <c r="CC89" s="238">
        <v>10</v>
      </c>
      <c r="CD89" s="1329" t="s">
        <v>283</v>
      </c>
      <c r="CE89" s="1329"/>
      <c r="CF89" s="1329"/>
      <c r="CG89" s="1329"/>
      <c r="CH89" s="1329"/>
      <c r="CI89" s="1329"/>
      <c r="CJ89" s="1329"/>
      <c r="CK89" s="1329"/>
      <c r="CL89" s="1329"/>
      <c r="CM89" s="241">
        <v>4</v>
      </c>
      <c r="DV89" s="162"/>
    </row>
    <row r="90" spans="2:126">
      <c r="B90" s="161"/>
      <c r="AE90" s="228"/>
      <c r="AG90" s="238">
        <v>1</v>
      </c>
      <c r="AH90" s="1303" t="s">
        <v>97</v>
      </c>
      <c r="AI90" s="1303"/>
      <c r="AJ90" s="1303"/>
      <c r="AK90" s="1303"/>
      <c r="AL90" s="1303"/>
      <c r="AM90" s="1303"/>
      <c r="AN90" s="1303"/>
      <c r="AO90" s="1303"/>
      <c r="AP90" s="1303"/>
      <c r="AQ90" s="1303"/>
      <c r="AR90" s="152">
        <v>5</v>
      </c>
      <c r="AW90" s="228"/>
      <c r="BA90" s="238" t="s">
        <v>172</v>
      </c>
      <c r="BB90" s="1320" t="s">
        <v>169</v>
      </c>
      <c r="BC90" s="1320"/>
      <c r="BD90" s="1320"/>
      <c r="BE90" s="1320"/>
      <c r="BF90" s="1320"/>
      <c r="BG90" s="1320"/>
      <c r="BH90" s="1320"/>
      <c r="BI90" s="1320"/>
      <c r="CD90" s="252" t="s">
        <v>282</v>
      </c>
      <c r="CE90" s="213"/>
      <c r="CF90" s="213"/>
      <c r="CG90" s="213"/>
      <c r="CH90" s="213"/>
      <c r="CI90" s="213"/>
      <c r="CJ90" s="213"/>
      <c r="CK90" s="213"/>
      <c r="CL90" s="213"/>
      <c r="CM90" s="213"/>
      <c r="DV90" s="162"/>
    </row>
    <row r="91" spans="2:126">
      <c r="B91" s="161"/>
      <c r="AE91" s="228"/>
      <c r="AG91" s="228"/>
      <c r="AH91" s="320" t="s">
        <v>148</v>
      </c>
      <c r="AI91" s="318"/>
      <c r="AJ91" s="317"/>
      <c r="AK91" s="317"/>
      <c r="AL91" s="317"/>
      <c r="AM91" s="317"/>
      <c r="AN91" s="317"/>
      <c r="AO91" s="317"/>
      <c r="AP91" s="317"/>
      <c r="AQ91" s="317"/>
      <c r="AW91" s="228"/>
      <c r="BB91" s="323" t="s">
        <v>178</v>
      </c>
      <c r="BC91" s="323"/>
      <c r="BD91" s="323"/>
      <c r="BE91" s="323"/>
      <c r="BF91" s="323"/>
      <c r="BG91" s="323"/>
      <c r="BH91" s="323"/>
      <c r="BI91" s="323"/>
      <c r="CD91" s="260" t="s">
        <v>43</v>
      </c>
      <c r="CE91" s="261"/>
      <c r="CF91" s="261"/>
      <c r="CG91" s="261"/>
      <c r="CH91" s="261"/>
      <c r="CI91" s="261"/>
      <c r="CJ91" s="261"/>
      <c r="CK91" s="261"/>
      <c r="CL91" s="261"/>
      <c r="CM91" s="261"/>
      <c r="DV91" s="162"/>
    </row>
    <row r="92" spans="2:126">
      <c r="B92" s="161"/>
      <c r="AE92" s="228"/>
      <c r="AG92" s="228"/>
      <c r="AH92" s="321" t="s">
        <v>103</v>
      </c>
      <c r="AI92" s="318"/>
      <c r="AJ92" s="317"/>
      <c r="AK92" s="317"/>
      <c r="AL92" s="317"/>
      <c r="AM92" s="317"/>
      <c r="AN92" s="317"/>
      <c r="AO92" s="317"/>
      <c r="AP92" s="317"/>
      <c r="AQ92" s="317"/>
      <c r="AW92" s="228"/>
      <c r="BB92" s="324" t="s">
        <v>186</v>
      </c>
      <c r="BC92" s="324"/>
      <c r="BD92" s="324"/>
      <c r="BE92" s="324"/>
      <c r="BF92" s="324"/>
      <c r="BG92" s="324"/>
      <c r="BH92" s="324"/>
      <c r="BI92" s="324"/>
      <c r="CE92" s="228"/>
      <c r="DV92" s="162"/>
    </row>
    <row r="93" spans="2:126">
      <c r="B93" s="161"/>
      <c r="AE93" s="228"/>
      <c r="AG93" s="228"/>
      <c r="AH93" s="326"/>
      <c r="AI93" s="327"/>
      <c r="AW93" s="228"/>
      <c r="CE93" s="238">
        <v>1</v>
      </c>
      <c r="CF93" s="1303" t="s">
        <v>290</v>
      </c>
      <c r="CG93" s="1303"/>
      <c r="CH93" s="1303"/>
      <c r="CI93" s="1303"/>
      <c r="CJ93" s="1303"/>
      <c r="CK93" s="1303"/>
      <c r="CL93" s="1303"/>
      <c r="CM93" s="1303"/>
      <c r="DV93" s="162"/>
    </row>
    <row r="94" spans="2:126" ht="15.75">
      <c r="B94" s="161"/>
      <c r="AE94" s="228"/>
      <c r="AG94" s="238">
        <v>2</v>
      </c>
      <c r="AH94" s="1303" t="s">
        <v>98</v>
      </c>
      <c r="AI94" s="1303"/>
      <c r="AJ94" s="1303"/>
      <c r="AK94" s="1303"/>
      <c r="AL94" s="1303"/>
      <c r="AM94" s="1303"/>
      <c r="AN94" s="1303"/>
      <c r="AO94" s="1303"/>
      <c r="AP94" s="1303"/>
      <c r="AQ94" s="1303"/>
      <c r="AR94" s="152">
        <v>5</v>
      </c>
      <c r="AW94" s="236" t="s">
        <v>55</v>
      </c>
      <c r="AX94" s="1328" t="s">
        <v>191</v>
      </c>
      <c r="AY94" s="1328"/>
      <c r="AZ94" s="1328"/>
      <c r="BA94" s="1328"/>
      <c r="BB94" s="1328"/>
      <c r="BC94" s="1328"/>
      <c r="BD94" s="1328"/>
      <c r="BE94" s="1328"/>
      <c r="BF94" s="1328"/>
      <c r="BG94" s="1328"/>
      <c r="BH94" s="1328"/>
      <c r="BI94" s="1328"/>
      <c r="BJ94" s="152" t="s">
        <v>296</v>
      </c>
      <c r="BK94" s="329">
        <f>BJ98+BJ106+BJ113+BJ121+BJ128</f>
        <v>14</v>
      </c>
      <c r="CE94" s="250"/>
      <c r="CF94" s="320" t="s">
        <v>286</v>
      </c>
      <c r="CG94" s="317"/>
      <c r="CH94" s="317"/>
      <c r="CI94" s="317"/>
      <c r="CJ94" s="317"/>
      <c r="CK94" s="317"/>
      <c r="CL94" s="317"/>
      <c r="CM94" s="318"/>
      <c r="DV94" s="162"/>
    </row>
    <row r="95" spans="2:126" ht="15">
      <c r="B95" s="161"/>
      <c r="AE95" s="228"/>
      <c r="AG95" s="228"/>
      <c r="AH95" s="320" t="s">
        <v>150</v>
      </c>
      <c r="AI95" s="318"/>
      <c r="AJ95" s="317"/>
      <c r="AK95" s="317"/>
      <c r="AL95" s="317"/>
      <c r="AM95" s="317"/>
      <c r="AN95" s="317"/>
      <c r="AO95" s="317"/>
      <c r="AP95" s="317"/>
      <c r="AQ95" s="317"/>
      <c r="AW95" s="248"/>
      <c r="AX95" s="330" t="s">
        <v>192</v>
      </c>
      <c r="AY95" s="328"/>
      <c r="AZ95" s="328"/>
      <c r="BA95" s="328"/>
      <c r="BB95" s="330"/>
      <c r="BC95" s="330"/>
      <c r="BD95" s="330"/>
      <c r="BE95" s="330"/>
      <c r="BF95" s="330"/>
      <c r="BG95" s="330"/>
      <c r="BH95" s="330"/>
      <c r="BI95" s="330"/>
      <c r="CE95" s="250"/>
      <c r="CF95" s="321" t="s">
        <v>291</v>
      </c>
      <c r="CG95" s="317"/>
      <c r="CH95" s="317"/>
      <c r="CI95" s="317"/>
      <c r="CJ95" s="317"/>
      <c r="CK95" s="317"/>
      <c r="CL95" s="317"/>
      <c r="CM95" s="318"/>
      <c r="DV95" s="162"/>
    </row>
    <row r="96" spans="2:126" ht="15">
      <c r="B96" s="161"/>
      <c r="AE96" s="228"/>
      <c r="AG96" s="228"/>
      <c r="AH96" s="321" t="s">
        <v>102</v>
      </c>
      <c r="AI96" s="318"/>
      <c r="AJ96" s="317"/>
      <c r="AK96" s="317"/>
      <c r="AL96" s="317"/>
      <c r="AM96" s="317"/>
      <c r="AN96" s="317"/>
      <c r="AO96" s="317"/>
      <c r="AP96" s="317"/>
      <c r="AQ96" s="317"/>
      <c r="AW96" s="248"/>
      <c r="AX96" s="331" t="s">
        <v>193</v>
      </c>
      <c r="AY96" s="328"/>
      <c r="AZ96" s="328"/>
      <c r="BA96" s="328"/>
      <c r="BB96" s="331"/>
      <c r="BC96" s="331"/>
      <c r="BD96" s="331"/>
      <c r="BE96" s="331"/>
      <c r="BF96" s="331"/>
      <c r="BG96" s="331"/>
      <c r="BH96" s="331"/>
      <c r="BI96" s="331"/>
      <c r="CE96" s="250"/>
      <c r="CM96" s="152"/>
      <c r="DV96" s="162"/>
    </row>
    <row r="97" spans="2:126" ht="15">
      <c r="B97" s="161"/>
      <c r="AE97" s="228"/>
      <c r="AG97" s="228"/>
      <c r="AH97" s="296"/>
      <c r="AW97" s="228"/>
      <c r="AY97" s="248"/>
      <c r="CE97" s="238">
        <v>2</v>
      </c>
      <c r="CF97" s="1303" t="s">
        <v>287</v>
      </c>
      <c r="CG97" s="1303"/>
      <c r="CH97" s="1303"/>
      <c r="CI97" s="1303"/>
      <c r="CJ97" s="1303"/>
      <c r="CK97" s="1303"/>
      <c r="CL97" s="1303"/>
      <c r="CM97" s="1303"/>
      <c r="DV97" s="162"/>
    </row>
    <row r="98" spans="2:126" ht="15">
      <c r="B98" s="161"/>
      <c r="AE98" s="228"/>
      <c r="AG98" s="238">
        <v>3</v>
      </c>
      <c r="AH98" s="1303" t="s">
        <v>99</v>
      </c>
      <c r="AI98" s="1303"/>
      <c r="AJ98" s="1303"/>
      <c r="AK98" s="1303"/>
      <c r="AL98" s="1303"/>
      <c r="AM98" s="1303"/>
      <c r="AN98" s="1303"/>
      <c r="AO98" s="1303"/>
      <c r="AP98" s="1303"/>
      <c r="AQ98" s="1303"/>
      <c r="AR98" s="152">
        <v>5</v>
      </c>
      <c r="AW98" s="228"/>
      <c r="AY98" s="269">
        <v>1</v>
      </c>
      <c r="AZ98" s="1327" t="s">
        <v>195</v>
      </c>
      <c r="BA98" s="1327"/>
      <c r="BB98" s="1327"/>
      <c r="BC98" s="1327"/>
      <c r="BD98" s="1327"/>
      <c r="BE98" s="1327"/>
      <c r="BF98" s="1327"/>
      <c r="BG98" s="1327"/>
      <c r="BH98" s="1327"/>
      <c r="BI98" s="1327"/>
      <c r="BJ98" s="152">
        <v>4</v>
      </c>
      <c r="CE98" s="204"/>
      <c r="CF98" s="320" t="s">
        <v>288</v>
      </c>
      <c r="CG98" s="317"/>
      <c r="CH98" s="317"/>
      <c r="CI98" s="317"/>
      <c r="CJ98" s="317"/>
      <c r="CK98" s="317"/>
      <c r="CL98" s="317"/>
      <c r="CM98" s="318"/>
      <c r="DV98" s="162"/>
    </row>
    <row r="99" spans="2:126">
      <c r="B99" s="161"/>
      <c r="AE99" s="228"/>
      <c r="AG99" s="151"/>
      <c r="AH99" s="320" t="s">
        <v>149</v>
      </c>
      <c r="AI99" s="318"/>
      <c r="AJ99" s="317"/>
      <c r="AK99" s="317"/>
      <c r="AL99" s="317"/>
      <c r="AM99" s="317"/>
      <c r="AN99" s="317"/>
      <c r="AO99" s="317"/>
      <c r="AP99" s="317"/>
      <c r="AQ99" s="317"/>
      <c r="AW99" s="228"/>
      <c r="AY99" s="228"/>
      <c r="AZ99" s="332" t="s">
        <v>86</v>
      </c>
      <c r="BA99" s="239"/>
      <c r="BB99" s="239"/>
      <c r="BC99" s="239"/>
      <c r="BD99" s="239"/>
      <c r="BE99" s="239"/>
      <c r="BF99" s="239"/>
      <c r="BG99" s="239"/>
      <c r="BH99" s="239"/>
      <c r="BI99" s="239"/>
      <c r="CE99" s="228"/>
      <c r="CF99" s="321" t="s">
        <v>289</v>
      </c>
      <c r="CG99" s="317"/>
      <c r="CH99" s="317"/>
      <c r="CI99" s="317"/>
      <c r="CJ99" s="317"/>
      <c r="CK99" s="317"/>
      <c r="CL99" s="317"/>
      <c r="CM99" s="318"/>
      <c r="DV99" s="162"/>
    </row>
    <row r="100" spans="2:126">
      <c r="B100" s="161"/>
      <c r="AE100" s="228"/>
      <c r="AG100" s="151"/>
      <c r="AH100" s="321" t="s">
        <v>104</v>
      </c>
      <c r="AI100" s="318"/>
      <c r="AJ100" s="317"/>
      <c r="AK100" s="317"/>
      <c r="AL100" s="317"/>
      <c r="AM100" s="317"/>
      <c r="AN100" s="317"/>
      <c r="AO100" s="317"/>
      <c r="AP100" s="317"/>
      <c r="AQ100" s="317"/>
      <c r="AW100" s="228"/>
      <c r="AY100" s="228"/>
      <c r="AZ100" s="333" t="s">
        <v>87</v>
      </c>
      <c r="BA100" s="239"/>
      <c r="BB100" s="239"/>
      <c r="BC100" s="239"/>
      <c r="BD100" s="239"/>
      <c r="BE100" s="239"/>
      <c r="BF100" s="239"/>
      <c r="BG100" s="239"/>
      <c r="BH100" s="239"/>
      <c r="BI100" s="239"/>
      <c r="CE100" s="250"/>
      <c r="CM100" s="152"/>
      <c r="DV100" s="162"/>
    </row>
    <row r="101" spans="2:126" ht="15">
      <c r="B101" s="161"/>
      <c r="AE101" s="228"/>
      <c r="AG101" s="304"/>
      <c r="AW101" s="228"/>
      <c r="AY101" s="248"/>
      <c r="AZ101" s="334" t="s">
        <v>210</v>
      </c>
      <c r="BA101" s="335"/>
      <c r="BB101" s="335"/>
      <c r="BC101" s="335"/>
      <c r="BD101" s="335"/>
      <c r="BE101" s="335"/>
      <c r="BF101" s="335"/>
      <c r="BG101" s="335"/>
      <c r="BH101" s="335"/>
      <c r="BI101" s="335"/>
      <c r="CE101" s="238">
        <v>3</v>
      </c>
      <c r="CF101" s="1303" t="s">
        <v>295</v>
      </c>
      <c r="CG101" s="1303"/>
      <c r="CH101" s="1303"/>
      <c r="CI101" s="1303"/>
      <c r="CJ101" s="1303"/>
      <c r="CK101" s="1303"/>
      <c r="CL101" s="1303"/>
      <c r="CM101" s="1303"/>
      <c r="DV101" s="162"/>
    </row>
    <row r="102" spans="2:126" ht="15.75">
      <c r="B102" s="161"/>
      <c r="AE102" s="236" t="s">
        <v>105</v>
      </c>
      <c r="AF102" s="1316" t="s">
        <v>106</v>
      </c>
      <c r="AG102" s="1316"/>
      <c r="AH102" s="1316"/>
      <c r="AI102" s="1316"/>
      <c r="AJ102" s="1316"/>
      <c r="AK102" s="1316"/>
      <c r="AL102" s="1316"/>
      <c r="AM102" s="1316"/>
      <c r="AN102" s="1316"/>
      <c r="AO102" s="1316"/>
      <c r="AP102" s="1316"/>
      <c r="AQ102" s="1316"/>
      <c r="AR102" s="151" t="s">
        <v>296</v>
      </c>
      <c r="AS102" s="268">
        <f>AR106+AR110+AR114</f>
        <v>12</v>
      </c>
      <c r="AW102" s="228"/>
      <c r="AY102" s="248"/>
      <c r="AZ102" s="336" t="s">
        <v>196</v>
      </c>
      <c r="BA102" s="335"/>
      <c r="BB102" s="335"/>
      <c r="BC102" s="335"/>
      <c r="BD102" s="335"/>
      <c r="BE102" s="335"/>
      <c r="BF102" s="335"/>
      <c r="BG102" s="335"/>
      <c r="BH102" s="335"/>
      <c r="BI102" s="335"/>
      <c r="CE102" s="228"/>
      <c r="CF102" s="320" t="s">
        <v>284</v>
      </c>
      <c r="CG102" s="317"/>
      <c r="CH102" s="317"/>
      <c r="CI102" s="317"/>
      <c r="CJ102" s="317"/>
      <c r="CK102" s="317"/>
      <c r="CL102" s="317"/>
      <c r="CM102" s="318"/>
      <c r="DV102" s="162"/>
    </row>
    <row r="103" spans="2:126" ht="15">
      <c r="B103" s="161"/>
      <c r="AE103" s="304"/>
      <c r="AF103" s="212" t="s">
        <v>145</v>
      </c>
      <c r="AG103" s="337"/>
      <c r="AH103" s="210"/>
      <c r="AI103" s="298"/>
      <c r="AJ103" s="337"/>
      <c r="AK103" s="337"/>
      <c r="AL103" s="337"/>
      <c r="AM103" s="337"/>
      <c r="AN103" s="337"/>
      <c r="AO103" s="337"/>
      <c r="AP103" s="337"/>
      <c r="AQ103" s="337"/>
      <c r="AR103" s="154"/>
      <c r="AW103" s="228"/>
      <c r="AY103" s="248"/>
      <c r="AZ103" s="338" t="s">
        <v>30</v>
      </c>
      <c r="BA103" s="335"/>
      <c r="BB103" s="335"/>
      <c r="BC103" s="335"/>
      <c r="BD103" s="335"/>
      <c r="BE103" s="335"/>
      <c r="BF103" s="335"/>
      <c r="BG103" s="335"/>
      <c r="BH103" s="335"/>
      <c r="BI103" s="335"/>
      <c r="CE103" s="228"/>
      <c r="CF103" s="321" t="s">
        <v>294</v>
      </c>
      <c r="CG103" s="317"/>
      <c r="CH103" s="317"/>
      <c r="CI103" s="317"/>
      <c r="CJ103" s="317"/>
      <c r="CK103" s="317"/>
      <c r="CL103" s="317"/>
      <c r="CM103" s="318"/>
      <c r="DV103" s="162"/>
    </row>
    <row r="104" spans="2:126" ht="15">
      <c r="B104" s="161"/>
      <c r="AE104" s="304"/>
      <c r="AF104" s="257" t="s">
        <v>107</v>
      </c>
      <c r="AG104" s="337"/>
      <c r="AH104" s="210"/>
      <c r="AI104" s="298"/>
      <c r="AJ104" s="339"/>
      <c r="AK104" s="339"/>
      <c r="AL104" s="339"/>
      <c r="AM104" s="339"/>
      <c r="AN104" s="339"/>
      <c r="AO104" s="339"/>
      <c r="AP104" s="339"/>
      <c r="AQ104" s="339"/>
      <c r="AR104" s="281"/>
      <c r="AW104" s="228"/>
      <c r="AY104" s="248"/>
      <c r="AZ104" s="338" t="s">
        <v>31</v>
      </c>
      <c r="BA104" s="335"/>
      <c r="BB104" s="335"/>
      <c r="BC104" s="335"/>
      <c r="BD104" s="335"/>
      <c r="BE104" s="335"/>
      <c r="BF104" s="335"/>
      <c r="BG104" s="335"/>
      <c r="BH104" s="335"/>
      <c r="BI104" s="335"/>
      <c r="CE104" s="250"/>
      <c r="CM104" s="152"/>
      <c r="DV104" s="162"/>
    </row>
    <row r="105" spans="2:126">
      <c r="B105" s="161"/>
      <c r="AG105" s="316"/>
      <c r="AW105" s="228"/>
      <c r="AY105" s="316"/>
      <c r="CE105" s="238">
        <v>3</v>
      </c>
      <c r="CF105" s="1303" t="s">
        <v>292</v>
      </c>
      <c r="CG105" s="1303"/>
      <c r="CH105" s="1303"/>
      <c r="CI105" s="1303"/>
      <c r="CJ105" s="1303"/>
      <c r="CK105" s="1303"/>
      <c r="CL105" s="1303"/>
      <c r="CM105" s="1303"/>
      <c r="DV105" s="162"/>
    </row>
    <row r="106" spans="2:126" ht="15">
      <c r="B106" s="161"/>
      <c r="AG106" s="238">
        <v>1</v>
      </c>
      <c r="AH106" s="1315" t="s">
        <v>108</v>
      </c>
      <c r="AI106" s="1315"/>
      <c r="AJ106" s="1315"/>
      <c r="AK106" s="1315"/>
      <c r="AL106" s="1315"/>
      <c r="AM106" s="1315"/>
      <c r="AN106" s="1315"/>
      <c r="AO106" s="1315"/>
      <c r="AP106" s="1315"/>
      <c r="AQ106" s="1315"/>
      <c r="AR106" s="152">
        <v>4</v>
      </c>
      <c r="AW106" s="228"/>
      <c r="AY106" s="269">
        <v>2</v>
      </c>
      <c r="AZ106" s="1327" t="s">
        <v>194</v>
      </c>
      <c r="BA106" s="1327"/>
      <c r="BB106" s="1327"/>
      <c r="BC106" s="1327"/>
      <c r="BD106" s="1327"/>
      <c r="BE106" s="1327"/>
      <c r="BF106" s="1327"/>
      <c r="BG106" s="1327"/>
      <c r="BH106" s="1327"/>
      <c r="BI106" s="1327"/>
      <c r="BJ106" s="152">
        <v>3</v>
      </c>
      <c r="CF106" s="320" t="s">
        <v>285</v>
      </c>
      <c r="CG106" s="317"/>
      <c r="CH106" s="317"/>
      <c r="CI106" s="317"/>
      <c r="CJ106" s="317"/>
      <c r="CK106" s="317"/>
      <c r="CL106" s="317"/>
      <c r="CM106" s="318"/>
      <c r="DV106" s="162"/>
    </row>
    <row r="107" spans="2:126">
      <c r="B107" s="161"/>
      <c r="AG107" s="228"/>
      <c r="AH107" s="341" t="s">
        <v>146</v>
      </c>
      <c r="AI107" s="342"/>
      <c r="AJ107" s="340"/>
      <c r="AK107" s="340"/>
      <c r="AL107" s="340"/>
      <c r="AM107" s="340"/>
      <c r="AN107" s="340"/>
      <c r="AO107" s="340"/>
      <c r="AP107" s="340"/>
      <c r="AQ107" s="340"/>
      <c r="AW107" s="228"/>
      <c r="AY107" s="228"/>
      <c r="AZ107" s="332" t="s">
        <v>82</v>
      </c>
      <c r="BA107" s="239"/>
      <c r="BB107" s="239"/>
      <c r="BC107" s="239"/>
      <c r="BD107" s="239"/>
      <c r="BE107" s="239"/>
      <c r="BF107" s="239"/>
      <c r="BG107" s="239"/>
      <c r="BH107" s="239"/>
      <c r="BI107" s="239"/>
      <c r="CF107" s="321" t="s">
        <v>293</v>
      </c>
      <c r="CG107" s="317"/>
      <c r="CH107" s="317"/>
      <c r="CI107" s="317"/>
      <c r="CJ107" s="317"/>
      <c r="CK107" s="317"/>
      <c r="CL107" s="317"/>
      <c r="CM107" s="318"/>
      <c r="DV107" s="162"/>
    </row>
    <row r="108" spans="2:126">
      <c r="B108" s="161"/>
      <c r="AG108" s="228"/>
      <c r="AH108" s="343" t="s">
        <v>113</v>
      </c>
      <c r="AI108" s="342"/>
      <c r="AJ108" s="340"/>
      <c r="AK108" s="340"/>
      <c r="AL108" s="340"/>
      <c r="AM108" s="340"/>
      <c r="AN108" s="340"/>
      <c r="AO108" s="340"/>
      <c r="AP108" s="340"/>
      <c r="AQ108" s="340"/>
      <c r="AW108" s="228"/>
      <c r="AY108" s="228"/>
      <c r="AZ108" s="333" t="s">
        <v>83</v>
      </c>
      <c r="BA108" s="239"/>
      <c r="BB108" s="239"/>
      <c r="BC108" s="239"/>
      <c r="BD108" s="239"/>
      <c r="BE108" s="239"/>
      <c r="BF108" s="239"/>
      <c r="BG108" s="239"/>
      <c r="BH108" s="239"/>
      <c r="BI108" s="239"/>
      <c r="DV108" s="162"/>
    </row>
    <row r="109" spans="2:126" ht="15">
      <c r="B109" s="161"/>
      <c r="AG109" s="228"/>
      <c r="AH109" s="326"/>
      <c r="AI109" s="327"/>
      <c r="AW109" s="228"/>
      <c r="AY109" s="248"/>
      <c r="AZ109" s="334" t="s">
        <v>211</v>
      </c>
      <c r="BA109" s="335"/>
      <c r="BB109" s="335"/>
      <c r="BC109" s="335"/>
      <c r="BD109" s="335"/>
      <c r="BE109" s="335"/>
      <c r="BF109" s="335"/>
      <c r="BG109" s="335"/>
      <c r="BH109" s="335"/>
      <c r="BI109" s="335"/>
      <c r="DV109" s="162"/>
    </row>
    <row r="110" spans="2:126" ht="15">
      <c r="B110" s="161"/>
      <c r="AG110" s="238">
        <v>2</v>
      </c>
      <c r="AH110" s="1315" t="s">
        <v>109</v>
      </c>
      <c r="AI110" s="1315"/>
      <c r="AJ110" s="1315"/>
      <c r="AK110" s="1315"/>
      <c r="AL110" s="1315"/>
      <c r="AM110" s="1315"/>
      <c r="AN110" s="1315"/>
      <c r="AO110" s="1315"/>
      <c r="AP110" s="1315"/>
      <c r="AQ110" s="1315"/>
      <c r="AR110" s="152">
        <v>4</v>
      </c>
      <c r="AW110" s="228"/>
      <c r="AY110" s="248"/>
      <c r="AZ110" s="336" t="s">
        <v>198</v>
      </c>
      <c r="BA110" s="335"/>
      <c r="BB110" s="335"/>
      <c r="BC110" s="335"/>
      <c r="BD110" s="335"/>
      <c r="BE110" s="335"/>
      <c r="BF110" s="335"/>
      <c r="BG110" s="335"/>
      <c r="BH110" s="335"/>
      <c r="BI110" s="335"/>
      <c r="DV110" s="162"/>
    </row>
    <row r="111" spans="2:126" ht="15">
      <c r="B111" s="161"/>
      <c r="AG111" s="228"/>
      <c r="AH111" s="341" t="s">
        <v>151</v>
      </c>
      <c r="AI111" s="342"/>
      <c r="AJ111" s="340"/>
      <c r="AK111" s="340"/>
      <c r="AL111" s="340"/>
      <c r="AM111" s="340"/>
      <c r="AN111" s="340"/>
      <c r="AO111" s="340"/>
      <c r="AP111" s="340"/>
      <c r="AQ111" s="340"/>
      <c r="AW111" s="228"/>
      <c r="AY111" s="248"/>
      <c r="AZ111" s="338" t="s">
        <v>199</v>
      </c>
      <c r="BA111" s="335"/>
      <c r="BB111" s="335"/>
      <c r="BC111" s="335"/>
      <c r="BD111" s="335"/>
      <c r="BE111" s="335"/>
      <c r="BF111" s="335"/>
      <c r="BG111" s="335"/>
      <c r="BH111" s="335"/>
      <c r="BI111" s="335"/>
      <c r="DV111" s="162"/>
    </row>
    <row r="112" spans="2:126">
      <c r="B112" s="161"/>
      <c r="AG112" s="228"/>
      <c r="AH112" s="343" t="s">
        <v>112</v>
      </c>
      <c r="AI112" s="342"/>
      <c r="AJ112" s="340"/>
      <c r="AK112" s="340"/>
      <c r="AL112" s="340"/>
      <c r="AM112" s="340"/>
      <c r="AN112" s="340"/>
      <c r="AO112" s="340"/>
      <c r="AP112" s="340"/>
      <c r="AQ112" s="340"/>
      <c r="AW112" s="228"/>
      <c r="AY112" s="228"/>
      <c r="BJ112" s="151"/>
      <c r="DV112" s="162"/>
    </row>
    <row r="113" spans="2:126" ht="15">
      <c r="B113" s="161"/>
      <c r="AG113" s="228"/>
      <c r="AH113" s="296"/>
      <c r="AW113" s="228"/>
      <c r="AY113" s="269">
        <v>3</v>
      </c>
      <c r="AZ113" s="1327" t="s">
        <v>200</v>
      </c>
      <c r="BA113" s="1327"/>
      <c r="BB113" s="1327"/>
      <c r="BC113" s="1327"/>
      <c r="BD113" s="1327"/>
      <c r="BE113" s="1327"/>
      <c r="BF113" s="1327"/>
      <c r="BG113" s="1327"/>
      <c r="BH113" s="1327"/>
      <c r="BI113" s="1327"/>
      <c r="BJ113" s="152">
        <v>4</v>
      </c>
      <c r="DV113" s="162"/>
    </row>
    <row r="114" spans="2:126">
      <c r="B114" s="161"/>
      <c r="AG114" s="238">
        <v>3</v>
      </c>
      <c r="AH114" s="1315" t="s">
        <v>110</v>
      </c>
      <c r="AI114" s="1315"/>
      <c r="AJ114" s="1315"/>
      <c r="AK114" s="1315"/>
      <c r="AL114" s="1315"/>
      <c r="AM114" s="1315"/>
      <c r="AN114" s="1315"/>
      <c r="AO114" s="1315"/>
      <c r="AP114" s="1315"/>
      <c r="AQ114" s="1315"/>
      <c r="AR114" s="152">
        <v>4</v>
      </c>
      <c r="AW114" s="228"/>
      <c r="AY114" s="228"/>
      <c r="AZ114" s="332" t="s">
        <v>84</v>
      </c>
      <c r="BA114" s="239"/>
      <c r="BB114" s="239"/>
      <c r="BC114" s="239"/>
      <c r="BD114" s="239"/>
      <c r="BE114" s="239"/>
      <c r="BF114" s="239"/>
      <c r="BG114" s="239"/>
      <c r="BH114" s="239"/>
      <c r="BI114" s="239"/>
      <c r="DV114" s="162"/>
    </row>
    <row r="115" spans="2:126">
      <c r="B115" s="161"/>
      <c r="AG115" s="151"/>
      <c r="AH115" s="341" t="s">
        <v>147</v>
      </c>
      <c r="AI115" s="342"/>
      <c r="AJ115" s="340"/>
      <c r="AK115" s="340"/>
      <c r="AL115" s="340"/>
      <c r="AM115" s="340"/>
      <c r="AN115" s="340"/>
      <c r="AO115" s="340"/>
      <c r="AP115" s="340"/>
      <c r="AQ115" s="340"/>
      <c r="AW115" s="228"/>
      <c r="AY115" s="228"/>
      <c r="AZ115" s="333" t="s">
        <v>85</v>
      </c>
      <c r="BA115" s="239"/>
      <c r="BB115" s="239"/>
      <c r="BC115" s="239"/>
      <c r="BD115" s="239"/>
      <c r="BE115" s="239"/>
      <c r="BF115" s="239"/>
      <c r="BG115" s="239"/>
      <c r="BH115" s="239"/>
      <c r="BI115" s="239"/>
      <c r="DV115" s="162"/>
    </row>
    <row r="116" spans="2:126" ht="15">
      <c r="B116" s="161"/>
      <c r="AG116" s="151"/>
      <c r="AH116" s="343" t="s">
        <v>111</v>
      </c>
      <c r="AI116" s="342"/>
      <c r="AJ116" s="340"/>
      <c r="AK116" s="340"/>
      <c r="AL116" s="340"/>
      <c r="AM116" s="340"/>
      <c r="AN116" s="340"/>
      <c r="AO116" s="340"/>
      <c r="AP116" s="340"/>
      <c r="AQ116" s="340"/>
      <c r="AW116" s="228"/>
      <c r="AY116" s="248"/>
      <c r="AZ116" s="334" t="s">
        <v>212</v>
      </c>
      <c r="BA116" s="335"/>
      <c r="BB116" s="335"/>
      <c r="BC116" s="335"/>
      <c r="BD116" s="335"/>
      <c r="BE116" s="335"/>
      <c r="BF116" s="335"/>
      <c r="BG116" s="335"/>
      <c r="BH116" s="335"/>
      <c r="BI116" s="335"/>
      <c r="DV116" s="162"/>
    </row>
    <row r="117" spans="2:126" ht="15">
      <c r="B117" s="161"/>
      <c r="AG117" s="304"/>
      <c r="AW117" s="228"/>
      <c r="AY117" s="248"/>
      <c r="AZ117" s="336" t="s">
        <v>201</v>
      </c>
      <c r="BA117" s="335"/>
      <c r="BB117" s="335"/>
      <c r="BC117" s="335"/>
      <c r="BD117" s="335"/>
      <c r="BE117" s="335"/>
      <c r="BF117" s="335"/>
      <c r="BG117" s="335"/>
      <c r="BH117" s="335"/>
      <c r="BI117" s="335"/>
      <c r="DV117" s="162"/>
    </row>
    <row r="118" spans="2:126" ht="15">
      <c r="B118" s="161"/>
      <c r="AW118" s="228"/>
      <c r="AY118" s="248"/>
      <c r="AZ118" s="338" t="s">
        <v>202</v>
      </c>
      <c r="BA118" s="335"/>
      <c r="BB118" s="335"/>
      <c r="BC118" s="335"/>
      <c r="BD118" s="335"/>
      <c r="BE118" s="335"/>
      <c r="BF118" s="335"/>
      <c r="BG118" s="335"/>
      <c r="BH118" s="335"/>
      <c r="BI118" s="335"/>
      <c r="DV118" s="162"/>
    </row>
    <row r="119" spans="2:126" ht="15">
      <c r="B119" s="161"/>
      <c r="AW119" s="228"/>
      <c r="AY119" s="248"/>
      <c r="AZ119" s="338" t="s">
        <v>203</v>
      </c>
      <c r="BA119" s="335"/>
      <c r="BB119" s="335"/>
      <c r="BC119" s="335"/>
      <c r="BD119" s="335"/>
      <c r="BE119" s="335"/>
      <c r="BF119" s="335"/>
      <c r="BG119" s="335"/>
      <c r="BH119" s="335"/>
      <c r="BI119" s="335"/>
      <c r="DV119" s="162"/>
    </row>
    <row r="120" spans="2:126">
      <c r="B120" s="161"/>
      <c r="AW120" s="228"/>
      <c r="AY120" s="316"/>
      <c r="DV120" s="162"/>
    </row>
    <row r="121" spans="2:126" ht="15">
      <c r="B121" s="161"/>
      <c r="AW121" s="228"/>
      <c r="AY121" s="269">
        <v>4</v>
      </c>
      <c r="AZ121" s="1327" t="s">
        <v>204</v>
      </c>
      <c r="BA121" s="1327"/>
      <c r="BB121" s="1327"/>
      <c r="BC121" s="1327"/>
      <c r="BD121" s="1327"/>
      <c r="BE121" s="1327"/>
      <c r="BF121" s="1327"/>
      <c r="BG121" s="1327"/>
      <c r="BH121" s="1327"/>
      <c r="BI121" s="1327"/>
      <c r="BJ121" s="152">
        <v>2</v>
      </c>
      <c r="DV121" s="162"/>
    </row>
    <row r="122" spans="2:126">
      <c r="B122" s="161"/>
      <c r="AW122" s="228"/>
      <c r="AY122" s="228"/>
      <c r="AZ122" s="332" t="s">
        <v>205</v>
      </c>
      <c r="BA122" s="239"/>
      <c r="BB122" s="239"/>
      <c r="BC122" s="239"/>
      <c r="BD122" s="239"/>
      <c r="BE122" s="239"/>
      <c r="BF122" s="239"/>
      <c r="BG122" s="239"/>
      <c r="BH122" s="239"/>
      <c r="BI122" s="239"/>
      <c r="DV122" s="162"/>
    </row>
    <row r="123" spans="2:126">
      <c r="B123" s="161"/>
      <c r="AW123" s="228"/>
      <c r="AY123" s="228"/>
      <c r="AZ123" s="333" t="s">
        <v>206</v>
      </c>
      <c r="BA123" s="239"/>
      <c r="BB123" s="239"/>
      <c r="BC123" s="239"/>
      <c r="BD123" s="239"/>
      <c r="BE123" s="239"/>
      <c r="BF123" s="239"/>
      <c r="BG123" s="239"/>
      <c r="BH123" s="239"/>
      <c r="BI123" s="239"/>
      <c r="DV123" s="162"/>
    </row>
    <row r="124" spans="2:126" ht="15">
      <c r="B124" s="161"/>
      <c r="AW124" s="228"/>
      <c r="AY124" s="248"/>
      <c r="AZ124" s="334" t="s">
        <v>213</v>
      </c>
      <c r="BA124" s="335"/>
      <c r="BB124" s="335"/>
      <c r="BC124" s="335"/>
      <c r="BD124" s="335"/>
      <c r="BE124" s="335"/>
      <c r="BF124" s="335"/>
      <c r="BG124" s="335"/>
      <c r="BH124" s="335"/>
      <c r="BI124" s="335"/>
      <c r="DV124" s="162"/>
    </row>
    <row r="125" spans="2:126" ht="15">
      <c r="B125" s="161"/>
      <c r="AW125" s="228"/>
      <c r="AY125" s="248"/>
      <c r="AZ125" s="336" t="s">
        <v>207</v>
      </c>
      <c r="BA125" s="335"/>
      <c r="BB125" s="335"/>
      <c r="BC125" s="335"/>
      <c r="BD125" s="335"/>
      <c r="BE125" s="335"/>
      <c r="BF125" s="335"/>
      <c r="BG125" s="335"/>
      <c r="BH125" s="335"/>
      <c r="BI125" s="335"/>
      <c r="DV125" s="162"/>
    </row>
    <row r="126" spans="2:126" ht="15">
      <c r="B126" s="161"/>
      <c r="AW126" s="228"/>
      <c r="AY126" s="248"/>
      <c r="AZ126" s="338" t="s">
        <v>32</v>
      </c>
      <c r="BA126" s="335"/>
      <c r="BB126" s="335"/>
      <c r="BC126" s="335"/>
      <c r="BD126" s="335"/>
      <c r="BE126" s="335"/>
      <c r="BF126" s="335"/>
      <c r="BG126" s="335"/>
      <c r="BH126" s="335"/>
      <c r="BI126" s="335"/>
      <c r="DV126" s="162"/>
    </row>
    <row r="127" spans="2:126">
      <c r="B127" s="161"/>
      <c r="AW127" s="228"/>
      <c r="AY127" s="316"/>
      <c r="DV127" s="162"/>
    </row>
    <row r="128" spans="2:126" ht="15">
      <c r="B128" s="161"/>
      <c r="AW128" s="228"/>
      <c r="AY128" s="269">
        <v>5</v>
      </c>
      <c r="AZ128" s="1327" t="s">
        <v>197</v>
      </c>
      <c r="BA128" s="1327"/>
      <c r="BB128" s="1327"/>
      <c r="BC128" s="1327"/>
      <c r="BD128" s="1327"/>
      <c r="BE128" s="1327"/>
      <c r="BF128" s="1327"/>
      <c r="BG128" s="1327"/>
      <c r="BH128" s="1327"/>
      <c r="BI128" s="1327"/>
      <c r="BJ128" s="152">
        <v>1</v>
      </c>
      <c r="DV128" s="162"/>
    </row>
    <row r="129" spans="2:126">
      <c r="B129" s="161"/>
      <c r="AW129" s="228"/>
      <c r="AZ129" s="332" t="s">
        <v>208</v>
      </c>
      <c r="BA129" s="239"/>
      <c r="BB129" s="239"/>
      <c r="BC129" s="239"/>
      <c r="BD129" s="239"/>
      <c r="BE129" s="239"/>
      <c r="BF129" s="239"/>
      <c r="BG129" s="239"/>
      <c r="BH129" s="239"/>
      <c r="BI129" s="239"/>
      <c r="DV129" s="162"/>
    </row>
    <row r="130" spans="2:126">
      <c r="B130" s="161"/>
      <c r="AW130" s="228"/>
      <c r="AZ130" s="333" t="s">
        <v>209</v>
      </c>
      <c r="BA130" s="239"/>
      <c r="BB130" s="239"/>
      <c r="BC130" s="239"/>
      <c r="BD130" s="239"/>
      <c r="BE130" s="239"/>
      <c r="BF130" s="239"/>
      <c r="BG130" s="239"/>
      <c r="BH130" s="239"/>
      <c r="BI130" s="239"/>
      <c r="DV130" s="162"/>
    </row>
    <row r="131" spans="2:126">
      <c r="B131" s="161"/>
      <c r="AW131" s="228"/>
      <c r="DV131" s="162"/>
    </row>
    <row r="132" spans="2:126" ht="15.75">
      <c r="B132" s="161"/>
      <c r="AW132" s="236" t="s">
        <v>105</v>
      </c>
      <c r="AX132" s="1302" t="s">
        <v>214</v>
      </c>
      <c r="AY132" s="1302"/>
      <c r="AZ132" s="1302"/>
      <c r="BA132" s="1302"/>
      <c r="BB132" s="1302"/>
      <c r="BC132" s="1302"/>
      <c r="BD132" s="1302"/>
      <c r="BE132" s="1302"/>
      <c r="BF132" s="1302"/>
      <c r="BG132" s="1302"/>
      <c r="BH132" s="1302"/>
      <c r="BI132" s="1302"/>
      <c r="BJ132" s="237" t="s">
        <v>296</v>
      </c>
      <c r="BK132" s="198">
        <f>BJ136+BJ140+BJ144+BJ148</f>
        <v>25</v>
      </c>
      <c r="DV132" s="162"/>
    </row>
    <row r="133" spans="2:126">
      <c r="B133" s="161"/>
      <c r="AX133" s="271" t="s">
        <v>215</v>
      </c>
      <c r="AY133" s="261"/>
      <c r="AZ133" s="261"/>
      <c r="BA133" s="261"/>
      <c r="BB133" s="271"/>
      <c r="BC133" s="271"/>
      <c r="BD133" s="271"/>
      <c r="BE133" s="271"/>
      <c r="BF133" s="271"/>
      <c r="BG133" s="271"/>
      <c r="BH133" s="271"/>
      <c r="BI133" s="271"/>
      <c r="BJ133" s="249"/>
      <c r="DV133" s="162"/>
    </row>
    <row r="134" spans="2:126">
      <c r="B134" s="161"/>
      <c r="AX134" s="277" t="s">
        <v>216</v>
      </c>
      <c r="AY134" s="261"/>
      <c r="AZ134" s="261"/>
      <c r="BA134" s="261"/>
      <c r="BB134" s="277"/>
      <c r="BC134" s="277"/>
      <c r="BD134" s="277"/>
      <c r="BE134" s="277"/>
      <c r="BF134" s="277"/>
      <c r="BG134" s="277"/>
      <c r="BH134" s="277"/>
      <c r="BI134" s="277"/>
      <c r="BJ134" s="258"/>
      <c r="DV134" s="162"/>
    </row>
    <row r="135" spans="2:126" ht="15">
      <c r="B135" s="161"/>
      <c r="AY135" s="248"/>
      <c r="DV135" s="162"/>
    </row>
    <row r="136" spans="2:126" ht="15">
      <c r="B136" s="161"/>
      <c r="AY136" s="269">
        <v>1</v>
      </c>
      <c r="AZ136" s="1322" t="s">
        <v>217</v>
      </c>
      <c r="BA136" s="1322"/>
      <c r="BB136" s="1322"/>
      <c r="BC136" s="1322"/>
      <c r="BD136" s="1322"/>
      <c r="BE136" s="1322"/>
      <c r="BF136" s="1322"/>
      <c r="BG136" s="1322"/>
      <c r="BH136" s="1322"/>
      <c r="BI136" s="1322"/>
      <c r="BJ136" s="152">
        <v>19</v>
      </c>
      <c r="DV136" s="162"/>
    </row>
    <row r="137" spans="2:126">
      <c r="B137" s="161"/>
      <c r="AY137" s="228"/>
      <c r="AZ137" s="344" t="s">
        <v>218</v>
      </c>
      <c r="BA137" s="345"/>
      <c r="BB137" s="345"/>
      <c r="BC137" s="345"/>
      <c r="BD137" s="345"/>
      <c r="BE137" s="345"/>
      <c r="BF137" s="345"/>
      <c r="BG137" s="345"/>
      <c r="BH137" s="345"/>
      <c r="BI137" s="345"/>
      <c r="DV137" s="162"/>
    </row>
    <row r="138" spans="2:126" ht="14.25" customHeight="1">
      <c r="B138" s="161"/>
      <c r="AY138" s="228"/>
      <c r="AZ138" s="346" t="s">
        <v>228</v>
      </c>
      <c r="BA138" s="345"/>
      <c r="BB138" s="345"/>
      <c r="BC138" s="345"/>
      <c r="BD138" s="345"/>
      <c r="BE138" s="345"/>
      <c r="BF138" s="345"/>
      <c r="BG138" s="345"/>
      <c r="BH138" s="345"/>
      <c r="BI138" s="345"/>
      <c r="DG138" s="369"/>
      <c r="DH138" s="369"/>
      <c r="DI138" s="369"/>
      <c r="DJ138" s="369"/>
      <c r="DK138" s="369"/>
      <c r="DL138" s="369"/>
      <c r="DM138" s="369"/>
      <c r="DN138" s="369"/>
      <c r="DO138" s="369"/>
      <c r="DP138" s="369"/>
      <c r="DQ138" s="369"/>
      <c r="DR138" s="369"/>
      <c r="DS138" s="369"/>
      <c r="DT138" s="369"/>
      <c r="DU138" s="369"/>
      <c r="DV138" s="162"/>
    </row>
    <row r="139" spans="2:126" ht="15" customHeight="1">
      <c r="B139" s="161"/>
      <c r="AY139" s="248"/>
      <c r="DF139" s="1285" t="s">
        <v>401</v>
      </c>
      <c r="DG139" s="1285"/>
      <c r="DH139" s="1285"/>
      <c r="DI139" s="1285"/>
      <c r="DJ139" s="1285"/>
      <c r="DK139" s="1285"/>
      <c r="DL139" s="1285"/>
      <c r="DM139" s="1285"/>
      <c r="DN139" s="1285"/>
      <c r="DO139" s="1285"/>
      <c r="DP139" s="1285"/>
      <c r="DQ139" s="1285"/>
      <c r="DR139" s="1285"/>
      <c r="DS139" s="1285"/>
      <c r="DT139" s="1285"/>
      <c r="DU139" s="1285"/>
      <c r="DV139" s="162"/>
    </row>
    <row r="140" spans="2:126" ht="15">
      <c r="B140" s="161"/>
      <c r="AY140" s="269">
        <v>2</v>
      </c>
      <c r="AZ140" s="1322" t="s">
        <v>220</v>
      </c>
      <c r="BA140" s="1322"/>
      <c r="BB140" s="1322"/>
      <c r="BC140" s="1322"/>
      <c r="BD140" s="1322"/>
      <c r="BE140" s="1322"/>
      <c r="BF140" s="1322"/>
      <c r="BG140" s="1322"/>
      <c r="BH140" s="1322"/>
      <c r="BI140" s="1322"/>
      <c r="BJ140" s="152">
        <v>3</v>
      </c>
      <c r="DF140" s="1285"/>
      <c r="DG140" s="1285"/>
      <c r="DH140" s="1285"/>
      <c r="DI140" s="1285"/>
      <c r="DJ140" s="1285"/>
      <c r="DK140" s="1285"/>
      <c r="DL140" s="1285"/>
      <c r="DM140" s="1285"/>
      <c r="DN140" s="1285"/>
      <c r="DO140" s="1285"/>
      <c r="DP140" s="1285"/>
      <c r="DQ140" s="1285"/>
      <c r="DR140" s="1285"/>
      <c r="DS140" s="1285"/>
      <c r="DT140" s="1285"/>
      <c r="DU140" s="1285"/>
      <c r="DV140" s="162"/>
    </row>
    <row r="141" spans="2:126" ht="14.25" customHeight="1">
      <c r="B141" s="161"/>
      <c r="AY141" s="228"/>
      <c r="AZ141" s="344" t="s">
        <v>222</v>
      </c>
      <c r="BA141" s="345"/>
      <c r="BB141" s="345"/>
      <c r="BC141" s="345"/>
      <c r="BD141" s="345"/>
      <c r="BE141" s="345"/>
      <c r="BF141" s="345"/>
      <c r="BG141" s="345"/>
      <c r="BH141" s="345"/>
      <c r="BI141" s="345"/>
      <c r="DF141" s="1330" t="s">
        <v>400</v>
      </c>
      <c r="DG141" s="1330"/>
      <c r="DH141" s="1330"/>
      <c r="DI141" s="1330"/>
      <c r="DJ141" s="1332" t="s">
        <v>403</v>
      </c>
      <c r="DK141" s="1332"/>
      <c r="DL141" s="1332"/>
      <c r="DM141" s="1332"/>
      <c r="DN141" s="1332"/>
      <c r="DO141" s="1332"/>
      <c r="DP141" s="1332"/>
      <c r="DQ141" s="1332"/>
      <c r="DR141" s="1332"/>
      <c r="DS141" s="1332"/>
      <c r="DT141" s="1332"/>
      <c r="DU141" s="1332"/>
      <c r="DV141" s="162"/>
    </row>
    <row r="142" spans="2:126" ht="14.25" customHeight="1">
      <c r="B142" s="161"/>
      <c r="AY142" s="228"/>
      <c r="AZ142" s="346" t="s">
        <v>225</v>
      </c>
      <c r="BA142" s="345"/>
      <c r="BB142" s="345"/>
      <c r="BC142" s="345"/>
      <c r="BD142" s="345"/>
      <c r="BE142" s="345"/>
      <c r="BF142" s="345"/>
      <c r="BG142" s="345"/>
      <c r="BH142" s="345"/>
      <c r="BI142" s="345"/>
      <c r="DF142" s="1331" t="s">
        <v>405</v>
      </c>
      <c r="DG142" s="1331"/>
      <c r="DH142" s="1331"/>
      <c r="DI142" s="1331"/>
      <c r="DJ142" s="1331" t="s">
        <v>404</v>
      </c>
      <c r="DK142" s="1331"/>
      <c r="DL142" s="1331"/>
      <c r="DM142" s="1331"/>
      <c r="DN142" s="1331"/>
      <c r="DO142" s="1331"/>
      <c r="DP142" s="1331"/>
      <c r="DQ142" s="1331"/>
      <c r="DR142" s="1331"/>
      <c r="DS142" s="1331"/>
      <c r="DT142" s="1331"/>
      <c r="DU142" s="1331"/>
      <c r="DV142" s="162"/>
    </row>
    <row r="143" spans="2:126" ht="15">
      <c r="B143" s="161"/>
      <c r="AY143" s="248"/>
      <c r="BB143" s="296"/>
      <c r="BC143" s="296"/>
      <c r="BD143" s="296"/>
      <c r="BE143" s="296"/>
      <c r="BF143" s="296"/>
      <c r="BG143" s="296"/>
      <c r="BH143" s="296"/>
      <c r="BI143" s="296"/>
      <c r="DV143" s="162"/>
    </row>
    <row r="144" spans="2:126" ht="15" customHeight="1">
      <c r="B144" s="161"/>
      <c r="AY144" s="269">
        <v>3</v>
      </c>
      <c r="AZ144" s="1322" t="s">
        <v>219</v>
      </c>
      <c r="BA144" s="1322"/>
      <c r="BB144" s="1322"/>
      <c r="BC144" s="1322"/>
      <c r="BD144" s="1322"/>
      <c r="BE144" s="1322"/>
      <c r="BF144" s="1322"/>
      <c r="BG144" s="1322"/>
      <c r="BH144" s="1322"/>
      <c r="BI144" s="1322"/>
      <c r="BJ144" s="152">
        <v>2</v>
      </c>
      <c r="DF144" s="1286" t="s">
        <v>402</v>
      </c>
      <c r="DG144" s="1286"/>
      <c r="DH144" s="1286"/>
      <c r="DI144" s="1286"/>
      <c r="DJ144" s="1286"/>
      <c r="DK144" s="1286"/>
      <c r="DL144" s="1286"/>
      <c r="DM144" s="1286"/>
      <c r="DN144" s="1286"/>
      <c r="DO144" s="1286"/>
      <c r="DP144" s="1286"/>
      <c r="DQ144" s="1286"/>
      <c r="DR144" s="1286"/>
      <c r="DS144" s="1286"/>
      <c r="DT144" s="1286"/>
      <c r="DU144" s="1286"/>
      <c r="DV144" s="162"/>
    </row>
    <row r="145" spans="2:126">
      <c r="B145" s="161"/>
      <c r="AY145" s="228"/>
      <c r="AZ145" s="344" t="s">
        <v>223</v>
      </c>
      <c r="BA145" s="345"/>
      <c r="BB145" s="345"/>
      <c r="BC145" s="345"/>
      <c r="BD145" s="345"/>
      <c r="BE145" s="345"/>
      <c r="BF145" s="345"/>
      <c r="BG145" s="345"/>
      <c r="BH145" s="345"/>
      <c r="BI145" s="345"/>
      <c r="DF145" s="1286"/>
      <c r="DG145" s="1286"/>
      <c r="DH145" s="1286"/>
      <c r="DI145" s="1286"/>
      <c r="DJ145" s="1286"/>
      <c r="DK145" s="1286"/>
      <c r="DL145" s="1286"/>
      <c r="DM145" s="1286"/>
      <c r="DN145" s="1286"/>
      <c r="DO145" s="1286"/>
      <c r="DP145" s="1286"/>
      <c r="DQ145" s="1286"/>
      <c r="DR145" s="1286"/>
      <c r="DS145" s="1286"/>
      <c r="DT145" s="1286"/>
      <c r="DU145" s="1286"/>
      <c r="DV145" s="162"/>
    </row>
    <row r="146" spans="2:126" ht="14.25" customHeight="1">
      <c r="B146" s="161"/>
      <c r="AY146" s="228"/>
      <c r="AZ146" s="346" t="s">
        <v>226</v>
      </c>
      <c r="BA146" s="345"/>
      <c r="BB146" s="345"/>
      <c r="BC146" s="345"/>
      <c r="BD146" s="345"/>
      <c r="BE146" s="345"/>
      <c r="BF146" s="345"/>
      <c r="BG146" s="345"/>
      <c r="BH146" s="345"/>
      <c r="BI146" s="345"/>
      <c r="CI146" s="370"/>
      <c r="CJ146" s="1287" t="s">
        <v>406</v>
      </c>
      <c r="CK146" s="1287"/>
      <c r="CL146" s="1287"/>
      <c r="CM146" s="1287"/>
      <c r="CN146" s="1287"/>
      <c r="CO146" s="1287"/>
      <c r="CP146" s="1287"/>
      <c r="CQ146" s="1287"/>
      <c r="CR146" s="1287"/>
      <c r="CS146" s="1287"/>
      <c r="CT146" s="1287"/>
      <c r="CU146" s="1287"/>
      <c r="CV146" s="1287"/>
      <c r="CW146" s="1287"/>
      <c r="CX146" s="1287"/>
      <c r="CY146" s="1287"/>
      <c r="CZ146" s="1287"/>
      <c r="DA146" s="1287"/>
      <c r="DF146" s="1284" t="s">
        <v>1580</v>
      </c>
      <c r="DG146" s="1284"/>
      <c r="DH146" s="1284"/>
      <c r="DI146" s="1284"/>
      <c r="DJ146" s="1284"/>
      <c r="DK146" s="1284"/>
      <c r="DL146" s="1284"/>
      <c r="DM146" s="1284"/>
      <c r="DN146" s="1284"/>
      <c r="DO146" s="1284"/>
      <c r="DP146" s="1284"/>
      <c r="DQ146" s="1284"/>
      <c r="DR146" s="1284"/>
      <c r="DS146" s="1284"/>
      <c r="DT146" s="1284"/>
      <c r="DU146" s="1284"/>
      <c r="DV146" s="162"/>
    </row>
    <row r="147" spans="2:126" ht="14.25" customHeight="1">
      <c r="B147" s="161"/>
      <c r="W147" s="1279" t="s">
        <v>1581</v>
      </c>
      <c r="X147" s="1279"/>
      <c r="Y147" s="1279"/>
      <c r="Z147" s="1279"/>
      <c r="AA147" s="1279"/>
      <c r="AB147" s="1279"/>
      <c r="AC147" s="1279"/>
      <c r="AD147" s="1279"/>
      <c r="AE147" s="1279"/>
      <c r="AF147" s="1279"/>
      <c r="AG147" s="1279"/>
      <c r="AY147" s="248"/>
      <c r="BB147" s="296"/>
      <c r="BC147" s="296"/>
      <c r="BD147" s="296"/>
      <c r="BE147" s="296"/>
      <c r="BF147" s="296"/>
      <c r="BG147" s="296"/>
      <c r="BH147" s="296"/>
      <c r="BI147" s="296"/>
      <c r="CH147" s="370"/>
      <c r="CI147" s="370"/>
      <c r="CJ147" s="1287"/>
      <c r="CK147" s="1287"/>
      <c r="CL147" s="1287"/>
      <c r="CM147" s="1287"/>
      <c r="CN147" s="1287"/>
      <c r="CO147" s="1287"/>
      <c r="CP147" s="1287"/>
      <c r="CQ147" s="1287"/>
      <c r="CR147" s="1287"/>
      <c r="CS147" s="1287"/>
      <c r="CT147" s="1287"/>
      <c r="CU147" s="1287"/>
      <c r="CV147" s="1287"/>
      <c r="CW147" s="1287"/>
      <c r="CX147" s="1287"/>
      <c r="CY147" s="1287"/>
      <c r="CZ147" s="1287"/>
      <c r="DA147" s="1287"/>
      <c r="DF147" s="1284"/>
      <c r="DG147" s="1284"/>
      <c r="DH147" s="1284"/>
      <c r="DI147" s="1284"/>
      <c r="DJ147" s="1284"/>
      <c r="DK147" s="1284"/>
      <c r="DL147" s="1284"/>
      <c r="DM147" s="1284"/>
      <c r="DN147" s="1284"/>
      <c r="DO147" s="1284"/>
      <c r="DP147" s="1284"/>
      <c r="DQ147" s="1284"/>
      <c r="DR147" s="1284"/>
      <c r="DS147" s="1284"/>
      <c r="DT147" s="1284"/>
      <c r="DU147" s="1284"/>
      <c r="DV147" s="162"/>
    </row>
    <row r="148" spans="2:126" ht="14.25" customHeight="1">
      <c r="B148" s="161"/>
      <c r="W148" s="1279"/>
      <c r="X148" s="1279"/>
      <c r="Y148" s="1279"/>
      <c r="Z148" s="1279"/>
      <c r="AA148" s="1279"/>
      <c r="AB148" s="1279"/>
      <c r="AC148" s="1279"/>
      <c r="AD148" s="1279"/>
      <c r="AE148" s="1279"/>
      <c r="AF148" s="1279"/>
      <c r="AG148" s="1279"/>
      <c r="AY148" s="269">
        <v>4</v>
      </c>
      <c r="AZ148" s="1322" t="s">
        <v>221</v>
      </c>
      <c r="BA148" s="1322"/>
      <c r="BB148" s="1322"/>
      <c r="BC148" s="1322"/>
      <c r="BD148" s="1322"/>
      <c r="BE148" s="1322"/>
      <c r="BF148" s="1322"/>
      <c r="BG148" s="1322"/>
      <c r="BH148" s="1322"/>
      <c r="BI148" s="1322"/>
      <c r="BJ148" s="152">
        <v>1</v>
      </c>
      <c r="CH148" s="370"/>
      <c r="CI148" s="370"/>
      <c r="CJ148" s="1287"/>
      <c r="CK148" s="1287"/>
      <c r="CL148" s="1287"/>
      <c r="CM148" s="1287"/>
      <c r="CN148" s="1287"/>
      <c r="CO148" s="1287"/>
      <c r="CP148" s="1287"/>
      <c r="CQ148" s="1287"/>
      <c r="CR148" s="1287"/>
      <c r="CS148" s="1287"/>
      <c r="CT148" s="1287"/>
      <c r="CU148" s="1287"/>
      <c r="CV148" s="1287"/>
      <c r="CW148" s="1287"/>
      <c r="CX148" s="1287"/>
      <c r="CY148" s="1287"/>
      <c r="CZ148" s="1287"/>
      <c r="DA148" s="1287"/>
      <c r="DF148" s="1284"/>
      <c r="DG148" s="1284"/>
      <c r="DH148" s="1284"/>
      <c r="DI148" s="1284"/>
      <c r="DJ148" s="1284"/>
      <c r="DK148" s="1284"/>
      <c r="DL148" s="1284"/>
      <c r="DM148" s="1284"/>
      <c r="DN148" s="1284"/>
      <c r="DO148" s="1284"/>
      <c r="DP148" s="1284"/>
      <c r="DQ148" s="1284"/>
      <c r="DR148" s="1284"/>
      <c r="DS148" s="1284"/>
      <c r="DT148" s="1284"/>
      <c r="DU148" s="1284"/>
      <c r="DV148" s="162"/>
    </row>
    <row r="149" spans="2:126" ht="14.25" customHeight="1">
      <c r="B149" s="161"/>
      <c r="W149" s="1279"/>
      <c r="X149" s="1279"/>
      <c r="Y149" s="1279"/>
      <c r="Z149" s="1279"/>
      <c r="AA149" s="1279"/>
      <c r="AB149" s="1279"/>
      <c r="AC149" s="1279"/>
      <c r="AD149" s="1279"/>
      <c r="AE149" s="1279"/>
      <c r="AF149" s="1279"/>
      <c r="AG149" s="1279"/>
      <c r="AZ149" s="344" t="s">
        <v>224</v>
      </c>
      <c r="BA149" s="345"/>
      <c r="BB149" s="345"/>
      <c r="BC149" s="345"/>
      <c r="BD149" s="345"/>
      <c r="BE149" s="345"/>
      <c r="BF149" s="345"/>
      <c r="BG149" s="345"/>
      <c r="BH149" s="345"/>
      <c r="BI149" s="345"/>
      <c r="CH149" s="370"/>
      <c r="CI149" s="370"/>
      <c r="CJ149" s="1287"/>
      <c r="CK149" s="1287"/>
      <c r="CL149" s="1287"/>
      <c r="CM149" s="1287"/>
      <c r="CN149" s="1287"/>
      <c r="CO149" s="1287"/>
      <c r="CP149" s="1287"/>
      <c r="CQ149" s="1287"/>
      <c r="CR149" s="1287"/>
      <c r="CS149" s="1287"/>
      <c r="CT149" s="1287"/>
      <c r="CU149" s="1287"/>
      <c r="CV149" s="1287"/>
      <c r="CW149" s="1287"/>
      <c r="CX149" s="1287"/>
      <c r="CY149" s="1287"/>
      <c r="CZ149" s="1287"/>
      <c r="DA149" s="1287"/>
      <c r="DF149" s="1284"/>
      <c r="DG149" s="1284"/>
      <c r="DH149" s="1284"/>
      <c r="DI149" s="1284"/>
      <c r="DJ149" s="1284"/>
      <c r="DK149" s="1284"/>
      <c r="DL149" s="1284"/>
      <c r="DM149" s="1284"/>
      <c r="DN149" s="1284"/>
      <c r="DO149" s="1284"/>
      <c r="DP149" s="1284"/>
      <c r="DQ149" s="1284"/>
      <c r="DR149" s="1284"/>
      <c r="DS149" s="1284"/>
      <c r="DT149" s="1284"/>
      <c r="DU149" s="1284"/>
      <c r="DV149" s="162"/>
    </row>
    <row r="150" spans="2:126" ht="14.25" customHeight="1">
      <c r="B150" s="161"/>
      <c r="W150" s="1279"/>
      <c r="X150" s="1279"/>
      <c r="Y150" s="1279"/>
      <c r="Z150" s="1279"/>
      <c r="AA150" s="1279"/>
      <c r="AB150" s="1279"/>
      <c r="AC150" s="1279"/>
      <c r="AD150" s="1279"/>
      <c r="AE150" s="1279"/>
      <c r="AF150" s="1279"/>
      <c r="AG150" s="1279"/>
      <c r="AZ150" s="346" t="s">
        <v>227</v>
      </c>
      <c r="BA150" s="345"/>
      <c r="BB150" s="345"/>
      <c r="BC150" s="345"/>
      <c r="BD150" s="345"/>
      <c r="BE150" s="345"/>
      <c r="BF150" s="345"/>
      <c r="BG150" s="345"/>
      <c r="BH150" s="345"/>
      <c r="BI150" s="345"/>
      <c r="CH150" s="370"/>
      <c r="CI150" s="370"/>
      <c r="CJ150" s="1287"/>
      <c r="CK150" s="1287"/>
      <c r="CL150" s="1287"/>
      <c r="CM150" s="1287"/>
      <c r="CN150" s="1287"/>
      <c r="CO150" s="1287"/>
      <c r="CP150" s="1287"/>
      <c r="CQ150" s="1287"/>
      <c r="CR150" s="1287"/>
      <c r="CS150" s="1287"/>
      <c r="CT150" s="1287"/>
      <c r="CU150" s="1287"/>
      <c r="CV150" s="1287"/>
      <c r="CW150" s="1287"/>
      <c r="CX150" s="1287"/>
      <c r="CY150" s="1287"/>
      <c r="CZ150" s="1287"/>
      <c r="DA150" s="1287"/>
      <c r="DF150" s="1284"/>
      <c r="DG150" s="1284"/>
      <c r="DH150" s="1284"/>
      <c r="DI150" s="1284"/>
      <c r="DJ150" s="1284"/>
      <c r="DK150" s="1284"/>
      <c r="DL150" s="1284"/>
      <c r="DM150" s="1284"/>
      <c r="DN150" s="1284"/>
      <c r="DO150" s="1284"/>
      <c r="DP150" s="1284"/>
      <c r="DQ150" s="1284"/>
      <c r="DR150" s="1284"/>
      <c r="DS150" s="1284"/>
      <c r="DT150" s="1284"/>
      <c r="DU150" s="1284"/>
      <c r="DV150" s="162"/>
    </row>
    <row r="151" spans="2:126" ht="14.25" customHeight="1" thickBot="1">
      <c r="B151" s="347"/>
      <c r="C151" s="348"/>
      <c r="D151" s="348"/>
      <c r="E151" s="348"/>
      <c r="F151" s="348"/>
      <c r="G151" s="348"/>
      <c r="H151" s="348"/>
      <c r="I151" s="348"/>
      <c r="J151" s="348"/>
      <c r="K151" s="348"/>
      <c r="L151" s="348"/>
      <c r="M151" s="348"/>
      <c r="N151" s="348"/>
      <c r="O151" s="349"/>
      <c r="P151" s="348"/>
      <c r="Q151" s="349"/>
      <c r="R151" s="348"/>
      <c r="S151" s="348"/>
      <c r="T151" s="348"/>
      <c r="U151" s="348"/>
      <c r="V151" s="348"/>
      <c r="W151" s="1280"/>
      <c r="X151" s="1280"/>
      <c r="Y151" s="1280"/>
      <c r="Z151" s="1280"/>
      <c r="AA151" s="1280"/>
      <c r="AB151" s="1280"/>
      <c r="AC151" s="1280"/>
      <c r="AD151" s="1280"/>
      <c r="AE151" s="1280"/>
      <c r="AF151" s="1280"/>
      <c r="AG151" s="1280"/>
      <c r="AH151" s="348"/>
      <c r="AI151" s="349"/>
      <c r="AJ151" s="348"/>
      <c r="AK151" s="348"/>
      <c r="AL151" s="348"/>
      <c r="AM151" s="348"/>
      <c r="AN151" s="348"/>
      <c r="AO151" s="348"/>
      <c r="AP151" s="348"/>
      <c r="AQ151" s="348"/>
      <c r="AR151" s="348"/>
      <c r="AS151" s="350"/>
      <c r="AT151" s="348"/>
      <c r="AU151" s="348"/>
      <c r="AV151" s="348"/>
      <c r="AW151" s="348"/>
      <c r="AX151" s="348"/>
      <c r="AY151" s="351"/>
      <c r="AZ151" s="348"/>
      <c r="BA151" s="348"/>
      <c r="BB151" s="348"/>
      <c r="BC151" s="348"/>
      <c r="BD151" s="348"/>
      <c r="BE151" s="348"/>
      <c r="BF151" s="348"/>
      <c r="BG151" s="348"/>
      <c r="BH151" s="348"/>
      <c r="BI151" s="348"/>
      <c r="BJ151" s="349"/>
      <c r="BK151" s="348"/>
      <c r="BL151" s="348"/>
      <c r="BM151" s="348"/>
      <c r="BN151" s="348"/>
      <c r="BO151" s="348"/>
      <c r="BP151" s="348"/>
      <c r="BQ151" s="348"/>
      <c r="BR151" s="348"/>
      <c r="BS151" s="348"/>
      <c r="BT151" s="348"/>
      <c r="BU151" s="348"/>
      <c r="BV151" s="348"/>
      <c r="BW151" s="348"/>
      <c r="BX151" s="348"/>
      <c r="BY151" s="348"/>
      <c r="BZ151" s="348"/>
      <c r="CA151" s="348"/>
      <c r="CB151" s="348"/>
      <c r="CC151" s="348"/>
      <c r="CD151" s="348"/>
      <c r="CE151" s="348"/>
      <c r="CF151" s="348"/>
      <c r="CG151" s="348"/>
      <c r="CH151" s="348"/>
      <c r="CI151" s="348"/>
      <c r="CJ151" s="348"/>
      <c r="CK151" s="348"/>
      <c r="CL151" s="348"/>
      <c r="CM151" s="348"/>
      <c r="CN151" s="348"/>
      <c r="CO151" s="348"/>
      <c r="CP151" s="348"/>
      <c r="CQ151" s="348"/>
      <c r="CR151" s="348"/>
      <c r="CS151" s="348"/>
      <c r="CT151" s="348"/>
      <c r="CU151" s="348"/>
      <c r="CV151" s="348"/>
      <c r="CW151" s="348"/>
      <c r="CX151" s="348"/>
      <c r="CY151" s="348"/>
      <c r="CZ151" s="348"/>
      <c r="DA151" s="348"/>
      <c r="DB151" s="348"/>
      <c r="DC151" s="348"/>
      <c r="DD151" s="348"/>
      <c r="DE151" s="348"/>
      <c r="DF151" s="348"/>
      <c r="DG151" s="348"/>
      <c r="DH151" s="348"/>
      <c r="DI151" s="348"/>
      <c r="DJ151" s="348"/>
      <c r="DK151" s="348"/>
      <c r="DL151" s="348"/>
      <c r="DM151" s="348"/>
      <c r="DN151" s="348"/>
      <c r="DO151" s="348"/>
      <c r="DP151" s="348"/>
      <c r="DQ151" s="348"/>
      <c r="DR151" s="348"/>
      <c r="DS151" s="348"/>
      <c r="DT151" s="348"/>
      <c r="DU151" s="348"/>
      <c r="DV151" s="352"/>
    </row>
    <row r="152" spans="2:126" ht="15" thickTop="1"/>
  </sheetData>
  <sheetProtection algorithmName="SHA-512" hashValue="7XvpgrRbnclyXDsVMsUzRiL1NunkQ+01tfzUhSUsSFIm1zfIoxd9H9dHUQvFtkHLKMXvFCJBUi1YG8vuWq8Jrg==" saltValue="uVnriJy64T6ckgrSbIlwNQ==" spinCount="100000" sheet="1" objects="1" scenarios="1"/>
  <mergeCells count="133">
    <mergeCell ref="DF141:DI141"/>
    <mergeCell ref="DF142:DI142"/>
    <mergeCell ref="DJ141:DU141"/>
    <mergeCell ref="DJ142:DU142"/>
    <mergeCell ref="DJ54:DS54"/>
    <mergeCell ref="CT46:DC46"/>
    <mergeCell ref="CT50:DC50"/>
    <mergeCell ref="DH25:DS25"/>
    <mergeCell ref="DJ30:DS30"/>
    <mergeCell ref="DJ34:DS34"/>
    <mergeCell ref="DJ38:DS38"/>
    <mergeCell ref="DJ42:DS42"/>
    <mergeCell ref="DJ46:DS46"/>
    <mergeCell ref="DJ50:DS50"/>
    <mergeCell ref="CR25:DC25"/>
    <mergeCell ref="CT30:DC30"/>
    <mergeCell ref="CT34:DC34"/>
    <mergeCell ref="CT38:DC38"/>
    <mergeCell ref="CT42:DC42"/>
    <mergeCell ref="CD89:CL89"/>
    <mergeCell ref="CF93:CM93"/>
    <mergeCell ref="CF97:CM97"/>
    <mergeCell ref="CF101:CM101"/>
    <mergeCell ref="CF105:CM105"/>
    <mergeCell ref="CF69:CM69"/>
    <mergeCell ref="CD73:CL73"/>
    <mergeCell ref="CF77:CM77"/>
    <mergeCell ref="CF81:CM81"/>
    <mergeCell ref="CF85:CM85"/>
    <mergeCell ref="CD49:CL49"/>
    <mergeCell ref="CD53:CL53"/>
    <mergeCell ref="CD57:CL57"/>
    <mergeCell ref="CD61:CL61"/>
    <mergeCell ref="CF65:CM65"/>
    <mergeCell ref="CB25:CM25"/>
    <mergeCell ref="CD30:CL30"/>
    <mergeCell ref="CD35:CL35"/>
    <mergeCell ref="CD40:CL40"/>
    <mergeCell ref="CD45:CL45"/>
    <mergeCell ref="AH110:AQ110"/>
    <mergeCell ref="AJ74:AP74"/>
    <mergeCell ref="AJ78:AP78"/>
    <mergeCell ref="AJ82:AP82"/>
    <mergeCell ref="AZ140:BI140"/>
    <mergeCell ref="AZ144:BI144"/>
    <mergeCell ref="AZ148:BI148"/>
    <mergeCell ref="BN25:BW25"/>
    <mergeCell ref="BP30:BV30"/>
    <mergeCell ref="BP34:BV34"/>
    <mergeCell ref="BP38:BV38"/>
    <mergeCell ref="BP42:BV42"/>
    <mergeCell ref="AZ113:BI113"/>
    <mergeCell ref="AZ121:BI121"/>
    <mergeCell ref="AZ128:BI128"/>
    <mergeCell ref="AX132:BI132"/>
    <mergeCell ref="AZ136:BI136"/>
    <mergeCell ref="BB86:BI86"/>
    <mergeCell ref="BB90:BI90"/>
    <mergeCell ref="AX94:BI94"/>
    <mergeCell ref="AZ98:BI98"/>
    <mergeCell ref="AZ106:BI106"/>
    <mergeCell ref="P34:Y34"/>
    <mergeCell ref="R38:Y38"/>
    <mergeCell ref="R42:Y42"/>
    <mergeCell ref="R46:Y46"/>
    <mergeCell ref="AH114:AQ114"/>
    <mergeCell ref="AU25:BA25"/>
    <mergeCell ref="AX30:BI30"/>
    <mergeCell ref="AZ34:BI34"/>
    <mergeCell ref="BB38:BI38"/>
    <mergeCell ref="BB42:BI42"/>
    <mergeCell ref="BB46:BI46"/>
    <mergeCell ref="BB50:BI50"/>
    <mergeCell ref="BB54:BI54"/>
    <mergeCell ref="BB58:BI58"/>
    <mergeCell ref="BB62:BI62"/>
    <mergeCell ref="AZ66:BI66"/>
    <mergeCell ref="BB70:BI70"/>
    <mergeCell ref="BB74:BI74"/>
    <mergeCell ref="BB78:BI78"/>
    <mergeCell ref="BB82:BI82"/>
    <mergeCell ref="AH94:AQ94"/>
    <mergeCell ref="AH98:AQ98"/>
    <mergeCell ref="AF102:AQ102"/>
    <mergeCell ref="AH106:AQ106"/>
    <mergeCell ref="AA25:AB25"/>
    <mergeCell ref="AC20:AL20"/>
    <mergeCell ref="AC21:AL21"/>
    <mergeCell ref="AC22:AL22"/>
    <mergeCell ref="AF86:AQ86"/>
    <mergeCell ref="AH90:AQ90"/>
    <mergeCell ref="R70:Y70"/>
    <mergeCell ref="AD30:AQ30"/>
    <mergeCell ref="AF34:AQ34"/>
    <mergeCell ref="AH38:AQ38"/>
    <mergeCell ref="AJ42:AP42"/>
    <mergeCell ref="AJ46:AP46"/>
    <mergeCell ref="AJ50:AP50"/>
    <mergeCell ref="AH54:AQ54"/>
    <mergeCell ref="AJ58:AP58"/>
    <mergeCell ref="AJ62:AP62"/>
    <mergeCell ref="AJ66:AP66"/>
    <mergeCell ref="AH70:AQ70"/>
    <mergeCell ref="R50:Y50"/>
    <mergeCell ref="P54:Y54"/>
    <mergeCell ref="R58:Y58"/>
    <mergeCell ref="R62:Y62"/>
    <mergeCell ref="R66:Y66"/>
    <mergeCell ref="N30:Y30"/>
    <mergeCell ref="W147:AG151"/>
    <mergeCell ref="AY5:CG5"/>
    <mergeCell ref="DF146:DU150"/>
    <mergeCell ref="DF139:DU140"/>
    <mergeCell ref="DF144:DU145"/>
    <mergeCell ref="CJ146:DA150"/>
    <mergeCell ref="C16:L16"/>
    <mergeCell ref="C17:L17"/>
    <mergeCell ref="Z10:AI10"/>
    <mergeCell ref="Z11:AI11"/>
    <mergeCell ref="Z12:AI12"/>
    <mergeCell ref="CV10:DE10"/>
    <mergeCell ref="CV11:DE11"/>
    <mergeCell ref="CV12:DE12"/>
    <mergeCell ref="C15:L15"/>
    <mergeCell ref="AW15:BF15"/>
    <mergeCell ref="BQ20:BZ20"/>
    <mergeCell ref="BQ21:BZ21"/>
    <mergeCell ref="BQ22:BZ22"/>
    <mergeCell ref="AN20:AO20"/>
    <mergeCell ref="Q25:Y25"/>
    <mergeCell ref="AW16:BF16"/>
    <mergeCell ref="AW17:BF17"/>
    <mergeCell ref="BH15:BI15"/>
  </mergeCells>
  <printOptions verticalCentered="1"/>
  <pageMargins left="0.31496062992125984" right="0.31496062992125984" top="0.19685039370078741" bottom="0.19685039370078741" header="0.31496062992125984" footer="0.31496062992125984"/>
  <pageSetup paperSize="66" scale="53" orientation="landscape" r:id="rId1"/>
  <drawing r:id="rId2"/>
  <legacyDrawing r:id="rId3"/>
  <oleObjects>
    <mc:AlternateContent xmlns:mc="http://schemas.openxmlformats.org/markup-compatibility/2006">
      <mc:Choice Requires="x14">
        <oleObject progId="Visio.Drawing.15" shapeId="1046" r:id="rId4">
          <objectPr defaultSize="0" r:id="rId5">
            <anchor moveWithCells="1">
              <from>
                <xdr:col>2</xdr:col>
                <xdr:colOff>180975</xdr:colOff>
                <xdr:row>143</xdr:row>
                <xdr:rowOff>114300</xdr:rowOff>
              </from>
              <to>
                <xdr:col>20</xdr:col>
                <xdr:colOff>171450</xdr:colOff>
                <xdr:row>148</xdr:row>
                <xdr:rowOff>57150</xdr:rowOff>
              </to>
            </anchor>
          </objectPr>
        </oleObject>
      </mc:Choice>
      <mc:Fallback>
        <oleObject progId="Visio.Drawing.15" shapeId="1046" r:id="rId4"/>
      </mc:Fallback>
    </mc:AlternateContent>
    <mc:AlternateContent xmlns:mc="http://schemas.openxmlformats.org/markup-compatibility/2006">
      <mc:Choice Requires="x14">
        <oleObject progId="Visio.Drawing.15" shapeId="1047" r:id="rId6">
          <objectPr defaultSize="0" r:id="rId7">
            <anchor moveWithCells="1">
              <from>
                <xdr:col>4</xdr:col>
                <xdr:colOff>152400</xdr:colOff>
                <xdr:row>137</xdr:row>
                <xdr:rowOff>152400</xdr:rowOff>
              </from>
              <to>
                <xdr:col>16</xdr:col>
                <xdr:colOff>209550</xdr:colOff>
                <xdr:row>142</xdr:row>
                <xdr:rowOff>66675</xdr:rowOff>
              </to>
            </anchor>
          </objectPr>
        </oleObject>
      </mc:Choice>
      <mc:Fallback>
        <oleObject progId="Visio.Drawing.15" shapeId="1047" r:id="rId6"/>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259FF-7206-4FA1-BE2B-340016C5FCDD}">
  <sheetPr codeName="Trang_tính3">
    <tabColor rgb="FFFFC000"/>
  </sheetPr>
  <dimension ref="A1:BI129"/>
  <sheetViews>
    <sheetView showGridLines="0" zoomScaleNormal="100" workbookViewId="0">
      <pane xSplit="8" ySplit="6" topLeftCell="I108" activePane="bottomRight" state="frozen"/>
      <selection pane="topRight" activeCell="I1" sqref="I1"/>
      <selection pane="bottomLeft" activeCell="A6" sqref="A6"/>
      <selection pane="bottomRight" activeCell="G9" sqref="G9"/>
    </sheetView>
  </sheetViews>
  <sheetFormatPr defaultRowHeight="12.75" outlineLevelCol="1"/>
  <cols>
    <col min="1" max="1" width="4.85546875" customWidth="1"/>
    <col min="2" max="2" width="6.7109375" style="376" customWidth="1" outlineLevel="1"/>
    <col min="3" max="3" width="6.7109375" style="372" customWidth="1" outlineLevel="1"/>
    <col min="4" max="4" width="6.7109375" style="402" customWidth="1" outlineLevel="1"/>
    <col min="5" max="5" width="16" style="372" customWidth="1" outlineLevel="1"/>
    <col min="6" max="6" width="69.42578125" style="371" bestFit="1" customWidth="1"/>
    <col min="7" max="7" width="9.5703125" style="377" bestFit="1" customWidth="1"/>
    <col min="8" max="8" width="2" style="371" customWidth="1"/>
    <col min="9" max="9" width="11.7109375" bestFit="1" customWidth="1"/>
    <col min="10" max="56" width="6.7109375" customWidth="1"/>
    <col min="57" max="57" width="7.28515625" customWidth="1"/>
    <col min="58" max="61" width="6.7109375" customWidth="1"/>
  </cols>
  <sheetData>
    <row r="1" spans="1:61" ht="12.75" customHeight="1">
      <c r="A1" s="438"/>
      <c r="B1" s="487"/>
      <c r="C1" s="488"/>
      <c r="D1" s="489"/>
      <c r="E1" s="488"/>
      <c r="F1" s="431"/>
      <c r="G1" s="520"/>
      <c r="H1" s="520"/>
      <c r="J1" s="407"/>
      <c r="K1" s="407"/>
      <c r="L1" s="407"/>
      <c r="M1" s="407"/>
      <c r="N1" s="407"/>
      <c r="O1" s="407"/>
      <c r="P1" s="407"/>
      <c r="Q1" s="407"/>
      <c r="R1" s="407"/>
      <c r="S1" s="407"/>
      <c r="T1" s="407"/>
      <c r="U1" s="407"/>
      <c r="V1" s="407"/>
      <c r="W1" s="407"/>
      <c r="X1" s="407"/>
      <c r="Y1" s="407"/>
      <c r="Z1" s="407"/>
      <c r="AA1" s="407"/>
      <c r="AB1" s="407"/>
      <c r="AC1" s="407"/>
      <c r="AD1" s="407"/>
      <c r="AE1" s="407"/>
      <c r="AF1" s="407"/>
      <c r="AG1" s="407"/>
      <c r="AH1" s="407"/>
      <c r="AI1" s="407"/>
      <c r="AJ1" s="407"/>
      <c r="AK1" s="407"/>
      <c r="AL1" s="407"/>
      <c r="AM1" s="407"/>
      <c r="AN1" s="407"/>
      <c r="AO1" s="407"/>
      <c r="AP1" s="407"/>
      <c r="AQ1" s="407"/>
      <c r="AR1" s="407"/>
      <c r="AS1" s="407"/>
      <c r="AT1" s="407"/>
      <c r="AU1" s="407"/>
      <c r="AV1" s="407"/>
      <c r="AW1" s="407"/>
      <c r="AX1" s="407"/>
      <c r="AY1" s="407"/>
      <c r="AZ1" s="407"/>
      <c r="BA1" s="407"/>
      <c r="BB1" s="407"/>
      <c r="BC1" s="407"/>
      <c r="BD1" s="407"/>
      <c r="BE1" s="407"/>
      <c r="BF1" s="407"/>
      <c r="BG1" s="407"/>
      <c r="BH1" s="407"/>
      <c r="BI1" s="407"/>
    </row>
    <row r="2" spans="1:61" ht="13.15" customHeight="1">
      <c r="B2" s="487"/>
      <c r="C2" s="593"/>
      <c r="D2" s="593"/>
      <c r="E2" s="593"/>
      <c r="F2" s="519"/>
      <c r="G2" s="521" t="s">
        <v>1065</v>
      </c>
      <c r="H2" s="522"/>
      <c r="I2" s="1391" t="s">
        <v>771</v>
      </c>
      <c r="J2" s="1376" t="s">
        <v>760</v>
      </c>
      <c r="K2" s="1377"/>
      <c r="L2" s="1377"/>
      <c r="M2" s="1377"/>
      <c r="N2" s="1377"/>
      <c r="O2" s="1377"/>
      <c r="P2" s="1377"/>
      <c r="Q2" s="1377"/>
      <c r="R2" s="1377"/>
      <c r="S2" s="1377"/>
      <c r="T2" s="1377"/>
      <c r="U2" s="1377"/>
      <c r="V2" s="1378"/>
      <c r="W2" s="1387" t="s">
        <v>761</v>
      </c>
      <c r="X2" s="1388"/>
      <c r="Y2" s="1388"/>
      <c r="Z2" s="1388"/>
      <c r="AA2" s="1388"/>
      <c r="AB2" s="1388"/>
      <c r="AC2" s="1388"/>
      <c r="AD2" s="1388"/>
      <c r="AE2" s="1388"/>
      <c r="AF2" s="1388"/>
      <c r="AG2" s="1388"/>
      <c r="AH2" s="1388"/>
      <c r="AI2" s="1388"/>
      <c r="AJ2" s="1389"/>
      <c r="AK2" s="1367" t="s">
        <v>770</v>
      </c>
      <c r="AL2" s="1368"/>
      <c r="AM2" s="1368"/>
      <c r="AN2" s="1368"/>
      <c r="AO2" s="1368"/>
      <c r="AP2" s="1368"/>
      <c r="AQ2" s="1368"/>
      <c r="AR2" s="1368"/>
      <c r="AS2" s="1368"/>
      <c r="AT2" s="1368"/>
      <c r="AU2" s="1368"/>
      <c r="AV2" s="1368"/>
      <c r="AW2" s="1368"/>
      <c r="AX2" s="1368"/>
      <c r="AY2" s="1368"/>
      <c r="AZ2" s="1368"/>
      <c r="BA2" s="1368"/>
      <c r="BB2" s="1368"/>
      <c r="BC2" s="1368"/>
      <c r="BD2" s="1368"/>
      <c r="BE2" s="1368"/>
      <c r="BF2" s="1368"/>
      <c r="BG2" s="1368"/>
      <c r="BH2" s="1368"/>
      <c r="BI2" s="1369"/>
    </row>
    <row r="3" spans="1:61" ht="13.15" customHeight="1">
      <c r="B3" s="487"/>
      <c r="C3" s="593"/>
      <c r="D3" s="593"/>
      <c r="E3" s="593"/>
      <c r="F3" s="519"/>
      <c r="G3" s="1390" t="s">
        <v>1064</v>
      </c>
      <c r="H3" s="1390"/>
      <c r="I3" s="1391"/>
      <c r="J3" s="1341" t="s">
        <v>758</v>
      </c>
      <c r="K3" s="1342"/>
      <c r="L3" s="1342"/>
      <c r="M3" s="1342"/>
      <c r="N3" s="1342"/>
      <c r="O3" s="1342"/>
      <c r="P3" s="1343"/>
      <c r="Q3" s="1344" t="s">
        <v>759</v>
      </c>
      <c r="R3" s="1345"/>
      <c r="S3" s="1345"/>
      <c r="T3" s="1345"/>
      <c r="U3" s="1345"/>
      <c r="V3" s="1346"/>
      <c r="W3" s="1373" t="s">
        <v>762</v>
      </c>
      <c r="X3" s="1374"/>
      <c r="Y3" s="1374"/>
      <c r="Z3" s="1375"/>
      <c r="AA3" s="1379" t="s">
        <v>763</v>
      </c>
      <c r="AB3" s="1380"/>
      <c r="AC3" s="1381"/>
      <c r="AD3" s="1382" t="s">
        <v>764</v>
      </c>
      <c r="AE3" s="1383"/>
      <c r="AF3" s="1383"/>
      <c r="AG3" s="1384"/>
      <c r="AH3" s="1385" t="s">
        <v>765</v>
      </c>
      <c r="AI3" s="1386"/>
      <c r="AJ3" s="439" t="s">
        <v>766</v>
      </c>
      <c r="AK3" s="1370" t="s">
        <v>767</v>
      </c>
      <c r="AL3" s="1371"/>
      <c r="AM3" s="1371"/>
      <c r="AN3" s="1371"/>
      <c r="AO3" s="1371"/>
      <c r="AP3" s="1371"/>
      <c r="AQ3" s="1371"/>
      <c r="AR3" s="1371"/>
      <c r="AS3" s="1371"/>
      <c r="AT3" s="1371"/>
      <c r="AU3" s="1371"/>
      <c r="AV3" s="1371"/>
      <c r="AW3" s="1371"/>
      <c r="AX3" s="1371"/>
      <c r="AY3" s="1371"/>
      <c r="AZ3" s="1371"/>
      <c r="BA3" s="1371"/>
      <c r="BB3" s="1371"/>
      <c r="BC3" s="1372"/>
      <c r="BD3" s="1364" t="s">
        <v>768</v>
      </c>
      <c r="BE3" s="1365"/>
      <c r="BF3" s="1366"/>
      <c r="BG3" s="1341" t="s">
        <v>769</v>
      </c>
      <c r="BH3" s="1343"/>
      <c r="BI3" s="440" t="s">
        <v>766</v>
      </c>
    </row>
    <row r="4" spans="1:61" s="382" customFormat="1">
      <c r="B4" s="490"/>
      <c r="C4" s="491"/>
      <c r="D4" s="491"/>
      <c r="E4" s="491"/>
      <c r="F4" s="432"/>
      <c r="G4" s="1390"/>
      <c r="H4" s="1390"/>
      <c r="I4" s="401" t="s">
        <v>723</v>
      </c>
      <c r="J4" s="433">
        <v>1</v>
      </c>
      <c r="K4" s="434">
        <v>2</v>
      </c>
      <c r="L4" s="434">
        <v>3</v>
      </c>
      <c r="M4" s="434">
        <v>4</v>
      </c>
      <c r="N4" s="434">
        <v>5</v>
      </c>
      <c r="O4" s="434">
        <v>6</v>
      </c>
      <c r="P4" s="435">
        <v>7</v>
      </c>
      <c r="Q4" s="433">
        <v>8</v>
      </c>
      <c r="R4" s="434">
        <v>9</v>
      </c>
      <c r="S4" s="434">
        <v>10</v>
      </c>
      <c r="T4" s="434">
        <v>11</v>
      </c>
      <c r="U4" s="434">
        <v>12</v>
      </c>
      <c r="V4" s="435">
        <v>13</v>
      </c>
      <c r="W4" s="433">
        <v>14</v>
      </c>
      <c r="X4" s="434">
        <v>15</v>
      </c>
      <c r="Y4" s="434">
        <v>16</v>
      </c>
      <c r="Z4" s="435">
        <v>17</v>
      </c>
      <c r="AA4" s="433">
        <v>18</v>
      </c>
      <c r="AB4" s="434">
        <v>19</v>
      </c>
      <c r="AC4" s="435">
        <v>20</v>
      </c>
      <c r="AD4" s="433">
        <v>21</v>
      </c>
      <c r="AE4" s="434">
        <v>22</v>
      </c>
      <c r="AF4" s="434">
        <v>23</v>
      </c>
      <c r="AG4" s="435">
        <v>24</v>
      </c>
      <c r="AH4" s="433">
        <v>25</v>
      </c>
      <c r="AI4" s="435">
        <v>26</v>
      </c>
      <c r="AJ4" s="436">
        <v>27</v>
      </c>
      <c r="AK4" s="433">
        <v>28</v>
      </c>
      <c r="AL4" s="434">
        <v>29</v>
      </c>
      <c r="AM4" s="434">
        <v>30</v>
      </c>
      <c r="AN4" s="434">
        <v>31</v>
      </c>
      <c r="AO4" s="434">
        <v>32</v>
      </c>
      <c r="AP4" s="434">
        <v>33</v>
      </c>
      <c r="AQ4" s="434">
        <v>34</v>
      </c>
      <c r="AR4" s="434">
        <v>35</v>
      </c>
      <c r="AS4" s="434">
        <v>36</v>
      </c>
      <c r="AT4" s="434">
        <v>37</v>
      </c>
      <c r="AU4" s="434">
        <v>38</v>
      </c>
      <c r="AV4" s="434">
        <v>39</v>
      </c>
      <c r="AW4" s="434">
        <v>40</v>
      </c>
      <c r="AX4" s="434">
        <v>41</v>
      </c>
      <c r="AY4" s="434">
        <v>42</v>
      </c>
      <c r="AZ4" s="434">
        <v>43</v>
      </c>
      <c r="BA4" s="434">
        <v>44</v>
      </c>
      <c r="BB4" s="434">
        <v>45</v>
      </c>
      <c r="BC4" s="435">
        <v>46</v>
      </c>
      <c r="BD4" s="433">
        <v>47</v>
      </c>
      <c r="BE4" s="434">
        <v>48</v>
      </c>
      <c r="BF4" s="435">
        <v>49</v>
      </c>
      <c r="BG4" s="433">
        <v>50</v>
      </c>
      <c r="BH4" s="435">
        <v>51</v>
      </c>
      <c r="BI4" s="436">
        <v>52</v>
      </c>
    </row>
    <row r="5" spans="1:61" s="374" customFormat="1" ht="30" customHeight="1">
      <c r="B5" s="375"/>
      <c r="C5" s="404"/>
      <c r="D5" s="404"/>
      <c r="E5" s="404"/>
      <c r="F5" s="706" t="s">
        <v>529</v>
      </c>
      <c r="G5" s="394" t="s">
        <v>407</v>
      </c>
      <c r="H5" s="384"/>
      <c r="I5" s="373"/>
      <c r="J5" s="450" t="s">
        <v>127</v>
      </c>
      <c r="K5" s="451" t="s">
        <v>128</v>
      </c>
      <c r="L5" s="451" t="s">
        <v>134</v>
      </c>
      <c r="M5" s="451" t="s">
        <v>135</v>
      </c>
      <c r="N5" s="451" t="s">
        <v>136</v>
      </c>
      <c r="O5" s="451" t="s">
        <v>137</v>
      </c>
      <c r="P5" s="452" t="s">
        <v>138</v>
      </c>
      <c r="Q5" s="450" t="s">
        <v>164</v>
      </c>
      <c r="R5" s="451" t="s">
        <v>727</v>
      </c>
      <c r="S5" s="451" t="s">
        <v>728</v>
      </c>
      <c r="T5" s="451" t="s">
        <v>680</v>
      </c>
      <c r="U5" s="451" t="s">
        <v>729</v>
      </c>
      <c r="V5" s="452" t="s">
        <v>169</v>
      </c>
      <c r="W5" s="450" t="s">
        <v>68</v>
      </c>
      <c r="X5" s="451" t="s">
        <v>682</v>
      </c>
      <c r="Y5" s="451" t="s">
        <v>683</v>
      </c>
      <c r="Z5" s="452" t="s">
        <v>684</v>
      </c>
      <c r="AA5" s="450" t="s">
        <v>66</v>
      </c>
      <c r="AB5" s="451" t="s">
        <v>686</v>
      </c>
      <c r="AC5" s="452" t="s">
        <v>687</v>
      </c>
      <c r="AD5" s="450" t="s">
        <v>67</v>
      </c>
      <c r="AE5" s="451" t="s">
        <v>688</v>
      </c>
      <c r="AF5" s="451" t="s">
        <v>689</v>
      </c>
      <c r="AG5" s="452" t="s">
        <v>690</v>
      </c>
      <c r="AH5" s="450" t="s">
        <v>691</v>
      </c>
      <c r="AI5" s="452" t="s">
        <v>692</v>
      </c>
      <c r="AJ5" s="473" t="s">
        <v>197</v>
      </c>
      <c r="AK5" s="450" t="s">
        <v>695</v>
      </c>
      <c r="AL5" s="451" t="s">
        <v>696</v>
      </c>
      <c r="AM5" s="451" t="s">
        <v>697</v>
      </c>
      <c r="AN5" s="451" t="s">
        <v>698</v>
      </c>
      <c r="AO5" s="451" t="s">
        <v>699</v>
      </c>
      <c r="AP5" s="451" t="s">
        <v>700</v>
      </c>
      <c r="AQ5" s="451" t="s">
        <v>949</v>
      </c>
      <c r="AR5" s="485" t="s">
        <v>702</v>
      </c>
      <c r="AS5" s="486" t="s">
        <v>703</v>
      </c>
      <c r="AT5" s="485" t="s">
        <v>704</v>
      </c>
      <c r="AU5" s="486" t="s">
        <v>705</v>
      </c>
      <c r="AV5" s="485" t="s">
        <v>706</v>
      </c>
      <c r="AW5" s="486" t="s">
        <v>707</v>
      </c>
      <c r="AX5" s="485" t="s">
        <v>708</v>
      </c>
      <c r="AY5" s="486" t="s">
        <v>709</v>
      </c>
      <c r="AZ5" s="485" t="s">
        <v>710</v>
      </c>
      <c r="BA5" s="486" t="s">
        <v>711</v>
      </c>
      <c r="BB5" s="485" t="s">
        <v>712</v>
      </c>
      <c r="BC5" s="486" t="s">
        <v>713</v>
      </c>
      <c r="BD5" s="450" t="s">
        <v>714</v>
      </c>
      <c r="BE5" s="451" t="s">
        <v>715</v>
      </c>
      <c r="BF5" s="452" t="s">
        <v>716</v>
      </c>
      <c r="BG5" s="450" t="s">
        <v>719</v>
      </c>
      <c r="BH5" s="452" t="s">
        <v>720</v>
      </c>
      <c r="BI5" s="473" t="s">
        <v>721</v>
      </c>
    </row>
    <row r="6" spans="1:61" s="382" customFormat="1">
      <c r="A6" s="382" t="str">
        <f>A9&amp;A10&amp;A11&amp;A12&amp;A13&amp;A14&amp;A15&amp;A16&amp;A17&amp;A18&amp;A19&amp;A20&amp;A21&amp;A22&amp;A23&amp;A24&amp;A25&amp;A26&amp;A27&amp;A28&amp;A29&amp;A30&amp;A31&amp;A32&amp;A33&amp;A34&amp;A35&amp;A36&amp;A37&amp;A38&amp;A39&amp;A40&amp;A41&amp;A42&amp;A43&amp;A44&amp;A45&amp;A46&amp;A47&amp;A48&amp;A49&amp;A50&amp;A51&amp;A52&amp;A53&amp;A54&amp;A55&amp;A56&amp;A57&amp;A58&amp;A59&amp;A60&amp;A61&amp;A62&amp;A63&amp;A64&amp;A65&amp;A66&amp;A67&amp;A68&amp;A69&amp;A70&amp;A71&amp;A72&amp;A73&amp;A74&amp;A75&amp;A76&amp;A77&amp;A78&amp;A79&amp;A80&amp;A81&amp;A82&amp;A83&amp;A84&amp;A85&amp;A86&amp;A87&amp;A88&amp;A89&amp;A90&amp;A91&amp;A92&amp;A93&amp;A94&amp;A95&amp;A96&amp;A97&amp;A98&amp;A99&amp;A100&amp;A101&amp;A102&amp;A103&amp;A104&amp;A105&amp;A106&amp;A107&amp;A108&amp;A109&amp;A110&amp;A111&amp;A112&amp;A113&amp;A114&amp;A115&amp;A116&amp;A117&amp;A118&amp;A119&amp;A120&amp;A121&amp;A122&amp;A123&amp;A124&amp;A125&amp;A126&amp;A127&amp;A128&amp;A129</f>
        <v/>
      </c>
      <c r="B6" s="378"/>
      <c r="C6" s="405"/>
      <c r="D6" s="405"/>
      <c r="E6" s="405"/>
      <c r="F6" s="414"/>
      <c r="G6" s="379"/>
      <c r="H6" s="380"/>
      <c r="I6" s="381"/>
      <c r="J6" s="426">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K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L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M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N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O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P6" s="428">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Q6" s="426">
        <f>+H9+H10+H11+H12+H13+H14+H15+H16+H17+H18+H19+H20+H26+H27+H33+H34+H35+H36+H37+H38+H39+H40+H41+H42+H43+H44+H45+H46+H47+H48+H49+H50+H51+H52+H53+H54+H55+H56+H57+H58+H59+H60+H61+H62+H63+H68+H73+H90+H95+H100+H105+H110+H115+H120+H125</f>
        <v>55</v>
      </c>
      <c r="R6" s="427">
        <f>+H9+H10+H11+H12+H13+H14+H15+H16+H17+H18+H19+H20+H26+H27+H33+H34+H35+H36+H37+H38+H39+H40+H41+H42+H43+H44+H45+H46+H47+H48+H49+H50+H51+H52+H53+H54+H55+H56+H57+H58+H59+H60+H61+H62+H63+H64+H68+H69+H73+H74+H90+H91+H95+H96+H100+H101+H105+H106+H110+H111+H115+H116+H120+H121+H125+H126</f>
        <v>66</v>
      </c>
      <c r="S6" s="427">
        <f>+H9+H10+H11+H12+H13+H14+H15+H16+H17+H18+H20+H26+H27+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110</v>
      </c>
      <c r="T6" s="427">
        <f>+H9+H10+H11+H12+H13+H14+H15+H16+H17+H18+H19+H20+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105</v>
      </c>
      <c r="U6" s="427">
        <f>+H9+H10+H11+H12+H34+H38+H39+H40+H41+H42+H47+H48+H49+H50+H55+H56+H57+H58+H63+H64+H65+H68+H69+H70+H73+H74+H75+H90+H91+H92+H95+H96+H97+H100+H101+H102+H105+H106+H107+H110+H111+H112+H115+H116+H117+H120+H121+H122+H125+H126+H127</f>
        <v>51</v>
      </c>
      <c r="V6" s="428">
        <f>+H9+H10+H11+H12+H13+H14+H15+H16+H17+H18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101</v>
      </c>
      <c r="W6" s="426">
        <f>+H9+H10+H11+H12+H13+H14+H15+H16+H17+H18+H19+H20</f>
        <v>12</v>
      </c>
      <c r="X6" s="427">
        <f>+H9+H10+H11+H12+H13+H14+H15+H16+H17+H18+H19+H20</f>
        <v>12</v>
      </c>
      <c r="Y6" s="427">
        <f>+H9+H10+H11+H12+H13+H14+H15+H16+H17+H18+H19+H20</f>
        <v>12</v>
      </c>
      <c r="Z6" s="428">
        <f>+H9+H10+H11+H12+H13+H14+H15+H16+H17+H18+H19+H20</f>
        <v>12</v>
      </c>
      <c r="AA6" s="426">
        <f>+H9+H10+H11+H12+H13+H14+H15+H16</f>
        <v>8</v>
      </c>
      <c r="AB6" s="427">
        <f>+H9+H10+H13+H14</f>
        <v>4</v>
      </c>
      <c r="AC6" s="428">
        <f>+H11+H12+H15+H16</f>
        <v>4</v>
      </c>
      <c r="AD6" s="426">
        <f>+H17+H18</f>
        <v>2</v>
      </c>
      <c r="AE6" s="427">
        <f>+H17+H18</f>
        <v>2</v>
      </c>
      <c r="AF6" s="427">
        <f>+H17+H18</f>
        <v>2</v>
      </c>
      <c r="AG6" s="428">
        <f>+H17+H18</f>
        <v>2</v>
      </c>
      <c r="AH6" s="426">
        <f>+H10+H12+H14+H16+H18</f>
        <v>5</v>
      </c>
      <c r="AI6" s="428">
        <f>+H10+H12+H14+H16+H18</f>
        <v>5</v>
      </c>
      <c r="AJ6" s="429">
        <f>+H19</f>
        <v>1</v>
      </c>
      <c r="AK6" s="426">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L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M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N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O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P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Q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R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S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T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U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V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W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X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Y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Z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A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B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C6" s="428">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D6" s="426">
        <f>+H39+H40+H41+H42+H43+H44+H45+H46+H90+H91+H92+H93+H94+H95+H96+H97+H98+H99+H100+H101+H102+H103+H104+H105+H106+H107+H108+H109+H110+H111+H112+H113+H114+H115+H116+H117+H118+H119+H120+H121+H122+H123+H124+H125+H126+H127+H128+H129</f>
        <v>48</v>
      </c>
      <c r="BE6" s="427">
        <f>+H39+H40+H41+H42+H43+H44+H45+H46+H90+H91+H92+H93+H94+H95+H96+H97+H98+H99+H100+H101+H102+H103+H104+H105+H106+H107+H108+H109+H110+H111+H112+H113+H114+H115+H116+H117+H118+H119+H120+H121+H122+H123+H124+H125+H126+H127+H128+H129</f>
        <v>48</v>
      </c>
      <c r="BF6" s="428">
        <f>+H39+H40+H41+H42+H43+H44+H45+H46+H90+H91+H92+H93+H94+H95+H96+H97+H98+H99+H100+H101+H102+H103+H104+H105+H106+H107+H108+H109+H110+H111+H112+H113+H114+H115+H116+H117+H118+H119+H120+H121+H122+H123+H124+H125+H126+H127+H128+H129</f>
        <v>48</v>
      </c>
      <c r="BG6" s="426">
        <f>+H39+H40+H41+H42+H43+H44+H45+H46+H55+H56+H57+H58+H59+H60+H61+H62+H63+H64+H65+H66+H68+H69+H70+H71+H73+H74+H75+H76</f>
        <v>28</v>
      </c>
      <c r="BH6" s="428">
        <f>+H39+H40+H41+H42+H43+H44+H45+H46+H55+H56+H57+H58+H59+H60+H61+H62+H63+H64+H65+H66+H68+H69+H70+H71+H73+H74+H75+H76</f>
        <v>28</v>
      </c>
      <c r="BI6" s="429">
        <f>+H39+H40+H43+H44+H47+H48+H51+H52+H55+H56+H59+H60+H63+H64+H65+H66+H67+H68+H69+H70+H71+H72+H73+H74+H75+H76+H77+H78+H79+H80+H81+H82+H83+H84+H85+H86+H87+H88+H89+H90+H91+H92+H93+H94+H95+H96+H97+H98+H99+H100+H101+H102+H103+H104+H105+H106+H107+H108+H109+H110+H111+H112+H113+H114+H115+H116+H117+H118+H119+H120+H121+H122+H123+H124+H125+H126+H127+H128+H129</f>
        <v>79</v>
      </c>
    </row>
    <row r="7" spans="1:61" s="382" customFormat="1">
      <c r="B7" s="383"/>
      <c r="C7" s="403"/>
      <c r="D7" s="403"/>
      <c r="E7" s="403"/>
      <c r="F7" s="415"/>
      <c r="G7" s="416"/>
      <c r="H7" s="417"/>
    </row>
    <row r="8" spans="1:61" s="382" customFormat="1" ht="18">
      <c r="B8" s="383"/>
      <c r="C8" s="403"/>
      <c r="D8" s="403"/>
      <c r="E8" s="403"/>
      <c r="F8" s="415"/>
      <c r="G8" s="416"/>
      <c r="H8" s="417"/>
      <c r="I8" s="437" t="s">
        <v>350</v>
      </c>
    </row>
    <row r="9" spans="1:61">
      <c r="B9" s="1347" t="s">
        <v>757</v>
      </c>
      <c r="C9" s="1363" t="s">
        <v>732</v>
      </c>
      <c r="D9" s="1360" t="s">
        <v>733</v>
      </c>
      <c r="E9" s="1361" t="s">
        <v>741</v>
      </c>
      <c r="F9" s="419" t="s">
        <v>582</v>
      </c>
      <c r="G9" s="409" t="s">
        <v>408</v>
      </c>
      <c r="H9" s="430">
        <v>1</v>
      </c>
      <c r="I9" s="408">
        <f>SUM(J9:BI9)</f>
        <v>19</v>
      </c>
      <c r="J9" s="406">
        <v>1</v>
      </c>
      <c r="K9" s="406">
        <v>1</v>
      </c>
      <c r="L9" s="406">
        <v>1</v>
      </c>
      <c r="M9" s="406">
        <v>1</v>
      </c>
      <c r="N9" s="406">
        <v>1</v>
      </c>
      <c r="O9" s="406">
        <v>1</v>
      </c>
      <c r="P9" s="406">
        <v>1</v>
      </c>
      <c r="Q9" s="406">
        <v>1</v>
      </c>
      <c r="R9" s="406">
        <v>1</v>
      </c>
      <c r="S9" s="406">
        <v>1</v>
      </c>
      <c r="T9" s="406">
        <v>1</v>
      </c>
      <c r="U9" s="406">
        <v>1</v>
      </c>
      <c r="V9" s="406">
        <v>1</v>
      </c>
      <c r="W9" s="406">
        <v>1</v>
      </c>
      <c r="X9" s="406">
        <v>1</v>
      </c>
      <c r="Y9" s="406">
        <v>1</v>
      </c>
      <c r="Z9" s="406">
        <v>1</v>
      </c>
      <c r="AA9" s="406">
        <v>1</v>
      </c>
      <c r="AB9" s="406">
        <v>1</v>
      </c>
      <c r="AC9" s="406"/>
      <c r="AD9" s="406"/>
      <c r="AE9" s="406"/>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c r="BG9" s="406"/>
      <c r="BH9" s="406"/>
      <c r="BI9" s="406"/>
    </row>
    <row r="10" spans="1:61">
      <c r="B10" s="1348"/>
      <c r="C10" s="1363"/>
      <c r="D10" s="1360"/>
      <c r="E10" s="1362"/>
      <c r="F10" s="420" t="s">
        <v>583</v>
      </c>
      <c r="G10" s="410" t="s">
        <v>409</v>
      </c>
      <c r="H10" s="430">
        <v>1</v>
      </c>
      <c r="I10" s="408">
        <f t="shared" ref="I10:I73" si="0">SUM(J10:BI10)</f>
        <v>21</v>
      </c>
      <c r="J10" s="406">
        <v>1</v>
      </c>
      <c r="K10" s="406">
        <v>1</v>
      </c>
      <c r="L10" s="406">
        <v>1</v>
      </c>
      <c r="M10" s="406">
        <v>1</v>
      </c>
      <c r="N10" s="406">
        <v>1</v>
      </c>
      <c r="O10" s="406">
        <v>1</v>
      </c>
      <c r="P10" s="406">
        <v>1</v>
      </c>
      <c r="Q10" s="406">
        <v>1</v>
      </c>
      <c r="R10" s="406">
        <v>1</v>
      </c>
      <c r="S10" s="406">
        <v>1</v>
      </c>
      <c r="T10" s="406">
        <v>1</v>
      </c>
      <c r="U10" s="406">
        <v>1</v>
      </c>
      <c r="V10" s="406">
        <v>1</v>
      </c>
      <c r="W10" s="406">
        <v>1</v>
      </c>
      <c r="X10" s="406">
        <v>1</v>
      </c>
      <c r="Y10" s="406">
        <v>1</v>
      </c>
      <c r="Z10" s="406">
        <v>1</v>
      </c>
      <c r="AA10" s="406">
        <v>1</v>
      </c>
      <c r="AB10" s="406">
        <v>1</v>
      </c>
      <c r="AC10" s="406"/>
      <c r="AD10" s="406"/>
      <c r="AE10" s="406"/>
      <c r="AF10" s="406"/>
      <c r="AG10" s="406"/>
      <c r="AH10" s="406">
        <v>1</v>
      </c>
      <c r="AI10" s="406">
        <v>1</v>
      </c>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row>
    <row r="11" spans="1:61">
      <c r="B11" s="1348"/>
      <c r="C11" s="1363"/>
      <c r="D11" s="1360"/>
      <c r="E11" s="1362"/>
      <c r="F11" s="420" t="s">
        <v>584</v>
      </c>
      <c r="G11" s="410" t="s">
        <v>410</v>
      </c>
      <c r="H11" s="430">
        <v>1</v>
      </c>
      <c r="I11" s="408">
        <f t="shared" si="0"/>
        <v>19</v>
      </c>
      <c r="J11" s="406">
        <v>1</v>
      </c>
      <c r="K11" s="406">
        <v>1</v>
      </c>
      <c r="L11" s="406">
        <v>1</v>
      </c>
      <c r="M11" s="406">
        <v>1</v>
      </c>
      <c r="N11" s="406">
        <v>1</v>
      </c>
      <c r="O11" s="406">
        <v>1</v>
      </c>
      <c r="P11" s="406">
        <v>1</v>
      </c>
      <c r="Q11" s="406">
        <v>1</v>
      </c>
      <c r="R11" s="406">
        <v>1</v>
      </c>
      <c r="S11" s="406">
        <v>1</v>
      </c>
      <c r="T11" s="406">
        <v>1</v>
      </c>
      <c r="U11" s="406">
        <v>1</v>
      </c>
      <c r="V11" s="406">
        <v>1</v>
      </c>
      <c r="W11" s="406">
        <v>1</v>
      </c>
      <c r="X11" s="406">
        <v>1</v>
      </c>
      <c r="Y11" s="406">
        <v>1</v>
      </c>
      <c r="Z11" s="406">
        <v>1</v>
      </c>
      <c r="AA11" s="406">
        <v>1</v>
      </c>
      <c r="AB11" s="406"/>
      <c r="AC11" s="406">
        <v>1</v>
      </c>
      <c r="AD11" s="406"/>
      <c r="AE11" s="406"/>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c r="BG11" s="406"/>
      <c r="BH11" s="406"/>
      <c r="BI11" s="406"/>
    </row>
    <row r="12" spans="1:61">
      <c r="B12" s="1348"/>
      <c r="C12" s="1363"/>
      <c r="D12" s="1360"/>
      <c r="E12" s="1362"/>
      <c r="F12" s="420" t="s">
        <v>585</v>
      </c>
      <c r="G12" s="410" t="s">
        <v>411</v>
      </c>
      <c r="H12" s="430">
        <v>1</v>
      </c>
      <c r="I12" s="408">
        <f t="shared" si="0"/>
        <v>21</v>
      </c>
      <c r="J12" s="406">
        <v>1</v>
      </c>
      <c r="K12" s="406">
        <v>1</v>
      </c>
      <c r="L12" s="406">
        <v>1</v>
      </c>
      <c r="M12" s="406">
        <v>1</v>
      </c>
      <c r="N12" s="406">
        <v>1</v>
      </c>
      <c r="O12" s="406">
        <v>1</v>
      </c>
      <c r="P12" s="406">
        <v>1</v>
      </c>
      <c r="Q12" s="406">
        <v>1</v>
      </c>
      <c r="R12" s="406">
        <v>1</v>
      </c>
      <c r="S12" s="406">
        <v>1</v>
      </c>
      <c r="T12" s="406">
        <v>1</v>
      </c>
      <c r="U12" s="406">
        <v>1</v>
      </c>
      <c r="V12" s="406">
        <v>1</v>
      </c>
      <c r="W12" s="406">
        <v>1</v>
      </c>
      <c r="X12" s="406">
        <v>1</v>
      </c>
      <c r="Y12" s="406">
        <v>1</v>
      </c>
      <c r="Z12" s="406">
        <v>1</v>
      </c>
      <c r="AA12" s="406">
        <v>1</v>
      </c>
      <c r="AB12" s="406"/>
      <c r="AC12" s="406">
        <v>1</v>
      </c>
      <c r="AD12" s="406"/>
      <c r="AE12" s="406"/>
      <c r="AF12" s="406"/>
      <c r="AG12" s="406"/>
      <c r="AH12" s="406">
        <v>1</v>
      </c>
      <c r="AI12" s="406">
        <v>1</v>
      </c>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row>
    <row r="13" spans="1:61">
      <c r="B13" s="1348"/>
      <c r="C13" s="1363"/>
      <c r="D13" s="1360"/>
      <c r="E13" s="1362"/>
      <c r="F13" s="420" t="s">
        <v>586</v>
      </c>
      <c r="G13" s="410" t="s">
        <v>412</v>
      </c>
      <c r="H13" s="430">
        <v>1</v>
      </c>
      <c r="I13" s="408">
        <f t="shared" si="0"/>
        <v>18</v>
      </c>
      <c r="J13" s="406">
        <v>1</v>
      </c>
      <c r="K13" s="406">
        <v>1</v>
      </c>
      <c r="L13" s="406">
        <v>1</v>
      </c>
      <c r="M13" s="406">
        <v>1</v>
      </c>
      <c r="N13" s="406">
        <v>1</v>
      </c>
      <c r="O13" s="406">
        <v>1</v>
      </c>
      <c r="P13" s="406">
        <v>1</v>
      </c>
      <c r="Q13" s="406">
        <v>1</v>
      </c>
      <c r="R13" s="406">
        <v>1</v>
      </c>
      <c r="S13" s="406">
        <v>1</v>
      </c>
      <c r="T13" s="406">
        <v>1</v>
      </c>
      <c r="U13" s="406"/>
      <c r="V13" s="406">
        <v>1</v>
      </c>
      <c r="W13" s="406">
        <v>1</v>
      </c>
      <c r="X13" s="406">
        <v>1</v>
      </c>
      <c r="Y13" s="406">
        <v>1</v>
      </c>
      <c r="Z13" s="406">
        <v>1</v>
      </c>
      <c r="AA13" s="406">
        <v>1</v>
      </c>
      <c r="AB13" s="406">
        <v>1</v>
      </c>
      <c r="AC13" s="406"/>
      <c r="AD13" s="406"/>
      <c r="AE13" s="406"/>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row>
    <row r="14" spans="1:61">
      <c r="B14" s="1348"/>
      <c r="C14" s="1363"/>
      <c r="D14" s="1360"/>
      <c r="E14" s="1362"/>
      <c r="F14" s="420" t="s">
        <v>587</v>
      </c>
      <c r="G14" s="410" t="s">
        <v>413</v>
      </c>
      <c r="H14" s="430">
        <v>1</v>
      </c>
      <c r="I14" s="408">
        <f t="shared" si="0"/>
        <v>20</v>
      </c>
      <c r="J14" s="406">
        <v>1</v>
      </c>
      <c r="K14" s="406">
        <v>1</v>
      </c>
      <c r="L14" s="406">
        <v>1</v>
      </c>
      <c r="M14" s="406">
        <v>1</v>
      </c>
      <c r="N14" s="406">
        <v>1</v>
      </c>
      <c r="O14" s="406">
        <v>1</v>
      </c>
      <c r="P14" s="406">
        <v>1</v>
      </c>
      <c r="Q14" s="406">
        <v>1</v>
      </c>
      <c r="R14" s="406">
        <v>1</v>
      </c>
      <c r="S14" s="406">
        <v>1</v>
      </c>
      <c r="T14" s="406">
        <v>1</v>
      </c>
      <c r="U14" s="406"/>
      <c r="V14" s="406">
        <v>1</v>
      </c>
      <c r="W14" s="406">
        <v>1</v>
      </c>
      <c r="X14" s="406">
        <v>1</v>
      </c>
      <c r="Y14" s="406">
        <v>1</v>
      </c>
      <c r="Z14" s="406">
        <v>1</v>
      </c>
      <c r="AA14" s="406">
        <v>1</v>
      </c>
      <c r="AB14" s="406">
        <v>1</v>
      </c>
      <c r="AC14" s="406"/>
      <c r="AD14" s="406"/>
      <c r="AE14" s="406"/>
      <c r="AF14" s="406"/>
      <c r="AG14" s="406"/>
      <c r="AH14" s="406">
        <v>1</v>
      </c>
      <c r="AI14" s="406">
        <v>1</v>
      </c>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row>
    <row r="15" spans="1:61">
      <c r="B15" s="1348"/>
      <c r="C15" s="1363"/>
      <c r="D15" s="1360"/>
      <c r="E15" s="1362"/>
      <c r="F15" s="420" t="s">
        <v>588</v>
      </c>
      <c r="G15" s="410" t="s">
        <v>414</v>
      </c>
      <c r="H15" s="430">
        <v>1</v>
      </c>
      <c r="I15" s="408">
        <f t="shared" si="0"/>
        <v>18</v>
      </c>
      <c r="J15" s="406">
        <v>1</v>
      </c>
      <c r="K15" s="406">
        <v>1</v>
      </c>
      <c r="L15" s="406">
        <v>1</v>
      </c>
      <c r="M15" s="406">
        <v>1</v>
      </c>
      <c r="N15" s="406">
        <v>1</v>
      </c>
      <c r="O15" s="406">
        <v>1</v>
      </c>
      <c r="P15" s="406">
        <v>1</v>
      </c>
      <c r="Q15" s="406">
        <v>1</v>
      </c>
      <c r="R15" s="406">
        <v>1</v>
      </c>
      <c r="S15" s="406">
        <v>1</v>
      </c>
      <c r="T15" s="406">
        <v>1</v>
      </c>
      <c r="U15" s="406"/>
      <c r="V15" s="406">
        <v>1</v>
      </c>
      <c r="W15" s="406">
        <v>1</v>
      </c>
      <c r="X15" s="406">
        <v>1</v>
      </c>
      <c r="Y15" s="406">
        <v>1</v>
      </c>
      <c r="Z15" s="406">
        <v>1</v>
      </c>
      <c r="AA15" s="406">
        <v>1</v>
      </c>
      <c r="AB15" s="406"/>
      <c r="AC15" s="406">
        <v>1</v>
      </c>
      <c r="AD15" s="406"/>
      <c r="AE15" s="406"/>
      <c r="AF15" s="406"/>
      <c r="AG15" s="406"/>
      <c r="AH15" s="406"/>
      <c r="AI15" s="406"/>
      <c r="AJ15" s="406"/>
      <c r="AK15" s="406"/>
      <c r="AL15" s="406"/>
      <c r="AM15" s="406"/>
      <c r="AN15" s="406"/>
      <c r="AO15" s="406"/>
      <c r="AP15" s="406"/>
      <c r="AQ15" s="406"/>
      <c r="AR15" s="406"/>
      <c r="AS15" s="406"/>
      <c r="AT15" s="406"/>
      <c r="AU15" s="406"/>
      <c r="AV15" s="406"/>
      <c r="AW15" s="406"/>
      <c r="AX15" s="406"/>
      <c r="AY15" s="406"/>
      <c r="AZ15" s="406"/>
      <c r="BA15" s="406"/>
      <c r="BB15" s="406"/>
      <c r="BC15" s="406"/>
      <c r="BD15" s="406"/>
      <c r="BE15" s="406"/>
      <c r="BF15" s="406"/>
      <c r="BG15" s="406"/>
      <c r="BH15" s="406"/>
      <c r="BI15" s="406"/>
    </row>
    <row r="16" spans="1:61">
      <c r="B16" s="1348"/>
      <c r="C16" s="1363"/>
      <c r="D16" s="1360"/>
      <c r="E16" s="1362"/>
      <c r="F16" s="421" t="s">
        <v>589</v>
      </c>
      <c r="G16" s="411" t="s">
        <v>415</v>
      </c>
      <c r="H16" s="430">
        <v>1</v>
      </c>
      <c r="I16" s="408">
        <f t="shared" si="0"/>
        <v>20</v>
      </c>
      <c r="J16" s="406">
        <v>1</v>
      </c>
      <c r="K16" s="406">
        <v>1</v>
      </c>
      <c r="L16" s="406">
        <v>1</v>
      </c>
      <c r="M16" s="406">
        <v>1</v>
      </c>
      <c r="N16" s="406">
        <v>1</v>
      </c>
      <c r="O16" s="406">
        <v>1</v>
      </c>
      <c r="P16" s="406">
        <v>1</v>
      </c>
      <c r="Q16" s="406">
        <v>1</v>
      </c>
      <c r="R16" s="406">
        <v>1</v>
      </c>
      <c r="S16" s="406">
        <v>1</v>
      </c>
      <c r="T16" s="406">
        <v>1</v>
      </c>
      <c r="U16" s="406"/>
      <c r="V16" s="406">
        <v>1</v>
      </c>
      <c r="W16" s="406">
        <v>1</v>
      </c>
      <c r="X16" s="406">
        <v>1</v>
      </c>
      <c r="Y16" s="406">
        <v>1</v>
      </c>
      <c r="Z16" s="406">
        <v>1</v>
      </c>
      <c r="AA16" s="406">
        <v>1</v>
      </c>
      <c r="AB16" s="406"/>
      <c r="AC16" s="406">
        <v>1</v>
      </c>
      <c r="AD16" s="406"/>
      <c r="AE16" s="406"/>
      <c r="AF16" s="406"/>
      <c r="AG16" s="406"/>
      <c r="AH16" s="406">
        <v>1</v>
      </c>
      <c r="AI16" s="406">
        <v>1</v>
      </c>
      <c r="AJ16" s="406"/>
      <c r="AK16" s="406"/>
      <c r="AL16" s="406"/>
      <c r="AM16" s="406"/>
      <c r="AN16" s="406"/>
      <c r="AO16" s="406"/>
      <c r="AP16" s="406"/>
      <c r="AQ16" s="406"/>
      <c r="AR16" s="406"/>
      <c r="AS16" s="406"/>
      <c r="AT16" s="406"/>
      <c r="AU16" s="406"/>
      <c r="AV16" s="406"/>
      <c r="AW16" s="406"/>
      <c r="AX16" s="406"/>
      <c r="AY16" s="406"/>
      <c r="AZ16" s="406"/>
      <c r="BA16" s="406"/>
      <c r="BB16" s="406"/>
      <c r="BC16" s="406"/>
      <c r="BD16" s="406"/>
      <c r="BE16" s="406"/>
      <c r="BF16" s="406"/>
      <c r="BG16" s="406"/>
      <c r="BH16" s="406"/>
      <c r="BI16" s="406"/>
    </row>
    <row r="17" spans="2:61">
      <c r="B17" s="1348"/>
      <c r="C17" s="1363"/>
      <c r="D17" s="1360"/>
      <c r="E17" s="1361" t="s">
        <v>742</v>
      </c>
      <c r="F17" s="419" t="s">
        <v>590</v>
      </c>
      <c r="G17" s="409" t="s">
        <v>416</v>
      </c>
      <c r="H17" s="430">
        <v>1</v>
      </c>
      <c r="I17" s="408">
        <f t="shared" si="0"/>
        <v>20</v>
      </c>
      <c r="J17" s="406">
        <v>1</v>
      </c>
      <c r="K17" s="406">
        <v>1</v>
      </c>
      <c r="L17" s="406">
        <v>1</v>
      </c>
      <c r="M17" s="406">
        <v>1</v>
      </c>
      <c r="N17" s="406">
        <v>1</v>
      </c>
      <c r="O17" s="406">
        <v>1</v>
      </c>
      <c r="P17" s="406">
        <v>1</v>
      </c>
      <c r="Q17" s="406">
        <v>1</v>
      </c>
      <c r="R17" s="406">
        <v>1</v>
      </c>
      <c r="S17" s="406">
        <v>1</v>
      </c>
      <c r="T17" s="406">
        <v>1</v>
      </c>
      <c r="U17" s="406"/>
      <c r="V17" s="406">
        <v>1</v>
      </c>
      <c r="W17" s="406">
        <v>1</v>
      </c>
      <c r="X17" s="406">
        <v>1</v>
      </c>
      <c r="Y17" s="406">
        <v>1</v>
      </c>
      <c r="Z17" s="406">
        <v>1</v>
      </c>
      <c r="AA17" s="406"/>
      <c r="AB17" s="406"/>
      <c r="AC17" s="406"/>
      <c r="AD17" s="406">
        <v>1</v>
      </c>
      <c r="AE17" s="406">
        <v>1</v>
      </c>
      <c r="AF17" s="406">
        <v>1</v>
      </c>
      <c r="AG17" s="406">
        <v>1</v>
      </c>
      <c r="AH17" s="406"/>
      <c r="AI17" s="406"/>
      <c r="AJ17" s="406"/>
      <c r="AK17" s="406"/>
      <c r="AL17" s="406"/>
      <c r="AM17" s="406"/>
      <c r="AN17" s="406"/>
      <c r="AO17" s="406"/>
      <c r="AP17" s="406"/>
      <c r="AQ17" s="406"/>
      <c r="AR17" s="406"/>
      <c r="AS17" s="406"/>
      <c r="AT17" s="406"/>
      <c r="AU17" s="406"/>
      <c r="AV17" s="406"/>
      <c r="AW17" s="406"/>
      <c r="AX17" s="406"/>
      <c r="AY17" s="406"/>
      <c r="AZ17" s="406"/>
      <c r="BA17" s="406"/>
      <c r="BB17" s="406"/>
      <c r="BC17" s="406"/>
      <c r="BD17" s="406"/>
      <c r="BE17" s="406"/>
      <c r="BF17" s="406"/>
      <c r="BG17" s="406"/>
      <c r="BH17" s="406"/>
      <c r="BI17" s="406"/>
    </row>
    <row r="18" spans="2:61">
      <c r="B18" s="1348"/>
      <c r="C18" s="1363"/>
      <c r="D18" s="1360"/>
      <c r="E18" s="1362"/>
      <c r="F18" s="421" t="s">
        <v>591</v>
      </c>
      <c r="G18" s="411" t="s">
        <v>417</v>
      </c>
      <c r="H18" s="430">
        <v>1</v>
      </c>
      <c r="I18" s="408">
        <f t="shared" si="0"/>
        <v>22</v>
      </c>
      <c r="J18" s="406">
        <v>1</v>
      </c>
      <c r="K18" s="406">
        <v>1</v>
      </c>
      <c r="L18" s="406">
        <v>1</v>
      </c>
      <c r="M18" s="406">
        <v>1</v>
      </c>
      <c r="N18" s="406">
        <v>1</v>
      </c>
      <c r="O18" s="406">
        <v>1</v>
      </c>
      <c r="P18" s="406">
        <v>1</v>
      </c>
      <c r="Q18" s="406">
        <v>1</v>
      </c>
      <c r="R18" s="406">
        <v>1</v>
      </c>
      <c r="S18" s="406">
        <v>1</v>
      </c>
      <c r="T18" s="406">
        <v>1</v>
      </c>
      <c r="U18" s="406"/>
      <c r="V18" s="406">
        <v>1</v>
      </c>
      <c r="W18" s="406">
        <v>1</v>
      </c>
      <c r="X18" s="406">
        <v>1</v>
      </c>
      <c r="Y18" s="406">
        <v>1</v>
      </c>
      <c r="Z18" s="406">
        <v>1</v>
      </c>
      <c r="AA18" s="406"/>
      <c r="AB18" s="406"/>
      <c r="AC18" s="406"/>
      <c r="AD18" s="406">
        <v>1</v>
      </c>
      <c r="AE18" s="406">
        <v>1</v>
      </c>
      <c r="AF18" s="406">
        <v>1</v>
      </c>
      <c r="AG18" s="406">
        <v>1</v>
      </c>
      <c r="AH18" s="406">
        <v>1</v>
      </c>
      <c r="AI18" s="406">
        <v>1</v>
      </c>
      <c r="AJ18" s="406"/>
      <c r="AK18" s="406"/>
      <c r="AL18" s="406"/>
      <c r="AM18" s="406"/>
      <c r="AN18" s="406"/>
      <c r="AO18" s="406"/>
      <c r="AP18" s="406"/>
      <c r="AQ18" s="406"/>
      <c r="AR18" s="406"/>
      <c r="AS18" s="406"/>
      <c r="AT18" s="406"/>
      <c r="AU18" s="406"/>
      <c r="AV18" s="406"/>
      <c r="AW18" s="406"/>
      <c r="AX18" s="406"/>
      <c r="AY18" s="406"/>
      <c r="AZ18" s="406"/>
      <c r="BA18" s="406"/>
      <c r="BB18" s="406"/>
      <c r="BC18" s="406"/>
      <c r="BD18" s="406"/>
      <c r="BE18" s="406"/>
      <c r="BF18" s="406"/>
      <c r="BG18" s="406"/>
      <c r="BH18" s="406"/>
      <c r="BI18" s="406"/>
    </row>
    <row r="19" spans="2:61">
      <c r="B19" s="1348"/>
      <c r="C19" s="1363"/>
      <c r="D19" s="1360"/>
      <c r="E19" s="1361" t="s">
        <v>743</v>
      </c>
      <c r="F19" s="419" t="s">
        <v>592</v>
      </c>
      <c r="G19" s="409" t="s">
        <v>418</v>
      </c>
      <c r="H19" s="430">
        <v>1</v>
      </c>
      <c r="I19" s="408">
        <f t="shared" si="0"/>
        <v>15</v>
      </c>
      <c r="J19" s="406">
        <v>1</v>
      </c>
      <c r="K19" s="406">
        <v>1</v>
      </c>
      <c r="L19" s="406">
        <v>1</v>
      </c>
      <c r="M19" s="406">
        <v>1</v>
      </c>
      <c r="N19" s="406">
        <v>1</v>
      </c>
      <c r="O19" s="406">
        <v>1</v>
      </c>
      <c r="P19" s="406">
        <v>1</v>
      </c>
      <c r="Q19" s="406">
        <v>1</v>
      </c>
      <c r="R19" s="406">
        <v>1</v>
      </c>
      <c r="S19" s="406"/>
      <c r="T19" s="406">
        <v>1</v>
      </c>
      <c r="U19" s="406"/>
      <c r="V19" s="406"/>
      <c r="W19" s="406">
        <v>1</v>
      </c>
      <c r="X19" s="406">
        <v>1</v>
      </c>
      <c r="Y19" s="406">
        <v>1</v>
      </c>
      <c r="Z19" s="406">
        <v>1</v>
      </c>
      <c r="AA19" s="406"/>
      <c r="AB19" s="406"/>
      <c r="AC19" s="406"/>
      <c r="AD19" s="406"/>
      <c r="AE19" s="406"/>
      <c r="AF19" s="406"/>
      <c r="AG19" s="406"/>
      <c r="AH19" s="406"/>
      <c r="AI19" s="406"/>
      <c r="AJ19" s="406">
        <v>1</v>
      </c>
      <c r="AK19" s="406"/>
      <c r="AL19" s="406"/>
      <c r="AM19" s="406"/>
      <c r="AN19" s="406"/>
      <c r="AO19" s="406"/>
      <c r="AP19" s="406"/>
      <c r="AQ19" s="406"/>
      <c r="AR19" s="406"/>
      <c r="AS19" s="406"/>
      <c r="AT19" s="406"/>
      <c r="AU19" s="406"/>
      <c r="AV19" s="406"/>
      <c r="AW19" s="406"/>
      <c r="AX19" s="406"/>
      <c r="AY19" s="406"/>
      <c r="AZ19" s="406"/>
      <c r="BA19" s="406"/>
      <c r="BB19" s="406"/>
      <c r="BC19" s="406"/>
      <c r="BD19" s="406"/>
      <c r="BE19" s="406"/>
      <c r="BF19" s="406"/>
      <c r="BG19" s="406"/>
      <c r="BH19" s="406"/>
      <c r="BI19" s="406"/>
    </row>
    <row r="20" spans="2:61">
      <c r="B20" s="1348"/>
      <c r="C20" s="1363"/>
      <c r="D20" s="1360"/>
      <c r="E20" s="1362"/>
      <c r="F20" s="421" t="s">
        <v>593</v>
      </c>
      <c r="G20" s="411" t="s">
        <v>419</v>
      </c>
      <c r="H20" s="430">
        <v>1</v>
      </c>
      <c r="I20" s="408">
        <f t="shared" si="0"/>
        <v>15</v>
      </c>
      <c r="J20" s="406">
        <v>1</v>
      </c>
      <c r="K20" s="406">
        <v>1</v>
      </c>
      <c r="L20" s="406">
        <v>1</v>
      </c>
      <c r="M20" s="406">
        <v>1</v>
      </c>
      <c r="N20" s="406">
        <v>1</v>
      </c>
      <c r="O20" s="406">
        <v>1</v>
      </c>
      <c r="P20" s="406">
        <v>1</v>
      </c>
      <c r="Q20" s="406">
        <v>1</v>
      </c>
      <c r="R20" s="406">
        <v>1</v>
      </c>
      <c r="S20" s="406">
        <v>1</v>
      </c>
      <c r="T20" s="406">
        <v>1</v>
      </c>
      <c r="U20" s="406"/>
      <c r="V20" s="406"/>
      <c r="W20" s="406">
        <v>1</v>
      </c>
      <c r="X20" s="406">
        <v>1</v>
      </c>
      <c r="Y20" s="406">
        <v>1</v>
      </c>
      <c r="Z20" s="406">
        <v>1</v>
      </c>
      <c r="AA20" s="406"/>
      <c r="AB20" s="406"/>
      <c r="AC20" s="406"/>
      <c r="AD20" s="406"/>
      <c r="AE20" s="406"/>
      <c r="AF20" s="406"/>
      <c r="AG20" s="406"/>
      <c r="AH20" s="406"/>
      <c r="AI20" s="406"/>
      <c r="AJ20" s="406"/>
      <c r="AK20" s="406"/>
      <c r="AL20" s="406"/>
      <c r="AM20" s="406"/>
      <c r="AN20" s="406"/>
      <c r="AO20" s="406"/>
      <c r="AP20" s="406"/>
      <c r="AQ20" s="406"/>
      <c r="AR20" s="406"/>
      <c r="AS20" s="406"/>
      <c r="AT20" s="406"/>
      <c r="AU20" s="406"/>
      <c r="AV20" s="406"/>
      <c r="AW20" s="406"/>
      <c r="AX20" s="406"/>
      <c r="AY20" s="406"/>
      <c r="AZ20" s="406"/>
      <c r="BA20" s="406"/>
      <c r="BB20" s="406"/>
      <c r="BC20" s="406"/>
      <c r="BD20" s="406"/>
      <c r="BE20" s="406"/>
      <c r="BF20" s="406"/>
      <c r="BG20" s="406"/>
      <c r="BH20" s="406"/>
      <c r="BI20" s="406"/>
    </row>
    <row r="21" spans="2:61">
      <c r="B21" s="1348"/>
      <c r="C21" s="1363"/>
      <c r="D21" s="1360" t="s">
        <v>734</v>
      </c>
      <c r="E21" s="1361" t="s">
        <v>744</v>
      </c>
      <c r="F21" s="419" t="s">
        <v>576</v>
      </c>
      <c r="G21" s="409" t="s">
        <v>420</v>
      </c>
      <c r="H21" s="430">
        <v>1</v>
      </c>
      <c r="I21" s="408">
        <f t="shared" si="0"/>
        <v>7</v>
      </c>
      <c r="J21" s="406">
        <v>1</v>
      </c>
      <c r="K21" s="406">
        <v>1</v>
      </c>
      <c r="L21" s="406">
        <v>1</v>
      </c>
      <c r="M21" s="406">
        <v>1</v>
      </c>
      <c r="N21" s="406">
        <v>1</v>
      </c>
      <c r="O21" s="406">
        <v>1</v>
      </c>
      <c r="P21" s="406">
        <v>1</v>
      </c>
      <c r="Q21" s="406"/>
      <c r="R21" s="406"/>
      <c r="S21" s="406"/>
      <c r="T21" s="406"/>
      <c r="U21" s="406"/>
      <c r="V21" s="406"/>
      <c r="W21" s="406"/>
      <c r="X21" s="406"/>
      <c r="Y21" s="406"/>
      <c r="Z21" s="406"/>
      <c r="AA21" s="406"/>
      <c r="AB21" s="406"/>
      <c r="AC21" s="406"/>
      <c r="AD21" s="406"/>
      <c r="AE21" s="406"/>
      <c r="AF21" s="406"/>
      <c r="AG21" s="406"/>
      <c r="AH21" s="406"/>
      <c r="AI21" s="406"/>
      <c r="AJ21" s="406"/>
      <c r="AK21" s="406"/>
      <c r="AL21" s="406"/>
      <c r="AM21" s="406"/>
      <c r="AN21" s="406"/>
      <c r="AO21" s="406"/>
      <c r="AP21" s="406"/>
      <c r="AQ21" s="406"/>
      <c r="AR21" s="406"/>
      <c r="AS21" s="406"/>
      <c r="AT21" s="406"/>
      <c r="AU21" s="406"/>
      <c r="AV21" s="406"/>
      <c r="AW21" s="406"/>
      <c r="AX21" s="406"/>
      <c r="AY21" s="406"/>
      <c r="AZ21" s="406"/>
      <c r="BA21" s="406"/>
      <c r="BB21" s="406"/>
      <c r="BC21" s="406"/>
      <c r="BD21" s="406"/>
      <c r="BE21" s="406"/>
      <c r="BF21" s="406"/>
      <c r="BG21" s="406"/>
      <c r="BH21" s="406"/>
      <c r="BI21" s="406"/>
    </row>
    <row r="22" spans="2:61">
      <c r="B22" s="1348"/>
      <c r="C22" s="1363"/>
      <c r="D22" s="1360"/>
      <c r="E22" s="1362"/>
      <c r="F22" s="420" t="s">
        <v>577</v>
      </c>
      <c r="G22" s="410" t="s">
        <v>421</v>
      </c>
      <c r="H22" s="430">
        <v>1</v>
      </c>
      <c r="I22" s="408">
        <f t="shared" si="0"/>
        <v>7</v>
      </c>
      <c r="J22" s="406">
        <v>1</v>
      </c>
      <c r="K22" s="406">
        <v>1</v>
      </c>
      <c r="L22" s="406">
        <v>1</v>
      </c>
      <c r="M22" s="406">
        <v>1</v>
      </c>
      <c r="N22" s="406">
        <v>1</v>
      </c>
      <c r="O22" s="406">
        <v>1</v>
      </c>
      <c r="P22" s="406">
        <v>1</v>
      </c>
      <c r="Q22" s="406"/>
      <c r="R22" s="406"/>
      <c r="S22" s="406"/>
      <c r="T22" s="406"/>
      <c r="U22" s="406"/>
      <c r="V22" s="406"/>
      <c r="W22" s="406"/>
      <c r="X22" s="406"/>
      <c r="Y22" s="406"/>
      <c r="Z22" s="406"/>
      <c r="AA22" s="406"/>
      <c r="AB22" s="406"/>
      <c r="AC22" s="406"/>
      <c r="AD22" s="406"/>
      <c r="AE22" s="406"/>
      <c r="AF22" s="406"/>
      <c r="AG22" s="406"/>
      <c r="AH22" s="406"/>
      <c r="AI22" s="406"/>
      <c r="AJ22" s="406"/>
      <c r="AK22" s="406"/>
      <c r="AL22" s="406"/>
      <c r="AM22" s="406"/>
      <c r="AN22" s="406"/>
      <c r="AO22" s="406"/>
      <c r="AP22" s="406"/>
      <c r="AQ22" s="406"/>
      <c r="AR22" s="406"/>
      <c r="AS22" s="406"/>
      <c r="AT22" s="406"/>
      <c r="AU22" s="406"/>
      <c r="AV22" s="406"/>
      <c r="AW22" s="406"/>
      <c r="AX22" s="406"/>
      <c r="AY22" s="406"/>
      <c r="AZ22" s="406"/>
      <c r="BA22" s="406"/>
      <c r="BB22" s="406"/>
      <c r="BC22" s="406"/>
      <c r="BD22" s="406"/>
      <c r="BE22" s="406"/>
      <c r="BF22" s="406"/>
      <c r="BG22" s="406"/>
      <c r="BH22" s="406"/>
      <c r="BI22" s="406"/>
    </row>
    <row r="23" spans="2:61">
      <c r="B23" s="1348"/>
      <c r="C23" s="1363"/>
      <c r="D23" s="1360"/>
      <c r="E23" s="1362"/>
      <c r="F23" s="420" t="s">
        <v>578</v>
      </c>
      <c r="G23" s="410" t="s">
        <v>422</v>
      </c>
      <c r="H23" s="430">
        <v>1</v>
      </c>
      <c r="I23" s="408">
        <f t="shared" si="0"/>
        <v>7</v>
      </c>
      <c r="J23" s="406">
        <v>1</v>
      </c>
      <c r="K23" s="406">
        <v>1</v>
      </c>
      <c r="L23" s="406">
        <v>1</v>
      </c>
      <c r="M23" s="406">
        <v>1</v>
      </c>
      <c r="N23" s="406">
        <v>1</v>
      </c>
      <c r="O23" s="406">
        <v>1</v>
      </c>
      <c r="P23" s="406">
        <v>1</v>
      </c>
      <c r="Q23" s="406"/>
      <c r="R23" s="406"/>
      <c r="S23" s="406"/>
      <c r="T23" s="406"/>
      <c r="U23" s="406"/>
      <c r="V23" s="406"/>
      <c r="W23" s="406"/>
      <c r="X23" s="406"/>
      <c r="Y23" s="406"/>
      <c r="Z23" s="406"/>
      <c r="AA23" s="406"/>
      <c r="AB23" s="406"/>
      <c r="AC23" s="406"/>
      <c r="AD23" s="406"/>
      <c r="AE23" s="406"/>
      <c r="AF23" s="406"/>
      <c r="AG23" s="406"/>
      <c r="AH23" s="406"/>
      <c r="AI23" s="406"/>
      <c r="AJ23" s="406"/>
      <c r="AK23" s="406"/>
      <c r="AL23" s="406"/>
      <c r="AM23" s="406"/>
      <c r="AN23" s="406"/>
      <c r="AO23" s="406"/>
      <c r="AP23" s="406"/>
      <c r="AQ23" s="406"/>
      <c r="AR23" s="406"/>
      <c r="AS23" s="406"/>
      <c r="AT23" s="406"/>
      <c r="AU23" s="406"/>
      <c r="AV23" s="406"/>
      <c r="AW23" s="406"/>
      <c r="AX23" s="406"/>
      <c r="AY23" s="406"/>
      <c r="AZ23" s="406"/>
      <c r="BA23" s="406"/>
      <c r="BB23" s="406"/>
      <c r="BC23" s="406"/>
      <c r="BD23" s="406"/>
      <c r="BE23" s="406"/>
      <c r="BF23" s="406"/>
      <c r="BG23" s="406"/>
      <c r="BH23" s="406"/>
      <c r="BI23" s="406"/>
    </row>
    <row r="24" spans="2:61">
      <c r="B24" s="1348"/>
      <c r="C24" s="1363"/>
      <c r="D24" s="1360"/>
      <c r="E24" s="1362"/>
      <c r="F24" s="420" t="s">
        <v>579</v>
      </c>
      <c r="G24" s="410" t="s">
        <v>423</v>
      </c>
      <c r="H24" s="430">
        <v>1</v>
      </c>
      <c r="I24" s="408">
        <f t="shared" si="0"/>
        <v>7</v>
      </c>
      <c r="J24" s="406">
        <v>1</v>
      </c>
      <c r="K24" s="406">
        <v>1</v>
      </c>
      <c r="L24" s="406">
        <v>1</v>
      </c>
      <c r="M24" s="406">
        <v>1</v>
      </c>
      <c r="N24" s="406">
        <v>1</v>
      </c>
      <c r="O24" s="406">
        <v>1</v>
      </c>
      <c r="P24" s="406">
        <v>1</v>
      </c>
      <c r="Q24" s="406"/>
      <c r="R24" s="406"/>
      <c r="S24" s="406"/>
      <c r="T24" s="406"/>
      <c r="U24" s="406"/>
      <c r="V24" s="406"/>
      <c r="W24" s="406"/>
      <c r="X24" s="406"/>
      <c r="Y24" s="406"/>
      <c r="Z24" s="406"/>
      <c r="AA24" s="406"/>
      <c r="AB24" s="406"/>
      <c r="AC24" s="406"/>
      <c r="AD24" s="406"/>
      <c r="AE24" s="406"/>
      <c r="AF24" s="406"/>
      <c r="AG24" s="406"/>
      <c r="AH24" s="406"/>
      <c r="AI24" s="406"/>
      <c r="AJ24" s="406"/>
      <c r="AK24" s="406"/>
      <c r="AL24" s="406"/>
      <c r="AM24" s="406"/>
      <c r="AN24" s="406"/>
      <c r="AO24" s="406"/>
      <c r="AP24" s="406"/>
      <c r="AQ24" s="406"/>
      <c r="AR24" s="406"/>
      <c r="AS24" s="406"/>
      <c r="AT24" s="406"/>
      <c r="AU24" s="406"/>
      <c r="AV24" s="406"/>
      <c r="AW24" s="406"/>
      <c r="AX24" s="406"/>
      <c r="AY24" s="406"/>
      <c r="AZ24" s="406"/>
      <c r="BA24" s="406"/>
      <c r="BB24" s="406"/>
      <c r="BC24" s="406"/>
      <c r="BD24" s="406"/>
      <c r="BE24" s="406"/>
      <c r="BF24" s="406"/>
      <c r="BG24" s="406"/>
      <c r="BH24" s="406"/>
      <c r="BI24" s="406"/>
    </row>
    <row r="25" spans="2:61">
      <c r="B25" s="1348"/>
      <c r="C25" s="1363"/>
      <c r="D25" s="1360"/>
      <c r="E25" s="1362"/>
      <c r="F25" s="420" t="s">
        <v>730</v>
      </c>
      <c r="G25" s="410" t="s">
        <v>424</v>
      </c>
      <c r="H25" s="430">
        <v>1</v>
      </c>
      <c r="I25" s="408">
        <f t="shared" si="0"/>
        <v>7</v>
      </c>
      <c r="J25" s="406">
        <v>1</v>
      </c>
      <c r="K25" s="406">
        <v>1</v>
      </c>
      <c r="L25" s="406">
        <v>1</v>
      </c>
      <c r="M25" s="406">
        <v>1</v>
      </c>
      <c r="N25" s="406">
        <v>1</v>
      </c>
      <c r="O25" s="406">
        <v>1</v>
      </c>
      <c r="P25" s="406">
        <v>1</v>
      </c>
      <c r="Q25" s="406"/>
      <c r="R25" s="406"/>
      <c r="S25" s="406"/>
      <c r="T25" s="406"/>
      <c r="U25" s="406"/>
      <c r="V25" s="406"/>
      <c r="W25" s="406"/>
      <c r="X25" s="406"/>
      <c r="Y25" s="406"/>
      <c r="Z25" s="406"/>
      <c r="AA25" s="406"/>
      <c r="AB25" s="406"/>
      <c r="AC25" s="406"/>
      <c r="AD25" s="406"/>
      <c r="AE25" s="406"/>
      <c r="AF25" s="406"/>
      <c r="AG25" s="406"/>
      <c r="AH25" s="406"/>
      <c r="AI25" s="406"/>
      <c r="AJ25" s="406"/>
      <c r="AK25" s="406"/>
      <c r="AL25" s="406"/>
      <c r="AM25" s="406"/>
      <c r="AN25" s="406"/>
      <c r="AO25" s="406"/>
      <c r="AP25" s="406"/>
      <c r="AQ25" s="406"/>
      <c r="AR25" s="406"/>
      <c r="AS25" s="406"/>
      <c r="AT25" s="406"/>
      <c r="AU25" s="406"/>
      <c r="AV25" s="406"/>
      <c r="AW25" s="406"/>
      <c r="AX25" s="406"/>
      <c r="AY25" s="406"/>
      <c r="AZ25" s="406"/>
      <c r="BA25" s="406"/>
      <c r="BB25" s="406"/>
      <c r="BC25" s="406"/>
      <c r="BD25" s="406"/>
      <c r="BE25" s="406"/>
      <c r="BF25" s="406"/>
      <c r="BG25" s="406"/>
      <c r="BH25" s="406"/>
      <c r="BI25" s="406"/>
    </row>
    <row r="26" spans="2:61">
      <c r="B26" s="1348"/>
      <c r="C26" s="1363"/>
      <c r="D26" s="1360"/>
      <c r="E26" s="1362"/>
      <c r="F26" s="420" t="s">
        <v>580</v>
      </c>
      <c r="G26" s="410" t="s">
        <v>425</v>
      </c>
      <c r="H26" s="430">
        <v>1</v>
      </c>
      <c r="I26" s="408">
        <f t="shared" si="0"/>
        <v>10</v>
      </c>
      <c r="J26" s="406">
        <v>1</v>
      </c>
      <c r="K26" s="406">
        <v>1</v>
      </c>
      <c r="L26" s="406">
        <v>1</v>
      </c>
      <c r="M26" s="406">
        <v>1</v>
      </c>
      <c r="N26" s="406">
        <v>1</v>
      </c>
      <c r="O26" s="406">
        <v>1</v>
      </c>
      <c r="P26" s="406">
        <v>1</v>
      </c>
      <c r="Q26" s="406">
        <v>1</v>
      </c>
      <c r="R26" s="406">
        <v>1</v>
      </c>
      <c r="S26" s="406">
        <v>1</v>
      </c>
      <c r="T26" s="406"/>
      <c r="U26" s="406"/>
      <c r="V26" s="406"/>
      <c r="W26" s="406"/>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406"/>
      <c r="AW26" s="406"/>
      <c r="AX26" s="406"/>
      <c r="AY26" s="406"/>
      <c r="AZ26" s="406"/>
      <c r="BA26" s="406"/>
      <c r="BB26" s="406"/>
      <c r="BC26" s="406"/>
      <c r="BD26" s="406"/>
      <c r="BE26" s="406"/>
      <c r="BF26" s="406"/>
      <c r="BG26" s="406"/>
      <c r="BH26" s="406"/>
      <c r="BI26" s="406"/>
    </row>
    <row r="27" spans="2:61">
      <c r="B27" s="1348"/>
      <c r="C27" s="1363"/>
      <c r="D27" s="1360"/>
      <c r="E27" s="1362"/>
      <c r="F27" s="421" t="s">
        <v>581</v>
      </c>
      <c r="G27" s="411" t="s">
        <v>426</v>
      </c>
      <c r="H27" s="430">
        <v>1</v>
      </c>
      <c r="I27" s="408">
        <f t="shared" si="0"/>
        <v>10</v>
      </c>
      <c r="J27" s="406">
        <v>1</v>
      </c>
      <c r="K27" s="406">
        <v>1</v>
      </c>
      <c r="L27" s="406">
        <v>1</v>
      </c>
      <c r="M27" s="406">
        <v>1</v>
      </c>
      <c r="N27" s="406">
        <v>1</v>
      </c>
      <c r="O27" s="406">
        <v>1</v>
      </c>
      <c r="P27" s="406">
        <v>1</v>
      </c>
      <c r="Q27" s="406">
        <v>1</v>
      </c>
      <c r="R27" s="406">
        <v>1</v>
      </c>
      <c r="S27" s="406">
        <v>1</v>
      </c>
      <c r="T27" s="406"/>
      <c r="U27" s="406"/>
      <c r="V27" s="406"/>
      <c r="W27" s="406"/>
      <c r="X27" s="406"/>
      <c r="Y27" s="406"/>
      <c r="Z27" s="406"/>
      <c r="AA27" s="406"/>
      <c r="AB27" s="406"/>
      <c r="AC27" s="406"/>
      <c r="AD27" s="406"/>
      <c r="AE27" s="406"/>
      <c r="AF27" s="406"/>
      <c r="AG27" s="406"/>
      <c r="AH27" s="406"/>
      <c r="AI27" s="406"/>
      <c r="AJ27" s="406"/>
      <c r="AK27" s="406"/>
      <c r="AL27" s="406"/>
      <c r="AM27" s="406"/>
      <c r="AN27" s="406"/>
      <c r="AO27" s="406"/>
      <c r="AP27" s="406"/>
      <c r="AQ27" s="406"/>
      <c r="AR27" s="406"/>
      <c r="AS27" s="406"/>
      <c r="AT27" s="406"/>
      <c r="AU27" s="406"/>
      <c r="AV27" s="406"/>
      <c r="AW27" s="406"/>
      <c r="AX27" s="406"/>
      <c r="AY27" s="406"/>
      <c r="AZ27" s="406"/>
      <c r="BA27" s="406"/>
      <c r="BB27" s="406"/>
      <c r="BC27" s="406"/>
      <c r="BD27" s="406"/>
      <c r="BE27" s="406"/>
      <c r="BF27" s="406"/>
      <c r="BG27" s="406"/>
      <c r="BH27" s="406"/>
      <c r="BI27" s="406"/>
    </row>
    <row r="28" spans="2:61">
      <c r="B28" s="1348"/>
      <c r="C28" s="1363"/>
      <c r="D28" s="1360"/>
      <c r="E28" s="1361" t="s">
        <v>745</v>
      </c>
      <c r="F28" s="419" t="s">
        <v>569</v>
      </c>
      <c r="G28" s="409" t="s">
        <v>427</v>
      </c>
      <c r="H28" s="430">
        <v>1</v>
      </c>
      <c r="I28" s="408">
        <f t="shared" si="0"/>
        <v>7</v>
      </c>
      <c r="J28" s="406">
        <v>1</v>
      </c>
      <c r="K28" s="406">
        <v>1</v>
      </c>
      <c r="L28" s="406">
        <v>1</v>
      </c>
      <c r="M28" s="406">
        <v>1</v>
      </c>
      <c r="N28" s="406">
        <v>1</v>
      </c>
      <c r="O28" s="406">
        <v>1</v>
      </c>
      <c r="P28" s="406">
        <v>1</v>
      </c>
      <c r="Q28" s="406"/>
      <c r="R28" s="406"/>
      <c r="S28" s="406"/>
      <c r="T28" s="406"/>
      <c r="U28" s="406"/>
      <c r="V28" s="406"/>
      <c r="W28" s="406"/>
      <c r="X28" s="406"/>
      <c r="Y28" s="406"/>
      <c r="Z28" s="406"/>
      <c r="AA28" s="406"/>
      <c r="AB28" s="406"/>
      <c r="AC28" s="406"/>
      <c r="AD28" s="406"/>
      <c r="AE28" s="406"/>
      <c r="AF28" s="406"/>
      <c r="AG28" s="406"/>
      <c r="AH28" s="406"/>
      <c r="AI28" s="406"/>
      <c r="AJ28" s="406"/>
      <c r="AK28" s="406"/>
      <c r="AL28" s="406"/>
      <c r="AM28" s="406"/>
      <c r="AN28" s="406"/>
      <c r="AO28" s="406"/>
      <c r="AP28" s="406"/>
      <c r="AQ28" s="406"/>
      <c r="AR28" s="406"/>
      <c r="AS28" s="406"/>
      <c r="AT28" s="406"/>
      <c r="AU28" s="406"/>
      <c r="AV28" s="406"/>
      <c r="AW28" s="406"/>
      <c r="AX28" s="406"/>
      <c r="AY28" s="406"/>
      <c r="AZ28" s="406"/>
      <c r="BA28" s="406"/>
      <c r="BB28" s="406"/>
      <c r="BC28" s="406"/>
      <c r="BD28" s="406"/>
      <c r="BE28" s="406"/>
      <c r="BF28" s="406"/>
      <c r="BG28" s="406"/>
      <c r="BH28" s="406"/>
      <c r="BI28" s="406"/>
    </row>
    <row r="29" spans="2:61">
      <c r="B29" s="1348"/>
      <c r="C29" s="1363"/>
      <c r="D29" s="1360"/>
      <c r="E29" s="1362"/>
      <c r="F29" s="420" t="s">
        <v>570</v>
      </c>
      <c r="G29" s="410" t="s">
        <v>428</v>
      </c>
      <c r="H29" s="430">
        <v>1</v>
      </c>
      <c r="I29" s="408">
        <f t="shared" si="0"/>
        <v>7</v>
      </c>
      <c r="J29" s="406">
        <v>1</v>
      </c>
      <c r="K29" s="406">
        <v>1</v>
      </c>
      <c r="L29" s="406">
        <v>1</v>
      </c>
      <c r="M29" s="406">
        <v>1</v>
      </c>
      <c r="N29" s="406">
        <v>1</v>
      </c>
      <c r="O29" s="406">
        <v>1</v>
      </c>
      <c r="P29" s="406">
        <v>1</v>
      </c>
      <c r="Q29" s="406"/>
      <c r="R29" s="406"/>
      <c r="S29" s="406"/>
      <c r="T29" s="406"/>
      <c r="U29" s="406"/>
      <c r="V29" s="406"/>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406"/>
      <c r="AV29" s="406"/>
      <c r="AW29" s="406"/>
      <c r="AX29" s="406"/>
      <c r="AY29" s="406"/>
      <c r="AZ29" s="406"/>
      <c r="BA29" s="406"/>
      <c r="BB29" s="406"/>
      <c r="BC29" s="406"/>
      <c r="BD29" s="406"/>
      <c r="BE29" s="406"/>
      <c r="BF29" s="406"/>
      <c r="BG29" s="406"/>
      <c r="BH29" s="406"/>
      <c r="BI29" s="406"/>
    </row>
    <row r="30" spans="2:61">
      <c r="B30" s="1348"/>
      <c r="C30" s="1363"/>
      <c r="D30" s="1360"/>
      <c r="E30" s="1362"/>
      <c r="F30" s="420" t="s">
        <v>571</v>
      </c>
      <c r="G30" s="410" t="s">
        <v>429</v>
      </c>
      <c r="H30" s="430">
        <v>1</v>
      </c>
      <c r="I30" s="408">
        <f t="shared" si="0"/>
        <v>7</v>
      </c>
      <c r="J30" s="406">
        <v>1</v>
      </c>
      <c r="K30" s="406">
        <v>1</v>
      </c>
      <c r="L30" s="406">
        <v>1</v>
      </c>
      <c r="M30" s="406">
        <v>1</v>
      </c>
      <c r="N30" s="406">
        <v>1</v>
      </c>
      <c r="O30" s="406">
        <v>1</v>
      </c>
      <c r="P30" s="406">
        <v>1</v>
      </c>
      <c r="Q30" s="406"/>
      <c r="R30" s="406"/>
      <c r="S30" s="406"/>
      <c r="T30" s="406"/>
      <c r="U30" s="406"/>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406"/>
      <c r="AU30" s="406"/>
      <c r="AV30" s="406"/>
      <c r="AW30" s="406"/>
      <c r="AX30" s="406"/>
      <c r="AY30" s="406"/>
      <c r="AZ30" s="406"/>
      <c r="BA30" s="406"/>
      <c r="BB30" s="406"/>
      <c r="BC30" s="406"/>
      <c r="BD30" s="406"/>
      <c r="BE30" s="406"/>
      <c r="BF30" s="406"/>
      <c r="BG30" s="406"/>
      <c r="BH30" s="406"/>
      <c r="BI30" s="406"/>
    </row>
    <row r="31" spans="2:61">
      <c r="B31" s="1348"/>
      <c r="C31" s="1363"/>
      <c r="D31" s="1360"/>
      <c r="E31" s="1362"/>
      <c r="F31" s="420" t="s">
        <v>572</v>
      </c>
      <c r="G31" s="410" t="s">
        <v>430</v>
      </c>
      <c r="H31" s="430">
        <v>1</v>
      </c>
      <c r="I31" s="408">
        <f t="shared" si="0"/>
        <v>7</v>
      </c>
      <c r="J31" s="406">
        <v>1</v>
      </c>
      <c r="K31" s="406">
        <v>1</v>
      </c>
      <c r="L31" s="406">
        <v>1</v>
      </c>
      <c r="M31" s="406">
        <v>1</v>
      </c>
      <c r="N31" s="406">
        <v>1</v>
      </c>
      <c r="O31" s="406">
        <v>1</v>
      </c>
      <c r="P31" s="406">
        <v>1</v>
      </c>
      <c r="Q31" s="406"/>
      <c r="R31" s="406"/>
      <c r="S31" s="406"/>
      <c r="T31" s="406"/>
      <c r="U31" s="406"/>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406"/>
      <c r="AU31" s="406"/>
      <c r="AV31" s="406"/>
      <c r="AW31" s="406"/>
      <c r="AX31" s="406"/>
      <c r="AY31" s="406"/>
      <c r="AZ31" s="406"/>
      <c r="BA31" s="406"/>
      <c r="BB31" s="406"/>
      <c r="BC31" s="406"/>
      <c r="BD31" s="406"/>
      <c r="BE31" s="406"/>
      <c r="BF31" s="406"/>
      <c r="BG31" s="406"/>
      <c r="BH31" s="406"/>
      <c r="BI31" s="406"/>
    </row>
    <row r="32" spans="2:61">
      <c r="B32" s="1348"/>
      <c r="C32" s="1363"/>
      <c r="D32" s="1360"/>
      <c r="E32" s="1362"/>
      <c r="F32" s="420" t="s">
        <v>1673</v>
      </c>
      <c r="G32" s="410" t="s">
        <v>431</v>
      </c>
      <c r="H32" s="430">
        <v>1</v>
      </c>
      <c r="I32" s="408">
        <f t="shared" si="0"/>
        <v>7</v>
      </c>
      <c r="J32" s="406">
        <v>1</v>
      </c>
      <c r="K32" s="406">
        <v>1</v>
      </c>
      <c r="L32" s="406">
        <v>1</v>
      </c>
      <c r="M32" s="406">
        <v>1</v>
      </c>
      <c r="N32" s="406">
        <v>1</v>
      </c>
      <c r="O32" s="406">
        <v>1</v>
      </c>
      <c r="P32" s="406">
        <v>1</v>
      </c>
      <c r="Q32" s="406"/>
      <c r="R32" s="406"/>
      <c r="S32" s="406"/>
      <c r="T32" s="406"/>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406"/>
      <c r="AT32" s="406"/>
      <c r="AU32" s="406"/>
      <c r="AV32" s="406"/>
      <c r="AW32" s="406"/>
      <c r="AX32" s="406"/>
      <c r="AY32" s="406"/>
      <c r="AZ32" s="406"/>
      <c r="BA32" s="406"/>
      <c r="BB32" s="406"/>
      <c r="BC32" s="406"/>
      <c r="BD32" s="406"/>
      <c r="BE32" s="406"/>
      <c r="BF32" s="406"/>
      <c r="BG32" s="406"/>
      <c r="BH32" s="406"/>
      <c r="BI32" s="406"/>
    </row>
    <row r="33" spans="2:61">
      <c r="B33" s="1348"/>
      <c r="C33" s="1363"/>
      <c r="D33" s="1360"/>
      <c r="E33" s="1362"/>
      <c r="F33" s="420" t="s">
        <v>573</v>
      </c>
      <c r="G33" s="410" t="s">
        <v>432</v>
      </c>
      <c r="H33" s="430">
        <v>1</v>
      </c>
      <c r="I33" s="408">
        <f t="shared" si="0"/>
        <v>10</v>
      </c>
      <c r="J33" s="406">
        <v>1</v>
      </c>
      <c r="K33" s="406">
        <v>1</v>
      </c>
      <c r="L33" s="406">
        <v>1</v>
      </c>
      <c r="M33" s="406">
        <v>1</v>
      </c>
      <c r="N33" s="406">
        <v>1</v>
      </c>
      <c r="O33" s="406">
        <v>1</v>
      </c>
      <c r="P33" s="406">
        <v>1</v>
      </c>
      <c r="Q33" s="406">
        <v>1</v>
      </c>
      <c r="R33" s="406">
        <v>1</v>
      </c>
      <c r="S33" s="406">
        <v>1</v>
      </c>
      <c r="T33" s="406"/>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406"/>
      <c r="AT33" s="406"/>
      <c r="AU33" s="406"/>
      <c r="AV33" s="406"/>
      <c r="AW33" s="406"/>
      <c r="AX33" s="406"/>
      <c r="AY33" s="406"/>
      <c r="AZ33" s="406"/>
      <c r="BA33" s="406"/>
      <c r="BB33" s="406"/>
      <c r="BC33" s="406"/>
      <c r="BD33" s="406"/>
      <c r="BE33" s="406"/>
      <c r="BF33" s="406"/>
      <c r="BG33" s="406"/>
      <c r="BH33" s="406"/>
      <c r="BI33" s="406"/>
    </row>
    <row r="34" spans="2:61">
      <c r="B34" s="1348"/>
      <c r="C34" s="1363"/>
      <c r="D34" s="1360"/>
      <c r="E34" s="1362"/>
      <c r="F34" s="420" t="s">
        <v>574</v>
      </c>
      <c r="G34" s="410" t="s">
        <v>433</v>
      </c>
      <c r="H34" s="430">
        <v>1</v>
      </c>
      <c r="I34" s="408">
        <f t="shared" si="0"/>
        <v>11</v>
      </c>
      <c r="J34" s="406">
        <v>1</v>
      </c>
      <c r="K34" s="406">
        <v>1</v>
      </c>
      <c r="L34" s="406">
        <v>1</v>
      </c>
      <c r="M34" s="406">
        <v>1</v>
      </c>
      <c r="N34" s="406">
        <v>1</v>
      </c>
      <c r="O34" s="406">
        <v>1</v>
      </c>
      <c r="P34" s="406">
        <v>1</v>
      </c>
      <c r="Q34" s="406">
        <v>1</v>
      </c>
      <c r="R34" s="406">
        <v>1</v>
      </c>
      <c r="S34" s="406">
        <v>1</v>
      </c>
      <c r="T34" s="406"/>
      <c r="U34" s="406">
        <v>1</v>
      </c>
      <c r="V34" s="406"/>
      <c r="W34" s="406"/>
      <c r="X34" s="406"/>
      <c r="Y34" s="406"/>
      <c r="Z34" s="406"/>
      <c r="AA34" s="406"/>
      <c r="AB34" s="406"/>
      <c r="AC34" s="406"/>
      <c r="AD34" s="406"/>
      <c r="AE34" s="406"/>
      <c r="AF34" s="406"/>
      <c r="AG34" s="406"/>
      <c r="AH34" s="406"/>
      <c r="AI34" s="406"/>
      <c r="AJ34" s="406"/>
      <c r="AK34" s="406"/>
      <c r="AL34" s="406"/>
      <c r="AM34" s="406"/>
      <c r="AN34" s="406"/>
      <c r="AO34" s="406"/>
      <c r="AP34" s="406"/>
      <c r="AQ34" s="406"/>
      <c r="AR34" s="406"/>
      <c r="AS34" s="406"/>
      <c r="AT34" s="406"/>
      <c r="AU34" s="406"/>
      <c r="AV34" s="406"/>
      <c r="AW34" s="406"/>
      <c r="AX34" s="406"/>
      <c r="AY34" s="406"/>
      <c r="AZ34" s="406"/>
      <c r="BA34" s="406"/>
      <c r="BB34" s="406"/>
      <c r="BC34" s="406"/>
      <c r="BD34" s="406"/>
      <c r="BE34" s="406"/>
      <c r="BF34" s="406"/>
      <c r="BG34" s="406"/>
      <c r="BH34" s="406"/>
      <c r="BI34" s="406"/>
    </row>
    <row r="35" spans="2:61">
      <c r="B35" s="1348"/>
      <c r="C35" s="1363"/>
      <c r="D35" s="1360"/>
      <c r="E35" s="1362"/>
      <c r="F35" s="421" t="s">
        <v>575</v>
      </c>
      <c r="G35" s="411" t="s">
        <v>434</v>
      </c>
      <c r="H35" s="430">
        <v>1</v>
      </c>
      <c r="I35" s="408">
        <f t="shared" si="0"/>
        <v>10</v>
      </c>
      <c r="J35" s="406">
        <v>1</v>
      </c>
      <c r="K35" s="406">
        <v>1</v>
      </c>
      <c r="L35" s="406">
        <v>1</v>
      </c>
      <c r="M35" s="406">
        <v>1</v>
      </c>
      <c r="N35" s="406">
        <v>1</v>
      </c>
      <c r="O35" s="406">
        <v>1</v>
      </c>
      <c r="P35" s="406">
        <v>1</v>
      </c>
      <c r="Q35" s="406">
        <v>1</v>
      </c>
      <c r="R35" s="406">
        <v>1</v>
      </c>
      <c r="S35" s="406">
        <v>1</v>
      </c>
      <c r="T35" s="406"/>
      <c r="U35" s="406"/>
      <c r="V35" s="406"/>
      <c r="W35" s="406"/>
      <c r="X35" s="406"/>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c r="BG35" s="406"/>
      <c r="BH35" s="406"/>
      <c r="BI35" s="406"/>
    </row>
    <row r="36" spans="2:61">
      <c r="B36" s="1348"/>
      <c r="C36" s="1363"/>
      <c r="D36" s="1360"/>
      <c r="E36" s="1361" t="s">
        <v>746</v>
      </c>
      <c r="F36" s="419" t="s">
        <v>566</v>
      </c>
      <c r="G36" s="409" t="s">
        <v>435</v>
      </c>
      <c r="H36" s="430">
        <v>1</v>
      </c>
      <c r="I36" s="408">
        <f t="shared" si="0"/>
        <v>10</v>
      </c>
      <c r="J36" s="406">
        <v>1</v>
      </c>
      <c r="K36" s="406">
        <v>1</v>
      </c>
      <c r="L36" s="406">
        <v>1</v>
      </c>
      <c r="M36" s="406">
        <v>1</v>
      </c>
      <c r="N36" s="406">
        <v>1</v>
      </c>
      <c r="O36" s="406">
        <v>1</v>
      </c>
      <c r="P36" s="406">
        <v>1</v>
      </c>
      <c r="Q36" s="406">
        <v>1</v>
      </c>
      <c r="R36" s="406">
        <v>1</v>
      </c>
      <c r="S36" s="406">
        <v>1</v>
      </c>
      <c r="T36" s="406"/>
      <c r="U36" s="406"/>
      <c r="V36" s="406"/>
      <c r="W36" s="406"/>
      <c r="X36" s="406"/>
      <c r="Y36" s="406"/>
      <c r="Z36" s="406"/>
      <c r="AA36" s="406"/>
      <c r="AB36" s="406"/>
      <c r="AC36" s="406"/>
      <c r="AD36" s="406"/>
      <c r="AE36" s="406"/>
      <c r="AF36" s="406"/>
      <c r="AG36" s="406"/>
      <c r="AH36" s="406"/>
      <c r="AI36" s="406"/>
      <c r="AJ36" s="406"/>
      <c r="AK36" s="406"/>
      <c r="AL36" s="406"/>
      <c r="AM36" s="406"/>
      <c r="AN36" s="406"/>
      <c r="AO36" s="406"/>
      <c r="AP36" s="406"/>
      <c r="AQ36" s="406"/>
      <c r="AR36" s="406"/>
      <c r="AS36" s="406"/>
      <c r="AT36" s="406"/>
      <c r="AU36" s="406"/>
      <c r="AV36" s="406"/>
      <c r="AW36" s="406"/>
      <c r="AX36" s="406"/>
      <c r="AY36" s="406"/>
      <c r="AZ36" s="406"/>
      <c r="BA36" s="406"/>
      <c r="BB36" s="406"/>
      <c r="BC36" s="406"/>
      <c r="BD36" s="406"/>
      <c r="BE36" s="406"/>
      <c r="BF36" s="406"/>
      <c r="BG36" s="406"/>
      <c r="BH36" s="406"/>
      <c r="BI36" s="406"/>
    </row>
    <row r="37" spans="2:61">
      <c r="B37" s="1348"/>
      <c r="C37" s="1363"/>
      <c r="D37" s="1360"/>
      <c r="E37" s="1362"/>
      <c r="F37" s="420" t="s">
        <v>567</v>
      </c>
      <c r="G37" s="410" t="s">
        <v>436</v>
      </c>
      <c r="H37" s="430">
        <v>1</v>
      </c>
      <c r="I37" s="408">
        <f t="shared" si="0"/>
        <v>11</v>
      </c>
      <c r="J37" s="406">
        <v>1</v>
      </c>
      <c r="K37" s="406">
        <v>1</v>
      </c>
      <c r="L37" s="406">
        <v>1</v>
      </c>
      <c r="M37" s="406">
        <v>1</v>
      </c>
      <c r="N37" s="406">
        <v>1</v>
      </c>
      <c r="O37" s="406">
        <v>1</v>
      </c>
      <c r="P37" s="406">
        <v>1</v>
      </c>
      <c r="Q37" s="406">
        <v>1</v>
      </c>
      <c r="R37" s="406">
        <v>1</v>
      </c>
      <c r="S37" s="406">
        <v>1</v>
      </c>
      <c r="T37" s="406">
        <v>1</v>
      </c>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c r="BG37" s="406"/>
      <c r="BH37" s="406"/>
      <c r="BI37" s="406"/>
    </row>
    <row r="38" spans="2:61">
      <c r="B38" s="1348"/>
      <c r="C38" s="1363"/>
      <c r="D38" s="1360"/>
      <c r="E38" s="1362"/>
      <c r="F38" s="421" t="s">
        <v>568</v>
      </c>
      <c r="G38" s="411" t="s">
        <v>437</v>
      </c>
      <c r="H38" s="430">
        <v>1</v>
      </c>
      <c r="I38" s="408">
        <f t="shared" si="0"/>
        <v>12</v>
      </c>
      <c r="J38" s="406">
        <v>1</v>
      </c>
      <c r="K38" s="406">
        <v>1</v>
      </c>
      <c r="L38" s="406">
        <v>1</v>
      </c>
      <c r="M38" s="406">
        <v>1</v>
      </c>
      <c r="N38" s="406">
        <v>1</v>
      </c>
      <c r="O38" s="406">
        <v>1</v>
      </c>
      <c r="P38" s="406">
        <v>1</v>
      </c>
      <c r="Q38" s="406">
        <v>1</v>
      </c>
      <c r="R38" s="406">
        <v>1</v>
      </c>
      <c r="S38" s="406">
        <v>1</v>
      </c>
      <c r="T38" s="406">
        <v>1</v>
      </c>
      <c r="U38" s="406">
        <v>1</v>
      </c>
      <c r="V38" s="406"/>
      <c r="W38" s="406"/>
      <c r="X38" s="406"/>
      <c r="Y38" s="406"/>
      <c r="Z38" s="406"/>
      <c r="AA38" s="406"/>
      <c r="AB38" s="406"/>
      <c r="AC38" s="406"/>
      <c r="AD38" s="406"/>
      <c r="AE38" s="406"/>
      <c r="AF38" s="406"/>
      <c r="AG38" s="406"/>
      <c r="AH38" s="406"/>
      <c r="AI38" s="406"/>
      <c r="AJ38" s="406"/>
      <c r="AK38" s="406"/>
      <c r="AL38" s="406"/>
      <c r="AM38" s="406"/>
      <c r="AN38" s="406"/>
      <c r="AO38" s="406"/>
      <c r="AP38" s="406"/>
      <c r="AQ38" s="406"/>
      <c r="AR38" s="406"/>
      <c r="AS38" s="406"/>
      <c r="AT38" s="406"/>
      <c r="AU38" s="406"/>
      <c r="AV38" s="406"/>
      <c r="AW38" s="406"/>
      <c r="AX38" s="406"/>
      <c r="AY38" s="406"/>
      <c r="AZ38" s="406"/>
      <c r="BA38" s="406"/>
      <c r="BB38" s="406"/>
      <c r="BC38" s="406"/>
      <c r="BD38" s="406"/>
      <c r="BE38" s="406"/>
      <c r="BF38" s="406"/>
      <c r="BG38" s="406"/>
      <c r="BH38" s="406"/>
      <c r="BI38" s="406"/>
    </row>
    <row r="39" spans="2:61">
      <c r="B39" s="1348"/>
      <c r="C39" s="1363"/>
      <c r="D39" s="1360" t="s">
        <v>735</v>
      </c>
      <c r="E39" s="1361" t="s">
        <v>1056</v>
      </c>
      <c r="F39" s="420" t="s">
        <v>549</v>
      </c>
      <c r="G39" s="409" t="s">
        <v>438</v>
      </c>
      <c r="H39" s="430">
        <v>1</v>
      </c>
      <c r="I39" s="408">
        <f t="shared" si="0"/>
        <v>38</v>
      </c>
      <c r="J39" s="406">
        <v>1</v>
      </c>
      <c r="K39" s="406">
        <v>1</v>
      </c>
      <c r="L39" s="406">
        <v>1</v>
      </c>
      <c r="M39" s="406">
        <v>1</v>
      </c>
      <c r="N39" s="406">
        <v>1</v>
      </c>
      <c r="O39" s="406">
        <v>1</v>
      </c>
      <c r="P39" s="406">
        <v>1</v>
      </c>
      <c r="Q39" s="406">
        <v>1</v>
      </c>
      <c r="R39" s="406">
        <v>1</v>
      </c>
      <c r="S39" s="406">
        <v>1</v>
      </c>
      <c r="T39" s="406">
        <v>1</v>
      </c>
      <c r="U39" s="406">
        <v>1</v>
      </c>
      <c r="V39" s="406">
        <v>1</v>
      </c>
      <c r="W39" s="406"/>
      <c r="X39" s="406"/>
      <c r="Y39" s="406"/>
      <c r="Z39" s="406"/>
      <c r="AA39" s="406"/>
      <c r="AB39" s="406"/>
      <c r="AC39" s="406"/>
      <c r="AD39" s="406"/>
      <c r="AE39" s="406"/>
      <c r="AF39" s="406"/>
      <c r="AG39" s="406"/>
      <c r="AH39" s="406"/>
      <c r="AI39" s="406"/>
      <c r="AJ39" s="406"/>
      <c r="AK39" s="406">
        <v>1</v>
      </c>
      <c r="AL39" s="406">
        <v>1</v>
      </c>
      <c r="AM39" s="406">
        <v>1</v>
      </c>
      <c r="AN39" s="406">
        <v>1</v>
      </c>
      <c r="AO39" s="406">
        <v>1</v>
      </c>
      <c r="AP39" s="406">
        <v>1</v>
      </c>
      <c r="AQ39" s="406">
        <v>1</v>
      </c>
      <c r="AR39" s="406">
        <v>1</v>
      </c>
      <c r="AS39" s="406">
        <v>1</v>
      </c>
      <c r="AT39" s="406">
        <v>1</v>
      </c>
      <c r="AU39" s="406">
        <v>1</v>
      </c>
      <c r="AV39" s="406">
        <v>1</v>
      </c>
      <c r="AW39" s="406">
        <v>1</v>
      </c>
      <c r="AX39" s="406">
        <v>1</v>
      </c>
      <c r="AY39" s="406">
        <v>1</v>
      </c>
      <c r="AZ39" s="406">
        <v>1</v>
      </c>
      <c r="BA39" s="406">
        <v>1</v>
      </c>
      <c r="BB39" s="406">
        <v>1</v>
      </c>
      <c r="BC39" s="406">
        <v>1</v>
      </c>
      <c r="BD39" s="406">
        <v>1</v>
      </c>
      <c r="BE39" s="406">
        <v>1</v>
      </c>
      <c r="BF39" s="406">
        <v>1</v>
      </c>
      <c r="BG39" s="406">
        <v>1</v>
      </c>
      <c r="BH39" s="406">
        <v>1</v>
      </c>
      <c r="BI39" s="406">
        <v>1</v>
      </c>
    </row>
    <row r="40" spans="2:61">
      <c r="B40" s="1348"/>
      <c r="C40" s="1363"/>
      <c r="D40" s="1360"/>
      <c r="E40" s="1362"/>
      <c r="F40" s="420" t="s">
        <v>550</v>
      </c>
      <c r="G40" s="410" t="s">
        <v>439</v>
      </c>
      <c r="H40" s="430">
        <v>1</v>
      </c>
      <c r="I40" s="408">
        <f t="shared" si="0"/>
        <v>38</v>
      </c>
      <c r="J40" s="406">
        <v>1</v>
      </c>
      <c r="K40" s="406">
        <v>1</v>
      </c>
      <c r="L40" s="406">
        <v>1</v>
      </c>
      <c r="M40" s="406">
        <v>1</v>
      </c>
      <c r="N40" s="406">
        <v>1</v>
      </c>
      <c r="O40" s="406">
        <v>1</v>
      </c>
      <c r="P40" s="406">
        <v>1</v>
      </c>
      <c r="Q40" s="406">
        <v>1</v>
      </c>
      <c r="R40" s="406">
        <v>1</v>
      </c>
      <c r="S40" s="406">
        <v>1</v>
      </c>
      <c r="T40" s="406">
        <v>1</v>
      </c>
      <c r="U40" s="406">
        <v>1</v>
      </c>
      <c r="V40" s="406">
        <v>1</v>
      </c>
      <c r="W40" s="406"/>
      <c r="X40" s="406"/>
      <c r="Y40" s="406"/>
      <c r="Z40" s="406"/>
      <c r="AA40" s="406"/>
      <c r="AB40" s="406"/>
      <c r="AC40" s="406"/>
      <c r="AD40" s="406"/>
      <c r="AE40" s="406"/>
      <c r="AF40" s="406"/>
      <c r="AG40" s="406"/>
      <c r="AH40" s="406"/>
      <c r="AI40" s="406"/>
      <c r="AJ40" s="406"/>
      <c r="AK40" s="406">
        <v>1</v>
      </c>
      <c r="AL40" s="406">
        <v>1</v>
      </c>
      <c r="AM40" s="406">
        <v>1</v>
      </c>
      <c r="AN40" s="406">
        <v>1</v>
      </c>
      <c r="AO40" s="406">
        <v>1</v>
      </c>
      <c r="AP40" s="406">
        <v>1</v>
      </c>
      <c r="AQ40" s="406">
        <v>1</v>
      </c>
      <c r="AR40" s="406">
        <v>1</v>
      </c>
      <c r="AS40" s="406">
        <v>1</v>
      </c>
      <c r="AT40" s="406">
        <v>1</v>
      </c>
      <c r="AU40" s="406">
        <v>1</v>
      </c>
      <c r="AV40" s="406">
        <v>1</v>
      </c>
      <c r="AW40" s="406">
        <v>1</v>
      </c>
      <c r="AX40" s="406">
        <v>1</v>
      </c>
      <c r="AY40" s="406">
        <v>1</v>
      </c>
      <c r="AZ40" s="406">
        <v>1</v>
      </c>
      <c r="BA40" s="406">
        <v>1</v>
      </c>
      <c r="BB40" s="406">
        <v>1</v>
      </c>
      <c r="BC40" s="406">
        <v>1</v>
      </c>
      <c r="BD40" s="406">
        <v>1</v>
      </c>
      <c r="BE40" s="406">
        <v>1</v>
      </c>
      <c r="BF40" s="406">
        <v>1</v>
      </c>
      <c r="BG40" s="406">
        <v>1</v>
      </c>
      <c r="BH40" s="406">
        <v>1</v>
      </c>
      <c r="BI40" s="406">
        <v>1</v>
      </c>
    </row>
    <row r="41" spans="2:61">
      <c r="B41" s="1348"/>
      <c r="C41" s="1363"/>
      <c r="D41" s="1360"/>
      <c r="E41" s="1362"/>
      <c r="F41" s="420" t="s">
        <v>551</v>
      </c>
      <c r="G41" s="410" t="s">
        <v>440</v>
      </c>
      <c r="H41" s="430">
        <v>1</v>
      </c>
      <c r="I41" s="408">
        <f t="shared" si="0"/>
        <v>37</v>
      </c>
      <c r="J41" s="406">
        <v>1</v>
      </c>
      <c r="K41" s="406">
        <v>1</v>
      </c>
      <c r="L41" s="406">
        <v>1</v>
      </c>
      <c r="M41" s="406">
        <v>1</v>
      </c>
      <c r="N41" s="406">
        <v>1</v>
      </c>
      <c r="O41" s="406">
        <v>1</v>
      </c>
      <c r="P41" s="406">
        <v>1</v>
      </c>
      <c r="Q41" s="406">
        <v>1</v>
      </c>
      <c r="R41" s="406">
        <v>1</v>
      </c>
      <c r="S41" s="406">
        <v>1</v>
      </c>
      <c r="T41" s="406">
        <v>1</v>
      </c>
      <c r="U41" s="406">
        <v>1</v>
      </c>
      <c r="V41" s="406">
        <v>1</v>
      </c>
      <c r="W41" s="406"/>
      <c r="X41" s="406"/>
      <c r="Y41" s="406"/>
      <c r="Z41" s="406"/>
      <c r="AA41" s="406"/>
      <c r="AB41" s="406"/>
      <c r="AC41" s="406"/>
      <c r="AD41" s="406"/>
      <c r="AE41" s="406"/>
      <c r="AF41" s="406"/>
      <c r="AG41" s="406"/>
      <c r="AH41" s="406"/>
      <c r="AI41" s="406"/>
      <c r="AJ41" s="406"/>
      <c r="AK41" s="406">
        <v>1</v>
      </c>
      <c r="AL41" s="406">
        <v>1</v>
      </c>
      <c r="AM41" s="406">
        <v>1</v>
      </c>
      <c r="AN41" s="406">
        <v>1</v>
      </c>
      <c r="AO41" s="406">
        <v>1</v>
      </c>
      <c r="AP41" s="406">
        <v>1</v>
      </c>
      <c r="AQ41" s="406">
        <v>1</v>
      </c>
      <c r="AR41" s="406">
        <v>1</v>
      </c>
      <c r="AS41" s="406">
        <v>1</v>
      </c>
      <c r="AT41" s="406">
        <v>1</v>
      </c>
      <c r="AU41" s="406">
        <v>1</v>
      </c>
      <c r="AV41" s="406">
        <v>1</v>
      </c>
      <c r="AW41" s="406">
        <v>1</v>
      </c>
      <c r="AX41" s="406">
        <v>1</v>
      </c>
      <c r="AY41" s="406">
        <v>1</v>
      </c>
      <c r="AZ41" s="406">
        <v>1</v>
      </c>
      <c r="BA41" s="406">
        <v>1</v>
      </c>
      <c r="BB41" s="406">
        <v>1</v>
      </c>
      <c r="BC41" s="406">
        <v>1</v>
      </c>
      <c r="BD41" s="406">
        <v>1</v>
      </c>
      <c r="BE41" s="406">
        <v>1</v>
      </c>
      <c r="BF41" s="406">
        <v>1</v>
      </c>
      <c r="BG41" s="406">
        <v>1</v>
      </c>
      <c r="BH41" s="406">
        <v>1</v>
      </c>
      <c r="BI41" s="406"/>
    </row>
    <row r="42" spans="2:61">
      <c r="B42" s="1348"/>
      <c r="C42" s="1363"/>
      <c r="D42" s="1360"/>
      <c r="E42" s="1362"/>
      <c r="F42" s="420" t="s">
        <v>552</v>
      </c>
      <c r="G42" s="410" t="s">
        <v>441</v>
      </c>
      <c r="H42" s="430">
        <v>1</v>
      </c>
      <c r="I42" s="408">
        <f t="shared" si="0"/>
        <v>37</v>
      </c>
      <c r="J42" s="406">
        <v>1</v>
      </c>
      <c r="K42" s="406">
        <v>1</v>
      </c>
      <c r="L42" s="406">
        <v>1</v>
      </c>
      <c r="M42" s="406">
        <v>1</v>
      </c>
      <c r="N42" s="406">
        <v>1</v>
      </c>
      <c r="O42" s="406">
        <v>1</v>
      </c>
      <c r="P42" s="406">
        <v>1</v>
      </c>
      <c r="Q42" s="406">
        <v>1</v>
      </c>
      <c r="R42" s="406">
        <v>1</v>
      </c>
      <c r="S42" s="406">
        <v>1</v>
      </c>
      <c r="T42" s="406">
        <v>1</v>
      </c>
      <c r="U42" s="406">
        <v>1</v>
      </c>
      <c r="V42" s="406">
        <v>1</v>
      </c>
      <c r="W42" s="406"/>
      <c r="X42" s="406"/>
      <c r="Y42" s="406"/>
      <c r="Z42" s="406"/>
      <c r="AA42" s="406"/>
      <c r="AB42" s="406"/>
      <c r="AC42" s="406"/>
      <c r="AD42" s="406"/>
      <c r="AE42" s="406"/>
      <c r="AF42" s="406"/>
      <c r="AG42" s="406"/>
      <c r="AH42" s="406"/>
      <c r="AI42" s="406"/>
      <c r="AJ42" s="406"/>
      <c r="AK42" s="406">
        <v>1</v>
      </c>
      <c r="AL42" s="406">
        <v>1</v>
      </c>
      <c r="AM42" s="406">
        <v>1</v>
      </c>
      <c r="AN42" s="406">
        <v>1</v>
      </c>
      <c r="AO42" s="406">
        <v>1</v>
      </c>
      <c r="AP42" s="406">
        <v>1</v>
      </c>
      <c r="AQ42" s="406">
        <v>1</v>
      </c>
      <c r="AR42" s="406">
        <v>1</v>
      </c>
      <c r="AS42" s="406">
        <v>1</v>
      </c>
      <c r="AT42" s="406">
        <v>1</v>
      </c>
      <c r="AU42" s="406">
        <v>1</v>
      </c>
      <c r="AV42" s="406">
        <v>1</v>
      </c>
      <c r="AW42" s="406">
        <v>1</v>
      </c>
      <c r="AX42" s="406">
        <v>1</v>
      </c>
      <c r="AY42" s="406">
        <v>1</v>
      </c>
      <c r="AZ42" s="406">
        <v>1</v>
      </c>
      <c r="BA42" s="406">
        <v>1</v>
      </c>
      <c r="BB42" s="406">
        <v>1</v>
      </c>
      <c r="BC42" s="406">
        <v>1</v>
      </c>
      <c r="BD42" s="406">
        <v>1</v>
      </c>
      <c r="BE42" s="406">
        <v>1</v>
      </c>
      <c r="BF42" s="406">
        <v>1</v>
      </c>
      <c r="BG42" s="406">
        <v>1</v>
      </c>
      <c r="BH42" s="406">
        <v>1</v>
      </c>
      <c r="BI42" s="406"/>
    </row>
    <row r="43" spans="2:61">
      <c r="B43" s="1348"/>
      <c r="C43" s="1363"/>
      <c r="D43" s="1360"/>
      <c r="E43" s="1362"/>
      <c r="F43" s="420" t="s">
        <v>553</v>
      </c>
      <c r="G43" s="410" t="s">
        <v>442</v>
      </c>
      <c r="H43" s="430">
        <v>1</v>
      </c>
      <c r="I43" s="408">
        <f t="shared" si="0"/>
        <v>37</v>
      </c>
      <c r="J43" s="406">
        <v>1</v>
      </c>
      <c r="K43" s="406">
        <v>1</v>
      </c>
      <c r="L43" s="406">
        <v>1</v>
      </c>
      <c r="M43" s="406">
        <v>1</v>
      </c>
      <c r="N43" s="406">
        <v>1</v>
      </c>
      <c r="O43" s="406">
        <v>1</v>
      </c>
      <c r="P43" s="406">
        <v>1</v>
      </c>
      <c r="Q43" s="406">
        <v>1</v>
      </c>
      <c r="R43" s="406">
        <v>1</v>
      </c>
      <c r="S43" s="406">
        <v>1</v>
      </c>
      <c r="T43" s="406">
        <v>1</v>
      </c>
      <c r="U43" s="406"/>
      <c r="V43" s="406">
        <v>1</v>
      </c>
      <c r="W43" s="406"/>
      <c r="X43" s="406"/>
      <c r="Y43" s="406"/>
      <c r="Z43" s="406"/>
      <c r="AA43" s="406"/>
      <c r="AB43" s="406"/>
      <c r="AC43" s="406"/>
      <c r="AD43" s="406"/>
      <c r="AE43" s="406"/>
      <c r="AF43" s="406"/>
      <c r="AG43" s="406"/>
      <c r="AH43" s="406"/>
      <c r="AI43" s="406"/>
      <c r="AJ43" s="406"/>
      <c r="AK43" s="406">
        <v>1</v>
      </c>
      <c r="AL43" s="406">
        <v>1</v>
      </c>
      <c r="AM43" s="406">
        <v>1</v>
      </c>
      <c r="AN43" s="406">
        <v>1</v>
      </c>
      <c r="AO43" s="406">
        <v>1</v>
      </c>
      <c r="AP43" s="406">
        <v>1</v>
      </c>
      <c r="AQ43" s="406">
        <v>1</v>
      </c>
      <c r="AR43" s="406">
        <v>1</v>
      </c>
      <c r="AS43" s="406">
        <v>1</v>
      </c>
      <c r="AT43" s="406">
        <v>1</v>
      </c>
      <c r="AU43" s="406">
        <v>1</v>
      </c>
      <c r="AV43" s="406">
        <v>1</v>
      </c>
      <c r="AW43" s="406">
        <v>1</v>
      </c>
      <c r="AX43" s="406">
        <v>1</v>
      </c>
      <c r="AY43" s="406">
        <v>1</v>
      </c>
      <c r="AZ43" s="406">
        <v>1</v>
      </c>
      <c r="BA43" s="406">
        <v>1</v>
      </c>
      <c r="BB43" s="406">
        <v>1</v>
      </c>
      <c r="BC43" s="406">
        <v>1</v>
      </c>
      <c r="BD43" s="406">
        <v>1</v>
      </c>
      <c r="BE43" s="406">
        <v>1</v>
      </c>
      <c r="BF43" s="406">
        <v>1</v>
      </c>
      <c r="BG43" s="406">
        <v>1</v>
      </c>
      <c r="BH43" s="406">
        <v>1</v>
      </c>
      <c r="BI43" s="406">
        <v>1</v>
      </c>
    </row>
    <row r="44" spans="2:61">
      <c r="B44" s="1348"/>
      <c r="C44" s="1363"/>
      <c r="D44" s="1360"/>
      <c r="E44" s="1362"/>
      <c r="F44" s="420" t="s">
        <v>554</v>
      </c>
      <c r="G44" s="410" t="s">
        <v>443</v>
      </c>
      <c r="H44" s="430">
        <v>1</v>
      </c>
      <c r="I44" s="408">
        <f t="shared" si="0"/>
        <v>37</v>
      </c>
      <c r="J44" s="406">
        <v>1</v>
      </c>
      <c r="K44" s="406">
        <v>1</v>
      </c>
      <c r="L44" s="406">
        <v>1</v>
      </c>
      <c r="M44" s="406">
        <v>1</v>
      </c>
      <c r="N44" s="406">
        <v>1</v>
      </c>
      <c r="O44" s="406">
        <v>1</v>
      </c>
      <c r="P44" s="406">
        <v>1</v>
      </c>
      <c r="Q44" s="406">
        <v>1</v>
      </c>
      <c r="R44" s="406">
        <v>1</v>
      </c>
      <c r="S44" s="406">
        <v>1</v>
      </c>
      <c r="T44" s="406">
        <v>1</v>
      </c>
      <c r="U44" s="406"/>
      <c r="V44" s="406">
        <v>1</v>
      </c>
      <c r="W44" s="406"/>
      <c r="X44" s="406"/>
      <c r="Y44" s="406"/>
      <c r="Z44" s="406"/>
      <c r="AA44" s="406"/>
      <c r="AB44" s="406"/>
      <c r="AC44" s="406"/>
      <c r="AD44" s="406"/>
      <c r="AE44" s="406"/>
      <c r="AF44" s="406"/>
      <c r="AG44" s="406"/>
      <c r="AH44" s="406"/>
      <c r="AI44" s="406"/>
      <c r="AJ44" s="406"/>
      <c r="AK44" s="406">
        <v>1</v>
      </c>
      <c r="AL44" s="406">
        <v>1</v>
      </c>
      <c r="AM44" s="406">
        <v>1</v>
      </c>
      <c r="AN44" s="406">
        <v>1</v>
      </c>
      <c r="AO44" s="406">
        <v>1</v>
      </c>
      <c r="AP44" s="406">
        <v>1</v>
      </c>
      <c r="AQ44" s="406">
        <v>1</v>
      </c>
      <c r="AR44" s="406">
        <v>1</v>
      </c>
      <c r="AS44" s="406">
        <v>1</v>
      </c>
      <c r="AT44" s="406">
        <v>1</v>
      </c>
      <c r="AU44" s="406">
        <v>1</v>
      </c>
      <c r="AV44" s="406">
        <v>1</v>
      </c>
      <c r="AW44" s="406">
        <v>1</v>
      </c>
      <c r="AX44" s="406">
        <v>1</v>
      </c>
      <c r="AY44" s="406">
        <v>1</v>
      </c>
      <c r="AZ44" s="406">
        <v>1</v>
      </c>
      <c r="BA44" s="406">
        <v>1</v>
      </c>
      <c r="BB44" s="406">
        <v>1</v>
      </c>
      <c r="BC44" s="406">
        <v>1</v>
      </c>
      <c r="BD44" s="406">
        <v>1</v>
      </c>
      <c r="BE44" s="406">
        <v>1</v>
      </c>
      <c r="BF44" s="406">
        <v>1</v>
      </c>
      <c r="BG44" s="406">
        <v>1</v>
      </c>
      <c r="BH44" s="406">
        <v>1</v>
      </c>
      <c r="BI44" s="406">
        <v>1</v>
      </c>
    </row>
    <row r="45" spans="2:61">
      <c r="B45" s="1348"/>
      <c r="C45" s="1363"/>
      <c r="D45" s="1360"/>
      <c r="E45" s="1362"/>
      <c r="F45" s="420" t="s">
        <v>555</v>
      </c>
      <c r="G45" s="410" t="s">
        <v>444</v>
      </c>
      <c r="H45" s="430">
        <v>1</v>
      </c>
      <c r="I45" s="408">
        <f t="shared" si="0"/>
        <v>36</v>
      </c>
      <c r="J45" s="406">
        <v>1</v>
      </c>
      <c r="K45" s="406">
        <v>1</v>
      </c>
      <c r="L45" s="406">
        <v>1</v>
      </c>
      <c r="M45" s="406">
        <v>1</v>
      </c>
      <c r="N45" s="406">
        <v>1</v>
      </c>
      <c r="O45" s="406">
        <v>1</v>
      </c>
      <c r="P45" s="406">
        <v>1</v>
      </c>
      <c r="Q45" s="406">
        <v>1</v>
      </c>
      <c r="R45" s="406">
        <v>1</v>
      </c>
      <c r="S45" s="406">
        <v>1</v>
      </c>
      <c r="T45" s="406">
        <v>1</v>
      </c>
      <c r="U45" s="406"/>
      <c r="V45" s="406">
        <v>1</v>
      </c>
      <c r="W45" s="406"/>
      <c r="X45" s="406"/>
      <c r="Y45" s="406"/>
      <c r="Z45" s="406"/>
      <c r="AA45" s="406"/>
      <c r="AB45" s="406"/>
      <c r="AC45" s="406"/>
      <c r="AD45" s="406"/>
      <c r="AE45" s="406"/>
      <c r="AF45" s="406"/>
      <c r="AG45" s="406"/>
      <c r="AH45" s="406"/>
      <c r="AI45" s="406"/>
      <c r="AJ45" s="406"/>
      <c r="AK45" s="406">
        <v>1</v>
      </c>
      <c r="AL45" s="406">
        <v>1</v>
      </c>
      <c r="AM45" s="406">
        <v>1</v>
      </c>
      <c r="AN45" s="406">
        <v>1</v>
      </c>
      <c r="AO45" s="406">
        <v>1</v>
      </c>
      <c r="AP45" s="406">
        <v>1</v>
      </c>
      <c r="AQ45" s="406">
        <v>1</v>
      </c>
      <c r="AR45" s="406">
        <v>1</v>
      </c>
      <c r="AS45" s="406">
        <v>1</v>
      </c>
      <c r="AT45" s="406">
        <v>1</v>
      </c>
      <c r="AU45" s="406">
        <v>1</v>
      </c>
      <c r="AV45" s="406">
        <v>1</v>
      </c>
      <c r="AW45" s="406">
        <v>1</v>
      </c>
      <c r="AX45" s="406">
        <v>1</v>
      </c>
      <c r="AY45" s="406">
        <v>1</v>
      </c>
      <c r="AZ45" s="406">
        <v>1</v>
      </c>
      <c r="BA45" s="406">
        <v>1</v>
      </c>
      <c r="BB45" s="406">
        <v>1</v>
      </c>
      <c r="BC45" s="406">
        <v>1</v>
      </c>
      <c r="BD45" s="406">
        <v>1</v>
      </c>
      <c r="BE45" s="406">
        <v>1</v>
      </c>
      <c r="BF45" s="406">
        <v>1</v>
      </c>
      <c r="BG45" s="406">
        <v>1</v>
      </c>
      <c r="BH45" s="406">
        <v>1</v>
      </c>
      <c r="BI45" s="406"/>
    </row>
    <row r="46" spans="2:61">
      <c r="B46" s="1348"/>
      <c r="C46" s="1363"/>
      <c r="D46" s="1360"/>
      <c r="E46" s="1362"/>
      <c r="F46" s="421" t="s">
        <v>556</v>
      </c>
      <c r="G46" s="411" t="s">
        <v>445</v>
      </c>
      <c r="H46" s="430">
        <v>1</v>
      </c>
      <c r="I46" s="408">
        <f t="shared" si="0"/>
        <v>36</v>
      </c>
      <c r="J46" s="406">
        <v>1</v>
      </c>
      <c r="K46" s="406">
        <v>1</v>
      </c>
      <c r="L46" s="406">
        <v>1</v>
      </c>
      <c r="M46" s="406">
        <v>1</v>
      </c>
      <c r="N46" s="406">
        <v>1</v>
      </c>
      <c r="O46" s="406">
        <v>1</v>
      </c>
      <c r="P46" s="406">
        <v>1</v>
      </c>
      <c r="Q46" s="406">
        <v>1</v>
      </c>
      <c r="R46" s="406">
        <v>1</v>
      </c>
      <c r="S46" s="406">
        <v>1</v>
      </c>
      <c r="T46" s="406">
        <v>1</v>
      </c>
      <c r="U46" s="406"/>
      <c r="V46" s="406">
        <v>1</v>
      </c>
      <c r="W46" s="406"/>
      <c r="X46" s="406"/>
      <c r="Y46" s="406"/>
      <c r="Z46" s="406"/>
      <c r="AA46" s="406"/>
      <c r="AB46" s="406"/>
      <c r="AC46" s="406"/>
      <c r="AD46" s="406"/>
      <c r="AE46" s="406"/>
      <c r="AF46" s="406"/>
      <c r="AG46" s="406"/>
      <c r="AH46" s="406"/>
      <c r="AI46" s="406"/>
      <c r="AJ46" s="406"/>
      <c r="AK46" s="406">
        <v>1</v>
      </c>
      <c r="AL46" s="406">
        <v>1</v>
      </c>
      <c r="AM46" s="406">
        <v>1</v>
      </c>
      <c r="AN46" s="406">
        <v>1</v>
      </c>
      <c r="AO46" s="406">
        <v>1</v>
      </c>
      <c r="AP46" s="406">
        <v>1</v>
      </c>
      <c r="AQ46" s="406">
        <v>1</v>
      </c>
      <c r="AR46" s="406">
        <v>1</v>
      </c>
      <c r="AS46" s="406">
        <v>1</v>
      </c>
      <c r="AT46" s="406">
        <v>1</v>
      </c>
      <c r="AU46" s="406">
        <v>1</v>
      </c>
      <c r="AV46" s="406">
        <v>1</v>
      </c>
      <c r="AW46" s="406">
        <v>1</v>
      </c>
      <c r="AX46" s="406">
        <v>1</v>
      </c>
      <c r="AY46" s="406">
        <v>1</v>
      </c>
      <c r="AZ46" s="406">
        <v>1</v>
      </c>
      <c r="BA46" s="406">
        <v>1</v>
      </c>
      <c r="BB46" s="406">
        <v>1</v>
      </c>
      <c r="BC46" s="406">
        <v>1</v>
      </c>
      <c r="BD46" s="406">
        <v>1</v>
      </c>
      <c r="BE46" s="406">
        <v>1</v>
      </c>
      <c r="BF46" s="406">
        <v>1</v>
      </c>
      <c r="BG46" s="406">
        <v>1</v>
      </c>
      <c r="BH46" s="406">
        <v>1</v>
      </c>
      <c r="BI46" s="406"/>
    </row>
    <row r="47" spans="2:61">
      <c r="B47" s="1348"/>
      <c r="C47" s="1363"/>
      <c r="D47" s="1360"/>
      <c r="E47" s="1361" t="s">
        <v>1057</v>
      </c>
      <c r="F47" s="422" t="s">
        <v>541</v>
      </c>
      <c r="G47" s="410" t="s">
        <v>446</v>
      </c>
      <c r="H47" s="430">
        <v>1</v>
      </c>
      <c r="I47" s="408">
        <f t="shared" si="0"/>
        <v>33</v>
      </c>
      <c r="J47" s="406">
        <v>1</v>
      </c>
      <c r="K47" s="406">
        <v>1</v>
      </c>
      <c r="L47" s="406">
        <v>1</v>
      </c>
      <c r="M47" s="406">
        <v>1</v>
      </c>
      <c r="N47" s="406">
        <v>1</v>
      </c>
      <c r="O47" s="406">
        <v>1</v>
      </c>
      <c r="P47" s="406">
        <v>1</v>
      </c>
      <c r="Q47" s="406">
        <v>1</v>
      </c>
      <c r="R47" s="406">
        <v>1</v>
      </c>
      <c r="S47" s="406">
        <v>1</v>
      </c>
      <c r="T47" s="406">
        <v>1</v>
      </c>
      <c r="U47" s="406">
        <v>1</v>
      </c>
      <c r="V47" s="406">
        <v>1</v>
      </c>
      <c r="W47" s="406"/>
      <c r="X47" s="406"/>
      <c r="Y47" s="406"/>
      <c r="Z47" s="406"/>
      <c r="AA47" s="406"/>
      <c r="AB47" s="406"/>
      <c r="AC47" s="406"/>
      <c r="AD47" s="406"/>
      <c r="AE47" s="406"/>
      <c r="AF47" s="406"/>
      <c r="AG47" s="406"/>
      <c r="AH47" s="406"/>
      <c r="AI47" s="406"/>
      <c r="AJ47" s="406"/>
      <c r="AK47" s="406">
        <v>1</v>
      </c>
      <c r="AL47" s="406">
        <v>1</v>
      </c>
      <c r="AM47" s="406">
        <v>1</v>
      </c>
      <c r="AN47" s="406">
        <v>1</v>
      </c>
      <c r="AO47" s="406">
        <v>1</v>
      </c>
      <c r="AP47" s="406">
        <v>1</v>
      </c>
      <c r="AQ47" s="406">
        <v>1</v>
      </c>
      <c r="AR47" s="406">
        <v>1</v>
      </c>
      <c r="AS47" s="406">
        <v>1</v>
      </c>
      <c r="AT47" s="406">
        <v>1</v>
      </c>
      <c r="AU47" s="406">
        <v>1</v>
      </c>
      <c r="AV47" s="406">
        <v>1</v>
      </c>
      <c r="AW47" s="406">
        <v>1</v>
      </c>
      <c r="AX47" s="406">
        <v>1</v>
      </c>
      <c r="AY47" s="406">
        <v>1</v>
      </c>
      <c r="AZ47" s="406">
        <v>1</v>
      </c>
      <c r="BA47" s="406">
        <v>1</v>
      </c>
      <c r="BB47" s="406">
        <v>1</v>
      </c>
      <c r="BC47" s="406">
        <v>1</v>
      </c>
      <c r="BD47" s="406"/>
      <c r="BE47" s="406"/>
      <c r="BF47" s="406"/>
      <c r="BG47" s="406"/>
      <c r="BH47" s="406"/>
      <c r="BI47" s="406">
        <v>1</v>
      </c>
    </row>
    <row r="48" spans="2:61">
      <c r="B48" s="1348"/>
      <c r="C48" s="1363"/>
      <c r="D48" s="1360"/>
      <c r="E48" s="1362"/>
      <c r="F48" s="422" t="s">
        <v>542</v>
      </c>
      <c r="G48" s="410" t="s">
        <v>447</v>
      </c>
      <c r="H48" s="430">
        <v>1</v>
      </c>
      <c r="I48" s="408">
        <f t="shared" si="0"/>
        <v>33</v>
      </c>
      <c r="J48" s="406">
        <v>1</v>
      </c>
      <c r="K48" s="406">
        <v>1</v>
      </c>
      <c r="L48" s="406">
        <v>1</v>
      </c>
      <c r="M48" s="406">
        <v>1</v>
      </c>
      <c r="N48" s="406">
        <v>1</v>
      </c>
      <c r="O48" s="406">
        <v>1</v>
      </c>
      <c r="P48" s="406">
        <v>1</v>
      </c>
      <c r="Q48" s="406">
        <v>1</v>
      </c>
      <c r="R48" s="406">
        <v>1</v>
      </c>
      <c r="S48" s="406">
        <v>1</v>
      </c>
      <c r="T48" s="406">
        <v>1</v>
      </c>
      <c r="U48" s="406">
        <v>1</v>
      </c>
      <c r="V48" s="406">
        <v>1</v>
      </c>
      <c r="W48" s="406"/>
      <c r="X48" s="406"/>
      <c r="Y48" s="406"/>
      <c r="Z48" s="406"/>
      <c r="AA48" s="406"/>
      <c r="AB48" s="406"/>
      <c r="AC48" s="406"/>
      <c r="AD48" s="406"/>
      <c r="AE48" s="406"/>
      <c r="AF48" s="406"/>
      <c r="AG48" s="406"/>
      <c r="AH48" s="406"/>
      <c r="AI48" s="406"/>
      <c r="AJ48" s="406"/>
      <c r="AK48" s="406">
        <v>1</v>
      </c>
      <c r="AL48" s="406">
        <v>1</v>
      </c>
      <c r="AM48" s="406">
        <v>1</v>
      </c>
      <c r="AN48" s="406">
        <v>1</v>
      </c>
      <c r="AO48" s="406">
        <v>1</v>
      </c>
      <c r="AP48" s="406">
        <v>1</v>
      </c>
      <c r="AQ48" s="406">
        <v>1</v>
      </c>
      <c r="AR48" s="406">
        <v>1</v>
      </c>
      <c r="AS48" s="406">
        <v>1</v>
      </c>
      <c r="AT48" s="406">
        <v>1</v>
      </c>
      <c r="AU48" s="406">
        <v>1</v>
      </c>
      <c r="AV48" s="406">
        <v>1</v>
      </c>
      <c r="AW48" s="406">
        <v>1</v>
      </c>
      <c r="AX48" s="406">
        <v>1</v>
      </c>
      <c r="AY48" s="406">
        <v>1</v>
      </c>
      <c r="AZ48" s="406">
        <v>1</v>
      </c>
      <c r="BA48" s="406">
        <v>1</v>
      </c>
      <c r="BB48" s="406">
        <v>1</v>
      </c>
      <c r="BC48" s="406">
        <v>1</v>
      </c>
      <c r="BD48" s="406"/>
      <c r="BE48" s="406"/>
      <c r="BF48" s="406"/>
      <c r="BG48" s="406"/>
      <c r="BH48" s="406"/>
      <c r="BI48" s="406">
        <v>1</v>
      </c>
    </row>
    <row r="49" spans="2:61">
      <c r="B49" s="1348"/>
      <c r="C49" s="1363"/>
      <c r="D49" s="1360"/>
      <c r="E49" s="1362"/>
      <c r="F49" s="422" t="s">
        <v>543</v>
      </c>
      <c r="G49" s="410" t="s">
        <v>448</v>
      </c>
      <c r="H49" s="430">
        <v>1</v>
      </c>
      <c r="I49" s="408">
        <f t="shared" si="0"/>
        <v>32</v>
      </c>
      <c r="J49" s="406">
        <v>1</v>
      </c>
      <c r="K49" s="406">
        <v>1</v>
      </c>
      <c r="L49" s="406">
        <v>1</v>
      </c>
      <c r="M49" s="406">
        <v>1</v>
      </c>
      <c r="N49" s="406">
        <v>1</v>
      </c>
      <c r="O49" s="406">
        <v>1</v>
      </c>
      <c r="P49" s="406">
        <v>1</v>
      </c>
      <c r="Q49" s="406">
        <v>1</v>
      </c>
      <c r="R49" s="406">
        <v>1</v>
      </c>
      <c r="S49" s="406">
        <v>1</v>
      </c>
      <c r="T49" s="406">
        <v>1</v>
      </c>
      <c r="U49" s="406">
        <v>1</v>
      </c>
      <c r="V49" s="406">
        <v>1</v>
      </c>
      <c r="W49" s="406"/>
      <c r="X49" s="406"/>
      <c r="Y49" s="406"/>
      <c r="Z49" s="406"/>
      <c r="AA49" s="406"/>
      <c r="AB49" s="406"/>
      <c r="AC49" s="406"/>
      <c r="AD49" s="406"/>
      <c r="AE49" s="406"/>
      <c r="AF49" s="406"/>
      <c r="AG49" s="406"/>
      <c r="AH49" s="406"/>
      <c r="AI49" s="406"/>
      <c r="AJ49" s="406"/>
      <c r="AK49" s="406">
        <v>1</v>
      </c>
      <c r="AL49" s="406">
        <v>1</v>
      </c>
      <c r="AM49" s="406">
        <v>1</v>
      </c>
      <c r="AN49" s="406">
        <v>1</v>
      </c>
      <c r="AO49" s="406">
        <v>1</v>
      </c>
      <c r="AP49" s="406">
        <v>1</v>
      </c>
      <c r="AQ49" s="406">
        <v>1</v>
      </c>
      <c r="AR49" s="406">
        <v>1</v>
      </c>
      <c r="AS49" s="406">
        <v>1</v>
      </c>
      <c r="AT49" s="406">
        <v>1</v>
      </c>
      <c r="AU49" s="406">
        <v>1</v>
      </c>
      <c r="AV49" s="406">
        <v>1</v>
      </c>
      <c r="AW49" s="406">
        <v>1</v>
      </c>
      <c r="AX49" s="406">
        <v>1</v>
      </c>
      <c r="AY49" s="406">
        <v>1</v>
      </c>
      <c r="AZ49" s="406">
        <v>1</v>
      </c>
      <c r="BA49" s="406">
        <v>1</v>
      </c>
      <c r="BB49" s="406">
        <v>1</v>
      </c>
      <c r="BC49" s="406">
        <v>1</v>
      </c>
      <c r="BD49" s="406"/>
      <c r="BE49" s="406"/>
      <c r="BF49" s="406"/>
      <c r="BG49" s="406"/>
      <c r="BH49" s="406"/>
      <c r="BI49" s="406"/>
    </row>
    <row r="50" spans="2:61">
      <c r="B50" s="1348"/>
      <c r="C50" s="1363"/>
      <c r="D50" s="1360"/>
      <c r="E50" s="1362"/>
      <c r="F50" s="422" t="s">
        <v>544</v>
      </c>
      <c r="G50" s="410" t="s">
        <v>449</v>
      </c>
      <c r="H50" s="430">
        <v>1</v>
      </c>
      <c r="I50" s="408">
        <f t="shared" si="0"/>
        <v>32</v>
      </c>
      <c r="J50" s="406">
        <v>1</v>
      </c>
      <c r="K50" s="406">
        <v>1</v>
      </c>
      <c r="L50" s="406">
        <v>1</v>
      </c>
      <c r="M50" s="406">
        <v>1</v>
      </c>
      <c r="N50" s="406">
        <v>1</v>
      </c>
      <c r="O50" s="406">
        <v>1</v>
      </c>
      <c r="P50" s="406">
        <v>1</v>
      </c>
      <c r="Q50" s="406">
        <v>1</v>
      </c>
      <c r="R50" s="406">
        <v>1</v>
      </c>
      <c r="S50" s="406">
        <v>1</v>
      </c>
      <c r="T50" s="406">
        <v>1</v>
      </c>
      <c r="U50" s="406">
        <v>1</v>
      </c>
      <c r="V50" s="406">
        <v>1</v>
      </c>
      <c r="W50" s="406"/>
      <c r="X50" s="406"/>
      <c r="Y50" s="406"/>
      <c r="Z50" s="406"/>
      <c r="AA50" s="406"/>
      <c r="AB50" s="406"/>
      <c r="AC50" s="406"/>
      <c r="AD50" s="406"/>
      <c r="AE50" s="406"/>
      <c r="AF50" s="406"/>
      <c r="AG50" s="406"/>
      <c r="AH50" s="406"/>
      <c r="AI50" s="406"/>
      <c r="AJ50" s="406"/>
      <c r="AK50" s="406">
        <v>1</v>
      </c>
      <c r="AL50" s="406">
        <v>1</v>
      </c>
      <c r="AM50" s="406">
        <v>1</v>
      </c>
      <c r="AN50" s="406">
        <v>1</v>
      </c>
      <c r="AO50" s="406">
        <v>1</v>
      </c>
      <c r="AP50" s="406">
        <v>1</v>
      </c>
      <c r="AQ50" s="406">
        <v>1</v>
      </c>
      <c r="AR50" s="406">
        <v>1</v>
      </c>
      <c r="AS50" s="406">
        <v>1</v>
      </c>
      <c r="AT50" s="406">
        <v>1</v>
      </c>
      <c r="AU50" s="406">
        <v>1</v>
      </c>
      <c r="AV50" s="406">
        <v>1</v>
      </c>
      <c r="AW50" s="406">
        <v>1</v>
      </c>
      <c r="AX50" s="406">
        <v>1</v>
      </c>
      <c r="AY50" s="406">
        <v>1</v>
      </c>
      <c r="AZ50" s="406">
        <v>1</v>
      </c>
      <c r="BA50" s="406">
        <v>1</v>
      </c>
      <c r="BB50" s="406">
        <v>1</v>
      </c>
      <c r="BC50" s="406">
        <v>1</v>
      </c>
      <c r="BD50" s="406"/>
      <c r="BE50" s="406"/>
      <c r="BF50" s="406"/>
      <c r="BG50" s="406"/>
      <c r="BH50" s="406"/>
      <c r="BI50" s="406"/>
    </row>
    <row r="51" spans="2:61">
      <c r="B51" s="1348"/>
      <c r="C51" s="1363"/>
      <c r="D51" s="1360"/>
      <c r="E51" s="1362"/>
      <c r="F51" s="422" t="s">
        <v>545</v>
      </c>
      <c r="G51" s="410" t="s">
        <v>450</v>
      </c>
      <c r="H51" s="430">
        <v>1</v>
      </c>
      <c r="I51" s="408">
        <f t="shared" si="0"/>
        <v>32</v>
      </c>
      <c r="J51" s="406">
        <v>1</v>
      </c>
      <c r="K51" s="406">
        <v>1</v>
      </c>
      <c r="L51" s="406">
        <v>1</v>
      </c>
      <c r="M51" s="406">
        <v>1</v>
      </c>
      <c r="N51" s="406">
        <v>1</v>
      </c>
      <c r="O51" s="406">
        <v>1</v>
      </c>
      <c r="P51" s="406">
        <v>1</v>
      </c>
      <c r="Q51" s="406">
        <v>1</v>
      </c>
      <c r="R51" s="406">
        <v>1</v>
      </c>
      <c r="S51" s="406">
        <v>1</v>
      </c>
      <c r="T51" s="406">
        <v>1</v>
      </c>
      <c r="U51" s="406"/>
      <c r="V51" s="406">
        <v>1</v>
      </c>
      <c r="W51" s="406"/>
      <c r="X51" s="406"/>
      <c r="Y51" s="406"/>
      <c r="Z51" s="406"/>
      <c r="AA51" s="406"/>
      <c r="AB51" s="406"/>
      <c r="AC51" s="406"/>
      <c r="AD51" s="406"/>
      <c r="AE51" s="406"/>
      <c r="AF51" s="406"/>
      <c r="AG51" s="406"/>
      <c r="AH51" s="406"/>
      <c r="AI51" s="406"/>
      <c r="AJ51" s="406"/>
      <c r="AK51" s="406">
        <v>1</v>
      </c>
      <c r="AL51" s="406">
        <v>1</v>
      </c>
      <c r="AM51" s="406">
        <v>1</v>
      </c>
      <c r="AN51" s="406">
        <v>1</v>
      </c>
      <c r="AO51" s="406">
        <v>1</v>
      </c>
      <c r="AP51" s="406">
        <v>1</v>
      </c>
      <c r="AQ51" s="406">
        <v>1</v>
      </c>
      <c r="AR51" s="406">
        <v>1</v>
      </c>
      <c r="AS51" s="406">
        <v>1</v>
      </c>
      <c r="AT51" s="406">
        <v>1</v>
      </c>
      <c r="AU51" s="406">
        <v>1</v>
      </c>
      <c r="AV51" s="406">
        <v>1</v>
      </c>
      <c r="AW51" s="406">
        <v>1</v>
      </c>
      <c r="AX51" s="406">
        <v>1</v>
      </c>
      <c r="AY51" s="406">
        <v>1</v>
      </c>
      <c r="AZ51" s="406">
        <v>1</v>
      </c>
      <c r="BA51" s="406">
        <v>1</v>
      </c>
      <c r="BB51" s="406">
        <v>1</v>
      </c>
      <c r="BC51" s="406">
        <v>1</v>
      </c>
      <c r="BD51" s="406"/>
      <c r="BE51" s="406"/>
      <c r="BF51" s="406"/>
      <c r="BG51" s="406"/>
      <c r="BH51" s="406"/>
      <c r="BI51" s="406">
        <v>1</v>
      </c>
    </row>
    <row r="52" spans="2:61">
      <c r="B52" s="1348"/>
      <c r="C52" s="1363"/>
      <c r="D52" s="1360"/>
      <c r="E52" s="1362"/>
      <c r="F52" s="422" t="s">
        <v>546</v>
      </c>
      <c r="G52" s="410" t="s">
        <v>451</v>
      </c>
      <c r="H52" s="430">
        <v>1</v>
      </c>
      <c r="I52" s="408">
        <f t="shared" si="0"/>
        <v>32</v>
      </c>
      <c r="J52" s="406">
        <v>1</v>
      </c>
      <c r="K52" s="406">
        <v>1</v>
      </c>
      <c r="L52" s="406">
        <v>1</v>
      </c>
      <c r="M52" s="406">
        <v>1</v>
      </c>
      <c r="N52" s="406">
        <v>1</v>
      </c>
      <c r="O52" s="406">
        <v>1</v>
      </c>
      <c r="P52" s="406">
        <v>1</v>
      </c>
      <c r="Q52" s="406">
        <v>1</v>
      </c>
      <c r="R52" s="406">
        <v>1</v>
      </c>
      <c r="S52" s="406">
        <v>1</v>
      </c>
      <c r="T52" s="406">
        <v>1</v>
      </c>
      <c r="U52" s="406"/>
      <c r="V52" s="406">
        <v>1</v>
      </c>
      <c r="W52" s="406"/>
      <c r="X52" s="406"/>
      <c r="Y52" s="406"/>
      <c r="Z52" s="406"/>
      <c r="AA52" s="406"/>
      <c r="AB52" s="406"/>
      <c r="AC52" s="406"/>
      <c r="AD52" s="406"/>
      <c r="AE52" s="406"/>
      <c r="AF52" s="406"/>
      <c r="AG52" s="406"/>
      <c r="AH52" s="406"/>
      <c r="AI52" s="406"/>
      <c r="AJ52" s="406"/>
      <c r="AK52" s="406">
        <v>1</v>
      </c>
      <c r="AL52" s="406">
        <v>1</v>
      </c>
      <c r="AM52" s="406">
        <v>1</v>
      </c>
      <c r="AN52" s="406">
        <v>1</v>
      </c>
      <c r="AO52" s="406">
        <v>1</v>
      </c>
      <c r="AP52" s="406">
        <v>1</v>
      </c>
      <c r="AQ52" s="406">
        <v>1</v>
      </c>
      <c r="AR52" s="406">
        <v>1</v>
      </c>
      <c r="AS52" s="406">
        <v>1</v>
      </c>
      <c r="AT52" s="406">
        <v>1</v>
      </c>
      <c r="AU52" s="406">
        <v>1</v>
      </c>
      <c r="AV52" s="406">
        <v>1</v>
      </c>
      <c r="AW52" s="406">
        <v>1</v>
      </c>
      <c r="AX52" s="406">
        <v>1</v>
      </c>
      <c r="AY52" s="406">
        <v>1</v>
      </c>
      <c r="AZ52" s="406">
        <v>1</v>
      </c>
      <c r="BA52" s="406">
        <v>1</v>
      </c>
      <c r="BB52" s="406">
        <v>1</v>
      </c>
      <c r="BC52" s="406">
        <v>1</v>
      </c>
      <c r="BD52" s="406"/>
      <c r="BE52" s="406"/>
      <c r="BF52" s="406"/>
      <c r="BG52" s="406"/>
      <c r="BH52" s="406"/>
      <c r="BI52" s="406">
        <v>1</v>
      </c>
    </row>
    <row r="53" spans="2:61">
      <c r="B53" s="1348"/>
      <c r="C53" s="1363"/>
      <c r="D53" s="1360"/>
      <c r="E53" s="1362"/>
      <c r="F53" s="422" t="s">
        <v>547</v>
      </c>
      <c r="G53" s="410" t="s">
        <v>452</v>
      </c>
      <c r="H53" s="430">
        <v>1</v>
      </c>
      <c r="I53" s="408">
        <f t="shared" si="0"/>
        <v>31</v>
      </c>
      <c r="J53" s="406">
        <v>1</v>
      </c>
      <c r="K53" s="406">
        <v>1</v>
      </c>
      <c r="L53" s="406">
        <v>1</v>
      </c>
      <c r="M53" s="406">
        <v>1</v>
      </c>
      <c r="N53" s="406">
        <v>1</v>
      </c>
      <c r="O53" s="406">
        <v>1</v>
      </c>
      <c r="P53" s="406">
        <v>1</v>
      </c>
      <c r="Q53" s="406">
        <v>1</v>
      </c>
      <c r="R53" s="406">
        <v>1</v>
      </c>
      <c r="S53" s="406">
        <v>1</v>
      </c>
      <c r="T53" s="406">
        <v>1</v>
      </c>
      <c r="U53" s="406"/>
      <c r="V53" s="406">
        <v>1</v>
      </c>
      <c r="W53" s="406"/>
      <c r="X53" s="406"/>
      <c r="Y53" s="406"/>
      <c r="Z53" s="406"/>
      <c r="AA53" s="406"/>
      <c r="AB53" s="406"/>
      <c r="AC53" s="406"/>
      <c r="AD53" s="406"/>
      <c r="AE53" s="406"/>
      <c r="AF53" s="406"/>
      <c r="AG53" s="406"/>
      <c r="AH53" s="406"/>
      <c r="AI53" s="406"/>
      <c r="AJ53" s="406"/>
      <c r="AK53" s="406">
        <v>1</v>
      </c>
      <c r="AL53" s="406">
        <v>1</v>
      </c>
      <c r="AM53" s="406">
        <v>1</v>
      </c>
      <c r="AN53" s="406">
        <v>1</v>
      </c>
      <c r="AO53" s="406">
        <v>1</v>
      </c>
      <c r="AP53" s="406">
        <v>1</v>
      </c>
      <c r="AQ53" s="406">
        <v>1</v>
      </c>
      <c r="AR53" s="406">
        <v>1</v>
      </c>
      <c r="AS53" s="406">
        <v>1</v>
      </c>
      <c r="AT53" s="406">
        <v>1</v>
      </c>
      <c r="AU53" s="406">
        <v>1</v>
      </c>
      <c r="AV53" s="406">
        <v>1</v>
      </c>
      <c r="AW53" s="406">
        <v>1</v>
      </c>
      <c r="AX53" s="406">
        <v>1</v>
      </c>
      <c r="AY53" s="406">
        <v>1</v>
      </c>
      <c r="AZ53" s="406">
        <v>1</v>
      </c>
      <c r="BA53" s="406">
        <v>1</v>
      </c>
      <c r="BB53" s="406">
        <v>1</v>
      </c>
      <c r="BC53" s="406">
        <v>1</v>
      </c>
      <c r="BD53" s="406"/>
      <c r="BE53" s="406"/>
      <c r="BF53" s="406"/>
      <c r="BG53" s="406"/>
      <c r="BH53" s="406"/>
      <c r="BI53" s="406"/>
    </row>
    <row r="54" spans="2:61">
      <c r="B54" s="1348"/>
      <c r="C54" s="1363"/>
      <c r="D54" s="1360"/>
      <c r="E54" s="1362"/>
      <c r="F54" s="423" t="s">
        <v>548</v>
      </c>
      <c r="G54" s="411" t="s">
        <v>453</v>
      </c>
      <c r="H54" s="430">
        <v>1</v>
      </c>
      <c r="I54" s="408">
        <f t="shared" si="0"/>
        <v>31</v>
      </c>
      <c r="J54" s="406">
        <v>1</v>
      </c>
      <c r="K54" s="406">
        <v>1</v>
      </c>
      <c r="L54" s="406">
        <v>1</v>
      </c>
      <c r="M54" s="406">
        <v>1</v>
      </c>
      <c r="N54" s="406">
        <v>1</v>
      </c>
      <c r="O54" s="406">
        <v>1</v>
      </c>
      <c r="P54" s="406">
        <v>1</v>
      </c>
      <c r="Q54" s="406">
        <v>1</v>
      </c>
      <c r="R54" s="406">
        <v>1</v>
      </c>
      <c r="S54" s="406">
        <v>1</v>
      </c>
      <c r="T54" s="406">
        <v>1</v>
      </c>
      <c r="U54" s="406"/>
      <c r="V54" s="406">
        <v>1</v>
      </c>
      <c r="W54" s="406"/>
      <c r="X54" s="406"/>
      <c r="Y54" s="406"/>
      <c r="Z54" s="406"/>
      <c r="AA54" s="406"/>
      <c r="AB54" s="406"/>
      <c r="AC54" s="406"/>
      <c r="AD54" s="406"/>
      <c r="AE54" s="406"/>
      <c r="AF54" s="406"/>
      <c r="AG54" s="406"/>
      <c r="AH54" s="406"/>
      <c r="AI54" s="406"/>
      <c r="AJ54" s="406"/>
      <c r="AK54" s="406">
        <v>1</v>
      </c>
      <c r="AL54" s="406">
        <v>1</v>
      </c>
      <c r="AM54" s="406">
        <v>1</v>
      </c>
      <c r="AN54" s="406">
        <v>1</v>
      </c>
      <c r="AO54" s="406">
        <v>1</v>
      </c>
      <c r="AP54" s="406">
        <v>1</v>
      </c>
      <c r="AQ54" s="406">
        <v>1</v>
      </c>
      <c r="AR54" s="406">
        <v>1</v>
      </c>
      <c r="AS54" s="406">
        <v>1</v>
      </c>
      <c r="AT54" s="406">
        <v>1</v>
      </c>
      <c r="AU54" s="406">
        <v>1</v>
      </c>
      <c r="AV54" s="406">
        <v>1</v>
      </c>
      <c r="AW54" s="406">
        <v>1</v>
      </c>
      <c r="AX54" s="406">
        <v>1</v>
      </c>
      <c r="AY54" s="406">
        <v>1</v>
      </c>
      <c r="AZ54" s="406">
        <v>1</v>
      </c>
      <c r="BA54" s="406">
        <v>1</v>
      </c>
      <c r="BB54" s="406">
        <v>1</v>
      </c>
      <c r="BC54" s="406">
        <v>1</v>
      </c>
      <c r="BD54" s="406"/>
      <c r="BE54" s="406"/>
      <c r="BF54" s="406"/>
      <c r="BG54" s="406"/>
      <c r="BH54" s="406"/>
      <c r="BI54" s="406"/>
    </row>
    <row r="55" spans="2:61">
      <c r="B55" s="1348"/>
      <c r="C55" s="1363"/>
      <c r="D55" s="1360"/>
      <c r="E55" s="1361" t="s">
        <v>747</v>
      </c>
      <c r="F55" s="422" t="s">
        <v>558</v>
      </c>
      <c r="G55" s="410" t="s">
        <v>454</v>
      </c>
      <c r="H55" s="430">
        <v>1</v>
      </c>
      <c r="I55" s="408">
        <f t="shared" si="0"/>
        <v>35</v>
      </c>
      <c r="J55" s="406">
        <v>1</v>
      </c>
      <c r="K55" s="406">
        <v>1</v>
      </c>
      <c r="L55" s="406">
        <v>1</v>
      </c>
      <c r="M55" s="406">
        <v>1</v>
      </c>
      <c r="N55" s="406">
        <v>1</v>
      </c>
      <c r="O55" s="406">
        <v>1</v>
      </c>
      <c r="P55" s="406">
        <v>1</v>
      </c>
      <c r="Q55" s="406">
        <v>1</v>
      </c>
      <c r="R55" s="406">
        <v>1</v>
      </c>
      <c r="S55" s="406">
        <v>1</v>
      </c>
      <c r="T55" s="406">
        <v>1</v>
      </c>
      <c r="U55" s="406">
        <v>1</v>
      </c>
      <c r="V55" s="406">
        <v>1</v>
      </c>
      <c r="W55" s="406"/>
      <c r="X55" s="406"/>
      <c r="Y55" s="406"/>
      <c r="Z55" s="406"/>
      <c r="AA55" s="406"/>
      <c r="AB55" s="406"/>
      <c r="AC55" s="406"/>
      <c r="AD55" s="406"/>
      <c r="AE55" s="406"/>
      <c r="AF55" s="406"/>
      <c r="AG55" s="406"/>
      <c r="AH55" s="406"/>
      <c r="AI55" s="406"/>
      <c r="AJ55" s="406"/>
      <c r="AK55" s="406">
        <v>1</v>
      </c>
      <c r="AL55" s="406">
        <v>1</v>
      </c>
      <c r="AM55" s="406">
        <v>1</v>
      </c>
      <c r="AN55" s="406">
        <v>1</v>
      </c>
      <c r="AO55" s="406">
        <v>1</v>
      </c>
      <c r="AP55" s="406">
        <v>1</v>
      </c>
      <c r="AQ55" s="406">
        <v>1</v>
      </c>
      <c r="AR55" s="406">
        <v>1</v>
      </c>
      <c r="AS55" s="406">
        <v>1</v>
      </c>
      <c r="AT55" s="406">
        <v>1</v>
      </c>
      <c r="AU55" s="406">
        <v>1</v>
      </c>
      <c r="AV55" s="406">
        <v>1</v>
      </c>
      <c r="AW55" s="406">
        <v>1</v>
      </c>
      <c r="AX55" s="406">
        <v>1</v>
      </c>
      <c r="AY55" s="406">
        <v>1</v>
      </c>
      <c r="AZ55" s="406">
        <v>1</v>
      </c>
      <c r="BA55" s="406">
        <v>1</v>
      </c>
      <c r="BB55" s="406">
        <v>1</v>
      </c>
      <c r="BC55" s="406">
        <v>1</v>
      </c>
      <c r="BD55" s="406"/>
      <c r="BE55" s="406"/>
      <c r="BF55" s="406"/>
      <c r="BG55" s="406">
        <v>1</v>
      </c>
      <c r="BH55" s="406">
        <v>1</v>
      </c>
      <c r="BI55" s="406">
        <v>1</v>
      </c>
    </row>
    <row r="56" spans="2:61">
      <c r="B56" s="1348"/>
      <c r="C56" s="1363"/>
      <c r="D56" s="1360"/>
      <c r="E56" s="1362"/>
      <c r="F56" s="422" t="s">
        <v>559</v>
      </c>
      <c r="G56" s="410" t="s">
        <v>455</v>
      </c>
      <c r="H56" s="430">
        <v>1</v>
      </c>
      <c r="I56" s="408">
        <f t="shared" si="0"/>
        <v>35</v>
      </c>
      <c r="J56" s="406">
        <v>1</v>
      </c>
      <c r="K56" s="406">
        <v>1</v>
      </c>
      <c r="L56" s="406">
        <v>1</v>
      </c>
      <c r="M56" s="406">
        <v>1</v>
      </c>
      <c r="N56" s="406">
        <v>1</v>
      </c>
      <c r="O56" s="406">
        <v>1</v>
      </c>
      <c r="P56" s="406">
        <v>1</v>
      </c>
      <c r="Q56" s="406">
        <v>1</v>
      </c>
      <c r="R56" s="406">
        <v>1</v>
      </c>
      <c r="S56" s="406">
        <v>1</v>
      </c>
      <c r="T56" s="406">
        <v>1</v>
      </c>
      <c r="U56" s="406">
        <v>1</v>
      </c>
      <c r="V56" s="406">
        <v>1</v>
      </c>
      <c r="W56" s="406"/>
      <c r="X56" s="406"/>
      <c r="Y56" s="406"/>
      <c r="Z56" s="406"/>
      <c r="AA56" s="406"/>
      <c r="AB56" s="406"/>
      <c r="AC56" s="406"/>
      <c r="AD56" s="406"/>
      <c r="AE56" s="406"/>
      <c r="AF56" s="406"/>
      <c r="AG56" s="406"/>
      <c r="AH56" s="406"/>
      <c r="AI56" s="406"/>
      <c r="AJ56" s="406"/>
      <c r="AK56" s="406">
        <v>1</v>
      </c>
      <c r="AL56" s="406">
        <v>1</v>
      </c>
      <c r="AM56" s="406">
        <v>1</v>
      </c>
      <c r="AN56" s="406">
        <v>1</v>
      </c>
      <c r="AO56" s="406">
        <v>1</v>
      </c>
      <c r="AP56" s="406">
        <v>1</v>
      </c>
      <c r="AQ56" s="406">
        <v>1</v>
      </c>
      <c r="AR56" s="406">
        <v>1</v>
      </c>
      <c r="AS56" s="406">
        <v>1</v>
      </c>
      <c r="AT56" s="406">
        <v>1</v>
      </c>
      <c r="AU56" s="406">
        <v>1</v>
      </c>
      <c r="AV56" s="406">
        <v>1</v>
      </c>
      <c r="AW56" s="406">
        <v>1</v>
      </c>
      <c r="AX56" s="406">
        <v>1</v>
      </c>
      <c r="AY56" s="406">
        <v>1</v>
      </c>
      <c r="AZ56" s="406">
        <v>1</v>
      </c>
      <c r="BA56" s="406">
        <v>1</v>
      </c>
      <c r="BB56" s="406">
        <v>1</v>
      </c>
      <c r="BC56" s="406">
        <v>1</v>
      </c>
      <c r="BD56" s="406"/>
      <c r="BE56" s="406"/>
      <c r="BF56" s="406"/>
      <c r="BG56" s="406">
        <v>1</v>
      </c>
      <c r="BH56" s="406">
        <v>1</v>
      </c>
      <c r="BI56" s="406">
        <v>1</v>
      </c>
    </row>
    <row r="57" spans="2:61">
      <c r="B57" s="1348"/>
      <c r="C57" s="1363"/>
      <c r="D57" s="1360"/>
      <c r="E57" s="1362"/>
      <c r="F57" s="422" t="s">
        <v>560</v>
      </c>
      <c r="G57" s="410" t="s">
        <v>456</v>
      </c>
      <c r="H57" s="430">
        <v>1</v>
      </c>
      <c r="I57" s="408">
        <f t="shared" si="0"/>
        <v>34</v>
      </c>
      <c r="J57" s="406">
        <v>1</v>
      </c>
      <c r="K57" s="406">
        <v>1</v>
      </c>
      <c r="L57" s="406">
        <v>1</v>
      </c>
      <c r="M57" s="406">
        <v>1</v>
      </c>
      <c r="N57" s="406">
        <v>1</v>
      </c>
      <c r="O57" s="406">
        <v>1</v>
      </c>
      <c r="P57" s="406">
        <v>1</v>
      </c>
      <c r="Q57" s="406">
        <v>1</v>
      </c>
      <c r="R57" s="406">
        <v>1</v>
      </c>
      <c r="S57" s="406">
        <v>1</v>
      </c>
      <c r="T57" s="406">
        <v>1</v>
      </c>
      <c r="U57" s="406">
        <v>1</v>
      </c>
      <c r="V57" s="406">
        <v>1</v>
      </c>
      <c r="W57" s="406"/>
      <c r="X57" s="406"/>
      <c r="Y57" s="406"/>
      <c r="Z57" s="406"/>
      <c r="AA57" s="406"/>
      <c r="AB57" s="406"/>
      <c r="AC57" s="406"/>
      <c r="AD57" s="406"/>
      <c r="AE57" s="406"/>
      <c r="AF57" s="406"/>
      <c r="AG57" s="406"/>
      <c r="AH57" s="406"/>
      <c r="AI57" s="406"/>
      <c r="AJ57" s="406"/>
      <c r="AK57" s="406">
        <v>1</v>
      </c>
      <c r="AL57" s="406">
        <v>1</v>
      </c>
      <c r="AM57" s="406">
        <v>1</v>
      </c>
      <c r="AN57" s="406">
        <v>1</v>
      </c>
      <c r="AO57" s="406">
        <v>1</v>
      </c>
      <c r="AP57" s="406">
        <v>1</v>
      </c>
      <c r="AQ57" s="406">
        <v>1</v>
      </c>
      <c r="AR57" s="406">
        <v>1</v>
      </c>
      <c r="AS57" s="406">
        <v>1</v>
      </c>
      <c r="AT57" s="406">
        <v>1</v>
      </c>
      <c r="AU57" s="406">
        <v>1</v>
      </c>
      <c r="AV57" s="406">
        <v>1</v>
      </c>
      <c r="AW57" s="406">
        <v>1</v>
      </c>
      <c r="AX57" s="406">
        <v>1</v>
      </c>
      <c r="AY57" s="406">
        <v>1</v>
      </c>
      <c r="AZ57" s="406">
        <v>1</v>
      </c>
      <c r="BA57" s="406">
        <v>1</v>
      </c>
      <c r="BB57" s="406">
        <v>1</v>
      </c>
      <c r="BC57" s="406">
        <v>1</v>
      </c>
      <c r="BD57" s="406"/>
      <c r="BE57" s="406"/>
      <c r="BF57" s="406"/>
      <c r="BG57" s="406">
        <v>1</v>
      </c>
      <c r="BH57" s="406">
        <v>1</v>
      </c>
      <c r="BI57" s="406"/>
    </row>
    <row r="58" spans="2:61">
      <c r="B58" s="1348"/>
      <c r="C58" s="1363"/>
      <c r="D58" s="1360"/>
      <c r="E58" s="1362"/>
      <c r="F58" s="422" t="s">
        <v>561</v>
      </c>
      <c r="G58" s="410" t="s">
        <v>457</v>
      </c>
      <c r="H58" s="430">
        <v>1</v>
      </c>
      <c r="I58" s="408">
        <f t="shared" si="0"/>
        <v>34</v>
      </c>
      <c r="J58" s="406">
        <v>1</v>
      </c>
      <c r="K58" s="406">
        <v>1</v>
      </c>
      <c r="L58" s="406">
        <v>1</v>
      </c>
      <c r="M58" s="406">
        <v>1</v>
      </c>
      <c r="N58" s="406">
        <v>1</v>
      </c>
      <c r="O58" s="406">
        <v>1</v>
      </c>
      <c r="P58" s="406">
        <v>1</v>
      </c>
      <c r="Q58" s="406">
        <v>1</v>
      </c>
      <c r="R58" s="406">
        <v>1</v>
      </c>
      <c r="S58" s="406">
        <v>1</v>
      </c>
      <c r="T58" s="406">
        <v>1</v>
      </c>
      <c r="U58" s="406">
        <v>1</v>
      </c>
      <c r="V58" s="406">
        <v>1</v>
      </c>
      <c r="W58" s="406"/>
      <c r="X58" s="406"/>
      <c r="Y58" s="406"/>
      <c r="Z58" s="406"/>
      <c r="AA58" s="406"/>
      <c r="AB58" s="406"/>
      <c r="AC58" s="406"/>
      <c r="AD58" s="406"/>
      <c r="AE58" s="406"/>
      <c r="AF58" s="406"/>
      <c r="AG58" s="406"/>
      <c r="AH58" s="406"/>
      <c r="AI58" s="406"/>
      <c r="AJ58" s="406"/>
      <c r="AK58" s="406">
        <v>1</v>
      </c>
      <c r="AL58" s="406">
        <v>1</v>
      </c>
      <c r="AM58" s="406">
        <v>1</v>
      </c>
      <c r="AN58" s="406">
        <v>1</v>
      </c>
      <c r="AO58" s="406">
        <v>1</v>
      </c>
      <c r="AP58" s="406">
        <v>1</v>
      </c>
      <c r="AQ58" s="406">
        <v>1</v>
      </c>
      <c r="AR58" s="406">
        <v>1</v>
      </c>
      <c r="AS58" s="406">
        <v>1</v>
      </c>
      <c r="AT58" s="406">
        <v>1</v>
      </c>
      <c r="AU58" s="406">
        <v>1</v>
      </c>
      <c r="AV58" s="406">
        <v>1</v>
      </c>
      <c r="AW58" s="406">
        <v>1</v>
      </c>
      <c r="AX58" s="406">
        <v>1</v>
      </c>
      <c r="AY58" s="406">
        <v>1</v>
      </c>
      <c r="AZ58" s="406">
        <v>1</v>
      </c>
      <c r="BA58" s="406">
        <v>1</v>
      </c>
      <c r="BB58" s="406">
        <v>1</v>
      </c>
      <c r="BC58" s="406">
        <v>1</v>
      </c>
      <c r="BD58" s="406"/>
      <c r="BE58" s="406"/>
      <c r="BF58" s="406"/>
      <c r="BG58" s="406">
        <v>1</v>
      </c>
      <c r="BH58" s="406">
        <v>1</v>
      </c>
      <c r="BI58" s="406"/>
    </row>
    <row r="59" spans="2:61">
      <c r="B59" s="1348"/>
      <c r="C59" s="1363"/>
      <c r="D59" s="1360"/>
      <c r="E59" s="1362"/>
      <c r="F59" s="422" t="s">
        <v>562</v>
      </c>
      <c r="G59" s="410" t="s">
        <v>458</v>
      </c>
      <c r="H59" s="430">
        <v>1</v>
      </c>
      <c r="I59" s="408">
        <f t="shared" si="0"/>
        <v>34</v>
      </c>
      <c r="J59" s="406">
        <v>1</v>
      </c>
      <c r="K59" s="406">
        <v>1</v>
      </c>
      <c r="L59" s="406">
        <v>1</v>
      </c>
      <c r="M59" s="406">
        <v>1</v>
      </c>
      <c r="N59" s="406">
        <v>1</v>
      </c>
      <c r="O59" s="406">
        <v>1</v>
      </c>
      <c r="P59" s="406">
        <v>1</v>
      </c>
      <c r="Q59" s="406">
        <v>1</v>
      </c>
      <c r="R59" s="406">
        <v>1</v>
      </c>
      <c r="S59" s="406">
        <v>1</v>
      </c>
      <c r="T59" s="406">
        <v>1</v>
      </c>
      <c r="U59" s="406"/>
      <c r="V59" s="406">
        <v>1</v>
      </c>
      <c r="W59" s="406"/>
      <c r="X59" s="406"/>
      <c r="Y59" s="406"/>
      <c r="Z59" s="406"/>
      <c r="AA59" s="406"/>
      <c r="AB59" s="406"/>
      <c r="AC59" s="406"/>
      <c r="AD59" s="406"/>
      <c r="AE59" s="406"/>
      <c r="AF59" s="406"/>
      <c r="AG59" s="406"/>
      <c r="AH59" s="406"/>
      <c r="AI59" s="406"/>
      <c r="AJ59" s="406"/>
      <c r="AK59" s="406">
        <v>1</v>
      </c>
      <c r="AL59" s="406">
        <v>1</v>
      </c>
      <c r="AM59" s="406">
        <v>1</v>
      </c>
      <c r="AN59" s="406">
        <v>1</v>
      </c>
      <c r="AO59" s="406">
        <v>1</v>
      </c>
      <c r="AP59" s="406">
        <v>1</v>
      </c>
      <c r="AQ59" s="406">
        <v>1</v>
      </c>
      <c r="AR59" s="406">
        <v>1</v>
      </c>
      <c r="AS59" s="406">
        <v>1</v>
      </c>
      <c r="AT59" s="406">
        <v>1</v>
      </c>
      <c r="AU59" s="406">
        <v>1</v>
      </c>
      <c r="AV59" s="406">
        <v>1</v>
      </c>
      <c r="AW59" s="406">
        <v>1</v>
      </c>
      <c r="AX59" s="406">
        <v>1</v>
      </c>
      <c r="AY59" s="406">
        <v>1</v>
      </c>
      <c r="AZ59" s="406">
        <v>1</v>
      </c>
      <c r="BA59" s="406">
        <v>1</v>
      </c>
      <c r="BB59" s="406">
        <v>1</v>
      </c>
      <c r="BC59" s="406">
        <v>1</v>
      </c>
      <c r="BD59" s="406"/>
      <c r="BE59" s="406"/>
      <c r="BF59" s="406"/>
      <c r="BG59" s="406">
        <v>1</v>
      </c>
      <c r="BH59" s="406">
        <v>1</v>
      </c>
      <c r="BI59" s="406">
        <v>1</v>
      </c>
    </row>
    <row r="60" spans="2:61">
      <c r="B60" s="1348"/>
      <c r="C60" s="1363"/>
      <c r="D60" s="1360"/>
      <c r="E60" s="1362"/>
      <c r="F60" s="422" t="s">
        <v>563</v>
      </c>
      <c r="G60" s="410" t="s">
        <v>459</v>
      </c>
      <c r="H60" s="430">
        <v>1</v>
      </c>
      <c r="I60" s="408">
        <f t="shared" si="0"/>
        <v>34</v>
      </c>
      <c r="J60" s="406">
        <v>1</v>
      </c>
      <c r="K60" s="406">
        <v>1</v>
      </c>
      <c r="L60" s="406">
        <v>1</v>
      </c>
      <c r="M60" s="406">
        <v>1</v>
      </c>
      <c r="N60" s="406">
        <v>1</v>
      </c>
      <c r="O60" s="406">
        <v>1</v>
      </c>
      <c r="P60" s="406">
        <v>1</v>
      </c>
      <c r="Q60" s="406">
        <v>1</v>
      </c>
      <c r="R60" s="406">
        <v>1</v>
      </c>
      <c r="S60" s="406">
        <v>1</v>
      </c>
      <c r="T60" s="406">
        <v>1</v>
      </c>
      <c r="U60" s="406"/>
      <c r="V60" s="406">
        <v>1</v>
      </c>
      <c r="W60" s="406"/>
      <c r="X60" s="406"/>
      <c r="Y60" s="406"/>
      <c r="Z60" s="406"/>
      <c r="AA60" s="406"/>
      <c r="AB60" s="406"/>
      <c r="AC60" s="406"/>
      <c r="AD60" s="406"/>
      <c r="AE60" s="406"/>
      <c r="AF60" s="406"/>
      <c r="AG60" s="406"/>
      <c r="AH60" s="406"/>
      <c r="AI60" s="406"/>
      <c r="AJ60" s="406"/>
      <c r="AK60" s="406">
        <v>1</v>
      </c>
      <c r="AL60" s="406">
        <v>1</v>
      </c>
      <c r="AM60" s="406">
        <v>1</v>
      </c>
      <c r="AN60" s="406">
        <v>1</v>
      </c>
      <c r="AO60" s="406">
        <v>1</v>
      </c>
      <c r="AP60" s="406">
        <v>1</v>
      </c>
      <c r="AQ60" s="406">
        <v>1</v>
      </c>
      <c r="AR60" s="406">
        <v>1</v>
      </c>
      <c r="AS60" s="406">
        <v>1</v>
      </c>
      <c r="AT60" s="406">
        <v>1</v>
      </c>
      <c r="AU60" s="406">
        <v>1</v>
      </c>
      <c r="AV60" s="406">
        <v>1</v>
      </c>
      <c r="AW60" s="406">
        <v>1</v>
      </c>
      <c r="AX60" s="406">
        <v>1</v>
      </c>
      <c r="AY60" s="406">
        <v>1</v>
      </c>
      <c r="AZ60" s="406">
        <v>1</v>
      </c>
      <c r="BA60" s="406">
        <v>1</v>
      </c>
      <c r="BB60" s="406">
        <v>1</v>
      </c>
      <c r="BC60" s="406">
        <v>1</v>
      </c>
      <c r="BD60" s="406"/>
      <c r="BE60" s="406"/>
      <c r="BF60" s="406"/>
      <c r="BG60" s="406">
        <v>1</v>
      </c>
      <c r="BH60" s="406">
        <v>1</v>
      </c>
      <c r="BI60" s="406">
        <v>1</v>
      </c>
    </row>
    <row r="61" spans="2:61">
      <c r="B61" s="1348"/>
      <c r="C61" s="1363"/>
      <c r="D61" s="1360"/>
      <c r="E61" s="1362"/>
      <c r="F61" s="422" t="s">
        <v>564</v>
      </c>
      <c r="G61" s="410" t="s">
        <v>460</v>
      </c>
      <c r="H61" s="430">
        <v>1</v>
      </c>
      <c r="I61" s="408">
        <f t="shared" si="0"/>
        <v>33</v>
      </c>
      <c r="J61" s="406">
        <v>1</v>
      </c>
      <c r="K61" s="406">
        <v>1</v>
      </c>
      <c r="L61" s="406">
        <v>1</v>
      </c>
      <c r="M61" s="406">
        <v>1</v>
      </c>
      <c r="N61" s="406">
        <v>1</v>
      </c>
      <c r="O61" s="406">
        <v>1</v>
      </c>
      <c r="P61" s="406">
        <v>1</v>
      </c>
      <c r="Q61" s="406">
        <v>1</v>
      </c>
      <c r="R61" s="406">
        <v>1</v>
      </c>
      <c r="S61" s="406">
        <v>1</v>
      </c>
      <c r="T61" s="406">
        <v>1</v>
      </c>
      <c r="U61" s="406"/>
      <c r="V61" s="406">
        <v>1</v>
      </c>
      <c r="W61" s="406"/>
      <c r="X61" s="406"/>
      <c r="Y61" s="406"/>
      <c r="Z61" s="406"/>
      <c r="AA61" s="406"/>
      <c r="AB61" s="406"/>
      <c r="AC61" s="406"/>
      <c r="AD61" s="406"/>
      <c r="AE61" s="406"/>
      <c r="AF61" s="406"/>
      <c r="AG61" s="406"/>
      <c r="AH61" s="406"/>
      <c r="AI61" s="406"/>
      <c r="AJ61" s="406"/>
      <c r="AK61" s="406">
        <v>1</v>
      </c>
      <c r="AL61" s="406">
        <v>1</v>
      </c>
      <c r="AM61" s="406">
        <v>1</v>
      </c>
      <c r="AN61" s="406">
        <v>1</v>
      </c>
      <c r="AO61" s="406">
        <v>1</v>
      </c>
      <c r="AP61" s="406">
        <v>1</v>
      </c>
      <c r="AQ61" s="406">
        <v>1</v>
      </c>
      <c r="AR61" s="406">
        <v>1</v>
      </c>
      <c r="AS61" s="406">
        <v>1</v>
      </c>
      <c r="AT61" s="406">
        <v>1</v>
      </c>
      <c r="AU61" s="406">
        <v>1</v>
      </c>
      <c r="AV61" s="406">
        <v>1</v>
      </c>
      <c r="AW61" s="406">
        <v>1</v>
      </c>
      <c r="AX61" s="406">
        <v>1</v>
      </c>
      <c r="AY61" s="406">
        <v>1</v>
      </c>
      <c r="AZ61" s="406">
        <v>1</v>
      </c>
      <c r="BA61" s="406">
        <v>1</v>
      </c>
      <c r="BB61" s="406">
        <v>1</v>
      </c>
      <c r="BC61" s="406">
        <v>1</v>
      </c>
      <c r="BD61" s="406"/>
      <c r="BE61" s="406"/>
      <c r="BF61" s="406"/>
      <c r="BG61" s="406">
        <v>1</v>
      </c>
      <c r="BH61" s="406">
        <v>1</v>
      </c>
      <c r="BI61" s="406"/>
    </row>
    <row r="62" spans="2:61">
      <c r="B62" s="1348"/>
      <c r="C62" s="1363"/>
      <c r="D62" s="1360"/>
      <c r="E62" s="1362"/>
      <c r="F62" s="423" t="s">
        <v>565</v>
      </c>
      <c r="G62" s="411" t="s">
        <v>461</v>
      </c>
      <c r="H62" s="430">
        <v>1</v>
      </c>
      <c r="I62" s="408">
        <f t="shared" si="0"/>
        <v>33</v>
      </c>
      <c r="J62" s="406">
        <v>1</v>
      </c>
      <c r="K62" s="406">
        <v>1</v>
      </c>
      <c r="L62" s="406">
        <v>1</v>
      </c>
      <c r="M62" s="406">
        <v>1</v>
      </c>
      <c r="N62" s="406">
        <v>1</v>
      </c>
      <c r="O62" s="406">
        <v>1</v>
      </c>
      <c r="P62" s="406">
        <v>1</v>
      </c>
      <c r="Q62" s="406">
        <v>1</v>
      </c>
      <c r="R62" s="406">
        <v>1</v>
      </c>
      <c r="S62" s="406">
        <v>1</v>
      </c>
      <c r="T62" s="406">
        <v>1</v>
      </c>
      <c r="U62" s="406"/>
      <c r="V62" s="406">
        <v>1</v>
      </c>
      <c r="W62" s="406"/>
      <c r="X62" s="406"/>
      <c r="Y62" s="406"/>
      <c r="Z62" s="406"/>
      <c r="AA62" s="406"/>
      <c r="AB62" s="406"/>
      <c r="AC62" s="406"/>
      <c r="AD62" s="406"/>
      <c r="AE62" s="406"/>
      <c r="AF62" s="406"/>
      <c r="AG62" s="406"/>
      <c r="AH62" s="406"/>
      <c r="AI62" s="406"/>
      <c r="AJ62" s="406"/>
      <c r="AK62" s="406">
        <v>1</v>
      </c>
      <c r="AL62" s="406">
        <v>1</v>
      </c>
      <c r="AM62" s="406">
        <v>1</v>
      </c>
      <c r="AN62" s="406">
        <v>1</v>
      </c>
      <c r="AO62" s="406">
        <v>1</v>
      </c>
      <c r="AP62" s="406">
        <v>1</v>
      </c>
      <c r="AQ62" s="406">
        <v>1</v>
      </c>
      <c r="AR62" s="406">
        <v>1</v>
      </c>
      <c r="AS62" s="406">
        <v>1</v>
      </c>
      <c r="AT62" s="406">
        <v>1</v>
      </c>
      <c r="AU62" s="406">
        <v>1</v>
      </c>
      <c r="AV62" s="406">
        <v>1</v>
      </c>
      <c r="AW62" s="406">
        <v>1</v>
      </c>
      <c r="AX62" s="406">
        <v>1</v>
      </c>
      <c r="AY62" s="406">
        <v>1</v>
      </c>
      <c r="AZ62" s="406">
        <v>1</v>
      </c>
      <c r="BA62" s="406">
        <v>1</v>
      </c>
      <c r="BB62" s="406">
        <v>1</v>
      </c>
      <c r="BC62" s="406">
        <v>1</v>
      </c>
      <c r="BD62" s="406"/>
      <c r="BE62" s="406"/>
      <c r="BF62" s="406"/>
      <c r="BG62" s="406">
        <v>1</v>
      </c>
      <c r="BH62" s="406">
        <v>1</v>
      </c>
      <c r="BI62" s="406"/>
    </row>
    <row r="63" spans="2:61" ht="13.15" customHeight="1">
      <c r="B63" s="1348"/>
      <c r="C63" s="1350" t="s">
        <v>736</v>
      </c>
      <c r="D63" s="1351"/>
      <c r="E63" s="1338" t="s">
        <v>1058</v>
      </c>
      <c r="F63" s="420" t="s">
        <v>597</v>
      </c>
      <c r="G63" s="410" t="s">
        <v>462</v>
      </c>
      <c r="H63" s="430">
        <v>1</v>
      </c>
      <c r="I63" s="408">
        <f t="shared" si="0"/>
        <v>35</v>
      </c>
      <c r="J63" s="406">
        <v>1</v>
      </c>
      <c r="K63" s="406">
        <v>1</v>
      </c>
      <c r="L63" s="406">
        <v>1</v>
      </c>
      <c r="M63" s="406">
        <v>1</v>
      </c>
      <c r="N63" s="406">
        <v>1</v>
      </c>
      <c r="O63" s="406">
        <v>1</v>
      </c>
      <c r="P63" s="406">
        <v>1</v>
      </c>
      <c r="Q63" s="406">
        <v>1</v>
      </c>
      <c r="R63" s="406">
        <v>1</v>
      </c>
      <c r="S63" s="406">
        <v>1</v>
      </c>
      <c r="T63" s="406">
        <v>1</v>
      </c>
      <c r="U63" s="406">
        <v>1</v>
      </c>
      <c r="V63" s="406">
        <v>1</v>
      </c>
      <c r="W63" s="406"/>
      <c r="X63" s="406"/>
      <c r="Y63" s="406"/>
      <c r="Z63" s="406"/>
      <c r="AA63" s="406"/>
      <c r="AB63" s="406"/>
      <c r="AC63" s="406"/>
      <c r="AD63" s="406"/>
      <c r="AE63" s="406"/>
      <c r="AF63" s="406"/>
      <c r="AG63" s="406"/>
      <c r="AH63" s="406"/>
      <c r="AI63" s="406"/>
      <c r="AJ63" s="406"/>
      <c r="AK63" s="406">
        <v>1</v>
      </c>
      <c r="AL63" s="406">
        <v>1</v>
      </c>
      <c r="AM63" s="406">
        <v>1</v>
      </c>
      <c r="AN63" s="406">
        <v>1</v>
      </c>
      <c r="AO63" s="406">
        <v>1</v>
      </c>
      <c r="AP63" s="406">
        <v>1</v>
      </c>
      <c r="AQ63" s="406">
        <v>1</v>
      </c>
      <c r="AR63" s="406">
        <v>1</v>
      </c>
      <c r="AS63" s="406">
        <v>1</v>
      </c>
      <c r="AT63" s="406">
        <v>1</v>
      </c>
      <c r="AU63" s="406">
        <v>1</v>
      </c>
      <c r="AV63" s="406">
        <v>1</v>
      </c>
      <c r="AW63" s="406">
        <v>1</v>
      </c>
      <c r="AX63" s="406">
        <v>1</v>
      </c>
      <c r="AY63" s="406">
        <v>1</v>
      </c>
      <c r="AZ63" s="406">
        <v>1</v>
      </c>
      <c r="BA63" s="406">
        <v>1</v>
      </c>
      <c r="BB63" s="406">
        <v>1</v>
      </c>
      <c r="BC63" s="406">
        <v>1</v>
      </c>
      <c r="BD63" s="406"/>
      <c r="BE63" s="406"/>
      <c r="BF63" s="406"/>
      <c r="BG63" s="406">
        <v>1</v>
      </c>
      <c r="BH63" s="406">
        <v>1</v>
      </c>
      <c r="BI63" s="406">
        <v>1</v>
      </c>
    </row>
    <row r="64" spans="2:61">
      <c r="B64" s="1348"/>
      <c r="C64" s="1352"/>
      <c r="D64" s="1353"/>
      <c r="E64" s="1339"/>
      <c r="F64" s="420" t="s">
        <v>598</v>
      </c>
      <c r="G64" s="410" t="s">
        <v>463</v>
      </c>
      <c r="H64" s="430">
        <v>1</v>
      </c>
      <c r="I64" s="408">
        <f t="shared" si="0"/>
        <v>34</v>
      </c>
      <c r="J64" s="406">
        <v>1</v>
      </c>
      <c r="K64" s="406">
        <v>1</v>
      </c>
      <c r="L64" s="406">
        <v>1</v>
      </c>
      <c r="M64" s="406">
        <v>1</v>
      </c>
      <c r="N64" s="406">
        <v>1</v>
      </c>
      <c r="O64" s="406">
        <v>1</v>
      </c>
      <c r="P64" s="406">
        <v>1</v>
      </c>
      <c r="Q64" s="406"/>
      <c r="R64" s="406">
        <v>1</v>
      </c>
      <c r="S64" s="406">
        <v>1</v>
      </c>
      <c r="T64" s="406">
        <v>1</v>
      </c>
      <c r="U64" s="406">
        <v>1</v>
      </c>
      <c r="V64" s="406">
        <v>1</v>
      </c>
      <c r="W64" s="406"/>
      <c r="X64" s="406"/>
      <c r="Y64" s="406"/>
      <c r="Z64" s="406"/>
      <c r="AA64" s="406"/>
      <c r="AB64" s="406"/>
      <c r="AC64" s="406"/>
      <c r="AD64" s="406"/>
      <c r="AE64" s="406"/>
      <c r="AF64" s="406"/>
      <c r="AG64" s="406"/>
      <c r="AH64" s="406"/>
      <c r="AI64" s="406"/>
      <c r="AJ64" s="406"/>
      <c r="AK64" s="406">
        <v>1</v>
      </c>
      <c r="AL64" s="406">
        <v>1</v>
      </c>
      <c r="AM64" s="406">
        <v>1</v>
      </c>
      <c r="AN64" s="406">
        <v>1</v>
      </c>
      <c r="AO64" s="406">
        <v>1</v>
      </c>
      <c r="AP64" s="406">
        <v>1</v>
      </c>
      <c r="AQ64" s="406">
        <v>1</v>
      </c>
      <c r="AR64" s="406">
        <v>1</v>
      </c>
      <c r="AS64" s="406">
        <v>1</v>
      </c>
      <c r="AT64" s="406">
        <v>1</v>
      </c>
      <c r="AU64" s="406">
        <v>1</v>
      </c>
      <c r="AV64" s="406">
        <v>1</v>
      </c>
      <c r="AW64" s="406">
        <v>1</v>
      </c>
      <c r="AX64" s="406">
        <v>1</v>
      </c>
      <c r="AY64" s="406">
        <v>1</v>
      </c>
      <c r="AZ64" s="406">
        <v>1</v>
      </c>
      <c r="BA64" s="406">
        <v>1</v>
      </c>
      <c r="BB64" s="406">
        <v>1</v>
      </c>
      <c r="BC64" s="406">
        <v>1</v>
      </c>
      <c r="BD64" s="406"/>
      <c r="BE64" s="406"/>
      <c r="BF64" s="406"/>
      <c r="BG64" s="406">
        <v>1</v>
      </c>
      <c r="BH64" s="406">
        <v>1</v>
      </c>
      <c r="BI64" s="406">
        <v>1</v>
      </c>
    </row>
    <row r="65" spans="2:61">
      <c r="B65" s="1348"/>
      <c r="C65" s="1352"/>
      <c r="D65" s="1353"/>
      <c r="E65" s="1339"/>
      <c r="F65" s="420" t="s">
        <v>599</v>
      </c>
      <c r="G65" s="410" t="s">
        <v>464</v>
      </c>
      <c r="H65" s="430">
        <v>1</v>
      </c>
      <c r="I65" s="408">
        <f t="shared" si="0"/>
        <v>33</v>
      </c>
      <c r="J65" s="406">
        <v>1</v>
      </c>
      <c r="K65" s="406">
        <v>1</v>
      </c>
      <c r="L65" s="406">
        <v>1</v>
      </c>
      <c r="M65" s="406">
        <v>1</v>
      </c>
      <c r="N65" s="406">
        <v>1</v>
      </c>
      <c r="O65" s="406">
        <v>1</v>
      </c>
      <c r="P65" s="406">
        <v>1</v>
      </c>
      <c r="Q65" s="406"/>
      <c r="R65" s="406"/>
      <c r="S65" s="406">
        <v>1</v>
      </c>
      <c r="T65" s="406">
        <v>1</v>
      </c>
      <c r="U65" s="406">
        <v>1</v>
      </c>
      <c r="V65" s="406">
        <v>1</v>
      </c>
      <c r="W65" s="406"/>
      <c r="X65" s="406"/>
      <c r="Y65" s="406"/>
      <c r="Z65" s="406"/>
      <c r="AA65" s="406"/>
      <c r="AB65" s="406"/>
      <c r="AC65" s="406"/>
      <c r="AD65" s="406"/>
      <c r="AE65" s="406"/>
      <c r="AF65" s="406"/>
      <c r="AG65" s="406"/>
      <c r="AH65" s="406"/>
      <c r="AI65" s="406"/>
      <c r="AJ65" s="406"/>
      <c r="AK65" s="406">
        <v>1</v>
      </c>
      <c r="AL65" s="406">
        <v>1</v>
      </c>
      <c r="AM65" s="406">
        <v>1</v>
      </c>
      <c r="AN65" s="406">
        <v>1</v>
      </c>
      <c r="AO65" s="406">
        <v>1</v>
      </c>
      <c r="AP65" s="406">
        <v>1</v>
      </c>
      <c r="AQ65" s="406">
        <v>1</v>
      </c>
      <c r="AR65" s="406">
        <v>1</v>
      </c>
      <c r="AS65" s="406">
        <v>1</v>
      </c>
      <c r="AT65" s="406">
        <v>1</v>
      </c>
      <c r="AU65" s="406">
        <v>1</v>
      </c>
      <c r="AV65" s="406">
        <v>1</v>
      </c>
      <c r="AW65" s="406">
        <v>1</v>
      </c>
      <c r="AX65" s="406">
        <v>1</v>
      </c>
      <c r="AY65" s="406">
        <v>1</v>
      </c>
      <c r="AZ65" s="406">
        <v>1</v>
      </c>
      <c r="BA65" s="406">
        <v>1</v>
      </c>
      <c r="BB65" s="406">
        <v>1</v>
      </c>
      <c r="BC65" s="406">
        <v>1</v>
      </c>
      <c r="BD65" s="406"/>
      <c r="BE65" s="406"/>
      <c r="BF65" s="406"/>
      <c r="BG65" s="406">
        <v>1</v>
      </c>
      <c r="BH65" s="406">
        <v>1</v>
      </c>
      <c r="BI65" s="406">
        <v>1</v>
      </c>
    </row>
    <row r="66" spans="2:61">
      <c r="B66" s="1348"/>
      <c r="C66" s="1352"/>
      <c r="D66" s="1353"/>
      <c r="E66" s="1339"/>
      <c r="F66" s="420" t="s">
        <v>600</v>
      </c>
      <c r="G66" s="410" t="s">
        <v>465</v>
      </c>
      <c r="H66" s="430">
        <v>1</v>
      </c>
      <c r="I66" s="408">
        <f t="shared" si="0"/>
        <v>32</v>
      </c>
      <c r="J66" s="406">
        <v>1</v>
      </c>
      <c r="K66" s="406">
        <v>1</v>
      </c>
      <c r="L66" s="406">
        <v>1</v>
      </c>
      <c r="M66" s="406">
        <v>1</v>
      </c>
      <c r="N66" s="406">
        <v>1</v>
      </c>
      <c r="O66" s="406">
        <v>1</v>
      </c>
      <c r="P66" s="406">
        <v>1</v>
      </c>
      <c r="Q66" s="406"/>
      <c r="R66" s="406"/>
      <c r="S66" s="406">
        <v>1</v>
      </c>
      <c r="T66" s="406">
        <v>1</v>
      </c>
      <c r="U66" s="406"/>
      <c r="V66" s="406">
        <v>1</v>
      </c>
      <c r="W66" s="406"/>
      <c r="X66" s="406"/>
      <c r="Y66" s="406"/>
      <c r="Z66" s="406"/>
      <c r="AA66" s="406"/>
      <c r="AB66" s="406"/>
      <c r="AC66" s="406"/>
      <c r="AD66" s="406"/>
      <c r="AE66" s="406"/>
      <c r="AF66" s="406"/>
      <c r="AG66" s="406"/>
      <c r="AH66" s="406"/>
      <c r="AI66" s="406"/>
      <c r="AJ66" s="406"/>
      <c r="AK66" s="406">
        <v>1</v>
      </c>
      <c r="AL66" s="406">
        <v>1</v>
      </c>
      <c r="AM66" s="406">
        <v>1</v>
      </c>
      <c r="AN66" s="406">
        <v>1</v>
      </c>
      <c r="AO66" s="406">
        <v>1</v>
      </c>
      <c r="AP66" s="406">
        <v>1</v>
      </c>
      <c r="AQ66" s="406">
        <v>1</v>
      </c>
      <c r="AR66" s="406">
        <v>1</v>
      </c>
      <c r="AS66" s="406">
        <v>1</v>
      </c>
      <c r="AT66" s="406">
        <v>1</v>
      </c>
      <c r="AU66" s="406">
        <v>1</v>
      </c>
      <c r="AV66" s="406">
        <v>1</v>
      </c>
      <c r="AW66" s="406">
        <v>1</v>
      </c>
      <c r="AX66" s="406">
        <v>1</v>
      </c>
      <c r="AY66" s="406">
        <v>1</v>
      </c>
      <c r="AZ66" s="406">
        <v>1</v>
      </c>
      <c r="BA66" s="406">
        <v>1</v>
      </c>
      <c r="BB66" s="406">
        <v>1</v>
      </c>
      <c r="BC66" s="406">
        <v>1</v>
      </c>
      <c r="BD66" s="406"/>
      <c r="BE66" s="406"/>
      <c r="BF66" s="406"/>
      <c r="BG66" s="406">
        <v>1</v>
      </c>
      <c r="BH66" s="406">
        <v>1</v>
      </c>
      <c r="BI66" s="406">
        <v>1</v>
      </c>
    </row>
    <row r="67" spans="2:61">
      <c r="B67" s="1348"/>
      <c r="C67" s="1352"/>
      <c r="D67" s="1353"/>
      <c r="E67" s="1340"/>
      <c r="F67" s="421" t="s">
        <v>601</v>
      </c>
      <c r="G67" s="411" t="s">
        <v>466</v>
      </c>
      <c r="H67" s="430">
        <v>1</v>
      </c>
      <c r="I67" s="408">
        <f t="shared" si="0"/>
        <v>30</v>
      </c>
      <c r="J67" s="406">
        <v>1</v>
      </c>
      <c r="K67" s="406">
        <v>1</v>
      </c>
      <c r="L67" s="406">
        <v>1</v>
      </c>
      <c r="M67" s="406">
        <v>1</v>
      </c>
      <c r="N67" s="406">
        <v>1</v>
      </c>
      <c r="O67" s="406">
        <v>1</v>
      </c>
      <c r="P67" s="406">
        <v>1</v>
      </c>
      <c r="Q67" s="406"/>
      <c r="R67" s="406"/>
      <c r="S67" s="406">
        <v>1</v>
      </c>
      <c r="T67" s="406">
        <v>1</v>
      </c>
      <c r="U67" s="406"/>
      <c r="V67" s="406">
        <v>1</v>
      </c>
      <c r="W67" s="406"/>
      <c r="X67" s="406"/>
      <c r="Y67" s="406"/>
      <c r="Z67" s="406"/>
      <c r="AA67" s="406"/>
      <c r="AB67" s="406"/>
      <c r="AC67" s="406"/>
      <c r="AD67" s="406"/>
      <c r="AE67" s="406"/>
      <c r="AF67" s="406"/>
      <c r="AG67" s="406"/>
      <c r="AH67" s="406"/>
      <c r="AI67" s="406"/>
      <c r="AJ67" s="406"/>
      <c r="AK67" s="406">
        <v>1</v>
      </c>
      <c r="AL67" s="406">
        <v>1</v>
      </c>
      <c r="AM67" s="406">
        <v>1</v>
      </c>
      <c r="AN67" s="406">
        <v>1</v>
      </c>
      <c r="AO67" s="406">
        <v>1</v>
      </c>
      <c r="AP67" s="406">
        <v>1</v>
      </c>
      <c r="AQ67" s="406">
        <v>1</v>
      </c>
      <c r="AR67" s="406">
        <v>1</v>
      </c>
      <c r="AS67" s="406">
        <v>1</v>
      </c>
      <c r="AT67" s="406">
        <v>1</v>
      </c>
      <c r="AU67" s="406">
        <v>1</v>
      </c>
      <c r="AV67" s="406">
        <v>1</v>
      </c>
      <c r="AW67" s="406">
        <v>1</v>
      </c>
      <c r="AX67" s="406">
        <v>1</v>
      </c>
      <c r="AY67" s="406">
        <v>1</v>
      </c>
      <c r="AZ67" s="406">
        <v>1</v>
      </c>
      <c r="BA67" s="406">
        <v>1</v>
      </c>
      <c r="BB67" s="406">
        <v>1</v>
      </c>
      <c r="BC67" s="406">
        <v>1</v>
      </c>
      <c r="BD67" s="406"/>
      <c r="BE67" s="406"/>
      <c r="BF67" s="406"/>
      <c r="BG67" s="406"/>
      <c r="BH67" s="406"/>
      <c r="BI67" s="406">
        <v>1</v>
      </c>
    </row>
    <row r="68" spans="2:61">
      <c r="B68" s="1348"/>
      <c r="C68" s="1352"/>
      <c r="D68" s="1353"/>
      <c r="E68" s="1338" t="s">
        <v>1059</v>
      </c>
      <c r="F68" s="420" t="s">
        <v>602</v>
      </c>
      <c r="G68" s="410" t="s">
        <v>467</v>
      </c>
      <c r="H68" s="430">
        <v>1</v>
      </c>
      <c r="I68" s="408">
        <f t="shared" si="0"/>
        <v>35</v>
      </c>
      <c r="J68" s="406">
        <v>1</v>
      </c>
      <c r="K68" s="406">
        <v>1</v>
      </c>
      <c r="L68" s="406">
        <v>1</v>
      </c>
      <c r="M68" s="406">
        <v>1</v>
      </c>
      <c r="N68" s="406">
        <v>1</v>
      </c>
      <c r="O68" s="406">
        <v>1</v>
      </c>
      <c r="P68" s="406">
        <v>1</v>
      </c>
      <c r="Q68" s="406">
        <v>1</v>
      </c>
      <c r="R68" s="406">
        <v>1</v>
      </c>
      <c r="S68" s="406">
        <v>1</v>
      </c>
      <c r="T68" s="406">
        <v>1</v>
      </c>
      <c r="U68" s="406">
        <v>1</v>
      </c>
      <c r="V68" s="406">
        <v>1</v>
      </c>
      <c r="W68" s="406"/>
      <c r="X68" s="406"/>
      <c r="Y68" s="406"/>
      <c r="Z68" s="406"/>
      <c r="AA68" s="406"/>
      <c r="AB68" s="406"/>
      <c r="AC68" s="406"/>
      <c r="AD68" s="406"/>
      <c r="AE68" s="406"/>
      <c r="AF68" s="406"/>
      <c r="AG68" s="406"/>
      <c r="AH68" s="406"/>
      <c r="AI68" s="406"/>
      <c r="AJ68" s="406"/>
      <c r="AK68" s="406">
        <v>1</v>
      </c>
      <c r="AL68" s="406">
        <v>1</v>
      </c>
      <c r="AM68" s="406">
        <v>1</v>
      </c>
      <c r="AN68" s="406">
        <v>1</v>
      </c>
      <c r="AO68" s="406">
        <v>1</v>
      </c>
      <c r="AP68" s="406">
        <v>1</v>
      </c>
      <c r="AQ68" s="406">
        <v>1</v>
      </c>
      <c r="AR68" s="406">
        <v>1</v>
      </c>
      <c r="AS68" s="406">
        <v>1</v>
      </c>
      <c r="AT68" s="406">
        <v>1</v>
      </c>
      <c r="AU68" s="406">
        <v>1</v>
      </c>
      <c r="AV68" s="406">
        <v>1</v>
      </c>
      <c r="AW68" s="406">
        <v>1</v>
      </c>
      <c r="AX68" s="406">
        <v>1</v>
      </c>
      <c r="AY68" s="406">
        <v>1</v>
      </c>
      <c r="AZ68" s="406">
        <v>1</v>
      </c>
      <c r="BA68" s="406">
        <v>1</v>
      </c>
      <c r="BB68" s="406">
        <v>1</v>
      </c>
      <c r="BC68" s="406">
        <v>1</v>
      </c>
      <c r="BD68" s="406"/>
      <c r="BE68" s="406"/>
      <c r="BF68" s="406"/>
      <c r="BG68" s="406">
        <v>1</v>
      </c>
      <c r="BH68" s="406">
        <v>1</v>
      </c>
      <c r="BI68" s="406">
        <v>1</v>
      </c>
    </row>
    <row r="69" spans="2:61">
      <c r="B69" s="1348"/>
      <c r="C69" s="1352"/>
      <c r="D69" s="1353"/>
      <c r="E69" s="1339"/>
      <c r="F69" s="420" t="s">
        <v>603</v>
      </c>
      <c r="G69" s="410" t="s">
        <v>468</v>
      </c>
      <c r="H69" s="430">
        <v>1</v>
      </c>
      <c r="I69" s="408">
        <f t="shared" si="0"/>
        <v>34</v>
      </c>
      <c r="J69" s="406">
        <v>1</v>
      </c>
      <c r="K69" s="406">
        <v>1</v>
      </c>
      <c r="L69" s="406">
        <v>1</v>
      </c>
      <c r="M69" s="406">
        <v>1</v>
      </c>
      <c r="N69" s="406">
        <v>1</v>
      </c>
      <c r="O69" s="406">
        <v>1</v>
      </c>
      <c r="P69" s="406">
        <v>1</v>
      </c>
      <c r="Q69" s="406"/>
      <c r="R69" s="406">
        <v>1</v>
      </c>
      <c r="S69" s="406">
        <v>1</v>
      </c>
      <c r="T69" s="406">
        <v>1</v>
      </c>
      <c r="U69" s="406">
        <v>1</v>
      </c>
      <c r="V69" s="406">
        <v>1</v>
      </c>
      <c r="W69" s="406"/>
      <c r="X69" s="406"/>
      <c r="Y69" s="406"/>
      <c r="Z69" s="406"/>
      <c r="AA69" s="406"/>
      <c r="AB69" s="406"/>
      <c r="AC69" s="406"/>
      <c r="AD69" s="406"/>
      <c r="AE69" s="406"/>
      <c r="AF69" s="406"/>
      <c r="AG69" s="406"/>
      <c r="AH69" s="406"/>
      <c r="AI69" s="406"/>
      <c r="AJ69" s="406"/>
      <c r="AK69" s="406">
        <v>1</v>
      </c>
      <c r="AL69" s="406">
        <v>1</v>
      </c>
      <c r="AM69" s="406">
        <v>1</v>
      </c>
      <c r="AN69" s="406">
        <v>1</v>
      </c>
      <c r="AO69" s="406">
        <v>1</v>
      </c>
      <c r="AP69" s="406">
        <v>1</v>
      </c>
      <c r="AQ69" s="406">
        <v>1</v>
      </c>
      <c r="AR69" s="406">
        <v>1</v>
      </c>
      <c r="AS69" s="406">
        <v>1</v>
      </c>
      <c r="AT69" s="406">
        <v>1</v>
      </c>
      <c r="AU69" s="406">
        <v>1</v>
      </c>
      <c r="AV69" s="406">
        <v>1</v>
      </c>
      <c r="AW69" s="406">
        <v>1</v>
      </c>
      <c r="AX69" s="406">
        <v>1</v>
      </c>
      <c r="AY69" s="406">
        <v>1</v>
      </c>
      <c r="AZ69" s="406">
        <v>1</v>
      </c>
      <c r="BA69" s="406">
        <v>1</v>
      </c>
      <c r="BB69" s="406">
        <v>1</v>
      </c>
      <c r="BC69" s="406">
        <v>1</v>
      </c>
      <c r="BD69" s="406"/>
      <c r="BE69" s="406"/>
      <c r="BF69" s="406"/>
      <c r="BG69" s="406">
        <v>1</v>
      </c>
      <c r="BH69" s="406">
        <v>1</v>
      </c>
      <c r="BI69" s="406">
        <v>1</v>
      </c>
    </row>
    <row r="70" spans="2:61">
      <c r="B70" s="1348"/>
      <c r="C70" s="1352"/>
      <c r="D70" s="1353"/>
      <c r="E70" s="1339"/>
      <c r="F70" s="420" t="s">
        <v>604</v>
      </c>
      <c r="G70" s="410" t="s">
        <v>469</v>
      </c>
      <c r="H70" s="430">
        <v>1</v>
      </c>
      <c r="I70" s="408">
        <f t="shared" si="0"/>
        <v>33</v>
      </c>
      <c r="J70" s="406">
        <v>1</v>
      </c>
      <c r="K70" s="406">
        <v>1</v>
      </c>
      <c r="L70" s="406">
        <v>1</v>
      </c>
      <c r="M70" s="406">
        <v>1</v>
      </c>
      <c r="N70" s="406">
        <v>1</v>
      </c>
      <c r="O70" s="406">
        <v>1</v>
      </c>
      <c r="P70" s="406">
        <v>1</v>
      </c>
      <c r="Q70" s="406"/>
      <c r="R70" s="406"/>
      <c r="S70" s="406">
        <v>1</v>
      </c>
      <c r="T70" s="406">
        <v>1</v>
      </c>
      <c r="U70" s="406">
        <v>1</v>
      </c>
      <c r="V70" s="406">
        <v>1</v>
      </c>
      <c r="W70" s="406"/>
      <c r="X70" s="406"/>
      <c r="Y70" s="406"/>
      <c r="Z70" s="406"/>
      <c r="AA70" s="406"/>
      <c r="AB70" s="406"/>
      <c r="AC70" s="406"/>
      <c r="AD70" s="406"/>
      <c r="AE70" s="406"/>
      <c r="AF70" s="406"/>
      <c r="AG70" s="406"/>
      <c r="AH70" s="406"/>
      <c r="AI70" s="406"/>
      <c r="AJ70" s="406"/>
      <c r="AK70" s="406">
        <v>1</v>
      </c>
      <c r="AL70" s="406">
        <v>1</v>
      </c>
      <c r="AM70" s="406">
        <v>1</v>
      </c>
      <c r="AN70" s="406">
        <v>1</v>
      </c>
      <c r="AO70" s="406">
        <v>1</v>
      </c>
      <c r="AP70" s="406">
        <v>1</v>
      </c>
      <c r="AQ70" s="406">
        <v>1</v>
      </c>
      <c r="AR70" s="406">
        <v>1</v>
      </c>
      <c r="AS70" s="406">
        <v>1</v>
      </c>
      <c r="AT70" s="406">
        <v>1</v>
      </c>
      <c r="AU70" s="406">
        <v>1</v>
      </c>
      <c r="AV70" s="406">
        <v>1</v>
      </c>
      <c r="AW70" s="406">
        <v>1</v>
      </c>
      <c r="AX70" s="406">
        <v>1</v>
      </c>
      <c r="AY70" s="406">
        <v>1</v>
      </c>
      <c r="AZ70" s="406">
        <v>1</v>
      </c>
      <c r="BA70" s="406">
        <v>1</v>
      </c>
      <c r="BB70" s="406">
        <v>1</v>
      </c>
      <c r="BC70" s="406">
        <v>1</v>
      </c>
      <c r="BD70" s="406"/>
      <c r="BE70" s="406"/>
      <c r="BF70" s="406"/>
      <c r="BG70" s="406">
        <v>1</v>
      </c>
      <c r="BH70" s="406">
        <v>1</v>
      </c>
      <c r="BI70" s="406">
        <v>1</v>
      </c>
    </row>
    <row r="71" spans="2:61">
      <c r="B71" s="1348"/>
      <c r="C71" s="1352"/>
      <c r="D71" s="1353"/>
      <c r="E71" s="1339"/>
      <c r="F71" s="420" t="s">
        <v>605</v>
      </c>
      <c r="G71" s="410" t="s">
        <v>470</v>
      </c>
      <c r="H71" s="430">
        <v>1</v>
      </c>
      <c r="I71" s="408">
        <f t="shared" si="0"/>
        <v>32</v>
      </c>
      <c r="J71" s="406">
        <v>1</v>
      </c>
      <c r="K71" s="406">
        <v>1</v>
      </c>
      <c r="L71" s="406">
        <v>1</v>
      </c>
      <c r="M71" s="406">
        <v>1</v>
      </c>
      <c r="N71" s="406">
        <v>1</v>
      </c>
      <c r="O71" s="406">
        <v>1</v>
      </c>
      <c r="P71" s="406">
        <v>1</v>
      </c>
      <c r="Q71" s="406"/>
      <c r="R71" s="406"/>
      <c r="S71" s="406">
        <v>1</v>
      </c>
      <c r="T71" s="406">
        <v>1</v>
      </c>
      <c r="U71" s="406"/>
      <c r="V71" s="406">
        <v>1</v>
      </c>
      <c r="W71" s="406"/>
      <c r="X71" s="406"/>
      <c r="Y71" s="406"/>
      <c r="Z71" s="406"/>
      <c r="AA71" s="406"/>
      <c r="AB71" s="406"/>
      <c r="AC71" s="406"/>
      <c r="AD71" s="406"/>
      <c r="AE71" s="406"/>
      <c r="AF71" s="406"/>
      <c r="AG71" s="406"/>
      <c r="AH71" s="406"/>
      <c r="AI71" s="406"/>
      <c r="AJ71" s="406"/>
      <c r="AK71" s="406">
        <v>1</v>
      </c>
      <c r="AL71" s="406">
        <v>1</v>
      </c>
      <c r="AM71" s="406">
        <v>1</v>
      </c>
      <c r="AN71" s="406">
        <v>1</v>
      </c>
      <c r="AO71" s="406">
        <v>1</v>
      </c>
      <c r="AP71" s="406">
        <v>1</v>
      </c>
      <c r="AQ71" s="406">
        <v>1</v>
      </c>
      <c r="AR71" s="406">
        <v>1</v>
      </c>
      <c r="AS71" s="406">
        <v>1</v>
      </c>
      <c r="AT71" s="406">
        <v>1</v>
      </c>
      <c r="AU71" s="406">
        <v>1</v>
      </c>
      <c r="AV71" s="406">
        <v>1</v>
      </c>
      <c r="AW71" s="406">
        <v>1</v>
      </c>
      <c r="AX71" s="406">
        <v>1</v>
      </c>
      <c r="AY71" s="406">
        <v>1</v>
      </c>
      <c r="AZ71" s="406">
        <v>1</v>
      </c>
      <c r="BA71" s="406">
        <v>1</v>
      </c>
      <c r="BB71" s="406">
        <v>1</v>
      </c>
      <c r="BC71" s="406">
        <v>1</v>
      </c>
      <c r="BD71" s="406"/>
      <c r="BE71" s="406"/>
      <c r="BF71" s="406"/>
      <c r="BG71" s="406">
        <v>1</v>
      </c>
      <c r="BH71" s="406">
        <v>1</v>
      </c>
      <c r="BI71" s="406">
        <v>1</v>
      </c>
    </row>
    <row r="72" spans="2:61">
      <c r="B72" s="1348"/>
      <c r="C72" s="1352"/>
      <c r="D72" s="1353"/>
      <c r="E72" s="1340"/>
      <c r="F72" s="421" t="s">
        <v>606</v>
      </c>
      <c r="G72" s="411" t="s">
        <v>471</v>
      </c>
      <c r="H72" s="430">
        <v>1</v>
      </c>
      <c r="I72" s="408">
        <f t="shared" si="0"/>
        <v>30</v>
      </c>
      <c r="J72" s="406">
        <v>1</v>
      </c>
      <c r="K72" s="406">
        <v>1</v>
      </c>
      <c r="L72" s="406">
        <v>1</v>
      </c>
      <c r="M72" s="406">
        <v>1</v>
      </c>
      <c r="N72" s="406">
        <v>1</v>
      </c>
      <c r="O72" s="406">
        <v>1</v>
      </c>
      <c r="P72" s="406">
        <v>1</v>
      </c>
      <c r="Q72" s="406"/>
      <c r="R72" s="406"/>
      <c r="S72" s="406">
        <v>1</v>
      </c>
      <c r="T72" s="406">
        <v>1</v>
      </c>
      <c r="U72" s="406"/>
      <c r="V72" s="406">
        <v>1</v>
      </c>
      <c r="W72" s="406"/>
      <c r="X72" s="406"/>
      <c r="Y72" s="406"/>
      <c r="Z72" s="406"/>
      <c r="AA72" s="406"/>
      <c r="AB72" s="406"/>
      <c r="AC72" s="406"/>
      <c r="AD72" s="406"/>
      <c r="AE72" s="406"/>
      <c r="AF72" s="406"/>
      <c r="AG72" s="406"/>
      <c r="AH72" s="406"/>
      <c r="AI72" s="406"/>
      <c r="AJ72" s="406"/>
      <c r="AK72" s="406">
        <v>1</v>
      </c>
      <c r="AL72" s="406">
        <v>1</v>
      </c>
      <c r="AM72" s="406">
        <v>1</v>
      </c>
      <c r="AN72" s="406">
        <v>1</v>
      </c>
      <c r="AO72" s="406">
        <v>1</v>
      </c>
      <c r="AP72" s="406">
        <v>1</v>
      </c>
      <c r="AQ72" s="406">
        <v>1</v>
      </c>
      <c r="AR72" s="406">
        <v>1</v>
      </c>
      <c r="AS72" s="406">
        <v>1</v>
      </c>
      <c r="AT72" s="406">
        <v>1</v>
      </c>
      <c r="AU72" s="406">
        <v>1</v>
      </c>
      <c r="AV72" s="406">
        <v>1</v>
      </c>
      <c r="AW72" s="406">
        <v>1</v>
      </c>
      <c r="AX72" s="406">
        <v>1</v>
      </c>
      <c r="AY72" s="406">
        <v>1</v>
      </c>
      <c r="AZ72" s="406">
        <v>1</v>
      </c>
      <c r="BA72" s="406">
        <v>1</v>
      </c>
      <c r="BB72" s="406">
        <v>1</v>
      </c>
      <c r="BC72" s="406">
        <v>1</v>
      </c>
      <c r="BD72" s="406"/>
      <c r="BE72" s="406"/>
      <c r="BF72" s="406"/>
      <c r="BG72" s="406"/>
      <c r="BH72" s="406"/>
      <c r="BI72" s="406">
        <v>1</v>
      </c>
    </row>
    <row r="73" spans="2:61">
      <c r="B73" s="1348"/>
      <c r="C73" s="1352"/>
      <c r="D73" s="1353"/>
      <c r="E73" s="1338" t="s">
        <v>748</v>
      </c>
      <c r="F73" s="420" t="s">
        <v>607</v>
      </c>
      <c r="G73" s="410" t="s">
        <v>472</v>
      </c>
      <c r="H73" s="430">
        <v>1</v>
      </c>
      <c r="I73" s="408">
        <f t="shared" si="0"/>
        <v>35</v>
      </c>
      <c r="J73" s="406">
        <v>1</v>
      </c>
      <c r="K73" s="406">
        <v>1</v>
      </c>
      <c r="L73" s="406">
        <v>1</v>
      </c>
      <c r="M73" s="406">
        <v>1</v>
      </c>
      <c r="N73" s="406">
        <v>1</v>
      </c>
      <c r="O73" s="406">
        <v>1</v>
      </c>
      <c r="P73" s="406">
        <v>1</v>
      </c>
      <c r="Q73" s="406">
        <v>1</v>
      </c>
      <c r="R73" s="406">
        <v>1</v>
      </c>
      <c r="S73" s="406">
        <v>1</v>
      </c>
      <c r="T73" s="406">
        <v>1</v>
      </c>
      <c r="U73" s="406">
        <v>1</v>
      </c>
      <c r="V73" s="406">
        <v>1</v>
      </c>
      <c r="W73" s="406"/>
      <c r="X73" s="406"/>
      <c r="Y73" s="406"/>
      <c r="Z73" s="406"/>
      <c r="AA73" s="406"/>
      <c r="AB73" s="406"/>
      <c r="AC73" s="406"/>
      <c r="AD73" s="406"/>
      <c r="AE73" s="406"/>
      <c r="AF73" s="406"/>
      <c r="AG73" s="406"/>
      <c r="AH73" s="406"/>
      <c r="AI73" s="406"/>
      <c r="AJ73" s="406"/>
      <c r="AK73" s="406">
        <v>1</v>
      </c>
      <c r="AL73" s="406">
        <v>1</v>
      </c>
      <c r="AM73" s="406">
        <v>1</v>
      </c>
      <c r="AN73" s="406">
        <v>1</v>
      </c>
      <c r="AO73" s="406">
        <v>1</v>
      </c>
      <c r="AP73" s="406">
        <v>1</v>
      </c>
      <c r="AQ73" s="406">
        <v>1</v>
      </c>
      <c r="AR73" s="406">
        <v>1</v>
      </c>
      <c r="AS73" s="406">
        <v>1</v>
      </c>
      <c r="AT73" s="406">
        <v>1</v>
      </c>
      <c r="AU73" s="406">
        <v>1</v>
      </c>
      <c r="AV73" s="406">
        <v>1</v>
      </c>
      <c r="AW73" s="406">
        <v>1</v>
      </c>
      <c r="AX73" s="406">
        <v>1</v>
      </c>
      <c r="AY73" s="406">
        <v>1</v>
      </c>
      <c r="AZ73" s="406">
        <v>1</v>
      </c>
      <c r="BA73" s="406">
        <v>1</v>
      </c>
      <c r="BB73" s="406">
        <v>1</v>
      </c>
      <c r="BC73" s="406">
        <v>1</v>
      </c>
      <c r="BD73" s="406"/>
      <c r="BE73" s="406"/>
      <c r="BF73" s="406"/>
      <c r="BG73" s="406">
        <v>1</v>
      </c>
      <c r="BH73" s="406">
        <v>1</v>
      </c>
      <c r="BI73" s="406">
        <v>1</v>
      </c>
    </row>
    <row r="74" spans="2:61">
      <c r="B74" s="1348"/>
      <c r="C74" s="1352"/>
      <c r="D74" s="1353"/>
      <c r="E74" s="1339"/>
      <c r="F74" s="420" t="s">
        <v>608</v>
      </c>
      <c r="G74" s="410" t="s">
        <v>473</v>
      </c>
      <c r="H74" s="430">
        <v>1</v>
      </c>
      <c r="I74" s="408">
        <f t="shared" ref="I74:I129" si="1">SUM(J74:BI74)</f>
        <v>34</v>
      </c>
      <c r="J74" s="406">
        <v>1</v>
      </c>
      <c r="K74" s="406">
        <v>1</v>
      </c>
      <c r="L74" s="406">
        <v>1</v>
      </c>
      <c r="M74" s="406">
        <v>1</v>
      </c>
      <c r="N74" s="406">
        <v>1</v>
      </c>
      <c r="O74" s="406">
        <v>1</v>
      </c>
      <c r="P74" s="406">
        <v>1</v>
      </c>
      <c r="Q74" s="406"/>
      <c r="R74" s="406">
        <v>1</v>
      </c>
      <c r="S74" s="406">
        <v>1</v>
      </c>
      <c r="T74" s="406">
        <v>1</v>
      </c>
      <c r="U74" s="406">
        <v>1</v>
      </c>
      <c r="V74" s="406">
        <v>1</v>
      </c>
      <c r="W74" s="406"/>
      <c r="X74" s="406"/>
      <c r="Y74" s="406"/>
      <c r="Z74" s="406"/>
      <c r="AA74" s="406"/>
      <c r="AB74" s="406"/>
      <c r="AC74" s="406"/>
      <c r="AD74" s="406"/>
      <c r="AE74" s="406"/>
      <c r="AF74" s="406"/>
      <c r="AG74" s="406"/>
      <c r="AH74" s="406"/>
      <c r="AI74" s="406"/>
      <c r="AJ74" s="406"/>
      <c r="AK74" s="406">
        <v>1</v>
      </c>
      <c r="AL74" s="406">
        <v>1</v>
      </c>
      <c r="AM74" s="406">
        <v>1</v>
      </c>
      <c r="AN74" s="406">
        <v>1</v>
      </c>
      <c r="AO74" s="406">
        <v>1</v>
      </c>
      <c r="AP74" s="406">
        <v>1</v>
      </c>
      <c r="AQ74" s="406">
        <v>1</v>
      </c>
      <c r="AR74" s="406">
        <v>1</v>
      </c>
      <c r="AS74" s="406">
        <v>1</v>
      </c>
      <c r="AT74" s="406">
        <v>1</v>
      </c>
      <c r="AU74" s="406">
        <v>1</v>
      </c>
      <c r="AV74" s="406">
        <v>1</v>
      </c>
      <c r="AW74" s="406">
        <v>1</v>
      </c>
      <c r="AX74" s="406">
        <v>1</v>
      </c>
      <c r="AY74" s="406">
        <v>1</v>
      </c>
      <c r="AZ74" s="406">
        <v>1</v>
      </c>
      <c r="BA74" s="406">
        <v>1</v>
      </c>
      <c r="BB74" s="406">
        <v>1</v>
      </c>
      <c r="BC74" s="406">
        <v>1</v>
      </c>
      <c r="BD74" s="406"/>
      <c r="BE74" s="406"/>
      <c r="BF74" s="406"/>
      <c r="BG74" s="406">
        <v>1</v>
      </c>
      <c r="BH74" s="406">
        <v>1</v>
      </c>
      <c r="BI74" s="406">
        <v>1</v>
      </c>
    </row>
    <row r="75" spans="2:61">
      <c r="B75" s="1348"/>
      <c r="C75" s="1352"/>
      <c r="D75" s="1353"/>
      <c r="E75" s="1339"/>
      <c r="F75" s="420" t="s">
        <v>609</v>
      </c>
      <c r="G75" s="410" t="s">
        <v>474</v>
      </c>
      <c r="H75" s="430">
        <v>1</v>
      </c>
      <c r="I75" s="408">
        <f t="shared" si="1"/>
        <v>33</v>
      </c>
      <c r="J75" s="406">
        <v>1</v>
      </c>
      <c r="K75" s="406">
        <v>1</v>
      </c>
      <c r="L75" s="406">
        <v>1</v>
      </c>
      <c r="M75" s="406">
        <v>1</v>
      </c>
      <c r="N75" s="406">
        <v>1</v>
      </c>
      <c r="O75" s="406">
        <v>1</v>
      </c>
      <c r="P75" s="406">
        <v>1</v>
      </c>
      <c r="Q75" s="406"/>
      <c r="R75" s="406"/>
      <c r="S75" s="406">
        <v>1</v>
      </c>
      <c r="T75" s="406">
        <v>1</v>
      </c>
      <c r="U75" s="406">
        <v>1</v>
      </c>
      <c r="V75" s="406">
        <v>1</v>
      </c>
      <c r="W75" s="406"/>
      <c r="X75" s="406"/>
      <c r="Y75" s="406"/>
      <c r="Z75" s="406"/>
      <c r="AA75" s="406"/>
      <c r="AB75" s="406"/>
      <c r="AC75" s="406"/>
      <c r="AD75" s="406"/>
      <c r="AE75" s="406"/>
      <c r="AF75" s="406"/>
      <c r="AG75" s="406"/>
      <c r="AH75" s="406"/>
      <c r="AI75" s="406"/>
      <c r="AJ75" s="406"/>
      <c r="AK75" s="406">
        <v>1</v>
      </c>
      <c r="AL75" s="406">
        <v>1</v>
      </c>
      <c r="AM75" s="406">
        <v>1</v>
      </c>
      <c r="AN75" s="406">
        <v>1</v>
      </c>
      <c r="AO75" s="406">
        <v>1</v>
      </c>
      <c r="AP75" s="406">
        <v>1</v>
      </c>
      <c r="AQ75" s="406">
        <v>1</v>
      </c>
      <c r="AR75" s="406">
        <v>1</v>
      </c>
      <c r="AS75" s="406">
        <v>1</v>
      </c>
      <c r="AT75" s="406">
        <v>1</v>
      </c>
      <c r="AU75" s="406">
        <v>1</v>
      </c>
      <c r="AV75" s="406">
        <v>1</v>
      </c>
      <c r="AW75" s="406">
        <v>1</v>
      </c>
      <c r="AX75" s="406">
        <v>1</v>
      </c>
      <c r="AY75" s="406">
        <v>1</v>
      </c>
      <c r="AZ75" s="406">
        <v>1</v>
      </c>
      <c r="BA75" s="406">
        <v>1</v>
      </c>
      <c r="BB75" s="406">
        <v>1</v>
      </c>
      <c r="BC75" s="406">
        <v>1</v>
      </c>
      <c r="BD75" s="406"/>
      <c r="BE75" s="406"/>
      <c r="BF75" s="406"/>
      <c r="BG75" s="406">
        <v>1</v>
      </c>
      <c r="BH75" s="406">
        <v>1</v>
      </c>
      <c r="BI75" s="406">
        <v>1</v>
      </c>
    </row>
    <row r="76" spans="2:61">
      <c r="B76" s="1348"/>
      <c r="C76" s="1352"/>
      <c r="D76" s="1353"/>
      <c r="E76" s="1339"/>
      <c r="F76" s="420" t="s">
        <v>610</v>
      </c>
      <c r="G76" s="410" t="s">
        <v>475</v>
      </c>
      <c r="H76" s="430">
        <v>1</v>
      </c>
      <c r="I76" s="408">
        <f t="shared" si="1"/>
        <v>32</v>
      </c>
      <c r="J76" s="406">
        <v>1</v>
      </c>
      <c r="K76" s="406">
        <v>1</v>
      </c>
      <c r="L76" s="406">
        <v>1</v>
      </c>
      <c r="M76" s="406">
        <v>1</v>
      </c>
      <c r="N76" s="406">
        <v>1</v>
      </c>
      <c r="O76" s="406">
        <v>1</v>
      </c>
      <c r="P76" s="406">
        <v>1</v>
      </c>
      <c r="Q76" s="406"/>
      <c r="R76" s="406"/>
      <c r="S76" s="406">
        <v>1</v>
      </c>
      <c r="T76" s="406">
        <v>1</v>
      </c>
      <c r="U76" s="406"/>
      <c r="V76" s="406">
        <v>1</v>
      </c>
      <c r="W76" s="406"/>
      <c r="X76" s="406"/>
      <c r="Y76" s="406"/>
      <c r="Z76" s="406"/>
      <c r="AA76" s="406"/>
      <c r="AB76" s="406"/>
      <c r="AC76" s="406"/>
      <c r="AD76" s="406"/>
      <c r="AE76" s="406"/>
      <c r="AF76" s="406"/>
      <c r="AG76" s="406"/>
      <c r="AH76" s="406"/>
      <c r="AI76" s="406"/>
      <c r="AJ76" s="406"/>
      <c r="AK76" s="406">
        <v>1</v>
      </c>
      <c r="AL76" s="406">
        <v>1</v>
      </c>
      <c r="AM76" s="406">
        <v>1</v>
      </c>
      <c r="AN76" s="406">
        <v>1</v>
      </c>
      <c r="AO76" s="406">
        <v>1</v>
      </c>
      <c r="AP76" s="406">
        <v>1</v>
      </c>
      <c r="AQ76" s="406">
        <v>1</v>
      </c>
      <c r="AR76" s="406">
        <v>1</v>
      </c>
      <c r="AS76" s="406">
        <v>1</v>
      </c>
      <c r="AT76" s="406">
        <v>1</v>
      </c>
      <c r="AU76" s="406">
        <v>1</v>
      </c>
      <c r="AV76" s="406">
        <v>1</v>
      </c>
      <c r="AW76" s="406">
        <v>1</v>
      </c>
      <c r="AX76" s="406">
        <v>1</v>
      </c>
      <c r="AY76" s="406">
        <v>1</v>
      </c>
      <c r="AZ76" s="406">
        <v>1</v>
      </c>
      <c r="BA76" s="406">
        <v>1</v>
      </c>
      <c r="BB76" s="406">
        <v>1</v>
      </c>
      <c r="BC76" s="406">
        <v>1</v>
      </c>
      <c r="BD76" s="406"/>
      <c r="BE76" s="406"/>
      <c r="BF76" s="406"/>
      <c r="BG76" s="406">
        <v>1</v>
      </c>
      <c r="BH76" s="406">
        <v>1</v>
      </c>
      <c r="BI76" s="406">
        <v>1</v>
      </c>
    </row>
    <row r="77" spans="2:61">
      <c r="B77" s="1348"/>
      <c r="C77" s="1354"/>
      <c r="D77" s="1355"/>
      <c r="E77" s="1340"/>
      <c r="F77" s="421" t="s">
        <v>611</v>
      </c>
      <c r="G77" s="411" t="s">
        <v>476</v>
      </c>
      <c r="H77" s="430">
        <v>1</v>
      </c>
      <c r="I77" s="408">
        <f t="shared" si="1"/>
        <v>30</v>
      </c>
      <c r="J77" s="406">
        <v>1</v>
      </c>
      <c r="K77" s="406">
        <v>1</v>
      </c>
      <c r="L77" s="406">
        <v>1</v>
      </c>
      <c r="M77" s="406">
        <v>1</v>
      </c>
      <c r="N77" s="406">
        <v>1</v>
      </c>
      <c r="O77" s="406">
        <v>1</v>
      </c>
      <c r="P77" s="406">
        <v>1</v>
      </c>
      <c r="Q77" s="406"/>
      <c r="R77" s="406"/>
      <c r="S77" s="406">
        <v>1</v>
      </c>
      <c r="T77" s="406">
        <v>1</v>
      </c>
      <c r="U77" s="406"/>
      <c r="V77" s="406">
        <v>1</v>
      </c>
      <c r="W77" s="406"/>
      <c r="X77" s="406"/>
      <c r="Y77" s="406"/>
      <c r="Z77" s="406"/>
      <c r="AA77" s="406"/>
      <c r="AB77" s="406"/>
      <c r="AC77" s="406"/>
      <c r="AD77" s="406"/>
      <c r="AE77" s="406"/>
      <c r="AF77" s="406"/>
      <c r="AG77" s="406"/>
      <c r="AH77" s="406"/>
      <c r="AI77" s="406"/>
      <c r="AJ77" s="406"/>
      <c r="AK77" s="406">
        <v>1</v>
      </c>
      <c r="AL77" s="406">
        <v>1</v>
      </c>
      <c r="AM77" s="406">
        <v>1</v>
      </c>
      <c r="AN77" s="406">
        <v>1</v>
      </c>
      <c r="AO77" s="406">
        <v>1</v>
      </c>
      <c r="AP77" s="406">
        <v>1</v>
      </c>
      <c r="AQ77" s="406">
        <v>1</v>
      </c>
      <c r="AR77" s="406">
        <v>1</v>
      </c>
      <c r="AS77" s="406">
        <v>1</v>
      </c>
      <c r="AT77" s="406">
        <v>1</v>
      </c>
      <c r="AU77" s="406">
        <v>1</v>
      </c>
      <c r="AV77" s="406">
        <v>1</v>
      </c>
      <c r="AW77" s="406">
        <v>1</v>
      </c>
      <c r="AX77" s="406">
        <v>1</v>
      </c>
      <c r="AY77" s="406">
        <v>1</v>
      </c>
      <c r="AZ77" s="406">
        <v>1</v>
      </c>
      <c r="BA77" s="406">
        <v>1</v>
      </c>
      <c r="BB77" s="406">
        <v>1</v>
      </c>
      <c r="BC77" s="406">
        <v>1</v>
      </c>
      <c r="BD77" s="406"/>
      <c r="BE77" s="406"/>
      <c r="BF77" s="406"/>
      <c r="BG77" s="406"/>
      <c r="BH77" s="406"/>
      <c r="BI77" s="406">
        <v>1</v>
      </c>
    </row>
    <row r="78" spans="2:61" ht="13.15" customHeight="1">
      <c r="B78" s="1348"/>
      <c r="C78" s="1352" t="s">
        <v>737</v>
      </c>
      <c r="D78" s="1353"/>
      <c r="E78" s="1338" t="s">
        <v>1060</v>
      </c>
      <c r="F78" s="420" t="s">
        <v>615</v>
      </c>
      <c r="G78" s="410" t="s">
        <v>477</v>
      </c>
      <c r="H78" s="430">
        <v>1</v>
      </c>
      <c r="I78" s="408">
        <f t="shared" si="1"/>
        <v>30</v>
      </c>
      <c r="J78" s="406">
        <v>1</v>
      </c>
      <c r="K78" s="406">
        <v>1</v>
      </c>
      <c r="L78" s="406">
        <v>1</v>
      </c>
      <c r="M78" s="406">
        <v>1</v>
      </c>
      <c r="N78" s="406">
        <v>1</v>
      </c>
      <c r="O78" s="406">
        <v>1</v>
      </c>
      <c r="P78" s="406">
        <v>1</v>
      </c>
      <c r="Q78" s="406"/>
      <c r="R78" s="406"/>
      <c r="S78" s="406">
        <v>1</v>
      </c>
      <c r="T78" s="406">
        <v>1</v>
      </c>
      <c r="U78" s="406"/>
      <c r="V78" s="406">
        <v>1</v>
      </c>
      <c r="W78" s="406"/>
      <c r="X78" s="406"/>
      <c r="Y78" s="406"/>
      <c r="Z78" s="406"/>
      <c r="AA78" s="406"/>
      <c r="AB78" s="406"/>
      <c r="AC78" s="406"/>
      <c r="AD78" s="406"/>
      <c r="AE78" s="406"/>
      <c r="AF78" s="406"/>
      <c r="AG78" s="406"/>
      <c r="AH78" s="406"/>
      <c r="AI78" s="406"/>
      <c r="AJ78" s="406"/>
      <c r="AK78" s="406">
        <v>1</v>
      </c>
      <c r="AL78" s="406">
        <v>1</v>
      </c>
      <c r="AM78" s="406">
        <v>1</v>
      </c>
      <c r="AN78" s="406">
        <v>1</v>
      </c>
      <c r="AO78" s="406">
        <v>1</v>
      </c>
      <c r="AP78" s="406">
        <v>1</v>
      </c>
      <c r="AQ78" s="406">
        <v>1</v>
      </c>
      <c r="AR78" s="406">
        <v>1</v>
      </c>
      <c r="AS78" s="406">
        <v>1</v>
      </c>
      <c r="AT78" s="406">
        <v>1</v>
      </c>
      <c r="AU78" s="406">
        <v>1</v>
      </c>
      <c r="AV78" s="406">
        <v>1</v>
      </c>
      <c r="AW78" s="406">
        <v>1</v>
      </c>
      <c r="AX78" s="406">
        <v>1</v>
      </c>
      <c r="AY78" s="406">
        <v>1</v>
      </c>
      <c r="AZ78" s="406">
        <v>1</v>
      </c>
      <c r="BA78" s="406">
        <v>1</v>
      </c>
      <c r="BB78" s="406">
        <v>1</v>
      </c>
      <c r="BC78" s="406">
        <v>1</v>
      </c>
      <c r="BD78" s="406"/>
      <c r="BE78" s="406"/>
      <c r="BF78" s="406"/>
      <c r="BG78" s="406"/>
      <c r="BH78" s="406"/>
      <c r="BI78" s="406">
        <v>1</v>
      </c>
    </row>
    <row r="79" spans="2:61">
      <c r="B79" s="1348"/>
      <c r="C79" s="1352"/>
      <c r="D79" s="1353"/>
      <c r="E79" s="1339"/>
      <c r="F79" s="420" t="s">
        <v>616</v>
      </c>
      <c r="G79" s="410" t="s">
        <v>478</v>
      </c>
      <c r="H79" s="430">
        <v>1</v>
      </c>
      <c r="I79" s="408">
        <f t="shared" si="1"/>
        <v>30</v>
      </c>
      <c r="J79" s="406">
        <v>1</v>
      </c>
      <c r="K79" s="406">
        <v>1</v>
      </c>
      <c r="L79" s="406">
        <v>1</v>
      </c>
      <c r="M79" s="406">
        <v>1</v>
      </c>
      <c r="N79" s="406">
        <v>1</v>
      </c>
      <c r="O79" s="406">
        <v>1</v>
      </c>
      <c r="P79" s="406">
        <v>1</v>
      </c>
      <c r="Q79" s="406"/>
      <c r="R79" s="406"/>
      <c r="S79" s="406">
        <v>1</v>
      </c>
      <c r="T79" s="406">
        <v>1</v>
      </c>
      <c r="U79" s="406"/>
      <c r="V79" s="406">
        <v>1</v>
      </c>
      <c r="W79" s="406"/>
      <c r="X79" s="406"/>
      <c r="Y79" s="406"/>
      <c r="Z79" s="406"/>
      <c r="AA79" s="406"/>
      <c r="AB79" s="406"/>
      <c r="AC79" s="406"/>
      <c r="AD79" s="406"/>
      <c r="AE79" s="406"/>
      <c r="AF79" s="406"/>
      <c r="AG79" s="406"/>
      <c r="AH79" s="406"/>
      <c r="AI79" s="406"/>
      <c r="AJ79" s="406"/>
      <c r="AK79" s="406">
        <v>1</v>
      </c>
      <c r="AL79" s="406">
        <v>1</v>
      </c>
      <c r="AM79" s="406">
        <v>1</v>
      </c>
      <c r="AN79" s="406">
        <v>1</v>
      </c>
      <c r="AO79" s="406">
        <v>1</v>
      </c>
      <c r="AP79" s="406">
        <v>1</v>
      </c>
      <c r="AQ79" s="406">
        <v>1</v>
      </c>
      <c r="AR79" s="406">
        <v>1</v>
      </c>
      <c r="AS79" s="406">
        <v>1</v>
      </c>
      <c r="AT79" s="406">
        <v>1</v>
      </c>
      <c r="AU79" s="406">
        <v>1</v>
      </c>
      <c r="AV79" s="406">
        <v>1</v>
      </c>
      <c r="AW79" s="406">
        <v>1</v>
      </c>
      <c r="AX79" s="406">
        <v>1</v>
      </c>
      <c r="AY79" s="406">
        <v>1</v>
      </c>
      <c r="AZ79" s="406">
        <v>1</v>
      </c>
      <c r="BA79" s="406">
        <v>1</v>
      </c>
      <c r="BB79" s="406">
        <v>1</v>
      </c>
      <c r="BC79" s="406">
        <v>1</v>
      </c>
      <c r="BD79" s="406"/>
      <c r="BE79" s="406"/>
      <c r="BF79" s="406"/>
      <c r="BG79" s="406"/>
      <c r="BH79" s="406"/>
      <c r="BI79" s="406">
        <v>1</v>
      </c>
    </row>
    <row r="80" spans="2:61">
      <c r="B80" s="1348"/>
      <c r="C80" s="1352"/>
      <c r="D80" s="1353"/>
      <c r="E80" s="1339"/>
      <c r="F80" s="420" t="s">
        <v>617</v>
      </c>
      <c r="G80" s="410" t="s">
        <v>479</v>
      </c>
      <c r="H80" s="430">
        <v>1</v>
      </c>
      <c r="I80" s="408">
        <f t="shared" si="1"/>
        <v>30</v>
      </c>
      <c r="J80" s="406">
        <v>1</v>
      </c>
      <c r="K80" s="406">
        <v>1</v>
      </c>
      <c r="L80" s="406">
        <v>1</v>
      </c>
      <c r="M80" s="406">
        <v>1</v>
      </c>
      <c r="N80" s="406">
        <v>1</v>
      </c>
      <c r="O80" s="406">
        <v>1</v>
      </c>
      <c r="P80" s="406">
        <v>1</v>
      </c>
      <c r="Q80" s="406"/>
      <c r="R80" s="406"/>
      <c r="S80" s="406">
        <v>1</v>
      </c>
      <c r="T80" s="406">
        <v>1</v>
      </c>
      <c r="U80" s="406"/>
      <c r="V80" s="406">
        <v>1</v>
      </c>
      <c r="W80" s="406"/>
      <c r="X80" s="406"/>
      <c r="Y80" s="406"/>
      <c r="Z80" s="406"/>
      <c r="AA80" s="406"/>
      <c r="AB80" s="406"/>
      <c r="AC80" s="406"/>
      <c r="AD80" s="406"/>
      <c r="AE80" s="406"/>
      <c r="AF80" s="406"/>
      <c r="AG80" s="406"/>
      <c r="AH80" s="406"/>
      <c r="AI80" s="406"/>
      <c r="AJ80" s="406"/>
      <c r="AK80" s="406">
        <v>1</v>
      </c>
      <c r="AL80" s="406">
        <v>1</v>
      </c>
      <c r="AM80" s="406">
        <v>1</v>
      </c>
      <c r="AN80" s="406">
        <v>1</v>
      </c>
      <c r="AO80" s="406">
        <v>1</v>
      </c>
      <c r="AP80" s="406">
        <v>1</v>
      </c>
      <c r="AQ80" s="406">
        <v>1</v>
      </c>
      <c r="AR80" s="406">
        <v>1</v>
      </c>
      <c r="AS80" s="406">
        <v>1</v>
      </c>
      <c r="AT80" s="406">
        <v>1</v>
      </c>
      <c r="AU80" s="406">
        <v>1</v>
      </c>
      <c r="AV80" s="406">
        <v>1</v>
      </c>
      <c r="AW80" s="406">
        <v>1</v>
      </c>
      <c r="AX80" s="406">
        <v>1</v>
      </c>
      <c r="AY80" s="406">
        <v>1</v>
      </c>
      <c r="AZ80" s="406">
        <v>1</v>
      </c>
      <c r="BA80" s="406">
        <v>1</v>
      </c>
      <c r="BB80" s="406">
        <v>1</v>
      </c>
      <c r="BC80" s="406">
        <v>1</v>
      </c>
      <c r="BD80" s="406"/>
      <c r="BE80" s="406"/>
      <c r="BF80" s="406"/>
      <c r="BG80" s="406"/>
      <c r="BH80" s="406"/>
      <c r="BI80" s="406">
        <v>1</v>
      </c>
    </row>
    <row r="81" spans="2:61">
      <c r="B81" s="1348"/>
      <c r="C81" s="1352"/>
      <c r="D81" s="1353"/>
      <c r="E81" s="1340"/>
      <c r="F81" s="421" t="s">
        <v>618</v>
      </c>
      <c r="G81" s="411" t="s">
        <v>480</v>
      </c>
      <c r="H81" s="430">
        <v>1</v>
      </c>
      <c r="I81" s="408">
        <f t="shared" si="1"/>
        <v>30</v>
      </c>
      <c r="J81" s="406">
        <v>1</v>
      </c>
      <c r="K81" s="406">
        <v>1</v>
      </c>
      <c r="L81" s="406">
        <v>1</v>
      </c>
      <c r="M81" s="406">
        <v>1</v>
      </c>
      <c r="N81" s="406">
        <v>1</v>
      </c>
      <c r="O81" s="406">
        <v>1</v>
      </c>
      <c r="P81" s="406">
        <v>1</v>
      </c>
      <c r="Q81" s="406"/>
      <c r="R81" s="406"/>
      <c r="S81" s="406">
        <v>1</v>
      </c>
      <c r="T81" s="406">
        <v>1</v>
      </c>
      <c r="U81" s="406"/>
      <c r="V81" s="406">
        <v>1</v>
      </c>
      <c r="W81" s="406"/>
      <c r="X81" s="406"/>
      <c r="Y81" s="406"/>
      <c r="Z81" s="406"/>
      <c r="AA81" s="406"/>
      <c r="AB81" s="406"/>
      <c r="AC81" s="406"/>
      <c r="AD81" s="406"/>
      <c r="AE81" s="406"/>
      <c r="AF81" s="406"/>
      <c r="AG81" s="406"/>
      <c r="AH81" s="406"/>
      <c r="AI81" s="406"/>
      <c r="AJ81" s="406"/>
      <c r="AK81" s="406">
        <v>1</v>
      </c>
      <c r="AL81" s="406">
        <v>1</v>
      </c>
      <c r="AM81" s="406">
        <v>1</v>
      </c>
      <c r="AN81" s="406">
        <v>1</v>
      </c>
      <c r="AO81" s="406">
        <v>1</v>
      </c>
      <c r="AP81" s="406">
        <v>1</v>
      </c>
      <c r="AQ81" s="406">
        <v>1</v>
      </c>
      <c r="AR81" s="406">
        <v>1</v>
      </c>
      <c r="AS81" s="406">
        <v>1</v>
      </c>
      <c r="AT81" s="406">
        <v>1</v>
      </c>
      <c r="AU81" s="406">
        <v>1</v>
      </c>
      <c r="AV81" s="406">
        <v>1</v>
      </c>
      <c r="AW81" s="406">
        <v>1</v>
      </c>
      <c r="AX81" s="406">
        <v>1</v>
      </c>
      <c r="AY81" s="406">
        <v>1</v>
      </c>
      <c r="AZ81" s="406">
        <v>1</v>
      </c>
      <c r="BA81" s="406">
        <v>1</v>
      </c>
      <c r="BB81" s="406">
        <v>1</v>
      </c>
      <c r="BC81" s="406">
        <v>1</v>
      </c>
      <c r="BD81" s="406"/>
      <c r="BE81" s="406"/>
      <c r="BF81" s="406"/>
      <c r="BG81" s="406"/>
      <c r="BH81" s="406"/>
      <c r="BI81" s="406">
        <v>1</v>
      </c>
    </row>
    <row r="82" spans="2:61">
      <c r="B82" s="1348"/>
      <c r="C82" s="1352"/>
      <c r="D82" s="1353"/>
      <c r="E82" s="1338" t="s">
        <v>1061</v>
      </c>
      <c r="F82" s="420" t="s">
        <v>619</v>
      </c>
      <c r="G82" s="410" t="s">
        <v>481</v>
      </c>
      <c r="H82" s="430">
        <v>1</v>
      </c>
      <c r="I82" s="408">
        <f t="shared" si="1"/>
        <v>30</v>
      </c>
      <c r="J82" s="406">
        <v>1</v>
      </c>
      <c r="K82" s="406">
        <v>1</v>
      </c>
      <c r="L82" s="406">
        <v>1</v>
      </c>
      <c r="M82" s="406">
        <v>1</v>
      </c>
      <c r="N82" s="406">
        <v>1</v>
      </c>
      <c r="O82" s="406">
        <v>1</v>
      </c>
      <c r="P82" s="406">
        <v>1</v>
      </c>
      <c r="Q82" s="406"/>
      <c r="R82" s="406"/>
      <c r="S82" s="406">
        <v>1</v>
      </c>
      <c r="T82" s="406">
        <v>1</v>
      </c>
      <c r="U82" s="406"/>
      <c r="V82" s="406">
        <v>1</v>
      </c>
      <c r="W82" s="406"/>
      <c r="X82" s="406"/>
      <c r="Y82" s="406"/>
      <c r="Z82" s="406"/>
      <c r="AA82" s="406"/>
      <c r="AB82" s="406"/>
      <c r="AC82" s="406"/>
      <c r="AD82" s="406"/>
      <c r="AE82" s="406"/>
      <c r="AF82" s="406"/>
      <c r="AG82" s="406"/>
      <c r="AH82" s="406"/>
      <c r="AI82" s="406"/>
      <c r="AJ82" s="406"/>
      <c r="AK82" s="406">
        <v>1</v>
      </c>
      <c r="AL82" s="406">
        <v>1</v>
      </c>
      <c r="AM82" s="406">
        <v>1</v>
      </c>
      <c r="AN82" s="406">
        <v>1</v>
      </c>
      <c r="AO82" s="406">
        <v>1</v>
      </c>
      <c r="AP82" s="406">
        <v>1</v>
      </c>
      <c r="AQ82" s="406">
        <v>1</v>
      </c>
      <c r="AR82" s="406">
        <v>1</v>
      </c>
      <c r="AS82" s="406">
        <v>1</v>
      </c>
      <c r="AT82" s="406">
        <v>1</v>
      </c>
      <c r="AU82" s="406">
        <v>1</v>
      </c>
      <c r="AV82" s="406">
        <v>1</v>
      </c>
      <c r="AW82" s="406">
        <v>1</v>
      </c>
      <c r="AX82" s="406">
        <v>1</v>
      </c>
      <c r="AY82" s="406">
        <v>1</v>
      </c>
      <c r="AZ82" s="406">
        <v>1</v>
      </c>
      <c r="BA82" s="406">
        <v>1</v>
      </c>
      <c r="BB82" s="406">
        <v>1</v>
      </c>
      <c r="BC82" s="406">
        <v>1</v>
      </c>
      <c r="BD82" s="406"/>
      <c r="BE82" s="406"/>
      <c r="BF82" s="406"/>
      <c r="BG82" s="406"/>
      <c r="BH82" s="406"/>
      <c r="BI82" s="406">
        <v>1</v>
      </c>
    </row>
    <row r="83" spans="2:61">
      <c r="B83" s="1348"/>
      <c r="C83" s="1352"/>
      <c r="D83" s="1353"/>
      <c r="E83" s="1339"/>
      <c r="F83" s="420" t="s">
        <v>620</v>
      </c>
      <c r="G83" s="410" t="s">
        <v>482</v>
      </c>
      <c r="H83" s="430">
        <v>1</v>
      </c>
      <c r="I83" s="408">
        <f t="shared" si="1"/>
        <v>30</v>
      </c>
      <c r="J83" s="406">
        <v>1</v>
      </c>
      <c r="K83" s="406">
        <v>1</v>
      </c>
      <c r="L83" s="406">
        <v>1</v>
      </c>
      <c r="M83" s="406">
        <v>1</v>
      </c>
      <c r="N83" s="406">
        <v>1</v>
      </c>
      <c r="O83" s="406">
        <v>1</v>
      </c>
      <c r="P83" s="406">
        <v>1</v>
      </c>
      <c r="Q83" s="406"/>
      <c r="R83" s="406"/>
      <c r="S83" s="406">
        <v>1</v>
      </c>
      <c r="T83" s="406">
        <v>1</v>
      </c>
      <c r="U83" s="406"/>
      <c r="V83" s="406">
        <v>1</v>
      </c>
      <c r="W83" s="406"/>
      <c r="X83" s="406"/>
      <c r="Y83" s="406"/>
      <c r="Z83" s="406"/>
      <c r="AA83" s="406"/>
      <c r="AB83" s="406"/>
      <c r="AC83" s="406"/>
      <c r="AD83" s="406"/>
      <c r="AE83" s="406"/>
      <c r="AF83" s="406"/>
      <c r="AG83" s="406"/>
      <c r="AH83" s="406"/>
      <c r="AI83" s="406"/>
      <c r="AJ83" s="406"/>
      <c r="AK83" s="406">
        <v>1</v>
      </c>
      <c r="AL83" s="406">
        <v>1</v>
      </c>
      <c r="AM83" s="406">
        <v>1</v>
      </c>
      <c r="AN83" s="406">
        <v>1</v>
      </c>
      <c r="AO83" s="406">
        <v>1</v>
      </c>
      <c r="AP83" s="406">
        <v>1</v>
      </c>
      <c r="AQ83" s="406">
        <v>1</v>
      </c>
      <c r="AR83" s="406">
        <v>1</v>
      </c>
      <c r="AS83" s="406">
        <v>1</v>
      </c>
      <c r="AT83" s="406">
        <v>1</v>
      </c>
      <c r="AU83" s="406">
        <v>1</v>
      </c>
      <c r="AV83" s="406">
        <v>1</v>
      </c>
      <c r="AW83" s="406">
        <v>1</v>
      </c>
      <c r="AX83" s="406">
        <v>1</v>
      </c>
      <c r="AY83" s="406">
        <v>1</v>
      </c>
      <c r="AZ83" s="406">
        <v>1</v>
      </c>
      <c r="BA83" s="406">
        <v>1</v>
      </c>
      <c r="BB83" s="406">
        <v>1</v>
      </c>
      <c r="BC83" s="406">
        <v>1</v>
      </c>
      <c r="BD83" s="406"/>
      <c r="BE83" s="406"/>
      <c r="BF83" s="406"/>
      <c r="BG83" s="406"/>
      <c r="BH83" s="406"/>
      <c r="BI83" s="406">
        <v>1</v>
      </c>
    </row>
    <row r="84" spans="2:61">
      <c r="B84" s="1348"/>
      <c r="C84" s="1352"/>
      <c r="D84" s="1353"/>
      <c r="E84" s="1339"/>
      <c r="F84" s="420" t="s">
        <v>621</v>
      </c>
      <c r="G84" s="410" t="s">
        <v>483</v>
      </c>
      <c r="H84" s="430">
        <v>1</v>
      </c>
      <c r="I84" s="408">
        <f t="shared" si="1"/>
        <v>30</v>
      </c>
      <c r="J84" s="406">
        <v>1</v>
      </c>
      <c r="K84" s="406">
        <v>1</v>
      </c>
      <c r="L84" s="406">
        <v>1</v>
      </c>
      <c r="M84" s="406">
        <v>1</v>
      </c>
      <c r="N84" s="406">
        <v>1</v>
      </c>
      <c r="O84" s="406">
        <v>1</v>
      </c>
      <c r="P84" s="406">
        <v>1</v>
      </c>
      <c r="Q84" s="406"/>
      <c r="R84" s="406"/>
      <c r="S84" s="406">
        <v>1</v>
      </c>
      <c r="T84" s="406">
        <v>1</v>
      </c>
      <c r="U84" s="406"/>
      <c r="V84" s="406">
        <v>1</v>
      </c>
      <c r="W84" s="406"/>
      <c r="X84" s="406"/>
      <c r="Y84" s="406"/>
      <c r="Z84" s="406"/>
      <c r="AA84" s="406"/>
      <c r="AB84" s="406"/>
      <c r="AC84" s="406"/>
      <c r="AD84" s="406"/>
      <c r="AE84" s="406"/>
      <c r="AF84" s="406"/>
      <c r="AG84" s="406"/>
      <c r="AH84" s="406"/>
      <c r="AI84" s="406"/>
      <c r="AJ84" s="406"/>
      <c r="AK84" s="406">
        <v>1</v>
      </c>
      <c r="AL84" s="406">
        <v>1</v>
      </c>
      <c r="AM84" s="406">
        <v>1</v>
      </c>
      <c r="AN84" s="406">
        <v>1</v>
      </c>
      <c r="AO84" s="406">
        <v>1</v>
      </c>
      <c r="AP84" s="406">
        <v>1</v>
      </c>
      <c r="AQ84" s="406">
        <v>1</v>
      </c>
      <c r="AR84" s="406">
        <v>1</v>
      </c>
      <c r="AS84" s="406">
        <v>1</v>
      </c>
      <c r="AT84" s="406">
        <v>1</v>
      </c>
      <c r="AU84" s="406">
        <v>1</v>
      </c>
      <c r="AV84" s="406">
        <v>1</v>
      </c>
      <c r="AW84" s="406">
        <v>1</v>
      </c>
      <c r="AX84" s="406">
        <v>1</v>
      </c>
      <c r="AY84" s="406">
        <v>1</v>
      </c>
      <c r="AZ84" s="406">
        <v>1</v>
      </c>
      <c r="BA84" s="406">
        <v>1</v>
      </c>
      <c r="BB84" s="406">
        <v>1</v>
      </c>
      <c r="BC84" s="406">
        <v>1</v>
      </c>
      <c r="BD84" s="406"/>
      <c r="BE84" s="406"/>
      <c r="BF84" s="406"/>
      <c r="BG84" s="406"/>
      <c r="BH84" s="406"/>
      <c r="BI84" s="406">
        <v>1</v>
      </c>
    </row>
    <row r="85" spans="2:61">
      <c r="B85" s="1348"/>
      <c r="C85" s="1352"/>
      <c r="D85" s="1353"/>
      <c r="E85" s="1340"/>
      <c r="F85" s="421" t="s">
        <v>622</v>
      </c>
      <c r="G85" s="411" t="s">
        <v>484</v>
      </c>
      <c r="H85" s="430">
        <v>1</v>
      </c>
      <c r="I85" s="408">
        <f t="shared" si="1"/>
        <v>30</v>
      </c>
      <c r="J85" s="406">
        <v>1</v>
      </c>
      <c r="K85" s="406">
        <v>1</v>
      </c>
      <c r="L85" s="406">
        <v>1</v>
      </c>
      <c r="M85" s="406">
        <v>1</v>
      </c>
      <c r="N85" s="406">
        <v>1</v>
      </c>
      <c r="O85" s="406">
        <v>1</v>
      </c>
      <c r="P85" s="406">
        <v>1</v>
      </c>
      <c r="Q85" s="406"/>
      <c r="R85" s="406"/>
      <c r="S85" s="406">
        <v>1</v>
      </c>
      <c r="T85" s="406">
        <v>1</v>
      </c>
      <c r="U85" s="406"/>
      <c r="V85" s="406">
        <v>1</v>
      </c>
      <c r="W85" s="406"/>
      <c r="X85" s="406"/>
      <c r="Y85" s="406"/>
      <c r="Z85" s="406"/>
      <c r="AA85" s="406"/>
      <c r="AB85" s="406"/>
      <c r="AC85" s="406"/>
      <c r="AD85" s="406"/>
      <c r="AE85" s="406"/>
      <c r="AF85" s="406"/>
      <c r="AG85" s="406"/>
      <c r="AH85" s="406"/>
      <c r="AI85" s="406"/>
      <c r="AJ85" s="406"/>
      <c r="AK85" s="406">
        <v>1</v>
      </c>
      <c r="AL85" s="406">
        <v>1</v>
      </c>
      <c r="AM85" s="406">
        <v>1</v>
      </c>
      <c r="AN85" s="406">
        <v>1</v>
      </c>
      <c r="AO85" s="406">
        <v>1</v>
      </c>
      <c r="AP85" s="406">
        <v>1</v>
      </c>
      <c r="AQ85" s="406">
        <v>1</v>
      </c>
      <c r="AR85" s="406">
        <v>1</v>
      </c>
      <c r="AS85" s="406">
        <v>1</v>
      </c>
      <c r="AT85" s="406">
        <v>1</v>
      </c>
      <c r="AU85" s="406">
        <v>1</v>
      </c>
      <c r="AV85" s="406">
        <v>1</v>
      </c>
      <c r="AW85" s="406">
        <v>1</v>
      </c>
      <c r="AX85" s="406">
        <v>1</v>
      </c>
      <c r="AY85" s="406">
        <v>1</v>
      </c>
      <c r="AZ85" s="406">
        <v>1</v>
      </c>
      <c r="BA85" s="406">
        <v>1</v>
      </c>
      <c r="BB85" s="406">
        <v>1</v>
      </c>
      <c r="BC85" s="406">
        <v>1</v>
      </c>
      <c r="BD85" s="406"/>
      <c r="BE85" s="406"/>
      <c r="BF85" s="406"/>
      <c r="BG85" s="406"/>
      <c r="BH85" s="406"/>
      <c r="BI85" s="406">
        <v>1</v>
      </c>
    </row>
    <row r="86" spans="2:61">
      <c r="B86" s="1348"/>
      <c r="C86" s="1352"/>
      <c r="D86" s="1353"/>
      <c r="E86" s="1338" t="s">
        <v>1062</v>
      </c>
      <c r="F86" s="420" t="s">
        <v>623</v>
      </c>
      <c r="G86" s="410" t="s">
        <v>485</v>
      </c>
      <c r="H86" s="430">
        <v>1</v>
      </c>
      <c r="I86" s="408">
        <f t="shared" si="1"/>
        <v>30</v>
      </c>
      <c r="J86" s="406">
        <v>1</v>
      </c>
      <c r="K86" s="406">
        <v>1</v>
      </c>
      <c r="L86" s="406">
        <v>1</v>
      </c>
      <c r="M86" s="406">
        <v>1</v>
      </c>
      <c r="N86" s="406">
        <v>1</v>
      </c>
      <c r="O86" s="406">
        <v>1</v>
      </c>
      <c r="P86" s="406">
        <v>1</v>
      </c>
      <c r="Q86" s="406"/>
      <c r="R86" s="406"/>
      <c r="S86" s="406">
        <v>1</v>
      </c>
      <c r="T86" s="406">
        <v>1</v>
      </c>
      <c r="U86" s="406"/>
      <c r="V86" s="406">
        <v>1</v>
      </c>
      <c r="W86" s="406"/>
      <c r="X86" s="406"/>
      <c r="Y86" s="406"/>
      <c r="Z86" s="406"/>
      <c r="AA86" s="406"/>
      <c r="AB86" s="406"/>
      <c r="AC86" s="406"/>
      <c r="AD86" s="406"/>
      <c r="AE86" s="406"/>
      <c r="AF86" s="406"/>
      <c r="AG86" s="406"/>
      <c r="AH86" s="406"/>
      <c r="AI86" s="406"/>
      <c r="AJ86" s="406"/>
      <c r="AK86" s="406">
        <v>1</v>
      </c>
      <c r="AL86" s="406">
        <v>1</v>
      </c>
      <c r="AM86" s="406">
        <v>1</v>
      </c>
      <c r="AN86" s="406">
        <v>1</v>
      </c>
      <c r="AO86" s="406">
        <v>1</v>
      </c>
      <c r="AP86" s="406">
        <v>1</v>
      </c>
      <c r="AQ86" s="406">
        <v>1</v>
      </c>
      <c r="AR86" s="406">
        <v>1</v>
      </c>
      <c r="AS86" s="406">
        <v>1</v>
      </c>
      <c r="AT86" s="406">
        <v>1</v>
      </c>
      <c r="AU86" s="406">
        <v>1</v>
      </c>
      <c r="AV86" s="406">
        <v>1</v>
      </c>
      <c r="AW86" s="406">
        <v>1</v>
      </c>
      <c r="AX86" s="406">
        <v>1</v>
      </c>
      <c r="AY86" s="406">
        <v>1</v>
      </c>
      <c r="AZ86" s="406">
        <v>1</v>
      </c>
      <c r="BA86" s="406">
        <v>1</v>
      </c>
      <c r="BB86" s="406">
        <v>1</v>
      </c>
      <c r="BC86" s="406">
        <v>1</v>
      </c>
      <c r="BD86" s="406"/>
      <c r="BE86" s="406"/>
      <c r="BF86" s="406"/>
      <c r="BG86" s="406"/>
      <c r="BH86" s="406"/>
      <c r="BI86" s="406">
        <v>1</v>
      </c>
    </row>
    <row r="87" spans="2:61">
      <c r="B87" s="1348"/>
      <c r="C87" s="1352"/>
      <c r="D87" s="1353"/>
      <c r="E87" s="1339"/>
      <c r="F87" s="420" t="s">
        <v>624</v>
      </c>
      <c r="G87" s="410" t="s">
        <v>486</v>
      </c>
      <c r="H87" s="430">
        <v>1</v>
      </c>
      <c r="I87" s="408">
        <f t="shared" si="1"/>
        <v>30</v>
      </c>
      <c r="J87" s="406">
        <v>1</v>
      </c>
      <c r="K87" s="406">
        <v>1</v>
      </c>
      <c r="L87" s="406">
        <v>1</v>
      </c>
      <c r="M87" s="406">
        <v>1</v>
      </c>
      <c r="N87" s="406">
        <v>1</v>
      </c>
      <c r="O87" s="406">
        <v>1</v>
      </c>
      <c r="P87" s="406">
        <v>1</v>
      </c>
      <c r="Q87" s="406"/>
      <c r="R87" s="406"/>
      <c r="S87" s="406">
        <v>1</v>
      </c>
      <c r="T87" s="406">
        <v>1</v>
      </c>
      <c r="U87" s="406"/>
      <c r="V87" s="406">
        <v>1</v>
      </c>
      <c r="W87" s="406"/>
      <c r="X87" s="406"/>
      <c r="Y87" s="406"/>
      <c r="Z87" s="406"/>
      <c r="AA87" s="406"/>
      <c r="AB87" s="406"/>
      <c r="AC87" s="406"/>
      <c r="AD87" s="406"/>
      <c r="AE87" s="406"/>
      <c r="AF87" s="406"/>
      <c r="AG87" s="406"/>
      <c r="AH87" s="406"/>
      <c r="AI87" s="406"/>
      <c r="AJ87" s="406"/>
      <c r="AK87" s="406">
        <v>1</v>
      </c>
      <c r="AL87" s="406">
        <v>1</v>
      </c>
      <c r="AM87" s="406">
        <v>1</v>
      </c>
      <c r="AN87" s="406">
        <v>1</v>
      </c>
      <c r="AO87" s="406">
        <v>1</v>
      </c>
      <c r="AP87" s="406">
        <v>1</v>
      </c>
      <c r="AQ87" s="406">
        <v>1</v>
      </c>
      <c r="AR87" s="406">
        <v>1</v>
      </c>
      <c r="AS87" s="406">
        <v>1</v>
      </c>
      <c r="AT87" s="406">
        <v>1</v>
      </c>
      <c r="AU87" s="406">
        <v>1</v>
      </c>
      <c r="AV87" s="406">
        <v>1</v>
      </c>
      <c r="AW87" s="406">
        <v>1</v>
      </c>
      <c r="AX87" s="406">
        <v>1</v>
      </c>
      <c r="AY87" s="406">
        <v>1</v>
      </c>
      <c r="AZ87" s="406">
        <v>1</v>
      </c>
      <c r="BA87" s="406">
        <v>1</v>
      </c>
      <c r="BB87" s="406">
        <v>1</v>
      </c>
      <c r="BC87" s="406">
        <v>1</v>
      </c>
      <c r="BD87" s="406"/>
      <c r="BE87" s="406"/>
      <c r="BF87" s="406"/>
      <c r="BG87" s="406"/>
      <c r="BH87" s="406"/>
      <c r="BI87" s="406">
        <v>1</v>
      </c>
    </row>
    <row r="88" spans="2:61">
      <c r="B88" s="1348"/>
      <c r="C88" s="1352"/>
      <c r="D88" s="1353"/>
      <c r="E88" s="1339"/>
      <c r="F88" s="420" t="s">
        <v>625</v>
      </c>
      <c r="G88" s="410" t="s">
        <v>487</v>
      </c>
      <c r="H88" s="430">
        <v>1</v>
      </c>
      <c r="I88" s="408">
        <f t="shared" si="1"/>
        <v>30</v>
      </c>
      <c r="J88" s="406">
        <v>1</v>
      </c>
      <c r="K88" s="406">
        <v>1</v>
      </c>
      <c r="L88" s="406">
        <v>1</v>
      </c>
      <c r="M88" s="406">
        <v>1</v>
      </c>
      <c r="N88" s="406">
        <v>1</v>
      </c>
      <c r="O88" s="406">
        <v>1</v>
      </c>
      <c r="P88" s="406">
        <v>1</v>
      </c>
      <c r="Q88" s="406"/>
      <c r="R88" s="406"/>
      <c r="S88" s="406">
        <v>1</v>
      </c>
      <c r="T88" s="406">
        <v>1</v>
      </c>
      <c r="U88" s="406"/>
      <c r="V88" s="406">
        <v>1</v>
      </c>
      <c r="W88" s="406"/>
      <c r="X88" s="406"/>
      <c r="Y88" s="406"/>
      <c r="Z88" s="406"/>
      <c r="AA88" s="406"/>
      <c r="AB88" s="406"/>
      <c r="AC88" s="406"/>
      <c r="AD88" s="406"/>
      <c r="AE88" s="406"/>
      <c r="AF88" s="406"/>
      <c r="AG88" s="406"/>
      <c r="AH88" s="406"/>
      <c r="AI88" s="406"/>
      <c r="AJ88" s="406"/>
      <c r="AK88" s="406">
        <v>1</v>
      </c>
      <c r="AL88" s="406">
        <v>1</v>
      </c>
      <c r="AM88" s="406">
        <v>1</v>
      </c>
      <c r="AN88" s="406">
        <v>1</v>
      </c>
      <c r="AO88" s="406">
        <v>1</v>
      </c>
      <c r="AP88" s="406">
        <v>1</v>
      </c>
      <c r="AQ88" s="406">
        <v>1</v>
      </c>
      <c r="AR88" s="406">
        <v>1</v>
      </c>
      <c r="AS88" s="406">
        <v>1</v>
      </c>
      <c r="AT88" s="406">
        <v>1</v>
      </c>
      <c r="AU88" s="406">
        <v>1</v>
      </c>
      <c r="AV88" s="406">
        <v>1</v>
      </c>
      <c r="AW88" s="406">
        <v>1</v>
      </c>
      <c r="AX88" s="406">
        <v>1</v>
      </c>
      <c r="AY88" s="406">
        <v>1</v>
      </c>
      <c r="AZ88" s="406">
        <v>1</v>
      </c>
      <c r="BA88" s="406">
        <v>1</v>
      </c>
      <c r="BB88" s="406">
        <v>1</v>
      </c>
      <c r="BC88" s="406">
        <v>1</v>
      </c>
      <c r="BD88" s="406"/>
      <c r="BE88" s="406"/>
      <c r="BF88" s="406"/>
      <c r="BG88" s="406"/>
      <c r="BH88" s="406"/>
      <c r="BI88" s="406">
        <v>1</v>
      </c>
    </row>
    <row r="89" spans="2:61">
      <c r="B89" s="1349"/>
      <c r="C89" s="1354"/>
      <c r="D89" s="1355"/>
      <c r="E89" s="1340"/>
      <c r="F89" s="421" t="s">
        <v>626</v>
      </c>
      <c r="G89" s="411" t="s">
        <v>488</v>
      </c>
      <c r="H89" s="430">
        <v>1</v>
      </c>
      <c r="I89" s="408">
        <f t="shared" si="1"/>
        <v>30</v>
      </c>
      <c r="J89" s="406">
        <v>1</v>
      </c>
      <c r="K89" s="406">
        <v>1</v>
      </c>
      <c r="L89" s="406">
        <v>1</v>
      </c>
      <c r="M89" s="406">
        <v>1</v>
      </c>
      <c r="N89" s="406">
        <v>1</v>
      </c>
      <c r="O89" s="406">
        <v>1</v>
      </c>
      <c r="P89" s="406">
        <v>1</v>
      </c>
      <c r="Q89" s="406"/>
      <c r="R89" s="406"/>
      <c r="S89" s="406">
        <v>1</v>
      </c>
      <c r="T89" s="406">
        <v>1</v>
      </c>
      <c r="U89" s="406"/>
      <c r="V89" s="406">
        <v>1</v>
      </c>
      <c r="W89" s="406"/>
      <c r="X89" s="406"/>
      <c r="Y89" s="406"/>
      <c r="Z89" s="406"/>
      <c r="AA89" s="406"/>
      <c r="AB89" s="406"/>
      <c r="AC89" s="406"/>
      <c r="AD89" s="406"/>
      <c r="AE89" s="406"/>
      <c r="AF89" s="406"/>
      <c r="AG89" s="406"/>
      <c r="AH89" s="406"/>
      <c r="AI89" s="406"/>
      <c r="AJ89" s="406"/>
      <c r="AK89" s="406">
        <v>1</v>
      </c>
      <c r="AL89" s="406">
        <v>1</v>
      </c>
      <c r="AM89" s="406">
        <v>1</v>
      </c>
      <c r="AN89" s="406">
        <v>1</v>
      </c>
      <c r="AO89" s="406">
        <v>1</v>
      </c>
      <c r="AP89" s="406">
        <v>1</v>
      </c>
      <c r="AQ89" s="406">
        <v>1</v>
      </c>
      <c r="AR89" s="406">
        <v>1</v>
      </c>
      <c r="AS89" s="406">
        <v>1</v>
      </c>
      <c r="AT89" s="406">
        <v>1</v>
      </c>
      <c r="AU89" s="406">
        <v>1</v>
      </c>
      <c r="AV89" s="406">
        <v>1</v>
      </c>
      <c r="AW89" s="406">
        <v>1</v>
      </c>
      <c r="AX89" s="406">
        <v>1</v>
      </c>
      <c r="AY89" s="406">
        <v>1</v>
      </c>
      <c r="AZ89" s="406">
        <v>1</v>
      </c>
      <c r="BA89" s="406">
        <v>1</v>
      </c>
      <c r="BB89" s="406">
        <v>1</v>
      </c>
      <c r="BC89" s="406">
        <v>1</v>
      </c>
      <c r="BD89" s="406"/>
      <c r="BE89" s="406"/>
      <c r="BF89" s="406"/>
      <c r="BG89" s="406"/>
      <c r="BH89" s="406"/>
      <c r="BI89" s="406">
        <v>1</v>
      </c>
    </row>
    <row r="90" spans="2:61">
      <c r="B90" s="1347" t="s">
        <v>740</v>
      </c>
      <c r="C90" s="1350" t="s">
        <v>738</v>
      </c>
      <c r="D90" s="1351"/>
      <c r="E90" s="1338" t="s">
        <v>749</v>
      </c>
      <c r="F90" s="419" t="s">
        <v>639</v>
      </c>
      <c r="G90" s="409" t="s">
        <v>489</v>
      </c>
      <c r="H90" s="430">
        <v>1</v>
      </c>
      <c r="I90" s="408">
        <f t="shared" si="1"/>
        <v>36</v>
      </c>
      <c r="J90" s="406">
        <v>1</v>
      </c>
      <c r="K90" s="406">
        <v>1</v>
      </c>
      <c r="L90" s="406">
        <v>1</v>
      </c>
      <c r="M90" s="406">
        <v>1</v>
      </c>
      <c r="N90" s="406">
        <v>1</v>
      </c>
      <c r="O90" s="406">
        <v>1</v>
      </c>
      <c r="P90" s="406">
        <v>1</v>
      </c>
      <c r="Q90" s="406">
        <v>1</v>
      </c>
      <c r="R90" s="406">
        <v>1</v>
      </c>
      <c r="S90" s="406">
        <v>1</v>
      </c>
      <c r="T90" s="406">
        <v>1</v>
      </c>
      <c r="U90" s="406">
        <v>1</v>
      </c>
      <c r="V90" s="406">
        <v>1</v>
      </c>
      <c r="W90" s="406"/>
      <c r="X90" s="406"/>
      <c r="Y90" s="406"/>
      <c r="Z90" s="406"/>
      <c r="AA90" s="406"/>
      <c r="AB90" s="406"/>
      <c r="AC90" s="406"/>
      <c r="AD90" s="406"/>
      <c r="AE90" s="406"/>
      <c r="AF90" s="406"/>
      <c r="AG90" s="406"/>
      <c r="AH90" s="406"/>
      <c r="AI90" s="406"/>
      <c r="AJ90" s="406"/>
      <c r="AK90" s="406">
        <v>1</v>
      </c>
      <c r="AL90" s="406">
        <v>1</v>
      </c>
      <c r="AM90" s="406">
        <v>1</v>
      </c>
      <c r="AN90" s="406">
        <v>1</v>
      </c>
      <c r="AO90" s="406">
        <v>1</v>
      </c>
      <c r="AP90" s="406">
        <v>1</v>
      </c>
      <c r="AQ90" s="406">
        <v>1</v>
      </c>
      <c r="AR90" s="406">
        <v>1</v>
      </c>
      <c r="AS90" s="406">
        <v>1</v>
      </c>
      <c r="AT90" s="406">
        <v>1</v>
      </c>
      <c r="AU90" s="406">
        <v>1</v>
      </c>
      <c r="AV90" s="406">
        <v>1</v>
      </c>
      <c r="AW90" s="406">
        <v>1</v>
      </c>
      <c r="AX90" s="406">
        <v>1</v>
      </c>
      <c r="AY90" s="406">
        <v>1</v>
      </c>
      <c r="AZ90" s="406">
        <v>1</v>
      </c>
      <c r="BA90" s="406">
        <v>1</v>
      </c>
      <c r="BB90" s="406">
        <v>1</v>
      </c>
      <c r="BC90" s="406">
        <v>1</v>
      </c>
      <c r="BD90" s="406">
        <v>1</v>
      </c>
      <c r="BE90" s="406">
        <v>1</v>
      </c>
      <c r="BF90" s="406">
        <v>1</v>
      </c>
      <c r="BG90" s="406"/>
      <c r="BH90" s="406"/>
      <c r="BI90" s="406">
        <v>1</v>
      </c>
    </row>
    <row r="91" spans="2:61">
      <c r="B91" s="1348"/>
      <c r="C91" s="1352"/>
      <c r="D91" s="1353"/>
      <c r="E91" s="1339"/>
      <c r="F91" s="420" t="s">
        <v>640</v>
      </c>
      <c r="G91" s="410" t="s">
        <v>490</v>
      </c>
      <c r="H91" s="430">
        <v>1</v>
      </c>
      <c r="I91" s="408">
        <f t="shared" si="1"/>
        <v>35</v>
      </c>
      <c r="J91" s="406">
        <v>1</v>
      </c>
      <c r="K91" s="406">
        <v>1</v>
      </c>
      <c r="L91" s="406">
        <v>1</v>
      </c>
      <c r="M91" s="406">
        <v>1</v>
      </c>
      <c r="N91" s="406">
        <v>1</v>
      </c>
      <c r="O91" s="406">
        <v>1</v>
      </c>
      <c r="P91" s="406">
        <v>1</v>
      </c>
      <c r="Q91" s="406"/>
      <c r="R91" s="406">
        <v>1</v>
      </c>
      <c r="S91" s="406">
        <v>1</v>
      </c>
      <c r="T91" s="406">
        <v>1</v>
      </c>
      <c r="U91" s="406">
        <v>1</v>
      </c>
      <c r="V91" s="406">
        <v>1</v>
      </c>
      <c r="W91" s="406"/>
      <c r="X91" s="406"/>
      <c r="Y91" s="406"/>
      <c r="Z91" s="406"/>
      <c r="AA91" s="406"/>
      <c r="AB91" s="406"/>
      <c r="AC91" s="406"/>
      <c r="AD91" s="406"/>
      <c r="AE91" s="406"/>
      <c r="AF91" s="406"/>
      <c r="AG91" s="406"/>
      <c r="AH91" s="406"/>
      <c r="AI91" s="406"/>
      <c r="AJ91" s="406"/>
      <c r="AK91" s="406">
        <v>1</v>
      </c>
      <c r="AL91" s="406">
        <v>1</v>
      </c>
      <c r="AM91" s="406">
        <v>1</v>
      </c>
      <c r="AN91" s="406">
        <v>1</v>
      </c>
      <c r="AO91" s="406">
        <v>1</v>
      </c>
      <c r="AP91" s="406">
        <v>1</v>
      </c>
      <c r="AQ91" s="406">
        <v>1</v>
      </c>
      <c r="AR91" s="406">
        <v>1</v>
      </c>
      <c r="AS91" s="406">
        <v>1</v>
      </c>
      <c r="AT91" s="406">
        <v>1</v>
      </c>
      <c r="AU91" s="406">
        <v>1</v>
      </c>
      <c r="AV91" s="406">
        <v>1</v>
      </c>
      <c r="AW91" s="406">
        <v>1</v>
      </c>
      <c r="AX91" s="406">
        <v>1</v>
      </c>
      <c r="AY91" s="406">
        <v>1</v>
      </c>
      <c r="AZ91" s="406">
        <v>1</v>
      </c>
      <c r="BA91" s="406">
        <v>1</v>
      </c>
      <c r="BB91" s="406">
        <v>1</v>
      </c>
      <c r="BC91" s="406">
        <v>1</v>
      </c>
      <c r="BD91" s="406">
        <v>1</v>
      </c>
      <c r="BE91" s="406">
        <v>1</v>
      </c>
      <c r="BF91" s="406">
        <v>1</v>
      </c>
      <c r="BG91" s="406"/>
      <c r="BH91" s="406"/>
      <c r="BI91" s="406">
        <v>1</v>
      </c>
    </row>
    <row r="92" spans="2:61">
      <c r="B92" s="1348"/>
      <c r="C92" s="1352"/>
      <c r="D92" s="1353"/>
      <c r="E92" s="1339"/>
      <c r="F92" s="420" t="s">
        <v>641</v>
      </c>
      <c r="G92" s="410" t="s">
        <v>491</v>
      </c>
      <c r="H92" s="430">
        <v>1</v>
      </c>
      <c r="I92" s="408">
        <f t="shared" si="1"/>
        <v>34</v>
      </c>
      <c r="J92" s="406">
        <v>1</v>
      </c>
      <c r="K92" s="406">
        <v>1</v>
      </c>
      <c r="L92" s="406">
        <v>1</v>
      </c>
      <c r="M92" s="406">
        <v>1</v>
      </c>
      <c r="N92" s="406">
        <v>1</v>
      </c>
      <c r="O92" s="406">
        <v>1</v>
      </c>
      <c r="P92" s="406">
        <v>1</v>
      </c>
      <c r="Q92" s="406"/>
      <c r="R92" s="406"/>
      <c r="S92" s="406">
        <v>1</v>
      </c>
      <c r="T92" s="406">
        <v>1</v>
      </c>
      <c r="U92" s="406">
        <v>1</v>
      </c>
      <c r="V92" s="406">
        <v>1</v>
      </c>
      <c r="W92" s="406"/>
      <c r="X92" s="406"/>
      <c r="Y92" s="406"/>
      <c r="Z92" s="406"/>
      <c r="AA92" s="406"/>
      <c r="AB92" s="406"/>
      <c r="AC92" s="406"/>
      <c r="AD92" s="406"/>
      <c r="AE92" s="406"/>
      <c r="AF92" s="406"/>
      <c r="AG92" s="406"/>
      <c r="AH92" s="406"/>
      <c r="AI92" s="406"/>
      <c r="AJ92" s="406"/>
      <c r="AK92" s="406">
        <v>1</v>
      </c>
      <c r="AL92" s="406">
        <v>1</v>
      </c>
      <c r="AM92" s="406">
        <v>1</v>
      </c>
      <c r="AN92" s="406">
        <v>1</v>
      </c>
      <c r="AO92" s="406">
        <v>1</v>
      </c>
      <c r="AP92" s="406">
        <v>1</v>
      </c>
      <c r="AQ92" s="406">
        <v>1</v>
      </c>
      <c r="AR92" s="406">
        <v>1</v>
      </c>
      <c r="AS92" s="406">
        <v>1</v>
      </c>
      <c r="AT92" s="406">
        <v>1</v>
      </c>
      <c r="AU92" s="406">
        <v>1</v>
      </c>
      <c r="AV92" s="406">
        <v>1</v>
      </c>
      <c r="AW92" s="406">
        <v>1</v>
      </c>
      <c r="AX92" s="406">
        <v>1</v>
      </c>
      <c r="AY92" s="406">
        <v>1</v>
      </c>
      <c r="AZ92" s="406">
        <v>1</v>
      </c>
      <c r="BA92" s="406">
        <v>1</v>
      </c>
      <c r="BB92" s="406">
        <v>1</v>
      </c>
      <c r="BC92" s="406">
        <v>1</v>
      </c>
      <c r="BD92" s="406">
        <v>1</v>
      </c>
      <c r="BE92" s="406">
        <v>1</v>
      </c>
      <c r="BF92" s="406">
        <v>1</v>
      </c>
      <c r="BG92" s="406"/>
      <c r="BH92" s="406"/>
      <c r="BI92" s="406">
        <v>1</v>
      </c>
    </row>
    <row r="93" spans="2:61">
      <c r="B93" s="1348"/>
      <c r="C93" s="1352"/>
      <c r="D93" s="1353"/>
      <c r="E93" s="1339"/>
      <c r="F93" s="420" t="s">
        <v>642</v>
      </c>
      <c r="G93" s="410" t="s">
        <v>492</v>
      </c>
      <c r="H93" s="430">
        <v>1</v>
      </c>
      <c r="I93" s="408">
        <f t="shared" si="1"/>
        <v>33</v>
      </c>
      <c r="J93" s="406">
        <v>1</v>
      </c>
      <c r="K93" s="406">
        <v>1</v>
      </c>
      <c r="L93" s="406">
        <v>1</v>
      </c>
      <c r="M93" s="406">
        <v>1</v>
      </c>
      <c r="N93" s="406">
        <v>1</v>
      </c>
      <c r="O93" s="406">
        <v>1</v>
      </c>
      <c r="P93" s="406">
        <v>1</v>
      </c>
      <c r="Q93" s="406"/>
      <c r="R93" s="406"/>
      <c r="S93" s="406">
        <v>1</v>
      </c>
      <c r="T93" s="406">
        <v>1</v>
      </c>
      <c r="U93" s="406"/>
      <c r="V93" s="406">
        <v>1</v>
      </c>
      <c r="W93" s="406"/>
      <c r="X93" s="406"/>
      <c r="Y93" s="406"/>
      <c r="Z93" s="406"/>
      <c r="AA93" s="406"/>
      <c r="AB93" s="406"/>
      <c r="AC93" s="406"/>
      <c r="AD93" s="406"/>
      <c r="AE93" s="406"/>
      <c r="AF93" s="406"/>
      <c r="AG93" s="406"/>
      <c r="AH93" s="406"/>
      <c r="AI93" s="406"/>
      <c r="AJ93" s="406"/>
      <c r="AK93" s="406">
        <v>1</v>
      </c>
      <c r="AL93" s="406">
        <v>1</v>
      </c>
      <c r="AM93" s="406">
        <v>1</v>
      </c>
      <c r="AN93" s="406">
        <v>1</v>
      </c>
      <c r="AO93" s="406">
        <v>1</v>
      </c>
      <c r="AP93" s="406">
        <v>1</v>
      </c>
      <c r="AQ93" s="406">
        <v>1</v>
      </c>
      <c r="AR93" s="406">
        <v>1</v>
      </c>
      <c r="AS93" s="406">
        <v>1</v>
      </c>
      <c r="AT93" s="406">
        <v>1</v>
      </c>
      <c r="AU93" s="406">
        <v>1</v>
      </c>
      <c r="AV93" s="406">
        <v>1</v>
      </c>
      <c r="AW93" s="406">
        <v>1</v>
      </c>
      <c r="AX93" s="406">
        <v>1</v>
      </c>
      <c r="AY93" s="406">
        <v>1</v>
      </c>
      <c r="AZ93" s="406">
        <v>1</v>
      </c>
      <c r="BA93" s="406">
        <v>1</v>
      </c>
      <c r="BB93" s="406">
        <v>1</v>
      </c>
      <c r="BC93" s="406">
        <v>1</v>
      </c>
      <c r="BD93" s="406">
        <v>1</v>
      </c>
      <c r="BE93" s="406">
        <v>1</v>
      </c>
      <c r="BF93" s="406">
        <v>1</v>
      </c>
      <c r="BG93" s="406"/>
      <c r="BH93" s="406"/>
      <c r="BI93" s="406">
        <v>1</v>
      </c>
    </row>
    <row r="94" spans="2:61">
      <c r="B94" s="1348"/>
      <c r="C94" s="1352"/>
      <c r="D94" s="1353"/>
      <c r="E94" s="1339"/>
      <c r="F94" s="421" t="s">
        <v>643</v>
      </c>
      <c r="G94" s="411" t="s">
        <v>493</v>
      </c>
      <c r="H94" s="430">
        <v>1</v>
      </c>
      <c r="I94" s="408">
        <f t="shared" si="1"/>
        <v>33</v>
      </c>
      <c r="J94" s="406">
        <v>1</v>
      </c>
      <c r="K94" s="406">
        <v>1</v>
      </c>
      <c r="L94" s="406">
        <v>1</v>
      </c>
      <c r="M94" s="406">
        <v>1</v>
      </c>
      <c r="N94" s="406">
        <v>1</v>
      </c>
      <c r="O94" s="406">
        <v>1</v>
      </c>
      <c r="P94" s="406">
        <v>1</v>
      </c>
      <c r="Q94" s="406"/>
      <c r="R94" s="406"/>
      <c r="S94" s="406">
        <v>1</v>
      </c>
      <c r="T94" s="406">
        <v>1</v>
      </c>
      <c r="U94" s="406"/>
      <c r="V94" s="406">
        <v>1</v>
      </c>
      <c r="W94" s="406"/>
      <c r="X94" s="406"/>
      <c r="Y94" s="406"/>
      <c r="Z94" s="406"/>
      <c r="AA94" s="406"/>
      <c r="AB94" s="406"/>
      <c r="AC94" s="406"/>
      <c r="AD94" s="406"/>
      <c r="AE94" s="406"/>
      <c r="AF94" s="406"/>
      <c r="AG94" s="406"/>
      <c r="AH94" s="406"/>
      <c r="AI94" s="406"/>
      <c r="AJ94" s="406"/>
      <c r="AK94" s="406">
        <v>1</v>
      </c>
      <c r="AL94" s="406">
        <v>1</v>
      </c>
      <c r="AM94" s="406">
        <v>1</v>
      </c>
      <c r="AN94" s="406">
        <v>1</v>
      </c>
      <c r="AO94" s="406">
        <v>1</v>
      </c>
      <c r="AP94" s="406">
        <v>1</v>
      </c>
      <c r="AQ94" s="406">
        <v>1</v>
      </c>
      <c r="AR94" s="406">
        <v>1</v>
      </c>
      <c r="AS94" s="406">
        <v>1</v>
      </c>
      <c r="AT94" s="406">
        <v>1</v>
      </c>
      <c r="AU94" s="406">
        <v>1</v>
      </c>
      <c r="AV94" s="406">
        <v>1</v>
      </c>
      <c r="AW94" s="406">
        <v>1</v>
      </c>
      <c r="AX94" s="406">
        <v>1</v>
      </c>
      <c r="AY94" s="406">
        <v>1</v>
      </c>
      <c r="AZ94" s="406">
        <v>1</v>
      </c>
      <c r="BA94" s="406">
        <v>1</v>
      </c>
      <c r="BB94" s="406">
        <v>1</v>
      </c>
      <c r="BC94" s="406">
        <v>1</v>
      </c>
      <c r="BD94" s="406">
        <v>1</v>
      </c>
      <c r="BE94" s="406">
        <v>1</v>
      </c>
      <c r="BF94" s="406">
        <v>1</v>
      </c>
      <c r="BG94" s="406"/>
      <c r="BH94" s="406"/>
      <c r="BI94" s="406">
        <v>1</v>
      </c>
    </row>
    <row r="95" spans="2:61">
      <c r="B95" s="1348"/>
      <c r="C95" s="1352"/>
      <c r="D95" s="1353"/>
      <c r="E95" s="1338" t="s">
        <v>750</v>
      </c>
      <c r="F95" s="422" t="s">
        <v>644</v>
      </c>
      <c r="G95" s="410" t="s">
        <v>494</v>
      </c>
      <c r="H95" s="430">
        <v>1</v>
      </c>
      <c r="I95" s="408">
        <f t="shared" si="1"/>
        <v>36</v>
      </c>
      <c r="J95" s="406">
        <v>1</v>
      </c>
      <c r="K95" s="406">
        <v>1</v>
      </c>
      <c r="L95" s="406">
        <v>1</v>
      </c>
      <c r="M95" s="406">
        <v>1</v>
      </c>
      <c r="N95" s="406">
        <v>1</v>
      </c>
      <c r="O95" s="406">
        <v>1</v>
      </c>
      <c r="P95" s="406">
        <v>1</v>
      </c>
      <c r="Q95" s="406">
        <v>1</v>
      </c>
      <c r="R95" s="406">
        <v>1</v>
      </c>
      <c r="S95" s="406">
        <v>1</v>
      </c>
      <c r="T95" s="406">
        <v>1</v>
      </c>
      <c r="U95" s="406">
        <v>1</v>
      </c>
      <c r="V95" s="406">
        <v>1</v>
      </c>
      <c r="W95" s="406"/>
      <c r="X95" s="406"/>
      <c r="Y95" s="406"/>
      <c r="Z95" s="406"/>
      <c r="AA95" s="406"/>
      <c r="AB95" s="406"/>
      <c r="AC95" s="406"/>
      <c r="AD95" s="406"/>
      <c r="AE95" s="406"/>
      <c r="AF95" s="406"/>
      <c r="AG95" s="406"/>
      <c r="AH95" s="406"/>
      <c r="AI95" s="406"/>
      <c r="AJ95" s="406"/>
      <c r="AK95" s="406">
        <v>1</v>
      </c>
      <c r="AL95" s="406">
        <v>1</v>
      </c>
      <c r="AM95" s="406">
        <v>1</v>
      </c>
      <c r="AN95" s="406">
        <v>1</v>
      </c>
      <c r="AO95" s="406">
        <v>1</v>
      </c>
      <c r="AP95" s="406">
        <v>1</v>
      </c>
      <c r="AQ95" s="406">
        <v>1</v>
      </c>
      <c r="AR95" s="406">
        <v>1</v>
      </c>
      <c r="AS95" s="406">
        <v>1</v>
      </c>
      <c r="AT95" s="406">
        <v>1</v>
      </c>
      <c r="AU95" s="406">
        <v>1</v>
      </c>
      <c r="AV95" s="406">
        <v>1</v>
      </c>
      <c r="AW95" s="406">
        <v>1</v>
      </c>
      <c r="AX95" s="406">
        <v>1</v>
      </c>
      <c r="AY95" s="406">
        <v>1</v>
      </c>
      <c r="AZ95" s="406">
        <v>1</v>
      </c>
      <c r="BA95" s="406">
        <v>1</v>
      </c>
      <c r="BB95" s="406">
        <v>1</v>
      </c>
      <c r="BC95" s="406">
        <v>1</v>
      </c>
      <c r="BD95" s="406">
        <v>1</v>
      </c>
      <c r="BE95" s="406">
        <v>1</v>
      </c>
      <c r="BF95" s="406">
        <v>1</v>
      </c>
      <c r="BG95" s="406"/>
      <c r="BH95" s="406"/>
      <c r="BI95" s="406">
        <v>1</v>
      </c>
    </row>
    <row r="96" spans="2:61">
      <c r="B96" s="1348"/>
      <c r="C96" s="1352"/>
      <c r="D96" s="1353"/>
      <c r="E96" s="1339"/>
      <c r="F96" s="422" t="s">
        <v>645</v>
      </c>
      <c r="G96" s="410" t="s">
        <v>495</v>
      </c>
      <c r="H96" s="430">
        <v>1</v>
      </c>
      <c r="I96" s="408">
        <f t="shared" si="1"/>
        <v>35</v>
      </c>
      <c r="J96" s="406">
        <v>1</v>
      </c>
      <c r="K96" s="406">
        <v>1</v>
      </c>
      <c r="L96" s="406">
        <v>1</v>
      </c>
      <c r="M96" s="406">
        <v>1</v>
      </c>
      <c r="N96" s="406">
        <v>1</v>
      </c>
      <c r="O96" s="406">
        <v>1</v>
      </c>
      <c r="P96" s="406">
        <v>1</v>
      </c>
      <c r="Q96" s="406"/>
      <c r="R96" s="406">
        <v>1</v>
      </c>
      <c r="S96" s="406">
        <v>1</v>
      </c>
      <c r="T96" s="406">
        <v>1</v>
      </c>
      <c r="U96" s="406">
        <v>1</v>
      </c>
      <c r="V96" s="406">
        <v>1</v>
      </c>
      <c r="W96" s="406"/>
      <c r="X96" s="406"/>
      <c r="Y96" s="406"/>
      <c r="Z96" s="406"/>
      <c r="AA96" s="406"/>
      <c r="AB96" s="406"/>
      <c r="AC96" s="406"/>
      <c r="AD96" s="406"/>
      <c r="AE96" s="406"/>
      <c r="AF96" s="406"/>
      <c r="AG96" s="406"/>
      <c r="AH96" s="406"/>
      <c r="AI96" s="406"/>
      <c r="AJ96" s="406"/>
      <c r="AK96" s="406">
        <v>1</v>
      </c>
      <c r="AL96" s="406">
        <v>1</v>
      </c>
      <c r="AM96" s="406">
        <v>1</v>
      </c>
      <c r="AN96" s="406">
        <v>1</v>
      </c>
      <c r="AO96" s="406">
        <v>1</v>
      </c>
      <c r="AP96" s="406">
        <v>1</v>
      </c>
      <c r="AQ96" s="406">
        <v>1</v>
      </c>
      <c r="AR96" s="406">
        <v>1</v>
      </c>
      <c r="AS96" s="406">
        <v>1</v>
      </c>
      <c r="AT96" s="406">
        <v>1</v>
      </c>
      <c r="AU96" s="406">
        <v>1</v>
      </c>
      <c r="AV96" s="406">
        <v>1</v>
      </c>
      <c r="AW96" s="406">
        <v>1</v>
      </c>
      <c r="AX96" s="406">
        <v>1</v>
      </c>
      <c r="AY96" s="406">
        <v>1</v>
      </c>
      <c r="AZ96" s="406">
        <v>1</v>
      </c>
      <c r="BA96" s="406">
        <v>1</v>
      </c>
      <c r="BB96" s="406">
        <v>1</v>
      </c>
      <c r="BC96" s="406">
        <v>1</v>
      </c>
      <c r="BD96" s="406">
        <v>1</v>
      </c>
      <c r="BE96" s="406">
        <v>1</v>
      </c>
      <c r="BF96" s="406">
        <v>1</v>
      </c>
      <c r="BG96" s="406"/>
      <c r="BH96" s="406"/>
      <c r="BI96" s="406">
        <v>1</v>
      </c>
    </row>
    <row r="97" spans="2:61">
      <c r="B97" s="1348"/>
      <c r="C97" s="1352"/>
      <c r="D97" s="1353"/>
      <c r="E97" s="1339"/>
      <c r="F97" s="422" t="s">
        <v>646</v>
      </c>
      <c r="G97" s="410" t="s">
        <v>496</v>
      </c>
      <c r="H97" s="430">
        <v>1</v>
      </c>
      <c r="I97" s="408">
        <f t="shared" si="1"/>
        <v>34</v>
      </c>
      <c r="J97" s="406">
        <v>1</v>
      </c>
      <c r="K97" s="406">
        <v>1</v>
      </c>
      <c r="L97" s="406">
        <v>1</v>
      </c>
      <c r="M97" s="406">
        <v>1</v>
      </c>
      <c r="N97" s="406">
        <v>1</v>
      </c>
      <c r="O97" s="406">
        <v>1</v>
      </c>
      <c r="P97" s="406">
        <v>1</v>
      </c>
      <c r="Q97" s="406"/>
      <c r="R97" s="406"/>
      <c r="S97" s="406">
        <v>1</v>
      </c>
      <c r="T97" s="406">
        <v>1</v>
      </c>
      <c r="U97" s="406">
        <v>1</v>
      </c>
      <c r="V97" s="406">
        <v>1</v>
      </c>
      <c r="W97" s="406"/>
      <c r="X97" s="406"/>
      <c r="Y97" s="406"/>
      <c r="Z97" s="406"/>
      <c r="AA97" s="406"/>
      <c r="AB97" s="406"/>
      <c r="AC97" s="406"/>
      <c r="AD97" s="406"/>
      <c r="AE97" s="406"/>
      <c r="AF97" s="406"/>
      <c r="AG97" s="406"/>
      <c r="AH97" s="406"/>
      <c r="AI97" s="406"/>
      <c r="AJ97" s="406"/>
      <c r="AK97" s="406">
        <v>1</v>
      </c>
      <c r="AL97" s="406">
        <v>1</v>
      </c>
      <c r="AM97" s="406">
        <v>1</v>
      </c>
      <c r="AN97" s="406">
        <v>1</v>
      </c>
      <c r="AO97" s="406">
        <v>1</v>
      </c>
      <c r="AP97" s="406">
        <v>1</v>
      </c>
      <c r="AQ97" s="406">
        <v>1</v>
      </c>
      <c r="AR97" s="406">
        <v>1</v>
      </c>
      <c r="AS97" s="406">
        <v>1</v>
      </c>
      <c r="AT97" s="406">
        <v>1</v>
      </c>
      <c r="AU97" s="406">
        <v>1</v>
      </c>
      <c r="AV97" s="406">
        <v>1</v>
      </c>
      <c r="AW97" s="406">
        <v>1</v>
      </c>
      <c r="AX97" s="406">
        <v>1</v>
      </c>
      <c r="AY97" s="406">
        <v>1</v>
      </c>
      <c r="AZ97" s="406">
        <v>1</v>
      </c>
      <c r="BA97" s="406">
        <v>1</v>
      </c>
      <c r="BB97" s="406">
        <v>1</v>
      </c>
      <c r="BC97" s="406">
        <v>1</v>
      </c>
      <c r="BD97" s="406">
        <v>1</v>
      </c>
      <c r="BE97" s="406">
        <v>1</v>
      </c>
      <c r="BF97" s="406">
        <v>1</v>
      </c>
      <c r="BG97" s="406"/>
      <c r="BH97" s="406"/>
      <c r="BI97" s="406">
        <v>1</v>
      </c>
    </row>
    <row r="98" spans="2:61">
      <c r="B98" s="1348"/>
      <c r="C98" s="1352"/>
      <c r="D98" s="1353"/>
      <c r="E98" s="1339"/>
      <c r="F98" s="422" t="s">
        <v>647</v>
      </c>
      <c r="G98" s="410" t="s">
        <v>497</v>
      </c>
      <c r="H98" s="430">
        <v>1</v>
      </c>
      <c r="I98" s="408">
        <f t="shared" si="1"/>
        <v>33</v>
      </c>
      <c r="J98" s="406">
        <v>1</v>
      </c>
      <c r="K98" s="406">
        <v>1</v>
      </c>
      <c r="L98" s="406">
        <v>1</v>
      </c>
      <c r="M98" s="406">
        <v>1</v>
      </c>
      <c r="N98" s="406">
        <v>1</v>
      </c>
      <c r="O98" s="406">
        <v>1</v>
      </c>
      <c r="P98" s="406">
        <v>1</v>
      </c>
      <c r="Q98" s="406"/>
      <c r="R98" s="406"/>
      <c r="S98" s="406">
        <v>1</v>
      </c>
      <c r="T98" s="406">
        <v>1</v>
      </c>
      <c r="U98" s="406"/>
      <c r="V98" s="406">
        <v>1</v>
      </c>
      <c r="W98" s="406"/>
      <c r="X98" s="406"/>
      <c r="Y98" s="406"/>
      <c r="Z98" s="406"/>
      <c r="AA98" s="406"/>
      <c r="AB98" s="406"/>
      <c r="AC98" s="406"/>
      <c r="AD98" s="406"/>
      <c r="AE98" s="406"/>
      <c r="AF98" s="406"/>
      <c r="AG98" s="406"/>
      <c r="AH98" s="406"/>
      <c r="AI98" s="406"/>
      <c r="AJ98" s="406"/>
      <c r="AK98" s="406">
        <v>1</v>
      </c>
      <c r="AL98" s="406">
        <v>1</v>
      </c>
      <c r="AM98" s="406">
        <v>1</v>
      </c>
      <c r="AN98" s="406">
        <v>1</v>
      </c>
      <c r="AO98" s="406">
        <v>1</v>
      </c>
      <c r="AP98" s="406">
        <v>1</v>
      </c>
      <c r="AQ98" s="406">
        <v>1</v>
      </c>
      <c r="AR98" s="406">
        <v>1</v>
      </c>
      <c r="AS98" s="406">
        <v>1</v>
      </c>
      <c r="AT98" s="406">
        <v>1</v>
      </c>
      <c r="AU98" s="406">
        <v>1</v>
      </c>
      <c r="AV98" s="406">
        <v>1</v>
      </c>
      <c r="AW98" s="406">
        <v>1</v>
      </c>
      <c r="AX98" s="406">
        <v>1</v>
      </c>
      <c r="AY98" s="406">
        <v>1</v>
      </c>
      <c r="AZ98" s="406">
        <v>1</v>
      </c>
      <c r="BA98" s="406">
        <v>1</v>
      </c>
      <c r="BB98" s="406">
        <v>1</v>
      </c>
      <c r="BC98" s="406">
        <v>1</v>
      </c>
      <c r="BD98" s="406">
        <v>1</v>
      </c>
      <c r="BE98" s="406">
        <v>1</v>
      </c>
      <c r="BF98" s="406">
        <v>1</v>
      </c>
      <c r="BG98" s="406"/>
      <c r="BH98" s="406"/>
      <c r="BI98" s="406">
        <v>1</v>
      </c>
    </row>
    <row r="99" spans="2:61">
      <c r="B99" s="1348"/>
      <c r="C99" s="1352"/>
      <c r="D99" s="1353"/>
      <c r="E99" s="1339"/>
      <c r="F99" s="423" t="s">
        <v>648</v>
      </c>
      <c r="G99" s="411" t="s">
        <v>498</v>
      </c>
      <c r="H99" s="430">
        <v>1</v>
      </c>
      <c r="I99" s="408">
        <f t="shared" si="1"/>
        <v>33</v>
      </c>
      <c r="J99" s="406">
        <v>1</v>
      </c>
      <c r="K99" s="406">
        <v>1</v>
      </c>
      <c r="L99" s="406">
        <v>1</v>
      </c>
      <c r="M99" s="406">
        <v>1</v>
      </c>
      <c r="N99" s="406">
        <v>1</v>
      </c>
      <c r="O99" s="406">
        <v>1</v>
      </c>
      <c r="P99" s="406">
        <v>1</v>
      </c>
      <c r="Q99" s="406"/>
      <c r="R99" s="406"/>
      <c r="S99" s="406">
        <v>1</v>
      </c>
      <c r="T99" s="406">
        <v>1</v>
      </c>
      <c r="U99" s="406"/>
      <c r="V99" s="406">
        <v>1</v>
      </c>
      <c r="W99" s="406"/>
      <c r="X99" s="406"/>
      <c r="Y99" s="406"/>
      <c r="Z99" s="406"/>
      <c r="AA99" s="406"/>
      <c r="AB99" s="406"/>
      <c r="AC99" s="406"/>
      <c r="AD99" s="406"/>
      <c r="AE99" s="406"/>
      <c r="AF99" s="406"/>
      <c r="AG99" s="406"/>
      <c r="AH99" s="406"/>
      <c r="AI99" s="406"/>
      <c r="AJ99" s="406"/>
      <c r="AK99" s="406">
        <v>1</v>
      </c>
      <c r="AL99" s="406">
        <v>1</v>
      </c>
      <c r="AM99" s="406">
        <v>1</v>
      </c>
      <c r="AN99" s="406">
        <v>1</v>
      </c>
      <c r="AO99" s="406">
        <v>1</v>
      </c>
      <c r="AP99" s="406">
        <v>1</v>
      </c>
      <c r="AQ99" s="406">
        <v>1</v>
      </c>
      <c r="AR99" s="406">
        <v>1</v>
      </c>
      <c r="AS99" s="406">
        <v>1</v>
      </c>
      <c r="AT99" s="406">
        <v>1</v>
      </c>
      <c r="AU99" s="406">
        <v>1</v>
      </c>
      <c r="AV99" s="406">
        <v>1</v>
      </c>
      <c r="AW99" s="406">
        <v>1</v>
      </c>
      <c r="AX99" s="406">
        <v>1</v>
      </c>
      <c r="AY99" s="406">
        <v>1</v>
      </c>
      <c r="AZ99" s="406">
        <v>1</v>
      </c>
      <c r="BA99" s="406">
        <v>1</v>
      </c>
      <c r="BB99" s="406">
        <v>1</v>
      </c>
      <c r="BC99" s="406">
        <v>1</v>
      </c>
      <c r="BD99" s="406">
        <v>1</v>
      </c>
      <c r="BE99" s="406">
        <v>1</v>
      </c>
      <c r="BF99" s="406">
        <v>1</v>
      </c>
      <c r="BG99" s="406"/>
      <c r="BH99" s="406"/>
      <c r="BI99" s="406">
        <v>1</v>
      </c>
    </row>
    <row r="100" spans="2:61">
      <c r="B100" s="1348"/>
      <c r="C100" s="1352"/>
      <c r="D100" s="1353"/>
      <c r="E100" s="1338" t="s">
        <v>751</v>
      </c>
      <c r="F100" s="422" t="s">
        <v>649</v>
      </c>
      <c r="G100" s="410" t="s">
        <v>499</v>
      </c>
      <c r="H100" s="430">
        <v>1</v>
      </c>
      <c r="I100" s="408">
        <f t="shared" si="1"/>
        <v>36</v>
      </c>
      <c r="J100" s="406">
        <v>1</v>
      </c>
      <c r="K100" s="406">
        <v>1</v>
      </c>
      <c r="L100" s="406">
        <v>1</v>
      </c>
      <c r="M100" s="406">
        <v>1</v>
      </c>
      <c r="N100" s="406">
        <v>1</v>
      </c>
      <c r="O100" s="406">
        <v>1</v>
      </c>
      <c r="P100" s="406">
        <v>1</v>
      </c>
      <c r="Q100" s="406">
        <v>1</v>
      </c>
      <c r="R100" s="406">
        <v>1</v>
      </c>
      <c r="S100" s="406">
        <v>1</v>
      </c>
      <c r="T100" s="406">
        <v>1</v>
      </c>
      <c r="U100" s="406">
        <v>1</v>
      </c>
      <c r="V100" s="406">
        <v>1</v>
      </c>
      <c r="W100" s="406"/>
      <c r="X100" s="406"/>
      <c r="Y100" s="406"/>
      <c r="Z100" s="406"/>
      <c r="AA100" s="406"/>
      <c r="AB100" s="406"/>
      <c r="AC100" s="406"/>
      <c r="AD100" s="406"/>
      <c r="AE100" s="406"/>
      <c r="AF100" s="406"/>
      <c r="AG100" s="406"/>
      <c r="AH100" s="406"/>
      <c r="AI100" s="406"/>
      <c r="AJ100" s="406"/>
      <c r="AK100" s="406">
        <v>1</v>
      </c>
      <c r="AL100" s="406">
        <v>1</v>
      </c>
      <c r="AM100" s="406">
        <v>1</v>
      </c>
      <c r="AN100" s="406">
        <v>1</v>
      </c>
      <c r="AO100" s="406">
        <v>1</v>
      </c>
      <c r="AP100" s="406">
        <v>1</v>
      </c>
      <c r="AQ100" s="406">
        <v>1</v>
      </c>
      <c r="AR100" s="406">
        <v>1</v>
      </c>
      <c r="AS100" s="406">
        <v>1</v>
      </c>
      <c r="AT100" s="406">
        <v>1</v>
      </c>
      <c r="AU100" s="406">
        <v>1</v>
      </c>
      <c r="AV100" s="406">
        <v>1</v>
      </c>
      <c r="AW100" s="406">
        <v>1</v>
      </c>
      <c r="AX100" s="406">
        <v>1</v>
      </c>
      <c r="AY100" s="406">
        <v>1</v>
      </c>
      <c r="AZ100" s="406">
        <v>1</v>
      </c>
      <c r="BA100" s="406">
        <v>1</v>
      </c>
      <c r="BB100" s="406">
        <v>1</v>
      </c>
      <c r="BC100" s="406">
        <v>1</v>
      </c>
      <c r="BD100" s="406">
        <v>1</v>
      </c>
      <c r="BE100" s="406">
        <v>1</v>
      </c>
      <c r="BF100" s="406">
        <v>1</v>
      </c>
      <c r="BG100" s="406"/>
      <c r="BH100" s="406"/>
      <c r="BI100" s="406">
        <v>1</v>
      </c>
    </row>
    <row r="101" spans="2:61">
      <c r="B101" s="1348"/>
      <c r="C101" s="1352"/>
      <c r="D101" s="1353"/>
      <c r="E101" s="1339"/>
      <c r="F101" s="422" t="s">
        <v>650</v>
      </c>
      <c r="G101" s="410" t="s">
        <v>500</v>
      </c>
      <c r="H101" s="430">
        <v>1</v>
      </c>
      <c r="I101" s="408">
        <f t="shared" si="1"/>
        <v>35</v>
      </c>
      <c r="J101" s="406">
        <v>1</v>
      </c>
      <c r="K101" s="406">
        <v>1</v>
      </c>
      <c r="L101" s="406">
        <v>1</v>
      </c>
      <c r="M101" s="406">
        <v>1</v>
      </c>
      <c r="N101" s="406">
        <v>1</v>
      </c>
      <c r="O101" s="406">
        <v>1</v>
      </c>
      <c r="P101" s="406">
        <v>1</v>
      </c>
      <c r="Q101" s="406"/>
      <c r="R101" s="406">
        <v>1</v>
      </c>
      <c r="S101" s="406">
        <v>1</v>
      </c>
      <c r="T101" s="406">
        <v>1</v>
      </c>
      <c r="U101" s="406">
        <v>1</v>
      </c>
      <c r="V101" s="406">
        <v>1</v>
      </c>
      <c r="W101" s="406"/>
      <c r="X101" s="406"/>
      <c r="Y101" s="406"/>
      <c r="Z101" s="406"/>
      <c r="AA101" s="406"/>
      <c r="AB101" s="406"/>
      <c r="AC101" s="406"/>
      <c r="AD101" s="406"/>
      <c r="AE101" s="406"/>
      <c r="AF101" s="406"/>
      <c r="AG101" s="406"/>
      <c r="AH101" s="406"/>
      <c r="AI101" s="406"/>
      <c r="AJ101" s="406"/>
      <c r="AK101" s="406">
        <v>1</v>
      </c>
      <c r="AL101" s="406">
        <v>1</v>
      </c>
      <c r="AM101" s="406">
        <v>1</v>
      </c>
      <c r="AN101" s="406">
        <v>1</v>
      </c>
      <c r="AO101" s="406">
        <v>1</v>
      </c>
      <c r="AP101" s="406">
        <v>1</v>
      </c>
      <c r="AQ101" s="406">
        <v>1</v>
      </c>
      <c r="AR101" s="406">
        <v>1</v>
      </c>
      <c r="AS101" s="406">
        <v>1</v>
      </c>
      <c r="AT101" s="406">
        <v>1</v>
      </c>
      <c r="AU101" s="406">
        <v>1</v>
      </c>
      <c r="AV101" s="406">
        <v>1</v>
      </c>
      <c r="AW101" s="406">
        <v>1</v>
      </c>
      <c r="AX101" s="406">
        <v>1</v>
      </c>
      <c r="AY101" s="406">
        <v>1</v>
      </c>
      <c r="AZ101" s="406">
        <v>1</v>
      </c>
      <c r="BA101" s="406">
        <v>1</v>
      </c>
      <c r="BB101" s="406">
        <v>1</v>
      </c>
      <c r="BC101" s="406">
        <v>1</v>
      </c>
      <c r="BD101" s="406">
        <v>1</v>
      </c>
      <c r="BE101" s="406">
        <v>1</v>
      </c>
      <c r="BF101" s="406">
        <v>1</v>
      </c>
      <c r="BG101" s="406"/>
      <c r="BH101" s="406"/>
      <c r="BI101" s="406">
        <v>1</v>
      </c>
    </row>
    <row r="102" spans="2:61">
      <c r="B102" s="1348"/>
      <c r="C102" s="1352"/>
      <c r="D102" s="1353"/>
      <c r="E102" s="1339"/>
      <c r="F102" s="422" t="s">
        <v>651</v>
      </c>
      <c r="G102" s="410" t="s">
        <v>501</v>
      </c>
      <c r="H102" s="430">
        <v>1</v>
      </c>
      <c r="I102" s="408">
        <f t="shared" si="1"/>
        <v>34</v>
      </c>
      <c r="J102" s="406">
        <v>1</v>
      </c>
      <c r="K102" s="406">
        <v>1</v>
      </c>
      <c r="L102" s="406">
        <v>1</v>
      </c>
      <c r="M102" s="406">
        <v>1</v>
      </c>
      <c r="N102" s="406">
        <v>1</v>
      </c>
      <c r="O102" s="406">
        <v>1</v>
      </c>
      <c r="P102" s="406">
        <v>1</v>
      </c>
      <c r="Q102" s="406"/>
      <c r="R102" s="406"/>
      <c r="S102" s="406">
        <v>1</v>
      </c>
      <c r="T102" s="406">
        <v>1</v>
      </c>
      <c r="U102" s="406">
        <v>1</v>
      </c>
      <c r="V102" s="406">
        <v>1</v>
      </c>
      <c r="W102" s="406"/>
      <c r="X102" s="406"/>
      <c r="Y102" s="406"/>
      <c r="Z102" s="406"/>
      <c r="AA102" s="406"/>
      <c r="AB102" s="406"/>
      <c r="AC102" s="406"/>
      <c r="AD102" s="406"/>
      <c r="AE102" s="406"/>
      <c r="AF102" s="406"/>
      <c r="AG102" s="406"/>
      <c r="AH102" s="406"/>
      <c r="AI102" s="406"/>
      <c r="AJ102" s="406"/>
      <c r="AK102" s="406">
        <v>1</v>
      </c>
      <c r="AL102" s="406">
        <v>1</v>
      </c>
      <c r="AM102" s="406">
        <v>1</v>
      </c>
      <c r="AN102" s="406">
        <v>1</v>
      </c>
      <c r="AO102" s="406">
        <v>1</v>
      </c>
      <c r="AP102" s="406">
        <v>1</v>
      </c>
      <c r="AQ102" s="406">
        <v>1</v>
      </c>
      <c r="AR102" s="406">
        <v>1</v>
      </c>
      <c r="AS102" s="406">
        <v>1</v>
      </c>
      <c r="AT102" s="406">
        <v>1</v>
      </c>
      <c r="AU102" s="406">
        <v>1</v>
      </c>
      <c r="AV102" s="406">
        <v>1</v>
      </c>
      <c r="AW102" s="406">
        <v>1</v>
      </c>
      <c r="AX102" s="406">
        <v>1</v>
      </c>
      <c r="AY102" s="406">
        <v>1</v>
      </c>
      <c r="AZ102" s="406">
        <v>1</v>
      </c>
      <c r="BA102" s="406">
        <v>1</v>
      </c>
      <c r="BB102" s="406">
        <v>1</v>
      </c>
      <c r="BC102" s="406">
        <v>1</v>
      </c>
      <c r="BD102" s="406">
        <v>1</v>
      </c>
      <c r="BE102" s="406">
        <v>1</v>
      </c>
      <c r="BF102" s="406">
        <v>1</v>
      </c>
      <c r="BG102" s="406"/>
      <c r="BH102" s="406"/>
      <c r="BI102" s="406">
        <v>1</v>
      </c>
    </row>
    <row r="103" spans="2:61">
      <c r="B103" s="1348"/>
      <c r="C103" s="1352"/>
      <c r="D103" s="1353"/>
      <c r="E103" s="1339"/>
      <c r="F103" s="422" t="s">
        <v>652</v>
      </c>
      <c r="G103" s="410" t="s">
        <v>502</v>
      </c>
      <c r="H103" s="430">
        <v>1</v>
      </c>
      <c r="I103" s="408">
        <f t="shared" si="1"/>
        <v>33</v>
      </c>
      <c r="J103" s="406">
        <v>1</v>
      </c>
      <c r="K103" s="406">
        <v>1</v>
      </c>
      <c r="L103" s="406">
        <v>1</v>
      </c>
      <c r="M103" s="406">
        <v>1</v>
      </c>
      <c r="N103" s="406">
        <v>1</v>
      </c>
      <c r="O103" s="406">
        <v>1</v>
      </c>
      <c r="P103" s="406">
        <v>1</v>
      </c>
      <c r="Q103" s="406"/>
      <c r="R103" s="406"/>
      <c r="S103" s="406">
        <v>1</v>
      </c>
      <c r="T103" s="406">
        <v>1</v>
      </c>
      <c r="U103" s="406"/>
      <c r="V103" s="406">
        <v>1</v>
      </c>
      <c r="W103" s="406"/>
      <c r="X103" s="406"/>
      <c r="Y103" s="406"/>
      <c r="Z103" s="406"/>
      <c r="AA103" s="406"/>
      <c r="AB103" s="406"/>
      <c r="AC103" s="406"/>
      <c r="AD103" s="406"/>
      <c r="AE103" s="406"/>
      <c r="AF103" s="406"/>
      <c r="AG103" s="406"/>
      <c r="AH103" s="406"/>
      <c r="AI103" s="406"/>
      <c r="AJ103" s="406"/>
      <c r="AK103" s="406">
        <v>1</v>
      </c>
      <c r="AL103" s="406">
        <v>1</v>
      </c>
      <c r="AM103" s="406">
        <v>1</v>
      </c>
      <c r="AN103" s="406">
        <v>1</v>
      </c>
      <c r="AO103" s="406">
        <v>1</v>
      </c>
      <c r="AP103" s="406">
        <v>1</v>
      </c>
      <c r="AQ103" s="406">
        <v>1</v>
      </c>
      <c r="AR103" s="406">
        <v>1</v>
      </c>
      <c r="AS103" s="406">
        <v>1</v>
      </c>
      <c r="AT103" s="406">
        <v>1</v>
      </c>
      <c r="AU103" s="406">
        <v>1</v>
      </c>
      <c r="AV103" s="406">
        <v>1</v>
      </c>
      <c r="AW103" s="406">
        <v>1</v>
      </c>
      <c r="AX103" s="406">
        <v>1</v>
      </c>
      <c r="AY103" s="406">
        <v>1</v>
      </c>
      <c r="AZ103" s="406">
        <v>1</v>
      </c>
      <c r="BA103" s="406">
        <v>1</v>
      </c>
      <c r="BB103" s="406">
        <v>1</v>
      </c>
      <c r="BC103" s="406">
        <v>1</v>
      </c>
      <c r="BD103" s="406">
        <v>1</v>
      </c>
      <c r="BE103" s="406">
        <v>1</v>
      </c>
      <c r="BF103" s="406">
        <v>1</v>
      </c>
      <c r="BG103" s="406"/>
      <c r="BH103" s="406"/>
      <c r="BI103" s="406">
        <v>1</v>
      </c>
    </row>
    <row r="104" spans="2:61">
      <c r="B104" s="1348"/>
      <c r="C104" s="1352"/>
      <c r="D104" s="1353"/>
      <c r="E104" s="1339"/>
      <c r="F104" s="423" t="s">
        <v>653</v>
      </c>
      <c r="G104" s="411" t="s">
        <v>503</v>
      </c>
      <c r="H104" s="430">
        <v>1</v>
      </c>
      <c r="I104" s="408">
        <f t="shared" si="1"/>
        <v>33</v>
      </c>
      <c r="J104" s="406">
        <v>1</v>
      </c>
      <c r="K104" s="406">
        <v>1</v>
      </c>
      <c r="L104" s="406">
        <v>1</v>
      </c>
      <c r="M104" s="406">
        <v>1</v>
      </c>
      <c r="N104" s="406">
        <v>1</v>
      </c>
      <c r="O104" s="406">
        <v>1</v>
      </c>
      <c r="P104" s="406">
        <v>1</v>
      </c>
      <c r="Q104" s="406"/>
      <c r="R104" s="406"/>
      <c r="S104" s="406">
        <v>1</v>
      </c>
      <c r="T104" s="406">
        <v>1</v>
      </c>
      <c r="U104" s="406"/>
      <c r="V104" s="406">
        <v>1</v>
      </c>
      <c r="W104" s="406"/>
      <c r="X104" s="406"/>
      <c r="Y104" s="406"/>
      <c r="Z104" s="406"/>
      <c r="AA104" s="406"/>
      <c r="AB104" s="406"/>
      <c r="AC104" s="406"/>
      <c r="AD104" s="406"/>
      <c r="AE104" s="406"/>
      <c r="AF104" s="406"/>
      <c r="AG104" s="406"/>
      <c r="AH104" s="406"/>
      <c r="AI104" s="406"/>
      <c r="AJ104" s="406"/>
      <c r="AK104" s="406">
        <v>1</v>
      </c>
      <c r="AL104" s="406">
        <v>1</v>
      </c>
      <c r="AM104" s="406">
        <v>1</v>
      </c>
      <c r="AN104" s="406">
        <v>1</v>
      </c>
      <c r="AO104" s="406">
        <v>1</v>
      </c>
      <c r="AP104" s="406">
        <v>1</v>
      </c>
      <c r="AQ104" s="406">
        <v>1</v>
      </c>
      <c r="AR104" s="406">
        <v>1</v>
      </c>
      <c r="AS104" s="406">
        <v>1</v>
      </c>
      <c r="AT104" s="406">
        <v>1</v>
      </c>
      <c r="AU104" s="406">
        <v>1</v>
      </c>
      <c r="AV104" s="406">
        <v>1</v>
      </c>
      <c r="AW104" s="406">
        <v>1</v>
      </c>
      <c r="AX104" s="406">
        <v>1</v>
      </c>
      <c r="AY104" s="406">
        <v>1</v>
      </c>
      <c r="AZ104" s="406">
        <v>1</v>
      </c>
      <c r="BA104" s="406">
        <v>1</v>
      </c>
      <c r="BB104" s="406">
        <v>1</v>
      </c>
      <c r="BC104" s="406">
        <v>1</v>
      </c>
      <c r="BD104" s="406">
        <v>1</v>
      </c>
      <c r="BE104" s="406">
        <v>1</v>
      </c>
      <c r="BF104" s="406">
        <v>1</v>
      </c>
      <c r="BG104" s="406"/>
      <c r="BH104" s="406"/>
      <c r="BI104" s="406">
        <v>1</v>
      </c>
    </row>
    <row r="105" spans="2:61">
      <c r="B105" s="1348"/>
      <c r="C105" s="1352"/>
      <c r="D105" s="1353"/>
      <c r="E105" s="1338" t="s">
        <v>752</v>
      </c>
      <c r="F105" s="422" t="s">
        <v>654</v>
      </c>
      <c r="G105" s="410" t="s">
        <v>504</v>
      </c>
      <c r="H105" s="430">
        <v>1</v>
      </c>
      <c r="I105" s="408">
        <f t="shared" si="1"/>
        <v>36</v>
      </c>
      <c r="J105" s="406">
        <v>1</v>
      </c>
      <c r="K105" s="406">
        <v>1</v>
      </c>
      <c r="L105" s="406">
        <v>1</v>
      </c>
      <c r="M105" s="406">
        <v>1</v>
      </c>
      <c r="N105" s="406">
        <v>1</v>
      </c>
      <c r="O105" s="406">
        <v>1</v>
      </c>
      <c r="P105" s="406">
        <v>1</v>
      </c>
      <c r="Q105" s="406">
        <v>1</v>
      </c>
      <c r="R105" s="406">
        <v>1</v>
      </c>
      <c r="S105" s="406">
        <v>1</v>
      </c>
      <c r="T105" s="406">
        <v>1</v>
      </c>
      <c r="U105" s="406">
        <v>1</v>
      </c>
      <c r="V105" s="406">
        <v>1</v>
      </c>
      <c r="W105" s="406"/>
      <c r="X105" s="406"/>
      <c r="Y105" s="406"/>
      <c r="Z105" s="406"/>
      <c r="AA105" s="406"/>
      <c r="AB105" s="406"/>
      <c r="AC105" s="406"/>
      <c r="AD105" s="406"/>
      <c r="AE105" s="406"/>
      <c r="AF105" s="406"/>
      <c r="AG105" s="406"/>
      <c r="AH105" s="406"/>
      <c r="AI105" s="406"/>
      <c r="AJ105" s="406"/>
      <c r="AK105" s="406">
        <v>1</v>
      </c>
      <c r="AL105" s="406">
        <v>1</v>
      </c>
      <c r="AM105" s="406">
        <v>1</v>
      </c>
      <c r="AN105" s="406">
        <v>1</v>
      </c>
      <c r="AO105" s="406">
        <v>1</v>
      </c>
      <c r="AP105" s="406">
        <v>1</v>
      </c>
      <c r="AQ105" s="406">
        <v>1</v>
      </c>
      <c r="AR105" s="406">
        <v>1</v>
      </c>
      <c r="AS105" s="406">
        <v>1</v>
      </c>
      <c r="AT105" s="406">
        <v>1</v>
      </c>
      <c r="AU105" s="406">
        <v>1</v>
      </c>
      <c r="AV105" s="406">
        <v>1</v>
      </c>
      <c r="AW105" s="406">
        <v>1</v>
      </c>
      <c r="AX105" s="406">
        <v>1</v>
      </c>
      <c r="AY105" s="406">
        <v>1</v>
      </c>
      <c r="AZ105" s="406">
        <v>1</v>
      </c>
      <c r="BA105" s="406">
        <v>1</v>
      </c>
      <c r="BB105" s="406">
        <v>1</v>
      </c>
      <c r="BC105" s="406">
        <v>1</v>
      </c>
      <c r="BD105" s="406">
        <v>1</v>
      </c>
      <c r="BE105" s="406">
        <v>1</v>
      </c>
      <c r="BF105" s="406">
        <v>1</v>
      </c>
      <c r="BG105" s="406"/>
      <c r="BH105" s="406"/>
      <c r="BI105" s="406">
        <v>1</v>
      </c>
    </row>
    <row r="106" spans="2:61">
      <c r="B106" s="1348"/>
      <c r="C106" s="1352"/>
      <c r="D106" s="1353"/>
      <c r="E106" s="1339"/>
      <c r="F106" s="422" t="s">
        <v>655</v>
      </c>
      <c r="G106" s="410" t="s">
        <v>505</v>
      </c>
      <c r="H106" s="430">
        <v>1</v>
      </c>
      <c r="I106" s="408">
        <f t="shared" si="1"/>
        <v>35</v>
      </c>
      <c r="J106" s="406">
        <v>1</v>
      </c>
      <c r="K106" s="406">
        <v>1</v>
      </c>
      <c r="L106" s="406">
        <v>1</v>
      </c>
      <c r="M106" s="406">
        <v>1</v>
      </c>
      <c r="N106" s="406">
        <v>1</v>
      </c>
      <c r="O106" s="406">
        <v>1</v>
      </c>
      <c r="P106" s="406">
        <v>1</v>
      </c>
      <c r="Q106" s="406"/>
      <c r="R106" s="406">
        <v>1</v>
      </c>
      <c r="S106" s="406">
        <v>1</v>
      </c>
      <c r="T106" s="406">
        <v>1</v>
      </c>
      <c r="U106" s="406">
        <v>1</v>
      </c>
      <c r="V106" s="406">
        <v>1</v>
      </c>
      <c r="W106" s="406"/>
      <c r="X106" s="406"/>
      <c r="Y106" s="406"/>
      <c r="Z106" s="406"/>
      <c r="AA106" s="406"/>
      <c r="AB106" s="406"/>
      <c r="AC106" s="406"/>
      <c r="AD106" s="406"/>
      <c r="AE106" s="406"/>
      <c r="AF106" s="406"/>
      <c r="AG106" s="406"/>
      <c r="AH106" s="406"/>
      <c r="AI106" s="406"/>
      <c r="AJ106" s="406"/>
      <c r="AK106" s="406">
        <v>1</v>
      </c>
      <c r="AL106" s="406">
        <v>1</v>
      </c>
      <c r="AM106" s="406">
        <v>1</v>
      </c>
      <c r="AN106" s="406">
        <v>1</v>
      </c>
      <c r="AO106" s="406">
        <v>1</v>
      </c>
      <c r="AP106" s="406">
        <v>1</v>
      </c>
      <c r="AQ106" s="406">
        <v>1</v>
      </c>
      <c r="AR106" s="406">
        <v>1</v>
      </c>
      <c r="AS106" s="406">
        <v>1</v>
      </c>
      <c r="AT106" s="406">
        <v>1</v>
      </c>
      <c r="AU106" s="406">
        <v>1</v>
      </c>
      <c r="AV106" s="406">
        <v>1</v>
      </c>
      <c r="AW106" s="406">
        <v>1</v>
      </c>
      <c r="AX106" s="406">
        <v>1</v>
      </c>
      <c r="AY106" s="406">
        <v>1</v>
      </c>
      <c r="AZ106" s="406">
        <v>1</v>
      </c>
      <c r="BA106" s="406">
        <v>1</v>
      </c>
      <c r="BB106" s="406">
        <v>1</v>
      </c>
      <c r="BC106" s="406">
        <v>1</v>
      </c>
      <c r="BD106" s="406">
        <v>1</v>
      </c>
      <c r="BE106" s="406">
        <v>1</v>
      </c>
      <c r="BF106" s="406">
        <v>1</v>
      </c>
      <c r="BG106" s="406"/>
      <c r="BH106" s="406"/>
      <c r="BI106" s="406">
        <v>1</v>
      </c>
    </row>
    <row r="107" spans="2:61">
      <c r="B107" s="1348"/>
      <c r="C107" s="1352"/>
      <c r="D107" s="1353"/>
      <c r="E107" s="1339"/>
      <c r="F107" s="422" t="s">
        <v>656</v>
      </c>
      <c r="G107" s="410" t="s">
        <v>506</v>
      </c>
      <c r="H107" s="430">
        <v>1</v>
      </c>
      <c r="I107" s="408">
        <f t="shared" si="1"/>
        <v>34</v>
      </c>
      <c r="J107" s="406">
        <v>1</v>
      </c>
      <c r="K107" s="406">
        <v>1</v>
      </c>
      <c r="L107" s="406">
        <v>1</v>
      </c>
      <c r="M107" s="406">
        <v>1</v>
      </c>
      <c r="N107" s="406">
        <v>1</v>
      </c>
      <c r="O107" s="406">
        <v>1</v>
      </c>
      <c r="P107" s="406">
        <v>1</v>
      </c>
      <c r="Q107" s="406"/>
      <c r="R107" s="406"/>
      <c r="S107" s="406">
        <v>1</v>
      </c>
      <c r="T107" s="406">
        <v>1</v>
      </c>
      <c r="U107" s="406">
        <v>1</v>
      </c>
      <c r="V107" s="406">
        <v>1</v>
      </c>
      <c r="W107" s="406"/>
      <c r="X107" s="406"/>
      <c r="Y107" s="406"/>
      <c r="Z107" s="406"/>
      <c r="AA107" s="406"/>
      <c r="AB107" s="406"/>
      <c r="AC107" s="406"/>
      <c r="AD107" s="406"/>
      <c r="AE107" s="406"/>
      <c r="AF107" s="406"/>
      <c r="AG107" s="406"/>
      <c r="AH107" s="406"/>
      <c r="AI107" s="406"/>
      <c r="AJ107" s="406"/>
      <c r="AK107" s="406">
        <v>1</v>
      </c>
      <c r="AL107" s="406">
        <v>1</v>
      </c>
      <c r="AM107" s="406">
        <v>1</v>
      </c>
      <c r="AN107" s="406">
        <v>1</v>
      </c>
      <c r="AO107" s="406">
        <v>1</v>
      </c>
      <c r="AP107" s="406">
        <v>1</v>
      </c>
      <c r="AQ107" s="406">
        <v>1</v>
      </c>
      <c r="AR107" s="406">
        <v>1</v>
      </c>
      <c r="AS107" s="406">
        <v>1</v>
      </c>
      <c r="AT107" s="406">
        <v>1</v>
      </c>
      <c r="AU107" s="406">
        <v>1</v>
      </c>
      <c r="AV107" s="406">
        <v>1</v>
      </c>
      <c r="AW107" s="406">
        <v>1</v>
      </c>
      <c r="AX107" s="406">
        <v>1</v>
      </c>
      <c r="AY107" s="406">
        <v>1</v>
      </c>
      <c r="AZ107" s="406">
        <v>1</v>
      </c>
      <c r="BA107" s="406">
        <v>1</v>
      </c>
      <c r="BB107" s="406">
        <v>1</v>
      </c>
      <c r="BC107" s="406">
        <v>1</v>
      </c>
      <c r="BD107" s="406">
        <v>1</v>
      </c>
      <c r="BE107" s="406">
        <v>1</v>
      </c>
      <c r="BF107" s="406">
        <v>1</v>
      </c>
      <c r="BG107" s="406"/>
      <c r="BH107" s="406"/>
      <c r="BI107" s="406">
        <v>1</v>
      </c>
    </row>
    <row r="108" spans="2:61">
      <c r="B108" s="1348"/>
      <c r="C108" s="1352"/>
      <c r="D108" s="1353"/>
      <c r="E108" s="1339"/>
      <c r="F108" s="422" t="s">
        <v>657</v>
      </c>
      <c r="G108" s="410" t="s">
        <v>507</v>
      </c>
      <c r="H108" s="430">
        <v>1</v>
      </c>
      <c r="I108" s="408">
        <f t="shared" si="1"/>
        <v>33</v>
      </c>
      <c r="J108" s="406">
        <v>1</v>
      </c>
      <c r="K108" s="406">
        <v>1</v>
      </c>
      <c r="L108" s="406">
        <v>1</v>
      </c>
      <c r="M108" s="406">
        <v>1</v>
      </c>
      <c r="N108" s="406">
        <v>1</v>
      </c>
      <c r="O108" s="406">
        <v>1</v>
      </c>
      <c r="P108" s="406">
        <v>1</v>
      </c>
      <c r="Q108" s="406"/>
      <c r="R108" s="406"/>
      <c r="S108" s="406">
        <v>1</v>
      </c>
      <c r="T108" s="406">
        <v>1</v>
      </c>
      <c r="U108" s="406"/>
      <c r="V108" s="406">
        <v>1</v>
      </c>
      <c r="W108" s="406"/>
      <c r="X108" s="406"/>
      <c r="Y108" s="406"/>
      <c r="Z108" s="406"/>
      <c r="AA108" s="406"/>
      <c r="AB108" s="406"/>
      <c r="AC108" s="406"/>
      <c r="AD108" s="406"/>
      <c r="AE108" s="406"/>
      <c r="AF108" s="406"/>
      <c r="AG108" s="406"/>
      <c r="AH108" s="406"/>
      <c r="AI108" s="406"/>
      <c r="AJ108" s="406"/>
      <c r="AK108" s="406">
        <v>1</v>
      </c>
      <c r="AL108" s="406">
        <v>1</v>
      </c>
      <c r="AM108" s="406">
        <v>1</v>
      </c>
      <c r="AN108" s="406">
        <v>1</v>
      </c>
      <c r="AO108" s="406">
        <v>1</v>
      </c>
      <c r="AP108" s="406">
        <v>1</v>
      </c>
      <c r="AQ108" s="406">
        <v>1</v>
      </c>
      <c r="AR108" s="406">
        <v>1</v>
      </c>
      <c r="AS108" s="406">
        <v>1</v>
      </c>
      <c r="AT108" s="406">
        <v>1</v>
      </c>
      <c r="AU108" s="406">
        <v>1</v>
      </c>
      <c r="AV108" s="406">
        <v>1</v>
      </c>
      <c r="AW108" s="406">
        <v>1</v>
      </c>
      <c r="AX108" s="406">
        <v>1</v>
      </c>
      <c r="AY108" s="406">
        <v>1</v>
      </c>
      <c r="AZ108" s="406">
        <v>1</v>
      </c>
      <c r="BA108" s="406">
        <v>1</v>
      </c>
      <c r="BB108" s="406">
        <v>1</v>
      </c>
      <c r="BC108" s="406">
        <v>1</v>
      </c>
      <c r="BD108" s="406">
        <v>1</v>
      </c>
      <c r="BE108" s="406">
        <v>1</v>
      </c>
      <c r="BF108" s="406">
        <v>1</v>
      </c>
      <c r="BG108" s="406"/>
      <c r="BH108" s="406"/>
      <c r="BI108" s="406">
        <v>1</v>
      </c>
    </row>
    <row r="109" spans="2:61">
      <c r="B109" s="1348"/>
      <c r="C109" s="1354"/>
      <c r="D109" s="1355"/>
      <c r="E109" s="1339"/>
      <c r="F109" s="423" t="s">
        <v>658</v>
      </c>
      <c r="G109" s="411" t="s">
        <v>508</v>
      </c>
      <c r="H109" s="430">
        <v>1</v>
      </c>
      <c r="I109" s="408">
        <f t="shared" si="1"/>
        <v>33</v>
      </c>
      <c r="J109" s="406">
        <v>1</v>
      </c>
      <c r="K109" s="406">
        <v>1</v>
      </c>
      <c r="L109" s="406">
        <v>1</v>
      </c>
      <c r="M109" s="406">
        <v>1</v>
      </c>
      <c r="N109" s="406">
        <v>1</v>
      </c>
      <c r="O109" s="406">
        <v>1</v>
      </c>
      <c r="P109" s="406">
        <v>1</v>
      </c>
      <c r="Q109" s="406"/>
      <c r="R109" s="406"/>
      <c r="S109" s="406">
        <v>1</v>
      </c>
      <c r="T109" s="406">
        <v>1</v>
      </c>
      <c r="U109" s="406"/>
      <c r="V109" s="406">
        <v>1</v>
      </c>
      <c r="W109" s="406"/>
      <c r="X109" s="406"/>
      <c r="Y109" s="406"/>
      <c r="Z109" s="406"/>
      <c r="AA109" s="406"/>
      <c r="AB109" s="406"/>
      <c r="AC109" s="406"/>
      <c r="AD109" s="406"/>
      <c r="AE109" s="406"/>
      <c r="AF109" s="406"/>
      <c r="AG109" s="406"/>
      <c r="AH109" s="406"/>
      <c r="AI109" s="406"/>
      <c r="AJ109" s="406"/>
      <c r="AK109" s="406">
        <v>1</v>
      </c>
      <c r="AL109" s="406">
        <v>1</v>
      </c>
      <c r="AM109" s="406">
        <v>1</v>
      </c>
      <c r="AN109" s="406">
        <v>1</v>
      </c>
      <c r="AO109" s="406">
        <v>1</v>
      </c>
      <c r="AP109" s="406">
        <v>1</v>
      </c>
      <c r="AQ109" s="406">
        <v>1</v>
      </c>
      <c r="AR109" s="406">
        <v>1</v>
      </c>
      <c r="AS109" s="406">
        <v>1</v>
      </c>
      <c r="AT109" s="406">
        <v>1</v>
      </c>
      <c r="AU109" s="406">
        <v>1</v>
      </c>
      <c r="AV109" s="406">
        <v>1</v>
      </c>
      <c r="AW109" s="406">
        <v>1</v>
      </c>
      <c r="AX109" s="406">
        <v>1</v>
      </c>
      <c r="AY109" s="406">
        <v>1</v>
      </c>
      <c r="AZ109" s="406">
        <v>1</v>
      </c>
      <c r="BA109" s="406">
        <v>1</v>
      </c>
      <c r="BB109" s="406">
        <v>1</v>
      </c>
      <c r="BC109" s="406">
        <v>1</v>
      </c>
      <c r="BD109" s="406">
        <v>1</v>
      </c>
      <c r="BE109" s="406">
        <v>1</v>
      </c>
      <c r="BF109" s="406">
        <v>1</v>
      </c>
      <c r="BG109" s="406"/>
      <c r="BH109" s="406"/>
      <c r="BI109" s="406">
        <v>1</v>
      </c>
    </row>
    <row r="110" spans="2:61">
      <c r="B110" s="1348"/>
      <c r="C110" s="1352" t="s">
        <v>739</v>
      </c>
      <c r="D110" s="1353"/>
      <c r="E110" s="1338" t="s">
        <v>753</v>
      </c>
      <c r="F110" s="422" t="s">
        <v>659</v>
      </c>
      <c r="G110" s="410" t="s">
        <v>509</v>
      </c>
      <c r="H110" s="430">
        <v>1</v>
      </c>
      <c r="I110" s="408">
        <f t="shared" si="1"/>
        <v>36</v>
      </c>
      <c r="J110" s="406">
        <v>1</v>
      </c>
      <c r="K110" s="406">
        <v>1</v>
      </c>
      <c r="L110" s="406">
        <v>1</v>
      </c>
      <c r="M110" s="406">
        <v>1</v>
      </c>
      <c r="N110" s="406">
        <v>1</v>
      </c>
      <c r="O110" s="406">
        <v>1</v>
      </c>
      <c r="P110" s="406">
        <v>1</v>
      </c>
      <c r="Q110" s="406">
        <v>1</v>
      </c>
      <c r="R110" s="406">
        <v>1</v>
      </c>
      <c r="S110" s="406">
        <v>1</v>
      </c>
      <c r="T110" s="406">
        <v>1</v>
      </c>
      <c r="U110" s="406">
        <v>1</v>
      </c>
      <c r="V110" s="406">
        <v>1</v>
      </c>
      <c r="W110" s="406"/>
      <c r="X110" s="406"/>
      <c r="Y110" s="406"/>
      <c r="Z110" s="406"/>
      <c r="AA110" s="406"/>
      <c r="AB110" s="406"/>
      <c r="AC110" s="406"/>
      <c r="AD110" s="406"/>
      <c r="AE110" s="406"/>
      <c r="AF110" s="406"/>
      <c r="AG110" s="406"/>
      <c r="AH110" s="406"/>
      <c r="AI110" s="406"/>
      <c r="AJ110" s="406"/>
      <c r="AK110" s="406">
        <v>1</v>
      </c>
      <c r="AL110" s="406">
        <v>1</v>
      </c>
      <c r="AM110" s="406">
        <v>1</v>
      </c>
      <c r="AN110" s="406">
        <v>1</v>
      </c>
      <c r="AO110" s="406">
        <v>1</v>
      </c>
      <c r="AP110" s="406">
        <v>1</v>
      </c>
      <c r="AQ110" s="406">
        <v>1</v>
      </c>
      <c r="AR110" s="406">
        <v>1</v>
      </c>
      <c r="AS110" s="406">
        <v>1</v>
      </c>
      <c r="AT110" s="406">
        <v>1</v>
      </c>
      <c r="AU110" s="406">
        <v>1</v>
      </c>
      <c r="AV110" s="406">
        <v>1</v>
      </c>
      <c r="AW110" s="406">
        <v>1</v>
      </c>
      <c r="AX110" s="406">
        <v>1</v>
      </c>
      <c r="AY110" s="406">
        <v>1</v>
      </c>
      <c r="AZ110" s="406">
        <v>1</v>
      </c>
      <c r="BA110" s="406">
        <v>1</v>
      </c>
      <c r="BB110" s="406">
        <v>1</v>
      </c>
      <c r="BC110" s="406">
        <v>1</v>
      </c>
      <c r="BD110" s="406">
        <v>1</v>
      </c>
      <c r="BE110" s="406">
        <v>1</v>
      </c>
      <c r="BF110" s="406">
        <v>1</v>
      </c>
      <c r="BG110" s="406"/>
      <c r="BH110" s="406"/>
      <c r="BI110" s="406">
        <v>1</v>
      </c>
    </row>
    <row r="111" spans="2:61">
      <c r="B111" s="1348"/>
      <c r="C111" s="1356"/>
      <c r="D111" s="1357"/>
      <c r="E111" s="1339"/>
      <c r="F111" s="422" t="s">
        <v>660</v>
      </c>
      <c r="G111" s="410" t="s">
        <v>510</v>
      </c>
      <c r="H111" s="430">
        <v>1</v>
      </c>
      <c r="I111" s="408">
        <f t="shared" si="1"/>
        <v>35</v>
      </c>
      <c r="J111" s="406">
        <v>1</v>
      </c>
      <c r="K111" s="406">
        <v>1</v>
      </c>
      <c r="L111" s="406">
        <v>1</v>
      </c>
      <c r="M111" s="406">
        <v>1</v>
      </c>
      <c r="N111" s="406">
        <v>1</v>
      </c>
      <c r="O111" s="406">
        <v>1</v>
      </c>
      <c r="P111" s="406">
        <v>1</v>
      </c>
      <c r="Q111" s="406"/>
      <c r="R111" s="406">
        <v>1</v>
      </c>
      <c r="S111" s="406">
        <v>1</v>
      </c>
      <c r="T111" s="406">
        <v>1</v>
      </c>
      <c r="U111" s="406">
        <v>1</v>
      </c>
      <c r="V111" s="406">
        <v>1</v>
      </c>
      <c r="W111" s="406"/>
      <c r="X111" s="406"/>
      <c r="Y111" s="406"/>
      <c r="Z111" s="406"/>
      <c r="AA111" s="406"/>
      <c r="AB111" s="406"/>
      <c r="AC111" s="406"/>
      <c r="AD111" s="406"/>
      <c r="AE111" s="406"/>
      <c r="AF111" s="406"/>
      <c r="AG111" s="406"/>
      <c r="AH111" s="406"/>
      <c r="AI111" s="406"/>
      <c r="AJ111" s="406"/>
      <c r="AK111" s="406">
        <v>1</v>
      </c>
      <c r="AL111" s="406">
        <v>1</v>
      </c>
      <c r="AM111" s="406">
        <v>1</v>
      </c>
      <c r="AN111" s="406">
        <v>1</v>
      </c>
      <c r="AO111" s="406">
        <v>1</v>
      </c>
      <c r="AP111" s="406">
        <v>1</v>
      </c>
      <c r="AQ111" s="406">
        <v>1</v>
      </c>
      <c r="AR111" s="406">
        <v>1</v>
      </c>
      <c r="AS111" s="406">
        <v>1</v>
      </c>
      <c r="AT111" s="406">
        <v>1</v>
      </c>
      <c r="AU111" s="406">
        <v>1</v>
      </c>
      <c r="AV111" s="406">
        <v>1</v>
      </c>
      <c r="AW111" s="406">
        <v>1</v>
      </c>
      <c r="AX111" s="406">
        <v>1</v>
      </c>
      <c r="AY111" s="406">
        <v>1</v>
      </c>
      <c r="AZ111" s="406">
        <v>1</v>
      </c>
      <c r="BA111" s="406">
        <v>1</v>
      </c>
      <c r="BB111" s="406">
        <v>1</v>
      </c>
      <c r="BC111" s="406">
        <v>1</v>
      </c>
      <c r="BD111" s="406">
        <v>1</v>
      </c>
      <c r="BE111" s="406">
        <v>1</v>
      </c>
      <c r="BF111" s="406">
        <v>1</v>
      </c>
      <c r="BG111" s="406"/>
      <c r="BH111" s="406"/>
      <c r="BI111" s="406">
        <v>1</v>
      </c>
    </row>
    <row r="112" spans="2:61">
      <c r="B112" s="1348"/>
      <c r="C112" s="1356"/>
      <c r="D112" s="1357"/>
      <c r="E112" s="1339"/>
      <c r="F112" s="422" t="s">
        <v>661</v>
      </c>
      <c r="G112" s="410" t="s">
        <v>511</v>
      </c>
      <c r="H112" s="430">
        <v>1</v>
      </c>
      <c r="I112" s="408">
        <f t="shared" si="1"/>
        <v>34</v>
      </c>
      <c r="J112" s="406">
        <v>1</v>
      </c>
      <c r="K112" s="406">
        <v>1</v>
      </c>
      <c r="L112" s="406">
        <v>1</v>
      </c>
      <c r="M112" s="406">
        <v>1</v>
      </c>
      <c r="N112" s="406">
        <v>1</v>
      </c>
      <c r="O112" s="406">
        <v>1</v>
      </c>
      <c r="P112" s="406">
        <v>1</v>
      </c>
      <c r="Q112" s="406"/>
      <c r="R112" s="406"/>
      <c r="S112" s="406">
        <v>1</v>
      </c>
      <c r="T112" s="406">
        <v>1</v>
      </c>
      <c r="U112" s="406">
        <v>1</v>
      </c>
      <c r="V112" s="406">
        <v>1</v>
      </c>
      <c r="W112" s="406"/>
      <c r="X112" s="406"/>
      <c r="Y112" s="406"/>
      <c r="Z112" s="406"/>
      <c r="AA112" s="406"/>
      <c r="AB112" s="406"/>
      <c r="AC112" s="406"/>
      <c r="AD112" s="406"/>
      <c r="AE112" s="406"/>
      <c r="AF112" s="406"/>
      <c r="AG112" s="406"/>
      <c r="AH112" s="406"/>
      <c r="AI112" s="406"/>
      <c r="AJ112" s="406"/>
      <c r="AK112" s="406">
        <v>1</v>
      </c>
      <c r="AL112" s="406">
        <v>1</v>
      </c>
      <c r="AM112" s="406">
        <v>1</v>
      </c>
      <c r="AN112" s="406">
        <v>1</v>
      </c>
      <c r="AO112" s="406">
        <v>1</v>
      </c>
      <c r="AP112" s="406">
        <v>1</v>
      </c>
      <c r="AQ112" s="406">
        <v>1</v>
      </c>
      <c r="AR112" s="406">
        <v>1</v>
      </c>
      <c r="AS112" s="406">
        <v>1</v>
      </c>
      <c r="AT112" s="406">
        <v>1</v>
      </c>
      <c r="AU112" s="406">
        <v>1</v>
      </c>
      <c r="AV112" s="406">
        <v>1</v>
      </c>
      <c r="AW112" s="406">
        <v>1</v>
      </c>
      <c r="AX112" s="406">
        <v>1</v>
      </c>
      <c r="AY112" s="406">
        <v>1</v>
      </c>
      <c r="AZ112" s="406">
        <v>1</v>
      </c>
      <c r="BA112" s="406">
        <v>1</v>
      </c>
      <c r="BB112" s="406">
        <v>1</v>
      </c>
      <c r="BC112" s="406">
        <v>1</v>
      </c>
      <c r="BD112" s="406">
        <v>1</v>
      </c>
      <c r="BE112" s="406">
        <v>1</v>
      </c>
      <c r="BF112" s="406">
        <v>1</v>
      </c>
      <c r="BG112" s="406"/>
      <c r="BH112" s="406"/>
      <c r="BI112" s="406">
        <v>1</v>
      </c>
    </row>
    <row r="113" spans="2:61">
      <c r="B113" s="1348"/>
      <c r="C113" s="1356"/>
      <c r="D113" s="1357"/>
      <c r="E113" s="1339"/>
      <c r="F113" s="422" t="s">
        <v>662</v>
      </c>
      <c r="G113" s="410" t="s">
        <v>512</v>
      </c>
      <c r="H113" s="430">
        <v>1</v>
      </c>
      <c r="I113" s="408">
        <f t="shared" si="1"/>
        <v>33</v>
      </c>
      <c r="J113" s="406">
        <v>1</v>
      </c>
      <c r="K113" s="406">
        <v>1</v>
      </c>
      <c r="L113" s="406">
        <v>1</v>
      </c>
      <c r="M113" s="406">
        <v>1</v>
      </c>
      <c r="N113" s="406">
        <v>1</v>
      </c>
      <c r="O113" s="406">
        <v>1</v>
      </c>
      <c r="P113" s="406">
        <v>1</v>
      </c>
      <c r="Q113" s="406"/>
      <c r="R113" s="406"/>
      <c r="S113" s="406">
        <v>1</v>
      </c>
      <c r="T113" s="406">
        <v>1</v>
      </c>
      <c r="U113" s="406"/>
      <c r="V113" s="406">
        <v>1</v>
      </c>
      <c r="W113" s="406"/>
      <c r="X113" s="406"/>
      <c r="Y113" s="406"/>
      <c r="Z113" s="406"/>
      <c r="AA113" s="406"/>
      <c r="AB113" s="406"/>
      <c r="AC113" s="406"/>
      <c r="AD113" s="406"/>
      <c r="AE113" s="406"/>
      <c r="AF113" s="406"/>
      <c r="AG113" s="406"/>
      <c r="AH113" s="406"/>
      <c r="AI113" s="406"/>
      <c r="AJ113" s="406"/>
      <c r="AK113" s="406">
        <v>1</v>
      </c>
      <c r="AL113" s="406">
        <v>1</v>
      </c>
      <c r="AM113" s="406">
        <v>1</v>
      </c>
      <c r="AN113" s="406">
        <v>1</v>
      </c>
      <c r="AO113" s="406">
        <v>1</v>
      </c>
      <c r="AP113" s="406">
        <v>1</v>
      </c>
      <c r="AQ113" s="406">
        <v>1</v>
      </c>
      <c r="AR113" s="406">
        <v>1</v>
      </c>
      <c r="AS113" s="406">
        <v>1</v>
      </c>
      <c r="AT113" s="406">
        <v>1</v>
      </c>
      <c r="AU113" s="406">
        <v>1</v>
      </c>
      <c r="AV113" s="406">
        <v>1</v>
      </c>
      <c r="AW113" s="406">
        <v>1</v>
      </c>
      <c r="AX113" s="406">
        <v>1</v>
      </c>
      <c r="AY113" s="406">
        <v>1</v>
      </c>
      <c r="AZ113" s="406">
        <v>1</v>
      </c>
      <c r="BA113" s="406">
        <v>1</v>
      </c>
      <c r="BB113" s="406">
        <v>1</v>
      </c>
      <c r="BC113" s="406">
        <v>1</v>
      </c>
      <c r="BD113" s="406">
        <v>1</v>
      </c>
      <c r="BE113" s="406">
        <v>1</v>
      </c>
      <c r="BF113" s="406">
        <v>1</v>
      </c>
      <c r="BG113" s="406"/>
      <c r="BH113" s="406"/>
      <c r="BI113" s="406">
        <v>1</v>
      </c>
    </row>
    <row r="114" spans="2:61">
      <c r="B114" s="1348"/>
      <c r="C114" s="1356"/>
      <c r="D114" s="1357"/>
      <c r="E114" s="1339"/>
      <c r="F114" s="423" t="s">
        <v>663</v>
      </c>
      <c r="G114" s="411" t="s">
        <v>513</v>
      </c>
      <c r="H114" s="430">
        <v>1</v>
      </c>
      <c r="I114" s="408">
        <f t="shared" si="1"/>
        <v>33</v>
      </c>
      <c r="J114" s="406">
        <v>1</v>
      </c>
      <c r="K114" s="406">
        <v>1</v>
      </c>
      <c r="L114" s="406">
        <v>1</v>
      </c>
      <c r="M114" s="406">
        <v>1</v>
      </c>
      <c r="N114" s="406">
        <v>1</v>
      </c>
      <c r="O114" s="406">
        <v>1</v>
      </c>
      <c r="P114" s="406">
        <v>1</v>
      </c>
      <c r="Q114" s="406"/>
      <c r="R114" s="406"/>
      <c r="S114" s="406">
        <v>1</v>
      </c>
      <c r="T114" s="406">
        <v>1</v>
      </c>
      <c r="U114" s="406"/>
      <c r="V114" s="406">
        <v>1</v>
      </c>
      <c r="W114" s="406"/>
      <c r="X114" s="406"/>
      <c r="Y114" s="406"/>
      <c r="Z114" s="406"/>
      <c r="AA114" s="406"/>
      <c r="AB114" s="406"/>
      <c r="AC114" s="406"/>
      <c r="AD114" s="406"/>
      <c r="AE114" s="406"/>
      <c r="AF114" s="406"/>
      <c r="AG114" s="406"/>
      <c r="AH114" s="406"/>
      <c r="AI114" s="406"/>
      <c r="AJ114" s="406"/>
      <c r="AK114" s="406">
        <v>1</v>
      </c>
      <c r="AL114" s="406">
        <v>1</v>
      </c>
      <c r="AM114" s="406">
        <v>1</v>
      </c>
      <c r="AN114" s="406">
        <v>1</v>
      </c>
      <c r="AO114" s="406">
        <v>1</v>
      </c>
      <c r="AP114" s="406">
        <v>1</v>
      </c>
      <c r="AQ114" s="406">
        <v>1</v>
      </c>
      <c r="AR114" s="406">
        <v>1</v>
      </c>
      <c r="AS114" s="406">
        <v>1</v>
      </c>
      <c r="AT114" s="406">
        <v>1</v>
      </c>
      <c r="AU114" s="406">
        <v>1</v>
      </c>
      <c r="AV114" s="406">
        <v>1</v>
      </c>
      <c r="AW114" s="406">
        <v>1</v>
      </c>
      <c r="AX114" s="406">
        <v>1</v>
      </c>
      <c r="AY114" s="406">
        <v>1</v>
      </c>
      <c r="AZ114" s="406">
        <v>1</v>
      </c>
      <c r="BA114" s="406">
        <v>1</v>
      </c>
      <c r="BB114" s="406">
        <v>1</v>
      </c>
      <c r="BC114" s="406">
        <v>1</v>
      </c>
      <c r="BD114" s="406">
        <v>1</v>
      </c>
      <c r="BE114" s="406">
        <v>1</v>
      </c>
      <c r="BF114" s="406">
        <v>1</v>
      </c>
      <c r="BG114" s="406"/>
      <c r="BH114" s="406"/>
      <c r="BI114" s="406">
        <v>1</v>
      </c>
    </row>
    <row r="115" spans="2:61">
      <c r="B115" s="1348"/>
      <c r="C115" s="1356"/>
      <c r="D115" s="1357"/>
      <c r="E115" s="1338" t="s">
        <v>754</v>
      </c>
      <c r="F115" s="422" t="s">
        <v>664</v>
      </c>
      <c r="G115" s="410" t="s">
        <v>514</v>
      </c>
      <c r="H115" s="430">
        <v>1</v>
      </c>
      <c r="I115" s="408">
        <f t="shared" si="1"/>
        <v>36</v>
      </c>
      <c r="J115" s="406">
        <v>1</v>
      </c>
      <c r="K115" s="406">
        <v>1</v>
      </c>
      <c r="L115" s="406">
        <v>1</v>
      </c>
      <c r="M115" s="406">
        <v>1</v>
      </c>
      <c r="N115" s="406">
        <v>1</v>
      </c>
      <c r="O115" s="406">
        <v>1</v>
      </c>
      <c r="P115" s="406">
        <v>1</v>
      </c>
      <c r="Q115" s="406">
        <v>1</v>
      </c>
      <c r="R115" s="406">
        <v>1</v>
      </c>
      <c r="S115" s="406">
        <v>1</v>
      </c>
      <c r="T115" s="406">
        <v>1</v>
      </c>
      <c r="U115" s="406">
        <v>1</v>
      </c>
      <c r="V115" s="406">
        <v>1</v>
      </c>
      <c r="W115" s="406"/>
      <c r="X115" s="406"/>
      <c r="Y115" s="406"/>
      <c r="Z115" s="406"/>
      <c r="AA115" s="406"/>
      <c r="AB115" s="406"/>
      <c r="AC115" s="406"/>
      <c r="AD115" s="406"/>
      <c r="AE115" s="406"/>
      <c r="AF115" s="406"/>
      <c r="AG115" s="406"/>
      <c r="AH115" s="406"/>
      <c r="AI115" s="406"/>
      <c r="AJ115" s="406"/>
      <c r="AK115" s="406">
        <v>1</v>
      </c>
      <c r="AL115" s="406">
        <v>1</v>
      </c>
      <c r="AM115" s="406">
        <v>1</v>
      </c>
      <c r="AN115" s="406">
        <v>1</v>
      </c>
      <c r="AO115" s="406">
        <v>1</v>
      </c>
      <c r="AP115" s="406">
        <v>1</v>
      </c>
      <c r="AQ115" s="406">
        <v>1</v>
      </c>
      <c r="AR115" s="406">
        <v>1</v>
      </c>
      <c r="AS115" s="406">
        <v>1</v>
      </c>
      <c r="AT115" s="406">
        <v>1</v>
      </c>
      <c r="AU115" s="406">
        <v>1</v>
      </c>
      <c r="AV115" s="406">
        <v>1</v>
      </c>
      <c r="AW115" s="406">
        <v>1</v>
      </c>
      <c r="AX115" s="406">
        <v>1</v>
      </c>
      <c r="AY115" s="406">
        <v>1</v>
      </c>
      <c r="AZ115" s="406">
        <v>1</v>
      </c>
      <c r="BA115" s="406">
        <v>1</v>
      </c>
      <c r="BB115" s="406">
        <v>1</v>
      </c>
      <c r="BC115" s="406">
        <v>1</v>
      </c>
      <c r="BD115" s="406">
        <v>1</v>
      </c>
      <c r="BE115" s="406">
        <v>1</v>
      </c>
      <c r="BF115" s="406">
        <v>1</v>
      </c>
      <c r="BG115" s="406"/>
      <c r="BH115" s="406"/>
      <c r="BI115" s="406">
        <v>1</v>
      </c>
    </row>
    <row r="116" spans="2:61">
      <c r="B116" s="1348"/>
      <c r="C116" s="1356"/>
      <c r="D116" s="1357"/>
      <c r="E116" s="1339"/>
      <c r="F116" s="422" t="s">
        <v>665</v>
      </c>
      <c r="G116" s="410" t="s">
        <v>515</v>
      </c>
      <c r="H116" s="430">
        <v>1</v>
      </c>
      <c r="I116" s="408">
        <f t="shared" si="1"/>
        <v>35</v>
      </c>
      <c r="J116" s="406">
        <v>1</v>
      </c>
      <c r="K116" s="406">
        <v>1</v>
      </c>
      <c r="L116" s="406">
        <v>1</v>
      </c>
      <c r="M116" s="406">
        <v>1</v>
      </c>
      <c r="N116" s="406">
        <v>1</v>
      </c>
      <c r="O116" s="406">
        <v>1</v>
      </c>
      <c r="P116" s="406">
        <v>1</v>
      </c>
      <c r="Q116" s="406"/>
      <c r="R116" s="406">
        <v>1</v>
      </c>
      <c r="S116" s="406">
        <v>1</v>
      </c>
      <c r="T116" s="406">
        <v>1</v>
      </c>
      <c r="U116" s="406">
        <v>1</v>
      </c>
      <c r="V116" s="406">
        <v>1</v>
      </c>
      <c r="W116" s="406"/>
      <c r="X116" s="406"/>
      <c r="Y116" s="406"/>
      <c r="Z116" s="406"/>
      <c r="AA116" s="406"/>
      <c r="AB116" s="406"/>
      <c r="AC116" s="406"/>
      <c r="AD116" s="406"/>
      <c r="AE116" s="406"/>
      <c r="AF116" s="406"/>
      <c r="AG116" s="406"/>
      <c r="AH116" s="406"/>
      <c r="AI116" s="406"/>
      <c r="AJ116" s="406"/>
      <c r="AK116" s="406">
        <v>1</v>
      </c>
      <c r="AL116" s="406">
        <v>1</v>
      </c>
      <c r="AM116" s="406">
        <v>1</v>
      </c>
      <c r="AN116" s="406">
        <v>1</v>
      </c>
      <c r="AO116" s="406">
        <v>1</v>
      </c>
      <c r="AP116" s="406">
        <v>1</v>
      </c>
      <c r="AQ116" s="406">
        <v>1</v>
      </c>
      <c r="AR116" s="406">
        <v>1</v>
      </c>
      <c r="AS116" s="406">
        <v>1</v>
      </c>
      <c r="AT116" s="406">
        <v>1</v>
      </c>
      <c r="AU116" s="406">
        <v>1</v>
      </c>
      <c r="AV116" s="406">
        <v>1</v>
      </c>
      <c r="AW116" s="406">
        <v>1</v>
      </c>
      <c r="AX116" s="406">
        <v>1</v>
      </c>
      <c r="AY116" s="406">
        <v>1</v>
      </c>
      <c r="AZ116" s="406">
        <v>1</v>
      </c>
      <c r="BA116" s="406">
        <v>1</v>
      </c>
      <c r="BB116" s="406">
        <v>1</v>
      </c>
      <c r="BC116" s="406">
        <v>1</v>
      </c>
      <c r="BD116" s="406">
        <v>1</v>
      </c>
      <c r="BE116" s="406">
        <v>1</v>
      </c>
      <c r="BF116" s="406">
        <v>1</v>
      </c>
      <c r="BG116" s="406"/>
      <c r="BH116" s="406"/>
      <c r="BI116" s="406">
        <v>1</v>
      </c>
    </row>
    <row r="117" spans="2:61">
      <c r="B117" s="1348"/>
      <c r="C117" s="1356"/>
      <c r="D117" s="1357"/>
      <c r="E117" s="1339"/>
      <c r="F117" s="422" t="s">
        <v>666</v>
      </c>
      <c r="G117" s="410" t="s">
        <v>516</v>
      </c>
      <c r="H117" s="430">
        <v>1</v>
      </c>
      <c r="I117" s="408">
        <f t="shared" si="1"/>
        <v>34</v>
      </c>
      <c r="J117" s="406">
        <v>1</v>
      </c>
      <c r="K117" s="406">
        <v>1</v>
      </c>
      <c r="L117" s="406">
        <v>1</v>
      </c>
      <c r="M117" s="406">
        <v>1</v>
      </c>
      <c r="N117" s="406">
        <v>1</v>
      </c>
      <c r="O117" s="406">
        <v>1</v>
      </c>
      <c r="P117" s="406">
        <v>1</v>
      </c>
      <c r="Q117" s="406"/>
      <c r="R117" s="406"/>
      <c r="S117" s="406">
        <v>1</v>
      </c>
      <c r="T117" s="406">
        <v>1</v>
      </c>
      <c r="U117" s="406">
        <v>1</v>
      </c>
      <c r="V117" s="406">
        <v>1</v>
      </c>
      <c r="W117" s="406"/>
      <c r="X117" s="406"/>
      <c r="Y117" s="406"/>
      <c r="Z117" s="406"/>
      <c r="AA117" s="406"/>
      <c r="AB117" s="406"/>
      <c r="AC117" s="406"/>
      <c r="AD117" s="406"/>
      <c r="AE117" s="406"/>
      <c r="AF117" s="406"/>
      <c r="AG117" s="406"/>
      <c r="AH117" s="406"/>
      <c r="AI117" s="406"/>
      <c r="AJ117" s="406"/>
      <c r="AK117" s="406">
        <v>1</v>
      </c>
      <c r="AL117" s="406">
        <v>1</v>
      </c>
      <c r="AM117" s="406">
        <v>1</v>
      </c>
      <c r="AN117" s="406">
        <v>1</v>
      </c>
      <c r="AO117" s="406">
        <v>1</v>
      </c>
      <c r="AP117" s="406">
        <v>1</v>
      </c>
      <c r="AQ117" s="406">
        <v>1</v>
      </c>
      <c r="AR117" s="406">
        <v>1</v>
      </c>
      <c r="AS117" s="406">
        <v>1</v>
      </c>
      <c r="AT117" s="406">
        <v>1</v>
      </c>
      <c r="AU117" s="406">
        <v>1</v>
      </c>
      <c r="AV117" s="406">
        <v>1</v>
      </c>
      <c r="AW117" s="406">
        <v>1</v>
      </c>
      <c r="AX117" s="406">
        <v>1</v>
      </c>
      <c r="AY117" s="406">
        <v>1</v>
      </c>
      <c r="AZ117" s="406">
        <v>1</v>
      </c>
      <c r="BA117" s="406">
        <v>1</v>
      </c>
      <c r="BB117" s="406">
        <v>1</v>
      </c>
      <c r="BC117" s="406">
        <v>1</v>
      </c>
      <c r="BD117" s="406">
        <v>1</v>
      </c>
      <c r="BE117" s="406">
        <v>1</v>
      </c>
      <c r="BF117" s="406">
        <v>1</v>
      </c>
      <c r="BG117" s="406"/>
      <c r="BH117" s="406"/>
      <c r="BI117" s="406">
        <v>1</v>
      </c>
    </row>
    <row r="118" spans="2:61">
      <c r="B118" s="1348"/>
      <c r="C118" s="1356"/>
      <c r="D118" s="1357"/>
      <c r="E118" s="1339"/>
      <c r="F118" s="422" t="s">
        <v>667</v>
      </c>
      <c r="G118" s="410" t="s">
        <v>517</v>
      </c>
      <c r="H118" s="430">
        <v>1</v>
      </c>
      <c r="I118" s="408">
        <f t="shared" si="1"/>
        <v>33</v>
      </c>
      <c r="J118" s="406">
        <v>1</v>
      </c>
      <c r="K118" s="406">
        <v>1</v>
      </c>
      <c r="L118" s="406">
        <v>1</v>
      </c>
      <c r="M118" s="406">
        <v>1</v>
      </c>
      <c r="N118" s="406">
        <v>1</v>
      </c>
      <c r="O118" s="406">
        <v>1</v>
      </c>
      <c r="P118" s="406">
        <v>1</v>
      </c>
      <c r="Q118" s="406"/>
      <c r="R118" s="406"/>
      <c r="S118" s="406">
        <v>1</v>
      </c>
      <c r="T118" s="406">
        <v>1</v>
      </c>
      <c r="U118" s="406"/>
      <c r="V118" s="406">
        <v>1</v>
      </c>
      <c r="W118" s="406"/>
      <c r="X118" s="406"/>
      <c r="Y118" s="406"/>
      <c r="Z118" s="406"/>
      <c r="AA118" s="406"/>
      <c r="AB118" s="406"/>
      <c r="AC118" s="406"/>
      <c r="AD118" s="406"/>
      <c r="AE118" s="406"/>
      <c r="AF118" s="406"/>
      <c r="AG118" s="406"/>
      <c r="AH118" s="406"/>
      <c r="AI118" s="406"/>
      <c r="AJ118" s="406"/>
      <c r="AK118" s="406">
        <v>1</v>
      </c>
      <c r="AL118" s="406">
        <v>1</v>
      </c>
      <c r="AM118" s="406">
        <v>1</v>
      </c>
      <c r="AN118" s="406">
        <v>1</v>
      </c>
      <c r="AO118" s="406">
        <v>1</v>
      </c>
      <c r="AP118" s="406">
        <v>1</v>
      </c>
      <c r="AQ118" s="406">
        <v>1</v>
      </c>
      <c r="AR118" s="406">
        <v>1</v>
      </c>
      <c r="AS118" s="406">
        <v>1</v>
      </c>
      <c r="AT118" s="406">
        <v>1</v>
      </c>
      <c r="AU118" s="406">
        <v>1</v>
      </c>
      <c r="AV118" s="406">
        <v>1</v>
      </c>
      <c r="AW118" s="406">
        <v>1</v>
      </c>
      <c r="AX118" s="406">
        <v>1</v>
      </c>
      <c r="AY118" s="406">
        <v>1</v>
      </c>
      <c r="AZ118" s="406">
        <v>1</v>
      </c>
      <c r="BA118" s="406">
        <v>1</v>
      </c>
      <c r="BB118" s="406">
        <v>1</v>
      </c>
      <c r="BC118" s="406">
        <v>1</v>
      </c>
      <c r="BD118" s="406">
        <v>1</v>
      </c>
      <c r="BE118" s="406">
        <v>1</v>
      </c>
      <c r="BF118" s="406">
        <v>1</v>
      </c>
      <c r="BG118" s="406"/>
      <c r="BH118" s="406"/>
      <c r="BI118" s="406">
        <v>1</v>
      </c>
    </row>
    <row r="119" spans="2:61">
      <c r="B119" s="1348"/>
      <c r="C119" s="1356"/>
      <c r="D119" s="1357"/>
      <c r="E119" s="1339"/>
      <c r="F119" s="423" t="s">
        <v>668</v>
      </c>
      <c r="G119" s="411" t="s">
        <v>518</v>
      </c>
      <c r="H119" s="430">
        <v>1</v>
      </c>
      <c r="I119" s="408">
        <f t="shared" si="1"/>
        <v>33</v>
      </c>
      <c r="J119" s="406">
        <v>1</v>
      </c>
      <c r="K119" s="406">
        <v>1</v>
      </c>
      <c r="L119" s="406">
        <v>1</v>
      </c>
      <c r="M119" s="406">
        <v>1</v>
      </c>
      <c r="N119" s="406">
        <v>1</v>
      </c>
      <c r="O119" s="406">
        <v>1</v>
      </c>
      <c r="P119" s="406">
        <v>1</v>
      </c>
      <c r="Q119" s="406"/>
      <c r="R119" s="406"/>
      <c r="S119" s="406">
        <v>1</v>
      </c>
      <c r="T119" s="406">
        <v>1</v>
      </c>
      <c r="U119" s="406"/>
      <c r="V119" s="406">
        <v>1</v>
      </c>
      <c r="W119" s="406"/>
      <c r="X119" s="406"/>
      <c r="Y119" s="406"/>
      <c r="Z119" s="406"/>
      <c r="AA119" s="406"/>
      <c r="AB119" s="406"/>
      <c r="AC119" s="406"/>
      <c r="AD119" s="406"/>
      <c r="AE119" s="406"/>
      <c r="AF119" s="406"/>
      <c r="AG119" s="406"/>
      <c r="AH119" s="406"/>
      <c r="AI119" s="406"/>
      <c r="AJ119" s="406"/>
      <c r="AK119" s="406">
        <v>1</v>
      </c>
      <c r="AL119" s="406">
        <v>1</v>
      </c>
      <c r="AM119" s="406">
        <v>1</v>
      </c>
      <c r="AN119" s="406">
        <v>1</v>
      </c>
      <c r="AO119" s="406">
        <v>1</v>
      </c>
      <c r="AP119" s="406">
        <v>1</v>
      </c>
      <c r="AQ119" s="406">
        <v>1</v>
      </c>
      <c r="AR119" s="406">
        <v>1</v>
      </c>
      <c r="AS119" s="406">
        <v>1</v>
      </c>
      <c r="AT119" s="406">
        <v>1</v>
      </c>
      <c r="AU119" s="406">
        <v>1</v>
      </c>
      <c r="AV119" s="406">
        <v>1</v>
      </c>
      <c r="AW119" s="406">
        <v>1</v>
      </c>
      <c r="AX119" s="406">
        <v>1</v>
      </c>
      <c r="AY119" s="406">
        <v>1</v>
      </c>
      <c r="AZ119" s="406">
        <v>1</v>
      </c>
      <c r="BA119" s="406">
        <v>1</v>
      </c>
      <c r="BB119" s="406">
        <v>1</v>
      </c>
      <c r="BC119" s="406">
        <v>1</v>
      </c>
      <c r="BD119" s="406">
        <v>1</v>
      </c>
      <c r="BE119" s="406">
        <v>1</v>
      </c>
      <c r="BF119" s="406">
        <v>1</v>
      </c>
      <c r="BG119" s="406"/>
      <c r="BH119" s="406"/>
      <c r="BI119" s="406">
        <v>1</v>
      </c>
    </row>
    <row r="120" spans="2:61">
      <c r="B120" s="1348"/>
      <c r="C120" s="1356"/>
      <c r="D120" s="1357"/>
      <c r="E120" s="1338" t="s">
        <v>755</v>
      </c>
      <c r="F120" s="422" t="s">
        <v>669</v>
      </c>
      <c r="G120" s="410" t="s">
        <v>519</v>
      </c>
      <c r="H120" s="430">
        <v>1</v>
      </c>
      <c r="I120" s="408">
        <f t="shared" si="1"/>
        <v>36</v>
      </c>
      <c r="J120" s="406">
        <v>1</v>
      </c>
      <c r="K120" s="406">
        <v>1</v>
      </c>
      <c r="L120" s="406">
        <v>1</v>
      </c>
      <c r="M120" s="406">
        <v>1</v>
      </c>
      <c r="N120" s="406">
        <v>1</v>
      </c>
      <c r="O120" s="406">
        <v>1</v>
      </c>
      <c r="P120" s="406">
        <v>1</v>
      </c>
      <c r="Q120" s="406">
        <v>1</v>
      </c>
      <c r="R120" s="406">
        <v>1</v>
      </c>
      <c r="S120" s="406">
        <v>1</v>
      </c>
      <c r="T120" s="406">
        <v>1</v>
      </c>
      <c r="U120" s="406">
        <v>1</v>
      </c>
      <c r="V120" s="406">
        <v>1</v>
      </c>
      <c r="W120" s="406"/>
      <c r="X120" s="406"/>
      <c r="Y120" s="406"/>
      <c r="Z120" s="406"/>
      <c r="AA120" s="406"/>
      <c r="AB120" s="406"/>
      <c r="AC120" s="406"/>
      <c r="AD120" s="406"/>
      <c r="AE120" s="406"/>
      <c r="AF120" s="406"/>
      <c r="AG120" s="406"/>
      <c r="AH120" s="406"/>
      <c r="AI120" s="406"/>
      <c r="AJ120" s="406"/>
      <c r="AK120" s="406">
        <v>1</v>
      </c>
      <c r="AL120" s="406">
        <v>1</v>
      </c>
      <c r="AM120" s="406">
        <v>1</v>
      </c>
      <c r="AN120" s="406">
        <v>1</v>
      </c>
      <c r="AO120" s="406">
        <v>1</v>
      </c>
      <c r="AP120" s="406">
        <v>1</v>
      </c>
      <c r="AQ120" s="406">
        <v>1</v>
      </c>
      <c r="AR120" s="406">
        <v>1</v>
      </c>
      <c r="AS120" s="406">
        <v>1</v>
      </c>
      <c r="AT120" s="406">
        <v>1</v>
      </c>
      <c r="AU120" s="406">
        <v>1</v>
      </c>
      <c r="AV120" s="406">
        <v>1</v>
      </c>
      <c r="AW120" s="406">
        <v>1</v>
      </c>
      <c r="AX120" s="406">
        <v>1</v>
      </c>
      <c r="AY120" s="406">
        <v>1</v>
      </c>
      <c r="AZ120" s="406">
        <v>1</v>
      </c>
      <c r="BA120" s="406">
        <v>1</v>
      </c>
      <c r="BB120" s="406">
        <v>1</v>
      </c>
      <c r="BC120" s="406">
        <v>1</v>
      </c>
      <c r="BD120" s="406">
        <v>1</v>
      </c>
      <c r="BE120" s="406">
        <v>1</v>
      </c>
      <c r="BF120" s="406">
        <v>1</v>
      </c>
      <c r="BG120" s="406"/>
      <c r="BH120" s="406"/>
      <c r="BI120" s="406">
        <v>1</v>
      </c>
    </row>
    <row r="121" spans="2:61">
      <c r="B121" s="1348"/>
      <c r="C121" s="1356"/>
      <c r="D121" s="1357"/>
      <c r="E121" s="1339"/>
      <c r="F121" s="422" t="s">
        <v>670</v>
      </c>
      <c r="G121" s="410" t="s">
        <v>520</v>
      </c>
      <c r="H121" s="430">
        <v>1</v>
      </c>
      <c r="I121" s="408">
        <f t="shared" si="1"/>
        <v>35</v>
      </c>
      <c r="J121" s="406">
        <v>1</v>
      </c>
      <c r="K121" s="406">
        <v>1</v>
      </c>
      <c r="L121" s="406">
        <v>1</v>
      </c>
      <c r="M121" s="406">
        <v>1</v>
      </c>
      <c r="N121" s="406">
        <v>1</v>
      </c>
      <c r="O121" s="406">
        <v>1</v>
      </c>
      <c r="P121" s="406">
        <v>1</v>
      </c>
      <c r="Q121" s="406"/>
      <c r="R121" s="406">
        <v>1</v>
      </c>
      <c r="S121" s="406">
        <v>1</v>
      </c>
      <c r="T121" s="406">
        <v>1</v>
      </c>
      <c r="U121" s="406">
        <v>1</v>
      </c>
      <c r="V121" s="406">
        <v>1</v>
      </c>
      <c r="W121" s="406"/>
      <c r="X121" s="406"/>
      <c r="Y121" s="406"/>
      <c r="Z121" s="406"/>
      <c r="AA121" s="406"/>
      <c r="AB121" s="406"/>
      <c r="AC121" s="406"/>
      <c r="AD121" s="406"/>
      <c r="AE121" s="406"/>
      <c r="AF121" s="406"/>
      <c r="AG121" s="406"/>
      <c r="AH121" s="406"/>
      <c r="AI121" s="406"/>
      <c r="AJ121" s="406"/>
      <c r="AK121" s="406">
        <v>1</v>
      </c>
      <c r="AL121" s="406">
        <v>1</v>
      </c>
      <c r="AM121" s="406">
        <v>1</v>
      </c>
      <c r="AN121" s="406">
        <v>1</v>
      </c>
      <c r="AO121" s="406">
        <v>1</v>
      </c>
      <c r="AP121" s="406">
        <v>1</v>
      </c>
      <c r="AQ121" s="406">
        <v>1</v>
      </c>
      <c r="AR121" s="406">
        <v>1</v>
      </c>
      <c r="AS121" s="406">
        <v>1</v>
      </c>
      <c r="AT121" s="406">
        <v>1</v>
      </c>
      <c r="AU121" s="406">
        <v>1</v>
      </c>
      <c r="AV121" s="406">
        <v>1</v>
      </c>
      <c r="AW121" s="406">
        <v>1</v>
      </c>
      <c r="AX121" s="406">
        <v>1</v>
      </c>
      <c r="AY121" s="406">
        <v>1</v>
      </c>
      <c r="AZ121" s="406">
        <v>1</v>
      </c>
      <c r="BA121" s="406">
        <v>1</v>
      </c>
      <c r="BB121" s="406">
        <v>1</v>
      </c>
      <c r="BC121" s="406">
        <v>1</v>
      </c>
      <c r="BD121" s="406">
        <v>1</v>
      </c>
      <c r="BE121" s="406">
        <v>1</v>
      </c>
      <c r="BF121" s="406">
        <v>1</v>
      </c>
      <c r="BG121" s="406"/>
      <c r="BH121" s="406"/>
      <c r="BI121" s="406">
        <v>1</v>
      </c>
    </row>
    <row r="122" spans="2:61">
      <c r="B122" s="1348"/>
      <c r="C122" s="1356"/>
      <c r="D122" s="1357"/>
      <c r="E122" s="1339"/>
      <c r="F122" s="422" t="s">
        <v>671</v>
      </c>
      <c r="G122" s="410" t="s">
        <v>521</v>
      </c>
      <c r="H122" s="430">
        <v>1</v>
      </c>
      <c r="I122" s="408">
        <f t="shared" si="1"/>
        <v>34</v>
      </c>
      <c r="J122" s="406">
        <v>1</v>
      </c>
      <c r="K122" s="406">
        <v>1</v>
      </c>
      <c r="L122" s="406">
        <v>1</v>
      </c>
      <c r="M122" s="406">
        <v>1</v>
      </c>
      <c r="N122" s="406">
        <v>1</v>
      </c>
      <c r="O122" s="406">
        <v>1</v>
      </c>
      <c r="P122" s="406">
        <v>1</v>
      </c>
      <c r="Q122" s="406"/>
      <c r="R122" s="406"/>
      <c r="S122" s="406">
        <v>1</v>
      </c>
      <c r="T122" s="406">
        <v>1</v>
      </c>
      <c r="U122" s="406">
        <v>1</v>
      </c>
      <c r="V122" s="406">
        <v>1</v>
      </c>
      <c r="W122" s="406"/>
      <c r="X122" s="406"/>
      <c r="Y122" s="406"/>
      <c r="Z122" s="406"/>
      <c r="AA122" s="406"/>
      <c r="AB122" s="406"/>
      <c r="AC122" s="406"/>
      <c r="AD122" s="406"/>
      <c r="AE122" s="406"/>
      <c r="AF122" s="406"/>
      <c r="AG122" s="406"/>
      <c r="AH122" s="406"/>
      <c r="AI122" s="406"/>
      <c r="AJ122" s="406"/>
      <c r="AK122" s="406">
        <v>1</v>
      </c>
      <c r="AL122" s="406">
        <v>1</v>
      </c>
      <c r="AM122" s="406">
        <v>1</v>
      </c>
      <c r="AN122" s="406">
        <v>1</v>
      </c>
      <c r="AO122" s="406">
        <v>1</v>
      </c>
      <c r="AP122" s="406">
        <v>1</v>
      </c>
      <c r="AQ122" s="406">
        <v>1</v>
      </c>
      <c r="AR122" s="406">
        <v>1</v>
      </c>
      <c r="AS122" s="406">
        <v>1</v>
      </c>
      <c r="AT122" s="406">
        <v>1</v>
      </c>
      <c r="AU122" s="406">
        <v>1</v>
      </c>
      <c r="AV122" s="406">
        <v>1</v>
      </c>
      <c r="AW122" s="406">
        <v>1</v>
      </c>
      <c r="AX122" s="406">
        <v>1</v>
      </c>
      <c r="AY122" s="406">
        <v>1</v>
      </c>
      <c r="AZ122" s="406">
        <v>1</v>
      </c>
      <c r="BA122" s="406">
        <v>1</v>
      </c>
      <c r="BB122" s="406">
        <v>1</v>
      </c>
      <c r="BC122" s="406">
        <v>1</v>
      </c>
      <c r="BD122" s="406">
        <v>1</v>
      </c>
      <c r="BE122" s="406">
        <v>1</v>
      </c>
      <c r="BF122" s="406">
        <v>1</v>
      </c>
      <c r="BG122" s="406"/>
      <c r="BH122" s="406"/>
      <c r="BI122" s="406">
        <v>1</v>
      </c>
    </row>
    <row r="123" spans="2:61">
      <c r="B123" s="1348"/>
      <c r="C123" s="1356"/>
      <c r="D123" s="1357"/>
      <c r="E123" s="1339"/>
      <c r="F123" s="422" t="s">
        <v>672</v>
      </c>
      <c r="G123" s="410" t="s">
        <v>522</v>
      </c>
      <c r="H123" s="430">
        <v>1</v>
      </c>
      <c r="I123" s="408">
        <f t="shared" si="1"/>
        <v>33</v>
      </c>
      <c r="J123" s="406">
        <v>1</v>
      </c>
      <c r="K123" s="406">
        <v>1</v>
      </c>
      <c r="L123" s="406">
        <v>1</v>
      </c>
      <c r="M123" s="406">
        <v>1</v>
      </c>
      <c r="N123" s="406">
        <v>1</v>
      </c>
      <c r="O123" s="406">
        <v>1</v>
      </c>
      <c r="P123" s="406">
        <v>1</v>
      </c>
      <c r="Q123" s="406"/>
      <c r="R123" s="406"/>
      <c r="S123" s="406">
        <v>1</v>
      </c>
      <c r="T123" s="406">
        <v>1</v>
      </c>
      <c r="U123" s="406"/>
      <c r="V123" s="406">
        <v>1</v>
      </c>
      <c r="W123" s="406"/>
      <c r="X123" s="406"/>
      <c r="Y123" s="406"/>
      <c r="Z123" s="406"/>
      <c r="AA123" s="406"/>
      <c r="AB123" s="406"/>
      <c r="AC123" s="406"/>
      <c r="AD123" s="406"/>
      <c r="AE123" s="406"/>
      <c r="AF123" s="406"/>
      <c r="AG123" s="406"/>
      <c r="AH123" s="406"/>
      <c r="AI123" s="406"/>
      <c r="AJ123" s="406"/>
      <c r="AK123" s="406">
        <v>1</v>
      </c>
      <c r="AL123" s="406">
        <v>1</v>
      </c>
      <c r="AM123" s="406">
        <v>1</v>
      </c>
      <c r="AN123" s="406">
        <v>1</v>
      </c>
      <c r="AO123" s="406">
        <v>1</v>
      </c>
      <c r="AP123" s="406">
        <v>1</v>
      </c>
      <c r="AQ123" s="406">
        <v>1</v>
      </c>
      <c r="AR123" s="406">
        <v>1</v>
      </c>
      <c r="AS123" s="406">
        <v>1</v>
      </c>
      <c r="AT123" s="406">
        <v>1</v>
      </c>
      <c r="AU123" s="406">
        <v>1</v>
      </c>
      <c r="AV123" s="406">
        <v>1</v>
      </c>
      <c r="AW123" s="406">
        <v>1</v>
      </c>
      <c r="AX123" s="406">
        <v>1</v>
      </c>
      <c r="AY123" s="406">
        <v>1</v>
      </c>
      <c r="AZ123" s="406">
        <v>1</v>
      </c>
      <c r="BA123" s="406">
        <v>1</v>
      </c>
      <c r="BB123" s="406">
        <v>1</v>
      </c>
      <c r="BC123" s="406">
        <v>1</v>
      </c>
      <c r="BD123" s="406">
        <v>1</v>
      </c>
      <c r="BE123" s="406">
        <v>1</v>
      </c>
      <c r="BF123" s="406">
        <v>1</v>
      </c>
      <c r="BG123" s="406"/>
      <c r="BH123" s="406"/>
      <c r="BI123" s="406">
        <v>1</v>
      </c>
    </row>
    <row r="124" spans="2:61">
      <c r="B124" s="1348"/>
      <c r="C124" s="1356"/>
      <c r="D124" s="1357"/>
      <c r="E124" s="1339"/>
      <c r="F124" s="423" t="s">
        <v>673</v>
      </c>
      <c r="G124" s="411" t="s">
        <v>523</v>
      </c>
      <c r="H124" s="430">
        <v>1</v>
      </c>
      <c r="I124" s="408">
        <f t="shared" si="1"/>
        <v>33</v>
      </c>
      <c r="J124" s="406">
        <v>1</v>
      </c>
      <c r="K124" s="406">
        <v>1</v>
      </c>
      <c r="L124" s="406">
        <v>1</v>
      </c>
      <c r="M124" s="406">
        <v>1</v>
      </c>
      <c r="N124" s="406">
        <v>1</v>
      </c>
      <c r="O124" s="406">
        <v>1</v>
      </c>
      <c r="P124" s="406">
        <v>1</v>
      </c>
      <c r="Q124" s="406"/>
      <c r="R124" s="406"/>
      <c r="S124" s="406">
        <v>1</v>
      </c>
      <c r="T124" s="406">
        <v>1</v>
      </c>
      <c r="U124" s="406"/>
      <c r="V124" s="406">
        <v>1</v>
      </c>
      <c r="W124" s="406"/>
      <c r="X124" s="406"/>
      <c r="Y124" s="406"/>
      <c r="Z124" s="406"/>
      <c r="AA124" s="406"/>
      <c r="AB124" s="406"/>
      <c r="AC124" s="406"/>
      <c r="AD124" s="406"/>
      <c r="AE124" s="406"/>
      <c r="AF124" s="406"/>
      <c r="AG124" s="406"/>
      <c r="AH124" s="406"/>
      <c r="AI124" s="406"/>
      <c r="AJ124" s="406"/>
      <c r="AK124" s="406">
        <v>1</v>
      </c>
      <c r="AL124" s="406">
        <v>1</v>
      </c>
      <c r="AM124" s="406">
        <v>1</v>
      </c>
      <c r="AN124" s="406">
        <v>1</v>
      </c>
      <c r="AO124" s="406">
        <v>1</v>
      </c>
      <c r="AP124" s="406">
        <v>1</v>
      </c>
      <c r="AQ124" s="406">
        <v>1</v>
      </c>
      <c r="AR124" s="406">
        <v>1</v>
      </c>
      <c r="AS124" s="406">
        <v>1</v>
      </c>
      <c r="AT124" s="406">
        <v>1</v>
      </c>
      <c r="AU124" s="406">
        <v>1</v>
      </c>
      <c r="AV124" s="406">
        <v>1</v>
      </c>
      <c r="AW124" s="406">
        <v>1</v>
      </c>
      <c r="AX124" s="406">
        <v>1</v>
      </c>
      <c r="AY124" s="406">
        <v>1</v>
      </c>
      <c r="AZ124" s="406">
        <v>1</v>
      </c>
      <c r="BA124" s="406">
        <v>1</v>
      </c>
      <c r="BB124" s="406">
        <v>1</v>
      </c>
      <c r="BC124" s="406">
        <v>1</v>
      </c>
      <c r="BD124" s="406">
        <v>1</v>
      </c>
      <c r="BE124" s="406">
        <v>1</v>
      </c>
      <c r="BF124" s="406">
        <v>1</v>
      </c>
      <c r="BG124" s="406"/>
      <c r="BH124" s="406"/>
      <c r="BI124" s="406">
        <v>1</v>
      </c>
    </row>
    <row r="125" spans="2:61">
      <c r="B125" s="1348"/>
      <c r="C125" s="1356"/>
      <c r="D125" s="1357"/>
      <c r="E125" s="1338" t="s">
        <v>756</v>
      </c>
      <c r="F125" s="422" t="s">
        <v>674</v>
      </c>
      <c r="G125" s="410" t="s">
        <v>524</v>
      </c>
      <c r="H125" s="430">
        <v>1</v>
      </c>
      <c r="I125" s="408">
        <f t="shared" si="1"/>
        <v>36</v>
      </c>
      <c r="J125" s="406">
        <v>1</v>
      </c>
      <c r="K125" s="406">
        <v>1</v>
      </c>
      <c r="L125" s="406">
        <v>1</v>
      </c>
      <c r="M125" s="406">
        <v>1</v>
      </c>
      <c r="N125" s="406">
        <v>1</v>
      </c>
      <c r="O125" s="406">
        <v>1</v>
      </c>
      <c r="P125" s="406">
        <v>1</v>
      </c>
      <c r="Q125" s="406">
        <v>1</v>
      </c>
      <c r="R125" s="406">
        <v>1</v>
      </c>
      <c r="S125" s="406">
        <v>1</v>
      </c>
      <c r="T125" s="406">
        <v>1</v>
      </c>
      <c r="U125" s="406">
        <v>1</v>
      </c>
      <c r="V125" s="406">
        <v>1</v>
      </c>
      <c r="W125" s="406"/>
      <c r="X125" s="406"/>
      <c r="Y125" s="406"/>
      <c r="Z125" s="406"/>
      <c r="AA125" s="406"/>
      <c r="AB125" s="406"/>
      <c r="AC125" s="406"/>
      <c r="AD125" s="406"/>
      <c r="AE125" s="406"/>
      <c r="AF125" s="406"/>
      <c r="AG125" s="406"/>
      <c r="AH125" s="406"/>
      <c r="AI125" s="406"/>
      <c r="AJ125" s="406"/>
      <c r="AK125" s="406">
        <v>1</v>
      </c>
      <c r="AL125" s="406">
        <v>1</v>
      </c>
      <c r="AM125" s="406">
        <v>1</v>
      </c>
      <c r="AN125" s="406">
        <v>1</v>
      </c>
      <c r="AO125" s="406">
        <v>1</v>
      </c>
      <c r="AP125" s="406">
        <v>1</v>
      </c>
      <c r="AQ125" s="406">
        <v>1</v>
      </c>
      <c r="AR125" s="406">
        <v>1</v>
      </c>
      <c r="AS125" s="406">
        <v>1</v>
      </c>
      <c r="AT125" s="406">
        <v>1</v>
      </c>
      <c r="AU125" s="406">
        <v>1</v>
      </c>
      <c r="AV125" s="406">
        <v>1</v>
      </c>
      <c r="AW125" s="406">
        <v>1</v>
      </c>
      <c r="AX125" s="406">
        <v>1</v>
      </c>
      <c r="AY125" s="406">
        <v>1</v>
      </c>
      <c r="AZ125" s="406">
        <v>1</v>
      </c>
      <c r="BA125" s="406">
        <v>1</v>
      </c>
      <c r="BB125" s="406">
        <v>1</v>
      </c>
      <c r="BC125" s="406">
        <v>1</v>
      </c>
      <c r="BD125" s="406">
        <v>1</v>
      </c>
      <c r="BE125" s="406">
        <v>1</v>
      </c>
      <c r="BF125" s="406">
        <v>1</v>
      </c>
      <c r="BG125" s="406"/>
      <c r="BH125" s="406"/>
      <c r="BI125" s="406">
        <v>1</v>
      </c>
    </row>
    <row r="126" spans="2:61">
      <c r="B126" s="1348"/>
      <c r="C126" s="1356"/>
      <c r="D126" s="1357"/>
      <c r="E126" s="1339"/>
      <c r="F126" s="422" t="s">
        <v>675</v>
      </c>
      <c r="G126" s="410" t="s">
        <v>525</v>
      </c>
      <c r="H126" s="430">
        <v>1</v>
      </c>
      <c r="I126" s="408">
        <f t="shared" si="1"/>
        <v>35</v>
      </c>
      <c r="J126" s="406">
        <v>1</v>
      </c>
      <c r="K126" s="406">
        <v>1</v>
      </c>
      <c r="L126" s="406">
        <v>1</v>
      </c>
      <c r="M126" s="406">
        <v>1</v>
      </c>
      <c r="N126" s="406">
        <v>1</v>
      </c>
      <c r="O126" s="406">
        <v>1</v>
      </c>
      <c r="P126" s="406">
        <v>1</v>
      </c>
      <c r="Q126" s="406"/>
      <c r="R126" s="406">
        <v>1</v>
      </c>
      <c r="S126" s="406">
        <v>1</v>
      </c>
      <c r="T126" s="406">
        <v>1</v>
      </c>
      <c r="U126" s="406">
        <v>1</v>
      </c>
      <c r="V126" s="406">
        <v>1</v>
      </c>
      <c r="W126" s="406"/>
      <c r="X126" s="406"/>
      <c r="Y126" s="406"/>
      <c r="Z126" s="406"/>
      <c r="AA126" s="406"/>
      <c r="AB126" s="406"/>
      <c r="AC126" s="406"/>
      <c r="AD126" s="406"/>
      <c r="AE126" s="406"/>
      <c r="AF126" s="406"/>
      <c r="AG126" s="406"/>
      <c r="AH126" s="406"/>
      <c r="AI126" s="406"/>
      <c r="AJ126" s="406"/>
      <c r="AK126" s="406">
        <v>1</v>
      </c>
      <c r="AL126" s="406">
        <v>1</v>
      </c>
      <c r="AM126" s="406">
        <v>1</v>
      </c>
      <c r="AN126" s="406">
        <v>1</v>
      </c>
      <c r="AO126" s="406">
        <v>1</v>
      </c>
      <c r="AP126" s="406">
        <v>1</v>
      </c>
      <c r="AQ126" s="406">
        <v>1</v>
      </c>
      <c r="AR126" s="406">
        <v>1</v>
      </c>
      <c r="AS126" s="406">
        <v>1</v>
      </c>
      <c r="AT126" s="406">
        <v>1</v>
      </c>
      <c r="AU126" s="406">
        <v>1</v>
      </c>
      <c r="AV126" s="406">
        <v>1</v>
      </c>
      <c r="AW126" s="406">
        <v>1</v>
      </c>
      <c r="AX126" s="406">
        <v>1</v>
      </c>
      <c r="AY126" s="406">
        <v>1</v>
      </c>
      <c r="AZ126" s="406">
        <v>1</v>
      </c>
      <c r="BA126" s="406">
        <v>1</v>
      </c>
      <c r="BB126" s="406">
        <v>1</v>
      </c>
      <c r="BC126" s="406">
        <v>1</v>
      </c>
      <c r="BD126" s="406">
        <v>1</v>
      </c>
      <c r="BE126" s="406">
        <v>1</v>
      </c>
      <c r="BF126" s="406">
        <v>1</v>
      </c>
      <c r="BG126" s="406"/>
      <c r="BH126" s="406"/>
      <c r="BI126" s="406">
        <v>1</v>
      </c>
    </row>
    <row r="127" spans="2:61">
      <c r="B127" s="1348"/>
      <c r="C127" s="1356"/>
      <c r="D127" s="1357"/>
      <c r="E127" s="1339"/>
      <c r="F127" s="422" t="s">
        <v>676</v>
      </c>
      <c r="G127" s="410" t="s">
        <v>526</v>
      </c>
      <c r="H127" s="430">
        <v>1</v>
      </c>
      <c r="I127" s="408">
        <f t="shared" si="1"/>
        <v>34</v>
      </c>
      <c r="J127" s="406">
        <v>1</v>
      </c>
      <c r="K127" s="406">
        <v>1</v>
      </c>
      <c r="L127" s="406">
        <v>1</v>
      </c>
      <c r="M127" s="406">
        <v>1</v>
      </c>
      <c r="N127" s="406">
        <v>1</v>
      </c>
      <c r="O127" s="406">
        <v>1</v>
      </c>
      <c r="P127" s="406">
        <v>1</v>
      </c>
      <c r="Q127" s="406"/>
      <c r="R127" s="406"/>
      <c r="S127" s="406">
        <v>1</v>
      </c>
      <c r="T127" s="406">
        <v>1</v>
      </c>
      <c r="U127" s="406">
        <v>1</v>
      </c>
      <c r="V127" s="406">
        <v>1</v>
      </c>
      <c r="W127" s="406"/>
      <c r="X127" s="406"/>
      <c r="Y127" s="406"/>
      <c r="Z127" s="406"/>
      <c r="AA127" s="406"/>
      <c r="AB127" s="406"/>
      <c r="AC127" s="406"/>
      <c r="AD127" s="406"/>
      <c r="AE127" s="406"/>
      <c r="AF127" s="406"/>
      <c r="AG127" s="406"/>
      <c r="AH127" s="406"/>
      <c r="AI127" s="406"/>
      <c r="AJ127" s="406"/>
      <c r="AK127" s="406">
        <v>1</v>
      </c>
      <c r="AL127" s="406">
        <v>1</v>
      </c>
      <c r="AM127" s="406">
        <v>1</v>
      </c>
      <c r="AN127" s="406">
        <v>1</v>
      </c>
      <c r="AO127" s="406">
        <v>1</v>
      </c>
      <c r="AP127" s="406">
        <v>1</v>
      </c>
      <c r="AQ127" s="406">
        <v>1</v>
      </c>
      <c r="AR127" s="406">
        <v>1</v>
      </c>
      <c r="AS127" s="406">
        <v>1</v>
      </c>
      <c r="AT127" s="406">
        <v>1</v>
      </c>
      <c r="AU127" s="406">
        <v>1</v>
      </c>
      <c r="AV127" s="406">
        <v>1</v>
      </c>
      <c r="AW127" s="406">
        <v>1</v>
      </c>
      <c r="AX127" s="406">
        <v>1</v>
      </c>
      <c r="AY127" s="406">
        <v>1</v>
      </c>
      <c r="AZ127" s="406">
        <v>1</v>
      </c>
      <c r="BA127" s="406">
        <v>1</v>
      </c>
      <c r="BB127" s="406">
        <v>1</v>
      </c>
      <c r="BC127" s="406">
        <v>1</v>
      </c>
      <c r="BD127" s="406">
        <v>1</v>
      </c>
      <c r="BE127" s="406">
        <v>1</v>
      </c>
      <c r="BF127" s="406">
        <v>1</v>
      </c>
      <c r="BG127" s="406"/>
      <c r="BH127" s="406"/>
      <c r="BI127" s="406">
        <v>1</v>
      </c>
    </row>
    <row r="128" spans="2:61">
      <c r="B128" s="1348"/>
      <c r="C128" s="1356"/>
      <c r="D128" s="1357"/>
      <c r="E128" s="1339"/>
      <c r="F128" s="422" t="s">
        <v>677</v>
      </c>
      <c r="G128" s="410" t="s">
        <v>527</v>
      </c>
      <c r="H128" s="430">
        <v>1</v>
      </c>
      <c r="I128" s="408">
        <f t="shared" si="1"/>
        <v>33</v>
      </c>
      <c r="J128" s="406">
        <v>1</v>
      </c>
      <c r="K128" s="406">
        <v>1</v>
      </c>
      <c r="L128" s="406">
        <v>1</v>
      </c>
      <c r="M128" s="406">
        <v>1</v>
      </c>
      <c r="N128" s="406">
        <v>1</v>
      </c>
      <c r="O128" s="406">
        <v>1</v>
      </c>
      <c r="P128" s="406">
        <v>1</v>
      </c>
      <c r="Q128" s="406"/>
      <c r="R128" s="406"/>
      <c r="S128" s="406">
        <v>1</v>
      </c>
      <c r="T128" s="406">
        <v>1</v>
      </c>
      <c r="U128" s="406"/>
      <c r="V128" s="406">
        <v>1</v>
      </c>
      <c r="W128" s="406"/>
      <c r="X128" s="406"/>
      <c r="Y128" s="406"/>
      <c r="Z128" s="406"/>
      <c r="AA128" s="406"/>
      <c r="AB128" s="406"/>
      <c r="AC128" s="406"/>
      <c r="AD128" s="406"/>
      <c r="AE128" s="406"/>
      <c r="AF128" s="406"/>
      <c r="AG128" s="406"/>
      <c r="AH128" s="406"/>
      <c r="AI128" s="406"/>
      <c r="AJ128" s="406"/>
      <c r="AK128" s="406">
        <v>1</v>
      </c>
      <c r="AL128" s="406">
        <v>1</v>
      </c>
      <c r="AM128" s="406">
        <v>1</v>
      </c>
      <c r="AN128" s="406">
        <v>1</v>
      </c>
      <c r="AO128" s="406">
        <v>1</v>
      </c>
      <c r="AP128" s="406">
        <v>1</v>
      </c>
      <c r="AQ128" s="406">
        <v>1</v>
      </c>
      <c r="AR128" s="406">
        <v>1</v>
      </c>
      <c r="AS128" s="406">
        <v>1</v>
      </c>
      <c r="AT128" s="406">
        <v>1</v>
      </c>
      <c r="AU128" s="406">
        <v>1</v>
      </c>
      <c r="AV128" s="406">
        <v>1</v>
      </c>
      <c r="AW128" s="406">
        <v>1</v>
      </c>
      <c r="AX128" s="406">
        <v>1</v>
      </c>
      <c r="AY128" s="406">
        <v>1</v>
      </c>
      <c r="AZ128" s="406">
        <v>1</v>
      </c>
      <c r="BA128" s="406">
        <v>1</v>
      </c>
      <c r="BB128" s="406">
        <v>1</v>
      </c>
      <c r="BC128" s="406">
        <v>1</v>
      </c>
      <c r="BD128" s="406">
        <v>1</v>
      </c>
      <c r="BE128" s="406">
        <v>1</v>
      </c>
      <c r="BF128" s="406">
        <v>1</v>
      </c>
      <c r="BG128" s="406"/>
      <c r="BH128" s="406"/>
      <c r="BI128" s="406">
        <v>1</v>
      </c>
    </row>
    <row r="129" spans="2:61">
      <c r="B129" s="1349"/>
      <c r="C129" s="1358"/>
      <c r="D129" s="1359"/>
      <c r="E129" s="1340"/>
      <c r="F129" s="423" t="s">
        <v>678</v>
      </c>
      <c r="G129" s="411" t="s">
        <v>528</v>
      </c>
      <c r="H129" s="430">
        <v>1</v>
      </c>
      <c r="I129" s="408">
        <f t="shared" si="1"/>
        <v>33</v>
      </c>
      <c r="J129" s="406">
        <v>1</v>
      </c>
      <c r="K129" s="406">
        <v>1</v>
      </c>
      <c r="L129" s="406">
        <v>1</v>
      </c>
      <c r="M129" s="406">
        <v>1</v>
      </c>
      <c r="N129" s="406">
        <v>1</v>
      </c>
      <c r="O129" s="406">
        <v>1</v>
      </c>
      <c r="P129" s="406">
        <v>1</v>
      </c>
      <c r="Q129" s="406"/>
      <c r="R129" s="406"/>
      <c r="S129" s="406">
        <v>1</v>
      </c>
      <c r="T129" s="406">
        <v>1</v>
      </c>
      <c r="U129" s="406"/>
      <c r="V129" s="406">
        <v>1</v>
      </c>
      <c r="W129" s="406"/>
      <c r="X129" s="406"/>
      <c r="Y129" s="406"/>
      <c r="Z129" s="406"/>
      <c r="AA129" s="406"/>
      <c r="AB129" s="406"/>
      <c r="AC129" s="406"/>
      <c r="AD129" s="406"/>
      <c r="AE129" s="406"/>
      <c r="AF129" s="406"/>
      <c r="AG129" s="406"/>
      <c r="AH129" s="406"/>
      <c r="AI129" s="406"/>
      <c r="AJ129" s="406"/>
      <c r="AK129" s="406">
        <v>1</v>
      </c>
      <c r="AL129" s="406">
        <v>1</v>
      </c>
      <c r="AM129" s="406">
        <v>1</v>
      </c>
      <c r="AN129" s="406">
        <v>1</v>
      </c>
      <c r="AO129" s="406">
        <v>1</v>
      </c>
      <c r="AP129" s="406">
        <v>1</v>
      </c>
      <c r="AQ129" s="406">
        <v>1</v>
      </c>
      <c r="AR129" s="406">
        <v>1</v>
      </c>
      <c r="AS129" s="406">
        <v>1</v>
      </c>
      <c r="AT129" s="406">
        <v>1</v>
      </c>
      <c r="AU129" s="406">
        <v>1</v>
      </c>
      <c r="AV129" s="406">
        <v>1</v>
      </c>
      <c r="AW129" s="406">
        <v>1</v>
      </c>
      <c r="AX129" s="406">
        <v>1</v>
      </c>
      <c r="AY129" s="406">
        <v>1</v>
      </c>
      <c r="AZ129" s="406">
        <v>1</v>
      </c>
      <c r="BA129" s="406">
        <v>1</v>
      </c>
      <c r="BB129" s="406">
        <v>1</v>
      </c>
      <c r="BC129" s="406">
        <v>1</v>
      </c>
      <c r="BD129" s="406">
        <v>1</v>
      </c>
      <c r="BE129" s="406">
        <v>1</v>
      </c>
      <c r="BF129" s="406">
        <v>1</v>
      </c>
      <c r="BG129" s="406"/>
      <c r="BH129" s="406"/>
      <c r="BI129" s="406">
        <v>1</v>
      </c>
    </row>
  </sheetData>
  <sheetProtection formatCells="0" formatColumns="0" formatRows="0" insertColumns="0" insertRows="0" insertHyperlinks="0" deleteColumns="0" deleteRows="0" sort="0" autoFilter="0" pivotTables="0"/>
  <mergeCells count="47">
    <mergeCell ref="BD3:BF3"/>
    <mergeCell ref="BG3:BH3"/>
    <mergeCell ref="AK2:BI2"/>
    <mergeCell ref="E39:E46"/>
    <mergeCell ref="E47:E54"/>
    <mergeCell ref="AK3:BC3"/>
    <mergeCell ref="W3:Z3"/>
    <mergeCell ref="J2:V2"/>
    <mergeCell ref="AA3:AC3"/>
    <mergeCell ref="AD3:AG3"/>
    <mergeCell ref="AH3:AI3"/>
    <mergeCell ref="W2:AJ2"/>
    <mergeCell ref="G3:H4"/>
    <mergeCell ref="I2:I3"/>
    <mergeCell ref="E55:E62"/>
    <mergeCell ref="C9:C62"/>
    <mergeCell ref="E9:E16"/>
    <mergeCell ref="E17:E18"/>
    <mergeCell ref="E19:E20"/>
    <mergeCell ref="D9:D20"/>
    <mergeCell ref="D21:D38"/>
    <mergeCell ref="E21:E27"/>
    <mergeCell ref="E28:E35"/>
    <mergeCell ref="E36:E38"/>
    <mergeCell ref="B90:B129"/>
    <mergeCell ref="C63:D77"/>
    <mergeCell ref="C78:D89"/>
    <mergeCell ref="C90:D109"/>
    <mergeCell ref="C110:D129"/>
    <mergeCell ref="B9:B89"/>
    <mergeCell ref="D39:D62"/>
    <mergeCell ref="E115:E119"/>
    <mergeCell ref="E120:E124"/>
    <mergeCell ref="E125:E129"/>
    <mergeCell ref="J3:P3"/>
    <mergeCell ref="Q3:V3"/>
    <mergeCell ref="E90:E94"/>
    <mergeCell ref="E95:E99"/>
    <mergeCell ref="E100:E104"/>
    <mergeCell ref="E105:E109"/>
    <mergeCell ref="E110:E114"/>
    <mergeCell ref="E63:E67"/>
    <mergeCell ref="E68:E72"/>
    <mergeCell ref="E73:E77"/>
    <mergeCell ref="E78:E81"/>
    <mergeCell ref="E82:E85"/>
    <mergeCell ref="E86:E89"/>
  </mergeCells>
  <phoneticPr fontId="49" type="noConversion"/>
  <conditionalFormatting sqref="J9:BI129">
    <cfRule type="cellIs" dxfId="108" priority="2" operator="equal">
      <formula>1</formula>
    </cfRule>
  </conditionalFormatting>
  <conditionalFormatting sqref="F9:BI129">
    <cfRule type="expression" dxfId="107" priority="1">
      <formula>ROW()=CELL("Row")</formula>
    </cfRule>
  </conditionalFormatting>
  <hyperlinks>
    <hyperlink ref="J5" location="Cetasika!E3" display="Xúc" xr:uid="{55FAC162-7B9C-4205-A174-E22DB92E4ADC}"/>
    <hyperlink ref="K5" location="Cetasika!E4" display="Thọ" xr:uid="{FC86803A-3672-4BE9-9FAC-1EEEC629A350}"/>
    <hyperlink ref="L5" location="Cetasika!E5" display="Tưởng" xr:uid="{F0B2ED6D-D1EC-4F92-8D2C-F18CAA501E29}"/>
    <hyperlink ref="M5" location="Cetasika!E6" display="Tác ý" xr:uid="{BC64A1C8-7CBA-4119-9135-36523225C45A}"/>
    <hyperlink ref="N5" location="Cetasika!E7" display="Nhất điểm" xr:uid="{78408F82-1957-49AA-913C-0C395C4F5756}"/>
    <hyperlink ref="O5" location="Cetasika!E8" display="Mạng căn" xr:uid="{8A458D91-C825-4FA7-85B0-57BDF476245E}"/>
    <hyperlink ref="P5" location="Cetasika!E9" display="Chú ý" xr:uid="{2C4141DC-2F0E-4AC4-B010-44564CC70063}"/>
    <hyperlink ref="Q5" location="Cetasika!E10" display="Tầm" xr:uid="{C7C85C51-E521-49DF-8E09-7657007CFB9B}"/>
    <hyperlink ref="R5" location="Cetasika!E11" display="Tứ" xr:uid="{160E5799-B772-455A-95C8-CC97606C4981}"/>
    <hyperlink ref="S5" location="Cetasika!E12" display="Thắng giải" xr:uid="{28181C41-393B-45F5-B90C-C74C663B0C32}"/>
    <hyperlink ref="T5" location="Cetasika!E13" display="Tinh cần" xr:uid="{78ED46E6-72D3-4F6E-8AA7-FBDBEE50001D}"/>
    <hyperlink ref="U5" location="Cetasika!E14" display="Hỷ" xr:uid="{843A4499-D48B-4433-AE92-23E09D6EC226}"/>
    <hyperlink ref="V5" location="Cetasika!E15" display="Dục" xr:uid="{5E1DE468-BFAE-4BE7-9E33-437786556D5D}"/>
    <hyperlink ref="W5" location="Cetasika!E16" display="Si" xr:uid="{430D5650-68B8-4559-B0B8-EE7DEA4C3171}"/>
    <hyperlink ref="X5" location="Cetasika!E17" display="Vô Tàm" xr:uid="{FE47A2C5-D540-4A97-A91B-C63AE2C48097}"/>
    <hyperlink ref="Y5" location="Cetasika!E18" display="Vô Úy" xr:uid="{DE254D62-84BC-4954-ACB6-B1E90C97C343}"/>
    <hyperlink ref="Z5" location="Cetasika!E19" display="Phóng dật" xr:uid="{5B5412CE-A05C-4D1D-BEF0-B5DAC7BCBF1A}"/>
    <hyperlink ref="AA5" location="Cetasika!E20" display="Tham" xr:uid="{28D1E05C-A267-4502-8F15-918B033BEC7E}"/>
    <hyperlink ref="AB5" location="Cetasika!E21" display="Tà kiến" xr:uid="{65C9B021-EAC5-4AE9-947D-8D37A46835B4}"/>
    <hyperlink ref="AC5" location="Cetasika!E22" display="Ngã mạn" xr:uid="{0931274C-A544-4875-9FD1-898938164EF7}"/>
    <hyperlink ref="AD5" location="Cetasika!E23" display="Sân" xr:uid="{A806760C-6DCD-42A9-ACC8-7D0A5EA80B8F}"/>
    <hyperlink ref="AE5" location="Cetasika!E24" display="Ganh tỵ" xr:uid="{C0E1C640-8022-4BF0-B0F0-BD33EA86EA2D}"/>
    <hyperlink ref="AF5" location="Cetasika!E25" display="Xan tham" xr:uid="{6CEF855C-8B68-433E-B819-94F976CC439B}"/>
    <hyperlink ref="AG5" location="Cetasika!E26" display="Lo âu" xr:uid="{0040DECC-ACD3-43DC-AD26-F86C4F909DBA}"/>
    <hyperlink ref="AH5" location="Cetasika!E27" display="Hôn trầm" xr:uid="{C71D1652-BE64-45E2-8B0E-145D91D4760C}"/>
    <hyperlink ref="AI5" location="Cetasika!E28" display="Thụy miên" xr:uid="{C1645D7D-5D5E-467E-BF73-67FA2E62B660}"/>
    <hyperlink ref="AJ5" location="Cetasika!E29" display="Hoài nghi" xr:uid="{5065174C-F501-406F-9244-FA220B2C8C8E}"/>
    <hyperlink ref="AK5" location="Cetasika!E30" display="Tín" xr:uid="{FF2DF6B1-85B7-477E-A63B-377A81753AEE}"/>
    <hyperlink ref="AL5" location="Cetasika!E31" display="Niệm" xr:uid="{E077551A-1AF0-4624-9441-CA07FB94E0AC}"/>
    <hyperlink ref="AM5" location="Cetasika!E32" display="Tàm" xr:uid="{7F6E99A5-5878-4DB5-8EF4-66C4728928CF}"/>
    <hyperlink ref="AN5" location="Cetasika!E33" display="Úy" xr:uid="{9B829505-2FFA-4462-9144-0C344542415B}"/>
    <hyperlink ref="AO5" location="Cetasika!E34" display="Không Tham" xr:uid="{F5331DA1-6A07-4D9C-BE04-098C21E25420}"/>
    <hyperlink ref="AP5" location="Cetasika!E35" display="Không Sân" xr:uid="{36214A52-031D-49F5-B9D4-0F9538FB55C3}"/>
    <hyperlink ref="AQ5" location="Cetasika!E36" display="Hành Xả" xr:uid="{C3A48201-3660-4850-BBFC-F3DF5FBD7B92}"/>
    <hyperlink ref="AR5" location="Cetasika!E37" display="Tĩnh Tánh" xr:uid="{3ED61206-03CA-4E04-9E74-DE46D646C7F8}"/>
    <hyperlink ref="AS5" location="Cetasika!E38" display="Tĩnh Tâm" xr:uid="{5C175406-7BE7-4879-BDEB-5E023440F86B}"/>
    <hyperlink ref="AT5" location="Cetasika!E39" display="Khinh Tánh" xr:uid="{4B235A4C-096C-41BA-8DA1-22147DECE8E6}"/>
    <hyperlink ref="AU5" location="Cetasika!E40" display="Khinh Tâm" xr:uid="{7D446D43-CEDD-4669-84FF-577594E6A86A}"/>
    <hyperlink ref="AV5" location="Cetasika!E41" display="Nhu Tánh" xr:uid="{E5C5C4F2-59DB-4BEC-95E5-133011DBDADA}"/>
    <hyperlink ref="AW5" location="Cetasika!E42" display="Nhu Tâm" xr:uid="{93007158-D38B-4B77-8BED-E6F66AF97E38}"/>
    <hyperlink ref="AX5" location="Cetasika!E43" display="Thích Tánh" xr:uid="{B3CC7B00-4924-4A5A-9854-3629E55B7B49}"/>
    <hyperlink ref="AY5" location="Cetasika!E44" display="Thích Tâm" xr:uid="{1C8A7ED0-9416-4619-80B5-4E6BBC296BC0}"/>
    <hyperlink ref="AZ5" location="Cetasika!E45" display="Thuần Tánh" xr:uid="{E66A5DBB-176E-4637-916B-D21D9407BC37}"/>
    <hyperlink ref="BA5" location="Cetasika!E46" display="Thuần Tâm" xr:uid="{30A1B650-9D05-4136-8DE4-6FDA0045487A}"/>
    <hyperlink ref="BB5" location="Cetasika!E47" display="Chánh Tánh" xr:uid="{AEB0F0EC-58D6-4B3E-B581-FD1DF0949BC4}"/>
    <hyperlink ref="BC5" location="Cetasika!E48" display="Chánh Tâm" xr:uid="{D2C4269A-BA81-427A-B5AD-3C6F9C248FC4}"/>
    <hyperlink ref="BD5" location="Cetasika!E49" display="Chánh Ngữ" xr:uid="{FB347A9D-6EE5-47F3-9BB4-813E8A51E0BC}"/>
    <hyperlink ref="BE5" location="Cetasika!E50" display="Chánh Nghiệp" xr:uid="{BADF20E7-D9A2-4897-A794-AE6DD42CFFA5}"/>
    <hyperlink ref="BF5" location="Cetasika!E51" display="Chánh Mạng" xr:uid="{60A14E28-7FA0-41EC-B0F3-0B18211C62DC}"/>
    <hyperlink ref="BG5" location="Cetasika!E52" display="Bi mẫn" xr:uid="{FB6FE210-0E0B-4DAC-81A1-ADD662D8702E}"/>
    <hyperlink ref="BH5" location="Cetasika!E53" display="Tùy hỷ" xr:uid="{30517A7E-8BB8-4BC6-A1CE-8D6AB448E14C}"/>
    <hyperlink ref="BI5" location="Cetasika!E54" display="Tuệ căn" xr:uid="{E6552FE1-35AE-4EF6-AB6F-7A2816DBACC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1" r:id="rId4" name="Button 507">
              <controlPr defaultSize="0" print="0" autoFill="0" autoPict="0" macro="[0]!Citta_Cetasika">
                <anchor moveWithCells="1" sizeWithCells="1">
                  <from>
                    <xdr:col>5</xdr:col>
                    <xdr:colOff>3743325</xdr:colOff>
                    <xdr:row>2</xdr:row>
                    <xdr:rowOff>28575</xdr:rowOff>
                  </from>
                  <to>
                    <xdr:col>5</xdr:col>
                    <xdr:colOff>4743450</xdr:colOff>
                    <xdr:row>3</xdr:row>
                    <xdr:rowOff>104775</xdr:rowOff>
                  </to>
                </anchor>
              </controlPr>
            </control>
          </mc:Choice>
        </mc:AlternateContent>
        <mc:AlternateContent xmlns:mc="http://schemas.openxmlformats.org/markup-compatibility/2006">
          <mc:Choice Requires="x14">
            <control shapeId="6685" r:id="rId5" name="Button 541">
              <controlPr defaultSize="0" print="0" autoFill="0" autoPict="0" macro="[0]!Loaibomuiten">
                <anchor moveWithCells="1" sizeWithCells="1">
                  <from>
                    <xdr:col>5</xdr:col>
                    <xdr:colOff>2867025</xdr:colOff>
                    <xdr:row>0</xdr:row>
                    <xdr:rowOff>76200</xdr:rowOff>
                  </from>
                  <to>
                    <xdr:col>5</xdr:col>
                    <xdr:colOff>3638550</xdr:colOff>
                    <xdr:row>3</xdr:row>
                    <xdr:rowOff>104775</xdr:rowOff>
                  </to>
                </anchor>
              </controlPr>
            </control>
          </mc:Choice>
        </mc:AlternateContent>
        <mc:AlternateContent xmlns:mc="http://schemas.openxmlformats.org/markup-compatibility/2006">
          <mc:Choice Requires="x14">
            <control shapeId="6686" r:id="rId6" name="Button 542">
              <controlPr defaultSize="0" print="0" autoFill="0" autoPict="0" macro="[0]!Cetasika_Citta">
                <anchor moveWithCells="1" sizeWithCells="1">
                  <from>
                    <xdr:col>5</xdr:col>
                    <xdr:colOff>3752850</xdr:colOff>
                    <xdr:row>0</xdr:row>
                    <xdr:rowOff>85725</xdr:rowOff>
                  </from>
                  <to>
                    <xdr:col>5</xdr:col>
                    <xdr:colOff>4743450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9228-9D52-4983-8EAC-BA6BAA85CF02}">
  <sheetPr codeName="Trang_tính8">
    <tabColor theme="9" tint="-0.249977111117893"/>
    <pageSetUpPr fitToPage="1"/>
  </sheetPr>
  <dimension ref="B1:R54"/>
  <sheetViews>
    <sheetView showGridLines="0" zoomScaleNormal="100" workbookViewId="0">
      <pane xSplit="6" ySplit="2" topLeftCell="G51" activePane="bottomRight" state="frozen"/>
      <selection activeCell="G6" sqref="G6"/>
      <selection pane="topRight" activeCell="G6" sqref="G6"/>
      <selection pane="bottomLeft" activeCell="G6" sqref="G6"/>
      <selection pane="bottomRight" activeCell="G6" sqref="G6"/>
    </sheetView>
  </sheetViews>
  <sheetFormatPr defaultRowHeight="12.75" outlineLevelCol="1"/>
  <cols>
    <col min="1" max="1" width="1.7109375" customWidth="1"/>
    <col min="2" max="2" width="13" customWidth="1" outlineLevel="1"/>
    <col min="3" max="3" width="14.5703125" style="441" customWidth="1" outlineLevel="1"/>
    <col min="4" max="4" width="4.5703125" customWidth="1"/>
    <col min="5" max="5" width="14.5703125" style="371" customWidth="1"/>
    <col min="6" max="6" width="14.42578125" style="481" customWidth="1"/>
    <col min="7" max="7" width="41.28515625" style="925" customWidth="1" outlineLevel="1"/>
    <col min="8" max="8" width="36.85546875" style="461" customWidth="1"/>
    <col min="9" max="9" width="35.85546875" style="461" customWidth="1"/>
    <col min="10" max="10" width="31.140625" style="461" customWidth="1"/>
    <col min="11" max="11" width="28.85546875" style="461" customWidth="1"/>
    <col min="12" max="12" width="14.85546875" style="461" customWidth="1"/>
    <col min="13" max="18" width="14.7109375" customWidth="1"/>
  </cols>
  <sheetData>
    <row r="1" spans="2:18" ht="37.9" customHeight="1">
      <c r="E1" s="1266"/>
      <c r="H1" s="484" t="s">
        <v>1032</v>
      </c>
    </row>
    <row r="2" spans="2:18" s="443" customFormat="1" ht="18.600000000000001" customHeight="1">
      <c r="B2" s="444" t="s">
        <v>801</v>
      </c>
      <c r="C2" s="445" t="s">
        <v>802</v>
      </c>
      <c r="D2" s="446" t="s">
        <v>803</v>
      </c>
      <c r="E2" s="462" t="s">
        <v>771</v>
      </c>
      <c r="F2" s="482" t="s">
        <v>857</v>
      </c>
      <c r="G2" s="482" t="s">
        <v>1398</v>
      </c>
      <c r="H2" s="456" t="s">
        <v>775</v>
      </c>
      <c r="I2" s="456" t="s">
        <v>773</v>
      </c>
      <c r="J2" s="456" t="s">
        <v>774</v>
      </c>
      <c r="K2" s="456" t="s">
        <v>784</v>
      </c>
      <c r="L2" s="456" t="s">
        <v>1033</v>
      </c>
      <c r="M2" s="442"/>
      <c r="N2" s="442"/>
      <c r="O2" s="442"/>
      <c r="P2" s="442"/>
      <c r="Q2" s="442"/>
      <c r="R2" s="442"/>
    </row>
    <row r="3" spans="2:18" ht="38.25">
      <c r="B3" s="1395" t="s">
        <v>910</v>
      </c>
      <c r="C3" s="1398" t="s">
        <v>911</v>
      </c>
      <c r="D3" s="447">
        <v>1</v>
      </c>
      <c r="E3" s="1244" t="s">
        <v>127</v>
      </c>
      <c r="F3" s="479" t="s">
        <v>139</v>
      </c>
      <c r="G3" s="926" t="s">
        <v>1399</v>
      </c>
      <c r="H3" s="457" t="s">
        <v>780</v>
      </c>
      <c r="I3" s="457" t="s">
        <v>776</v>
      </c>
      <c r="J3" s="457" t="s">
        <v>778</v>
      </c>
      <c r="K3" s="457" t="s">
        <v>777</v>
      </c>
      <c r="L3" s="457" t="s">
        <v>779</v>
      </c>
    </row>
    <row r="4" spans="2:18" ht="89.25">
      <c r="B4" s="1396"/>
      <c r="C4" s="1394"/>
      <c r="D4" s="448">
        <v>2</v>
      </c>
      <c r="E4" s="1245" t="s">
        <v>128</v>
      </c>
      <c r="F4" s="472" t="s">
        <v>129</v>
      </c>
      <c r="G4" s="927" t="s">
        <v>1400</v>
      </c>
      <c r="H4" s="458" t="s">
        <v>954</v>
      </c>
      <c r="I4" s="459" t="s">
        <v>782</v>
      </c>
      <c r="J4" s="459" t="s">
        <v>783</v>
      </c>
      <c r="K4" s="459" t="s">
        <v>785</v>
      </c>
      <c r="L4" s="459" t="s">
        <v>781</v>
      </c>
    </row>
    <row r="5" spans="2:18" ht="89.25">
      <c r="B5" s="1396"/>
      <c r="C5" s="1394"/>
      <c r="D5" s="448">
        <v>3</v>
      </c>
      <c r="E5" s="1245" t="s">
        <v>134</v>
      </c>
      <c r="F5" s="472" t="s">
        <v>130</v>
      </c>
      <c r="G5" s="927" t="s">
        <v>1401</v>
      </c>
      <c r="H5" s="459" t="s">
        <v>800</v>
      </c>
      <c r="I5" s="459" t="s">
        <v>786</v>
      </c>
      <c r="J5" s="459" t="s">
        <v>872</v>
      </c>
      <c r="K5" s="459" t="s">
        <v>787</v>
      </c>
      <c r="L5" s="459" t="s">
        <v>781</v>
      </c>
    </row>
    <row r="6" spans="2:18" ht="89.25">
      <c r="B6" s="1396"/>
      <c r="C6" s="1394"/>
      <c r="D6" s="448">
        <v>4</v>
      </c>
      <c r="E6" s="1245" t="s">
        <v>816</v>
      </c>
      <c r="F6" s="472" t="s">
        <v>131</v>
      </c>
      <c r="G6" s="927" t="s">
        <v>1402</v>
      </c>
      <c r="H6" s="459" t="s">
        <v>799</v>
      </c>
      <c r="I6" s="459" t="s">
        <v>788</v>
      </c>
      <c r="J6" s="459" t="s">
        <v>1063</v>
      </c>
      <c r="K6" s="460"/>
      <c r="L6" s="459" t="s">
        <v>781</v>
      </c>
    </row>
    <row r="7" spans="2:18" ht="63.75">
      <c r="B7" s="1396"/>
      <c r="C7" s="1394"/>
      <c r="D7" s="448">
        <v>5</v>
      </c>
      <c r="E7" s="1246" t="s">
        <v>817</v>
      </c>
      <c r="F7" s="472" t="s">
        <v>132</v>
      </c>
      <c r="G7" s="927" t="s">
        <v>1406</v>
      </c>
      <c r="H7" s="459" t="s">
        <v>797</v>
      </c>
      <c r="I7" s="459" t="s">
        <v>789</v>
      </c>
      <c r="J7" s="459" t="s">
        <v>790</v>
      </c>
      <c r="K7" s="460"/>
      <c r="L7" s="459" t="s">
        <v>781</v>
      </c>
    </row>
    <row r="8" spans="2:18" ht="76.5">
      <c r="B8" s="1396"/>
      <c r="C8" s="1394"/>
      <c r="D8" s="448">
        <v>6</v>
      </c>
      <c r="E8" s="1246" t="s">
        <v>818</v>
      </c>
      <c r="F8" s="472" t="s">
        <v>257</v>
      </c>
      <c r="G8" s="927" t="s">
        <v>1413</v>
      </c>
      <c r="H8" s="459" t="s">
        <v>798</v>
      </c>
      <c r="I8" s="459" t="s">
        <v>823</v>
      </c>
      <c r="J8" s="459" t="s">
        <v>792</v>
      </c>
      <c r="K8" s="459" t="s">
        <v>793</v>
      </c>
      <c r="L8" s="459" t="s">
        <v>791</v>
      </c>
    </row>
    <row r="9" spans="2:18" ht="51">
      <c r="B9" s="1396"/>
      <c r="C9" s="1394"/>
      <c r="D9" s="448">
        <v>7</v>
      </c>
      <c r="E9" s="1245" t="s">
        <v>138</v>
      </c>
      <c r="F9" s="472" t="s">
        <v>772</v>
      </c>
      <c r="G9" s="927" t="s">
        <v>1411</v>
      </c>
      <c r="H9" s="459" t="s">
        <v>794</v>
      </c>
      <c r="I9" s="459" t="s">
        <v>795</v>
      </c>
      <c r="J9" s="459" t="s">
        <v>796</v>
      </c>
      <c r="K9" s="460"/>
      <c r="L9" s="459" t="s">
        <v>791</v>
      </c>
    </row>
    <row r="10" spans="2:18" ht="63.75">
      <c r="B10" s="1396"/>
      <c r="C10" s="1399" t="s">
        <v>912</v>
      </c>
      <c r="D10" s="449">
        <v>8</v>
      </c>
      <c r="E10" s="1247" t="s">
        <v>164</v>
      </c>
      <c r="F10" s="472" t="s">
        <v>805</v>
      </c>
      <c r="G10" s="927" t="s">
        <v>1403</v>
      </c>
      <c r="H10" s="459" t="s">
        <v>806</v>
      </c>
      <c r="I10" s="459" t="s">
        <v>804</v>
      </c>
      <c r="J10" s="459" t="s">
        <v>807</v>
      </c>
      <c r="K10" s="459" t="s">
        <v>808</v>
      </c>
      <c r="L10" s="459" t="s">
        <v>809</v>
      </c>
    </row>
    <row r="11" spans="2:18" ht="51">
      <c r="B11" s="1396"/>
      <c r="C11" s="1399"/>
      <c r="D11" s="449">
        <v>9</v>
      </c>
      <c r="E11" s="1247" t="s">
        <v>727</v>
      </c>
      <c r="F11" s="472" t="s">
        <v>182</v>
      </c>
      <c r="G11" s="927" t="s">
        <v>1404</v>
      </c>
      <c r="H11" s="459" t="s">
        <v>810</v>
      </c>
      <c r="I11" s="459" t="s">
        <v>811</v>
      </c>
      <c r="J11" s="459" t="s">
        <v>812</v>
      </c>
      <c r="K11" s="459" t="s">
        <v>808</v>
      </c>
      <c r="L11" s="459" t="s">
        <v>809</v>
      </c>
    </row>
    <row r="12" spans="2:18" ht="63.75">
      <c r="B12" s="1396"/>
      <c r="C12" s="1399"/>
      <c r="D12" s="449">
        <v>10</v>
      </c>
      <c r="E12" s="1248" t="s">
        <v>815</v>
      </c>
      <c r="F12" s="480" t="s">
        <v>813</v>
      </c>
      <c r="G12" s="925" t="s">
        <v>1414</v>
      </c>
      <c r="H12" s="459" t="s">
        <v>814</v>
      </c>
      <c r="I12" s="460"/>
      <c r="J12" s="460"/>
      <c r="K12" s="460"/>
      <c r="L12" s="459" t="s">
        <v>809</v>
      </c>
    </row>
    <row r="13" spans="2:18" ht="89.25">
      <c r="B13" s="1396"/>
      <c r="C13" s="1399"/>
      <c r="D13" s="449">
        <v>11</v>
      </c>
      <c r="E13" s="1247" t="s">
        <v>680</v>
      </c>
      <c r="F13" s="472" t="s">
        <v>819</v>
      </c>
      <c r="G13" s="927" t="s">
        <v>1408</v>
      </c>
      <c r="H13" s="459" t="s">
        <v>821</v>
      </c>
      <c r="I13" s="459" t="s">
        <v>820</v>
      </c>
      <c r="J13" s="459" t="s">
        <v>822</v>
      </c>
      <c r="K13" s="459" t="s">
        <v>824</v>
      </c>
      <c r="L13" s="459" t="s">
        <v>809</v>
      </c>
    </row>
    <row r="14" spans="2:18" ht="51">
      <c r="B14" s="1396"/>
      <c r="C14" s="1399"/>
      <c r="D14" s="449">
        <v>12</v>
      </c>
      <c r="E14" s="1247" t="s">
        <v>729</v>
      </c>
      <c r="F14" s="472" t="s">
        <v>177</v>
      </c>
      <c r="G14" s="927" t="s">
        <v>1405</v>
      </c>
      <c r="H14" s="459" t="s">
        <v>825</v>
      </c>
      <c r="I14" s="459" t="s">
        <v>826</v>
      </c>
      <c r="J14" s="460"/>
      <c r="K14" s="459" t="s">
        <v>831</v>
      </c>
      <c r="L14" s="459" t="s">
        <v>809</v>
      </c>
    </row>
    <row r="15" spans="2:18" ht="51">
      <c r="B15" s="1396"/>
      <c r="C15" s="1399"/>
      <c r="D15" s="449">
        <v>13</v>
      </c>
      <c r="E15" s="1247" t="s">
        <v>169</v>
      </c>
      <c r="F15" s="472" t="s">
        <v>178</v>
      </c>
      <c r="G15" s="927"/>
      <c r="H15" s="459" t="s">
        <v>827</v>
      </c>
      <c r="I15" s="459" t="s">
        <v>832</v>
      </c>
      <c r="J15" s="459" t="s">
        <v>828</v>
      </c>
      <c r="K15" s="459" t="s">
        <v>829</v>
      </c>
      <c r="L15" s="459" t="s">
        <v>830</v>
      </c>
    </row>
    <row r="16" spans="2:18" ht="51">
      <c r="B16" s="1397" t="s">
        <v>909</v>
      </c>
      <c r="C16" s="1400" t="s">
        <v>913</v>
      </c>
      <c r="D16" s="454">
        <v>14</v>
      </c>
      <c r="E16" s="1249" t="s">
        <v>68</v>
      </c>
      <c r="F16" s="472" t="s">
        <v>836</v>
      </c>
      <c r="G16" s="927"/>
      <c r="H16" s="459" t="s">
        <v>837</v>
      </c>
      <c r="I16" s="459" t="s">
        <v>839</v>
      </c>
      <c r="J16" s="459" t="s">
        <v>838</v>
      </c>
      <c r="K16" s="459" t="s">
        <v>840</v>
      </c>
      <c r="L16" s="459" t="s">
        <v>841</v>
      </c>
    </row>
    <row r="17" spans="2:12" ht="51">
      <c r="B17" s="1397"/>
      <c r="C17" s="1400"/>
      <c r="D17" s="454">
        <v>15</v>
      </c>
      <c r="E17" s="1249" t="s">
        <v>682</v>
      </c>
      <c r="F17" s="472" t="s">
        <v>843</v>
      </c>
      <c r="G17" s="927"/>
      <c r="H17" s="459" t="s">
        <v>846</v>
      </c>
      <c r="I17" s="459" t="s">
        <v>847</v>
      </c>
      <c r="J17" s="459" t="s">
        <v>848</v>
      </c>
      <c r="K17" s="459" t="s">
        <v>849</v>
      </c>
      <c r="L17" s="459" t="s">
        <v>841</v>
      </c>
    </row>
    <row r="18" spans="2:12" ht="38.25">
      <c r="B18" s="1397"/>
      <c r="C18" s="1400"/>
      <c r="D18" s="454">
        <v>16</v>
      </c>
      <c r="E18" s="1250" t="s">
        <v>842</v>
      </c>
      <c r="F18" s="472" t="s">
        <v>844</v>
      </c>
      <c r="G18" s="927"/>
      <c r="H18" s="459" t="s">
        <v>845</v>
      </c>
      <c r="I18" s="459" t="s">
        <v>847</v>
      </c>
      <c r="J18" s="459" t="s">
        <v>848</v>
      </c>
      <c r="K18" s="459" t="s">
        <v>850</v>
      </c>
      <c r="L18" s="459" t="s">
        <v>841</v>
      </c>
    </row>
    <row r="19" spans="2:12" ht="51">
      <c r="B19" s="1397"/>
      <c r="C19" s="1400"/>
      <c r="D19" s="454">
        <v>17</v>
      </c>
      <c r="E19" s="1249" t="s">
        <v>684</v>
      </c>
      <c r="F19" s="472" t="s">
        <v>851</v>
      </c>
      <c r="G19" s="927"/>
      <c r="H19" s="459" t="s">
        <v>852</v>
      </c>
      <c r="I19" s="459" t="s">
        <v>853</v>
      </c>
      <c r="J19" s="459" t="s">
        <v>854</v>
      </c>
      <c r="K19" s="459" t="s">
        <v>855</v>
      </c>
      <c r="L19" s="459" t="s">
        <v>841</v>
      </c>
    </row>
    <row r="20" spans="2:12" ht="38.25">
      <c r="B20" s="1397"/>
      <c r="C20" s="1401" t="s">
        <v>833</v>
      </c>
      <c r="D20" s="455">
        <v>18</v>
      </c>
      <c r="E20" s="1251" t="s">
        <v>66</v>
      </c>
      <c r="F20" s="472" t="s">
        <v>856</v>
      </c>
      <c r="G20" s="927"/>
      <c r="H20" s="459" t="s">
        <v>859</v>
      </c>
      <c r="I20" s="459" t="s">
        <v>858</v>
      </c>
      <c r="J20" s="460"/>
      <c r="K20" s="460"/>
      <c r="L20" s="459" t="s">
        <v>866</v>
      </c>
    </row>
    <row r="21" spans="2:12" ht="51">
      <c r="B21" s="1397"/>
      <c r="C21" s="1401"/>
      <c r="D21" s="455">
        <v>19</v>
      </c>
      <c r="E21" s="1251" t="s">
        <v>686</v>
      </c>
      <c r="F21" s="472" t="s">
        <v>860</v>
      </c>
      <c r="G21" s="927"/>
      <c r="H21" s="459" t="s">
        <v>861</v>
      </c>
      <c r="I21" s="459" t="s">
        <v>862</v>
      </c>
      <c r="J21" s="459" t="s">
        <v>863</v>
      </c>
      <c r="K21" s="459" t="s">
        <v>864</v>
      </c>
      <c r="L21" s="459" t="s">
        <v>865</v>
      </c>
    </row>
    <row r="22" spans="2:12" ht="38.25">
      <c r="B22" s="1397"/>
      <c r="C22" s="1401"/>
      <c r="D22" s="455">
        <v>20</v>
      </c>
      <c r="E22" s="1251" t="s">
        <v>687</v>
      </c>
      <c r="F22" s="472" t="s">
        <v>867</v>
      </c>
      <c r="G22" s="927"/>
      <c r="H22" s="459" t="s">
        <v>868</v>
      </c>
      <c r="I22" s="459" t="s">
        <v>869</v>
      </c>
      <c r="J22" s="459" t="s">
        <v>870</v>
      </c>
      <c r="K22" s="459" t="s">
        <v>871</v>
      </c>
      <c r="L22" s="459" t="s">
        <v>865</v>
      </c>
    </row>
    <row r="23" spans="2:12" ht="89.25">
      <c r="B23" s="1397"/>
      <c r="C23" s="1402" t="s">
        <v>834</v>
      </c>
      <c r="D23" s="467">
        <v>21</v>
      </c>
      <c r="E23" s="1252" t="s">
        <v>67</v>
      </c>
      <c r="F23" s="472" t="s">
        <v>873</v>
      </c>
      <c r="G23" s="927"/>
      <c r="H23" s="459" t="s">
        <v>874</v>
      </c>
      <c r="I23" s="459" t="s">
        <v>875</v>
      </c>
      <c r="J23" s="459" t="s">
        <v>876</v>
      </c>
      <c r="K23" s="459" t="s">
        <v>877</v>
      </c>
      <c r="L23" s="459" t="s">
        <v>865</v>
      </c>
    </row>
    <row r="24" spans="2:12" ht="38.25">
      <c r="B24" s="1397"/>
      <c r="C24" s="1402"/>
      <c r="D24" s="467">
        <v>22</v>
      </c>
      <c r="E24" s="1253" t="s">
        <v>931</v>
      </c>
      <c r="F24" s="472" t="s">
        <v>878</v>
      </c>
      <c r="G24" s="927"/>
      <c r="H24" s="459" t="s">
        <v>879</v>
      </c>
      <c r="I24" s="459" t="s">
        <v>880</v>
      </c>
      <c r="J24" s="459" t="s">
        <v>881</v>
      </c>
      <c r="K24" s="459" t="s">
        <v>882</v>
      </c>
      <c r="L24" s="459" t="s">
        <v>865</v>
      </c>
    </row>
    <row r="25" spans="2:12" ht="89.25">
      <c r="B25" s="1397"/>
      <c r="C25" s="1402"/>
      <c r="D25" s="467">
        <v>23</v>
      </c>
      <c r="E25" s="1253" t="s">
        <v>932</v>
      </c>
      <c r="F25" s="472" t="s">
        <v>883</v>
      </c>
      <c r="G25" s="927"/>
      <c r="H25" s="459" t="s">
        <v>887</v>
      </c>
      <c r="I25" s="459" t="s">
        <v>884</v>
      </c>
      <c r="J25" s="459" t="s">
        <v>885</v>
      </c>
      <c r="K25" s="459" t="s">
        <v>886</v>
      </c>
      <c r="L25" s="459" t="s">
        <v>865</v>
      </c>
    </row>
    <row r="26" spans="2:12" ht="38.25">
      <c r="B26" s="1397"/>
      <c r="C26" s="1402"/>
      <c r="D26" s="467">
        <v>24</v>
      </c>
      <c r="E26" s="1253" t="s">
        <v>889</v>
      </c>
      <c r="F26" s="472" t="s">
        <v>888</v>
      </c>
      <c r="G26" s="927"/>
      <c r="H26" s="459" t="s">
        <v>891</v>
      </c>
      <c r="I26" s="459" t="s">
        <v>890</v>
      </c>
      <c r="J26" s="459" t="s">
        <v>892</v>
      </c>
      <c r="K26" s="459" t="s">
        <v>893</v>
      </c>
      <c r="L26" s="459" t="s">
        <v>865</v>
      </c>
    </row>
    <row r="27" spans="2:12" ht="38.25">
      <c r="B27" s="1397"/>
      <c r="C27" s="1403" t="s">
        <v>835</v>
      </c>
      <c r="D27" s="468">
        <v>25</v>
      </c>
      <c r="E27" s="1254" t="s">
        <v>691</v>
      </c>
      <c r="F27" s="472" t="s">
        <v>894</v>
      </c>
      <c r="G27" s="927"/>
      <c r="H27" s="459" t="s">
        <v>895</v>
      </c>
      <c r="I27" s="459" t="s">
        <v>896</v>
      </c>
      <c r="J27" s="459" t="s">
        <v>897</v>
      </c>
      <c r="K27" s="459" t="s">
        <v>898</v>
      </c>
      <c r="L27" s="459" t="s">
        <v>865</v>
      </c>
    </row>
    <row r="28" spans="2:12" ht="38.25">
      <c r="B28" s="1397"/>
      <c r="C28" s="1403"/>
      <c r="D28" s="468">
        <v>26</v>
      </c>
      <c r="E28" s="1254" t="s">
        <v>692</v>
      </c>
      <c r="F28" s="472" t="s">
        <v>899</v>
      </c>
      <c r="G28" s="927"/>
      <c r="H28" s="459" t="s">
        <v>900</v>
      </c>
      <c r="I28" s="459" t="s">
        <v>902</v>
      </c>
      <c r="J28" s="459" t="s">
        <v>901</v>
      </c>
      <c r="K28" s="459" t="s">
        <v>898</v>
      </c>
      <c r="L28" s="459" t="s">
        <v>865</v>
      </c>
    </row>
    <row r="29" spans="2:12" ht="63.75">
      <c r="B29" s="1397"/>
      <c r="C29" s="453" t="s">
        <v>907</v>
      </c>
      <c r="D29" s="470">
        <v>27</v>
      </c>
      <c r="E29" s="1255" t="s">
        <v>197</v>
      </c>
      <c r="F29" s="472" t="s">
        <v>208</v>
      </c>
      <c r="G29" s="927"/>
      <c r="H29" s="459" t="s">
        <v>918</v>
      </c>
      <c r="I29" s="459" t="s">
        <v>903</v>
      </c>
      <c r="J29" s="459" t="s">
        <v>904</v>
      </c>
      <c r="K29" s="459" t="s">
        <v>905</v>
      </c>
      <c r="L29" s="459" t="s">
        <v>906</v>
      </c>
    </row>
    <row r="30" spans="2:12" ht="76.5">
      <c r="B30" s="1396" t="s">
        <v>908</v>
      </c>
      <c r="C30" s="1392" t="s">
        <v>914</v>
      </c>
      <c r="D30" s="474">
        <v>28</v>
      </c>
      <c r="E30" s="1256" t="s">
        <v>695</v>
      </c>
      <c r="F30" s="472" t="s">
        <v>916</v>
      </c>
      <c r="G30" s="927" t="s">
        <v>1407</v>
      </c>
      <c r="H30" s="459" t="s">
        <v>917</v>
      </c>
      <c r="I30" s="459" t="s">
        <v>920</v>
      </c>
      <c r="J30" s="459" t="s">
        <v>921</v>
      </c>
      <c r="K30" s="459" t="s">
        <v>922</v>
      </c>
      <c r="L30" s="459" t="s">
        <v>919</v>
      </c>
    </row>
    <row r="31" spans="2:12" ht="114.75">
      <c r="B31" s="1396"/>
      <c r="C31" s="1392"/>
      <c r="D31" s="474">
        <v>29</v>
      </c>
      <c r="E31" s="1256" t="s">
        <v>696</v>
      </c>
      <c r="F31" s="472" t="s">
        <v>923</v>
      </c>
      <c r="G31" s="927" t="s">
        <v>1409</v>
      </c>
      <c r="H31" s="459" t="s">
        <v>924</v>
      </c>
      <c r="I31" s="459" t="s">
        <v>926</v>
      </c>
      <c r="J31" s="459" t="s">
        <v>927</v>
      </c>
      <c r="K31" s="459" t="s">
        <v>928</v>
      </c>
      <c r="L31" s="459" t="s">
        <v>925</v>
      </c>
    </row>
    <row r="32" spans="2:12" ht="38.25">
      <c r="B32" s="1396"/>
      <c r="C32" s="1392"/>
      <c r="D32" s="474">
        <v>30</v>
      </c>
      <c r="E32" s="1257" t="s">
        <v>939</v>
      </c>
      <c r="F32" s="472" t="s">
        <v>929</v>
      </c>
      <c r="G32" s="927"/>
      <c r="H32" s="459" t="s">
        <v>937</v>
      </c>
      <c r="I32" s="459" t="s">
        <v>933</v>
      </c>
      <c r="J32" s="459" t="s">
        <v>934</v>
      </c>
      <c r="K32" s="459" t="s">
        <v>935</v>
      </c>
      <c r="L32" s="459" t="s">
        <v>925</v>
      </c>
    </row>
    <row r="33" spans="2:12" ht="38.25">
      <c r="B33" s="1396"/>
      <c r="C33" s="1392"/>
      <c r="D33" s="474">
        <v>31</v>
      </c>
      <c r="E33" s="1257" t="s">
        <v>1900</v>
      </c>
      <c r="F33" s="480" t="s">
        <v>930</v>
      </c>
      <c r="H33" s="459" t="s">
        <v>938</v>
      </c>
      <c r="I33" s="459" t="s">
        <v>933</v>
      </c>
      <c r="J33" s="459" t="s">
        <v>934</v>
      </c>
      <c r="K33" s="459" t="s">
        <v>936</v>
      </c>
      <c r="L33" s="459" t="s">
        <v>925</v>
      </c>
    </row>
    <row r="34" spans="2:12" ht="127.5">
      <c r="B34" s="1396"/>
      <c r="C34" s="1392"/>
      <c r="D34" s="474">
        <v>32</v>
      </c>
      <c r="E34" s="1256" t="s">
        <v>699</v>
      </c>
      <c r="F34" s="472" t="s">
        <v>940</v>
      </c>
      <c r="G34" s="927"/>
      <c r="H34" s="459" t="s">
        <v>941</v>
      </c>
      <c r="I34" s="459" t="s">
        <v>942</v>
      </c>
      <c r="J34" s="459" t="s">
        <v>943</v>
      </c>
      <c r="K34" s="460"/>
      <c r="L34" s="459" t="s">
        <v>925</v>
      </c>
    </row>
    <row r="35" spans="2:12" ht="63.75">
      <c r="B35" s="1396"/>
      <c r="C35" s="1392"/>
      <c r="D35" s="474">
        <v>33</v>
      </c>
      <c r="E35" s="1256" t="s">
        <v>700</v>
      </c>
      <c r="F35" s="472" t="s">
        <v>944</v>
      </c>
      <c r="G35" s="927"/>
      <c r="H35" s="459" t="s">
        <v>947</v>
      </c>
      <c r="I35" s="459" t="s">
        <v>946</v>
      </c>
      <c r="J35" s="459" t="s">
        <v>945</v>
      </c>
      <c r="K35" s="460"/>
      <c r="L35" s="459" t="s">
        <v>925</v>
      </c>
    </row>
    <row r="36" spans="2:12" ht="114.75">
      <c r="B36" s="1396"/>
      <c r="C36" s="1392"/>
      <c r="D36" s="474">
        <v>34</v>
      </c>
      <c r="E36" s="1256" t="s">
        <v>949</v>
      </c>
      <c r="F36" s="472" t="s">
        <v>948</v>
      </c>
      <c r="G36" s="927"/>
      <c r="H36" s="459" t="s">
        <v>971</v>
      </c>
      <c r="I36" s="459" t="s">
        <v>950</v>
      </c>
      <c r="J36" s="459" t="s">
        <v>972</v>
      </c>
      <c r="K36" s="459"/>
      <c r="L36" s="459" t="s">
        <v>951</v>
      </c>
    </row>
    <row r="37" spans="2:12" ht="51">
      <c r="B37" s="1396"/>
      <c r="C37" s="1392"/>
      <c r="D37" s="474">
        <v>35</v>
      </c>
      <c r="E37" s="1256" t="s">
        <v>702</v>
      </c>
      <c r="F37" s="472" t="s">
        <v>952</v>
      </c>
      <c r="G37" s="927"/>
      <c r="H37" s="459" t="s">
        <v>977</v>
      </c>
      <c r="I37" s="459" t="s">
        <v>973</v>
      </c>
      <c r="J37" s="459" t="s">
        <v>974</v>
      </c>
      <c r="K37" s="459" t="s">
        <v>995</v>
      </c>
      <c r="L37" s="459" t="s">
        <v>951</v>
      </c>
    </row>
    <row r="38" spans="2:12" ht="51">
      <c r="B38" s="1396"/>
      <c r="C38" s="1392"/>
      <c r="D38" s="474">
        <v>36</v>
      </c>
      <c r="E38" s="1256" t="s">
        <v>703</v>
      </c>
      <c r="F38" s="472" t="s">
        <v>953</v>
      </c>
      <c r="G38" s="927"/>
      <c r="H38" s="459" t="s">
        <v>978</v>
      </c>
      <c r="I38" s="459" t="s">
        <v>973</v>
      </c>
      <c r="J38" s="459" t="s">
        <v>974</v>
      </c>
      <c r="K38" s="459" t="s">
        <v>995</v>
      </c>
      <c r="L38" s="459" t="s">
        <v>951</v>
      </c>
    </row>
    <row r="39" spans="2:12" ht="51">
      <c r="B39" s="1396"/>
      <c r="C39" s="1392"/>
      <c r="D39" s="474">
        <v>37</v>
      </c>
      <c r="E39" s="1256" t="s">
        <v>704</v>
      </c>
      <c r="F39" s="472" t="s">
        <v>955</v>
      </c>
      <c r="G39" s="927"/>
      <c r="H39" s="459" t="s">
        <v>976</v>
      </c>
      <c r="I39" s="459" t="s">
        <v>979</v>
      </c>
      <c r="J39" s="459" t="s">
        <v>980</v>
      </c>
      <c r="K39" s="459" t="s">
        <v>994</v>
      </c>
      <c r="L39" s="459" t="s">
        <v>951</v>
      </c>
    </row>
    <row r="40" spans="2:12" ht="51">
      <c r="B40" s="1396"/>
      <c r="C40" s="1392"/>
      <c r="D40" s="474">
        <v>38</v>
      </c>
      <c r="E40" s="1256" t="s">
        <v>705</v>
      </c>
      <c r="F40" s="472" t="s">
        <v>956</v>
      </c>
      <c r="G40" s="927"/>
      <c r="H40" s="459" t="s">
        <v>975</v>
      </c>
      <c r="I40" s="459" t="s">
        <v>979</v>
      </c>
      <c r="J40" s="459" t="s">
        <v>980</v>
      </c>
      <c r="K40" s="459" t="s">
        <v>994</v>
      </c>
      <c r="L40" s="459" t="s">
        <v>951</v>
      </c>
    </row>
    <row r="41" spans="2:12" ht="51">
      <c r="B41" s="1396"/>
      <c r="C41" s="1392"/>
      <c r="D41" s="474">
        <v>39</v>
      </c>
      <c r="E41" s="1256" t="s">
        <v>706</v>
      </c>
      <c r="F41" s="472" t="s">
        <v>957</v>
      </c>
      <c r="G41" s="927"/>
      <c r="H41" s="459" t="s">
        <v>982</v>
      </c>
      <c r="I41" s="459" t="s">
        <v>983</v>
      </c>
      <c r="J41" s="459" t="s">
        <v>1002</v>
      </c>
      <c r="K41" s="459" t="s">
        <v>985</v>
      </c>
      <c r="L41" s="459" t="s">
        <v>951</v>
      </c>
    </row>
    <row r="42" spans="2:12" ht="51">
      <c r="B42" s="1396"/>
      <c r="C42" s="1392"/>
      <c r="D42" s="474">
        <v>40</v>
      </c>
      <c r="E42" s="1256" t="s">
        <v>707</v>
      </c>
      <c r="F42" s="472" t="s">
        <v>958</v>
      </c>
      <c r="G42" s="927"/>
      <c r="H42" s="459" t="s">
        <v>981</v>
      </c>
      <c r="I42" s="459" t="s">
        <v>984</v>
      </c>
      <c r="J42" s="459" t="s">
        <v>1003</v>
      </c>
      <c r="K42" s="459" t="s">
        <v>985</v>
      </c>
      <c r="L42" s="459" t="s">
        <v>951</v>
      </c>
    </row>
    <row r="43" spans="2:12" ht="89.25">
      <c r="B43" s="1396"/>
      <c r="C43" s="1392"/>
      <c r="D43" s="474">
        <v>41</v>
      </c>
      <c r="E43" s="1256" t="s">
        <v>708</v>
      </c>
      <c r="F43" s="472" t="s">
        <v>959</v>
      </c>
      <c r="G43" s="927"/>
      <c r="H43" s="459" t="s">
        <v>986</v>
      </c>
      <c r="I43" s="459" t="s">
        <v>988</v>
      </c>
      <c r="J43" s="459" t="s">
        <v>990</v>
      </c>
      <c r="K43" s="459" t="s">
        <v>992</v>
      </c>
      <c r="L43" s="459" t="s">
        <v>951</v>
      </c>
    </row>
    <row r="44" spans="2:12" ht="76.5">
      <c r="B44" s="1396"/>
      <c r="C44" s="1392"/>
      <c r="D44" s="474">
        <v>42</v>
      </c>
      <c r="E44" s="1256" t="s">
        <v>709</v>
      </c>
      <c r="F44" s="472" t="s">
        <v>960</v>
      </c>
      <c r="G44" s="927"/>
      <c r="H44" s="459" t="s">
        <v>987</v>
      </c>
      <c r="I44" s="459" t="s">
        <v>989</v>
      </c>
      <c r="J44" s="459" t="s">
        <v>991</v>
      </c>
      <c r="K44" s="459" t="s">
        <v>993</v>
      </c>
      <c r="L44" s="459" t="s">
        <v>951</v>
      </c>
    </row>
    <row r="45" spans="2:12" ht="38.25">
      <c r="B45" s="1396"/>
      <c r="C45" s="1392"/>
      <c r="D45" s="474">
        <v>43</v>
      </c>
      <c r="E45" s="1256" t="s">
        <v>710</v>
      </c>
      <c r="F45" s="472" t="s">
        <v>961</v>
      </c>
      <c r="G45" s="927"/>
      <c r="H45" s="459" t="s">
        <v>998</v>
      </c>
      <c r="I45" s="459" t="s">
        <v>996</v>
      </c>
      <c r="J45" s="459"/>
      <c r="K45" s="459" t="s">
        <v>1001</v>
      </c>
      <c r="L45" s="459" t="s">
        <v>1000</v>
      </c>
    </row>
    <row r="46" spans="2:12" ht="38.25">
      <c r="B46" s="1396"/>
      <c r="C46" s="1392"/>
      <c r="D46" s="474">
        <v>44</v>
      </c>
      <c r="E46" s="1256" t="s">
        <v>711</v>
      </c>
      <c r="F46" s="472" t="s">
        <v>962</v>
      </c>
      <c r="G46" s="927"/>
      <c r="H46" s="459" t="s">
        <v>999</v>
      </c>
      <c r="I46" s="459" t="s">
        <v>997</v>
      </c>
      <c r="J46" s="459"/>
      <c r="K46" s="459" t="s">
        <v>1001</v>
      </c>
      <c r="L46" s="459" t="s">
        <v>1000</v>
      </c>
    </row>
    <row r="47" spans="2:12" ht="76.5">
      <c r="B47" s="1396"/>
      <c r="C47" s="1392"/>
      <c r="D47" s="474">
        <v>45</v>
      </c>
      <c r="E47" s="1256" t="s">
        <v>712</v>
      </c>
      <c r="F47" s="472" t="s">
        <v>963</v>
      </c>
      <c r="G47" s="927"/>
      <c r="H47" s="459" t="s">
        <v>1004</v>
      </c>
      <c r="I47" s="459" t="s">
        <v>1006</v>
      </c>
      <c r="J47" s="459" t="s">
        <v>1010</v>
      </c>
      <c r="K47" s="459" t="s">
        <v>1008</v>
      </c>
      <c r="L47" s="459" t="s">
        <v>1000</v>
      </c>
    </row>
    <row r="48" spans="2:12" ht="76.5">
      <c r="B48" s="1396"/>
      <c r="C48" s="1392"/>
      <c r="D48" s="474">
        <v>46</v>
      </c>
      <c r="E48" s="1256" t="s">
        <v>713</v>
      </c>
      <c r="F48" s="472" t="s">
        <v>964</v>
      </c>
      <c r="G48" s="927"/>
      <c r="H48" s="459" t="s">
        <v>1005</v>
      </c>
      <c r="I48" s="459" t="s">
        <v>1007</v>
      </c>
      <c r="J48" s="459" t="s">
        <v>1011</v>
      </c>
      <c r="K48" s="459" t="s">
        <v>1009</v>
      </c>
      <c r="L48" s="459" t="s">
        <v>1000</v>
      </c>
    </row>
    <row r="49" spans="2:12" ht="38.25">
      <c r="B49" s="1396"/>
      <c r="C49" s="1393" t="s">
        <v>1012</v>
      </c>
      <c r="D49" s="475">
        <v>47</v>
      </c>
      <c r="E49" s="1258" t="s">
        <v>714</v>
      </c>
      <c r="F49" s="472" t="s">
        <v>965</v>
      </c>
      <c r="G49" s="927"/>
      <c r="H49" s="459" t="s">
        <v>1013</v>
      </c>
      <c r="I49" s="460"/>
      <c r="J49" s="460"/>
      <c r="K49" s="460"/>
      <c r="L49" s="459" t="s">
        <v>1020</v>
      </c>
    </row>
    <row r="50" spans="2:12" ht="51">
      <c r="B50" s="1396"/>
      <c r="C50" s="1393"/>
      <c r="D50" s="475">
        <v>48</v>
      </c>
      <c r="E50" s="1258" t="s">
        <v>715</v>
      </c>
      <c r="F50" s="472" t="s">
        <v>966</v>
      </c>
      <c r="G50" s="927"/>
      <c r="H50" s="459" t="s">
        <v>1014</v>
      </c>
      <c r="I50" s="460"/>
      <c r="J50" s="460"/>
      <c r="K50" s="460"/>
      <c r="L50" s="459" t="s">
        <v>1020</v>
      </c>
    </row>
    <row r="51" spans="2:12" ht="127.5">
      <c r="B51" s="1396"/>
      <c r="C51" s="1393"/>
      <c r="D51" s="475">
        <v>49</v>
      </c>
      <c r="E51" s="1258" t="s">
        <v>716</v>
      </c>
      <c r="F51" s="472" t="s">
        <v>967</v>
      </c>
      <c r="G51" s="927"/>
      <c r="H51" s="459" t="s">
        <v>1015</v>
      </c>
      <c r="I51" s="460"/>
      <c r="J51" s="460"/>
      <c r="K51" s="460"/>
      <c r="L51" s="459" t="s">
        <v>1020</v>
      </c>
    </row>
    <row r="52" spans="2:12" ht="76.5">
      <c r="B52" s="1396"/>
      <c r="C52" s="1394" t="s">
        <v>1016</v>
      </c>
      <c r="D52" s="448">
        <v>50</v>
      </c>
      <c r="E52" s="1246" t="s">
        <v>1025</v>
      </c>
      <c r="F52" s="472" t="s">
        <v>968</v>
      </c>
      <c r="G52" s="927"/>
      <c r="H52" s="459" t="s">
        <v>1017</v>
      </c>
      <c r="I52" s="460"/>
      <c r="J52" s="460"/>
      <c r="K52" s="460"/>
      <c r="L52" s="459" t="s">
        <v>1019</v>
      </c>
    </row>
    <row r="53" spans="2:12" ht="89.25">
      <c r="B53" s="1396"/>
      <c r="C53" s="1394"/>
      <c r="D53" s="448">
        <v>51</v>
      </c>
      <c r="E53" s="1246" t="s">
        <v>1024</v>
      </c>
      <c r="F53" s="472" t="s">
        <v>969</v>
      </c>
      <c r="G53" s="927" t="s">
        <v>1412</v>
      </c>
      <c r="H53" s="459" t="s">
        <v>1018</v>
      </c>
      <c r="I53" s="459" t="s">
        <v>1021</v>
      </c>
      <c r="J53" s="459" t="s">
        <v>1022</v>
      </c>
      <c r="K53" s="459" t="s">
        <v>1023</v>
      </c>
      <c r="L53" s="459" t="s">
        <v>1019</v>
      </c>
    </row>
    <row r="54" spans="2:12" ht="151.15" customHeight="1">
      <c r="B54" s="1396"/>
      <c r="C54" s="477" t="s">
        <v>915</v>
      </c>
      <c r="D54" s="478">
        <v>52</v>
      </c>
      <c r="E54" s="1259" t="s">
        <v>1026</v>
      </c>
      <c r="F54" s="472" t="s">
        <v>970</v>
      </c>
      <c r="G54" s="927" t="s">
        <v>1410</v>
      </c>
      <c r="H54" s="459" t="s">
        <v>1027</v>
      </c>
      <c r="I54" s="459" t="s">
        <v>1028</v>
      </c>
      <c r="J54" s="459" t="s">
        <v>1029</v>
      </c>
      <c r="K54" s="459" t="s">
        <v>1030</v>
      </c>
      <c r="L54" s="459" t="s">
        <v>1031</v>
      </c>
    </row>
  </sheetData>
  <sheetProtection algorithmName="SHA-512" hashValue="8zaU32gMn6DhLtZGTPl65oh/L/jCfCZCg7/lB57oBSPae7w8p4zwFzcDXbdJUD/F+7VX16wJ5LgqIYQMb67Ejg==" saltValue="MD8qXv/3oOXeXkWfvYy9Jw==" spinCount="100000" sheet="1" formatColumns="0"/>
  <mergeCells count="12">
    <mergeCell ref="C30:C48"/>
    <mergeCell ref="C49:C51"/>
    <mergeCell ref="C52:C53"/>
    <mergeCell ref="B3:B15"/>
    <mergeCell ref="B16:B29"/>
    <mergeCell ref="B30:B54"/>
    <mergeCell ref="C3:C9"/>
    <mergeCell ref="C10:C15"/>
    <mergeCell ref="C16:C19"/>
    <mergeCell ref="C20:C22"/>
    <mergeCell ref="C23:C26"/>
    <mergeCell ref="C27:C28"/>
  </mergeCells>
  <phoneticPr fontId="63" type="noConversion"/>
  <conditionalFormatting sqref="F3:L54">
    <cfRule type="expression" dxfId="106" priority="1">
      <formula>ROW()=CELL("Row")</formula>
    </cfRule>
  </conditionalFormatting>
  <printOptions horizontalCentered="1"/>
  <pageMargins left="0.19685039370078741" right="0.19685039370078741" top="0.59055118110236227" bottom="0.39370078740157483" header="0.31496062992125984" footer="0.31496062992125984"/>
  <pageSetup paperSize="8" scale="83" fitToHeight="0" orientation="landscape" r:id="rId1"/>
  <rowBreaks count="1" manualBreakCount="1">
    <brk id="15" min="1" max="10"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938E9-F881-437C-B51E-8D2CB9712785}">
  <sheetPr codeName="Trang_tính11">
    <tabColor theme="5" tint="0.79998168889431442"/>
  </sheetPr>
  <dimension ref="B1:AQ74"/>
  <sheetViews>
    <sheetView showGridLines="0" zoomScale="110" zoomScaleNormal="110" workbookViewId="0">
      <selection activeCell="T1" sqref="T1"/>
    </sheetView>
  </sheetViews>
  <sheetFormatPr defaultColWidth="8.85546875" defaultRowHeight="12.75"/>
  <cols>
    <col min="1" max="1" width="4.42578125" style="1" customWidth="1"/>
    <col min="2" max="2" width="8.85546875" style="493"/>
    <col min="3" max="3" width="16" style="493" customWidth="1"/>
    <col min="4" max="15" width="6.7109375" style="492" customWidth="1"/>
    <col min="16" max="16" width="6.7109375" style="1" customWidth="1"/>
    <col min="17" max="19" width="7.28515625" style="1" customWidth="1"/>
    <col min="20" max="21" width="5.7109375" style="1" customWidth="1"/>
    <col min="22" max="22" width="25" style="1" bestFit="1" customWidth="1"/>
    <col min="23" max="23" width="7.42578125" style="1" customWidth="1"/>
    <col min="24" max="31" width="6.7109375" style="1" customWidth="1"/>
    <col min="32" max="32" width="7.28515625" style="1" customWidth="1"/>
    <col min="33" max="33" width="7.140625" style="1" customWidth="1"/>
    <col min="34" max="42" width="6.7109375" style="1" customWidth="1"/>
    <col min="43" max="43" width="8.85546875" style="1"/>
    <col min="44" max="44" width="4.5703125" style="1" customWidth="1"/>
    <col min="45" max="45" width="26.85546875" style="1" customWidth="1"/>
    <col min="46" max="70" width="6.7109375" style="1" customWidth="1"/>
    <col min="71" max="16384" width="8.85546875" style="1"/>
  </cols>
  <sheetData>
    <row r="1" spans="2:43" ht="49.15" customHeight="1"/>
    <row r="2" spans="2:43" ht="21" customHeight="1" thickBot="1">
      <c r="C2" s="518" t="s">
        <v>1123</v>
      </c>
      <c r="W2" s="518" t="s">
        <v>1122</v>
      </c>
    </row>
    <row r="3" spans="2:43" ht="18" customHeight="1" thickBot="1">
      <c r="B3" s="1455" t="s">
        <v>1034</v>
      </c>
      <c r="C3" s="1456"/>
      <c r="D3" s="510" t="s">
        <v>1040</v>
      </c>
      <c r="E3" s="500" t="s">
        <v>1040</v>
      </c>
      <c r="F3" s="500" t="s">
        <v>1040</v>
      </c>
      <c r="G3" s="500" t="s">
        <v>1040</v>
      </c>
      <c r="H3" s="500" t="s">
        <v>1035</v>
      </c>
      <c r="I3" s="500" t="s">
        <v>1035</v>
      </c>
      <c r="J3" s="500" t="s">
        <v>1035</v>
      </c>
      <c r="K3" s="500" t="s">
        <v>1035</v>
      </c>
      <c r="L3" s="500" t="s">
        <v>354</v>
      </c>
      <c r="M3" s="500" t="s">
        <v>354</v>
      </c>
      <c r="N3" s="500" t="s">
        <v>1035</v>
      </c>
      <c r="O3" s="501" t="s">
        <v>1035</v>
      </c>
      <c r="P3" s="517">
        <f>COUNTA(D3:O3)</f>
        <v>12</v>
      </c>
      <c r="T3" s="1464" t="s">
        <v>1113</v>
      </c>
      <c r="U3" s="1464" t="s">
        <v>1126</v>
      </c>
      <c r="V3" s="1468" t="s">
        <v>1112</v>
      </c>
      <c r="W3" s="1462" t="s">
        <v>1092</v>
      </c>
      <c r="X3" s="1449" t="s">
        <v>1093</v>
      </c>
      <c r="Y3" s="1449" t="s">
        <v>1094</v>
      </c>
      <c r="Z3" s="1449" t="s">
        <v>1095</v>
      </c>
      <c r="AA3" s="1449" t="s">
        <v>1096</v>
      </c>
      <c r="AB3" s="1449" t="s">
        <v>1097</v>
      </c>
      <c r="AC3" s="1449" t="s">
        <v>1099</v>
      </c>
      <c r="AD3" s="1449" t="s">
        <v>1098</v>
      </c>
      <c r="AE3" s="1449" t="s">
        <v>1100</v>
      </c>
      <c r="AF3" s="1449" t="s">
        <v>1101</v>
      </c>
      <c r="AG3" s="1449" t="s">
        <v>1102</v>
      </c>
      <c r="AH3" s="1449" t="s">
        <v>1103</v>
      </c>
      <c r="AI3" s="1449" t="s">
        <v>1104</v>
      </c>
      <c r="AJ3" s="1449" t="s">
        <v>1105</v>
      </c>
      <c r="AK3" s="1449" t="s">
        <v>1106</v>
      </c>
      <c r="AL3" s="1449" t="s">
        <v>1107</v>
      </c>
      <c r="AM3" s="1449" t="s">
        <v>1108</v>
      </c>
      <c r="AN3" s="1449" t="s">
        <v>1109</v>
      </c>
      <c r="AO3" s="1474" t="s">
        <v>1110</v>
      </c>
      <c r="AP3" s="1476" t="s">
        <v>1111</v>
      </c>
    </row>
    <row r="4" spans="2:43" ht="18" customHeight="1">
      <c r="B4" s="1451" t="s">
        <v>1036</v>
      </c>
      <c r="C4" s="514" t="s">
        <v>1037</v>
      </c>
      <c r="D4" s="511"/>
      <c r="E4" s="502"/>
      <c r="F4" s="502"/>
      <c r="G4" s="502"/>
      <c r="H4" s="502" t="s">
        <v>1035</v>
      </c>
      <c r="I4" s="502" t="s">
        <v>1035</v>
      </c>
      <c r="J4" s="502" t="s">
        <v>1035</v>
      </c>
      <c r="K4" s="502" t="s">
        <v>1035</v>
      </c>
      <c r="L4" s="502" t="s">
        <v>360</v>
      </c>
      <c r="M4" s="502" t="s">
        <v>1035</v>
      </c>
      <c r="N4" s="503"/>
      <c r="O4" s="504" t="s">
        <v>1035</v>
      </c>
      <c r="P4" s="517">
        <f t="shared" ref="P4:P23" si="0">COUNTA(D4:O4)</f>
        <v>7</v>
      </c>
      <c r="T4" s="1464"/>
      <c r="U4" s="1466"/>
      <c r="V4" s="1469"/>
      <c r="W4" s="1463"/>
      <c r="X4" s="1450"/>
      <c r="Y4" s="1450"/>
      <c r="Z4" s="1450"/>
      <c r="AA4" s="1450"/>
      <c r="AB4" s="1450"/>
      <c r="AC4" s="1450"/>
      <c r="AD4" s="1450"/>
      <c r="AE4" s="1450"/>
      <c r="AF4" s="1450"/>
      <c r="AG4" s="1450"/>
      <c r="AH4" s="1450"/>
      <c r="AI4" s="1450"/>
      <c r="AJ4" s="1450"/>
      <c r="AK4" s="1450"/>
      <c r="AL4" s="1450"/>
      <c r="AM4" s="1450"/>
      <c r="AN4" s="1450"/>
      <c r="AO4" s="1475"/>
      <c r="AP4" s="1476"/>
    </row>
    <row r="5" spans="2:43" ht="18" customHeight="1">
      <c r="B5" s="1452"/>
      <c r="C5" s="515" t="s">
        <v>1038</v>
      </c>
      <c r="D5" s="512"/>
      <c r="E5" s="498"/>
      <c r="F5" s="498"/>
      <c r="G5" s="498"/>
      <c r="H5" s="498" t="s">
        <v>1035</v>
      </c>
      <c r="I5" s="498" t="s">
        <v>1035</v>
      </c>
      <c r="J5" s="498" t="s">
        <v>1035</v>
      </c>
      <c r="K5" s="498" t="s">
        <v>1035</v>
      </c>
      <c r="L5" s="498" t="s">
        <v>362</v>
      </c>
      <c r="M5" s="498" t="s">
        <v>1035</v>
      </c>
      <c r="N5" s="499" t="s">
        <v>1040</v>
      </c>
      <c r="O5" s="505" t="s">
        <v>1035</v>
      </c>
      <c r="P5" s="517">
        <f t="shared" si="0"/>
        <v>8</v>
      </c>
      <c r="T5" s="1464"/>
      <c r="U5" s="1466"/>
      <c r="V5" s="1469"/>
      <c r="W5" s="1463"/>
      <c r="X5" s="1450"/>
      <c r="Y5" s="1450"/>
      <c r="Z5" s="1450"/>
      <c r="AA5" s="1450"/>
      <c r="AB5" s="1450"/>
      <c r="AC5" s="1450"/>
      <c r="AD5" s="1450"/>
      <c r="AE5" s="1450"/>
      <c r="AF5" s="1450"/>
      <c r="AG5" s="1450"/>
      <c r="AH5" s="1450"/>
      <c r="AI5" s="1450"/>
      <c r="AJ5" s="1450"/>
      <c r="AK5" s="1450"/>
      <c r="AL5" s="1450"/>
      <c r="AM5" s="1450"/>
      <c r="AN5" s="1450"/>
      <c r="AO5" s="1475"/>
      <c r="AP5" s="1476"/>
    </row>
    <row r="6" spans="2:43" ht="18" customHeight="1" thickBot="1">
      <c r="B6" s="1453"/>
      <c r="C6" s="516" t="s">
        <v>1039</v>
      </c>
      <c r="D6" s="513"/>
      <c r="E6" s="506"/>
      <c r="F6" s="506"/>
      <c r="G6" s="507"/>
      <c r="H6" s="507" t="s">
        <v>1035</v>
      </c>
      <c r="I6" s="507" t="s">
        <v>1035</v>
      </c>
      <c r="J6" s="507" t="s">
        <v>1040</v>
      </c>
      <c r="K6" s="507"/>
      <c r="L6" s="507"/>
      <c r="M6" s="507"/>
      <c r="N6" s="507"/>
      <c r="O6" s="508"/>
      <c r="P6" s="517">
        <f t="shared" si="0"/>
        <v>3</v>
      </c>
      <c r="T6" s="1464"/>
      <c r="U6" s="1466"/>
      <c r="V6" s="1469"/>
      <c r="W6" s="1463"/>
      <c r="X6" s="1450"/>
      <c r="Y6" s="1450"/>
      <c r="Z6" s="1450"/>
      <c r="AA6" s="1450"/>
      <c r="AB6" s="1450"/>
      <c r="AC6" s="1450"/>
      <c r="AD6" s="1450"/>
      <c r="AE6" s="1450"/>
      <c r="AF6" s="1450"/>
      <c r="AG6" s="1450"/>
      <c r="AH6" s="1450"/>
      <c r="AI6" s="1450"/>
      <c r="AJ6" s="1450"/>
      <c r="AK6" s="1450"/>
      <c r="AL6" s="1450"/>
      <c r="AM6" s="1450"/>
      <c r="AN6" s="1450"/>
      <c r="AO6" s="1475"/>
      <c r="AP6" s="1476"/>
    </row>
    <row r="7" spans="2:43" ht="18" customHeight="1">
      <c r="B7" s="1451" t="s">
        <v>1041</v>
      </c>
      <c r="C7" s="514" t="s">
        <v>1042</v>
      </c>
      <c r="D7" s="511" t="s">
        <v>1040</v>
      </c>
      <c r="E7" s="502" t="s">
        <v>1040</v>
      </c>
      <c r="F7" s="502" t="s">
        <v>1040</v>
      </c>
      <c r="G7" s="502" t="s">
        <v>1040</v>
      </c>
      <c r="H7" s="503" t="s">
        <v>1035</v>
      </c>
      <c r="I7" s="503" t="s">
        <v>1035</v>
      </c>
      <c r="J7" s="503" t="s">
        <v>1035</v>
      </c>
      <c r="K7" s="503" t="s">
        <v>1035</v>
      </c>
      <c r="L7" s="502"/>
      <c r="M7" s="502"/>
      <c r="N7" s="503"/>
      <c r="O7" s="509"/>
      <c r="P7" s="517">
        <f t="shared" si="0"/>
        <v>8</v>
      </c>
      <c r="T7" s="1464"/>
      <c r="U7" s="1466"/>
      <c r="V7" s="1469"/>
      <c r="W7" s="1463"/>
      <c r="X7" s="1450"/>
      <c r="Y7" s="1450"/>
      <c r="Z7" s="1450"/>
      <c r="AA7" s="1450"/>
      <c r="AB7" s="1450"/>
      <c r="AC7" s="1450"/>
      <c r="AD7" s="1450"/>
      <c r="AE7" s="1450"/>
      <c r="AF7" s="1450"/>
      <c r="AG7" s="1450"/>
      <c r="AH7" s="1450"/>
      <c r="AI7" s="1450"/>
      <c r="AJ7" s="1450"/>
      <c r="AK7" s="1450"/>
      <c r="AL7" s="1450"/>
      <c r="AM7" s="1450"/>
      <c r="AN7" s="1450"/>
      <c r="AO7" s="1475"/>
      <c r="AP7" s="1476"/>
    </row>
    <row r="8" spans="2:43" ht="18" customHeight="1" thickBot="1">
      <c r="B8" s="1452"/>
      <c r="C8" s="515" t="s">
        <v>1043</v>
      </c>
      <c r="D8" s="512" t="s">
        <v>1040</v>
      </c>
      <c r="E8" s="498" t="s">
        <v>1040</v>
      </c>
      <c r="F8" s="498" t="s">
        <v>1040</v>
      </c>
      <c r="G8" s="498" t="s">
        <v>1040</v>
      </c>
      <c r="H8" s="499" t="s">
        <v>1035</v>
      </c>
      <c r="I8" s="499" t="s">
        <v>1035</v>
      </c>
      <c r="J8" s="499" t="s">
        <v>1035</v>
      </c>
      <c r="K8" s="499" t="s">
        <v>1035</v>
      </c>
      <c r="L8" s="498"/>
      <c r="M8" s="498"/>
      <c r="N8" s="499"/>
      <c r="O8" s="505"/>
      <c r="P8" s="517">
        <f t="shared" si="0"/>
        <v>8</v>
      </c>
      <c r="T8" s="1465"/>
      <c r="U8" s="1467"/>
      <c r="V8" s="1470"/>
      <c r="W8" s="1463"/>
      <c r="X8" s="1450"/>
      <c r="Y8" s="1450"/>
      <c r="Z8" s="1450"/>
      <c r="AA8" s="1450"/>
      <c r="AB8" s="1450"/>
      <c r="AC8" s="1450"/>
      <c r="AD8" s="1450"/>
      <c r="AE8" s="1450"/>
      <c r="AF8" s="1450"/>
      <c r="AG8" s="1450"/>
      <c r="AH8" s="1450"/>
      <c r="AI8" s="1450"/>
      <c r="AJ8" s="1450"/>
      <c r="AK8" s="1450"/>
      <c r="AL8" s="1450"/>
      <c r="AM8" s="1450"/>
      <c r="AN8" s="1450"/>
      <c r="AO8" s="1475"/>
      <c r="AP8" s="1476"/>
    </row>
    <row r="9" spans="2:43" ht="18" customHeight="1" thickBot="1">
      <c r="B9" s="1453"/>
      <c r="C9" s="516" t="s">
        <v>1039</v>
      </c>
      <c r="D9" s="513" t="s">
        <v>1040</v>
      </c>
      <c r="E9" s="506" t="s">
        <v>1040</v>
      </c>
      <c r="F9" s="506" t="s">
        <v>1040</v>
      </c>
      <c r="G9" s="506" t="s">
        <v>1040</v>
      </c>
      <c r="H9" s="507" t="s">
        <v>1035</v>
      </c>
      <c r="I9" s="507" t="s">
        <v>1035</v>
      </c>
      <c r="J9" s="507" t="s">
        <v>1035</v>
      </c>
      <c r="K9" s="507" t="s">
        <v>1035</v>
      </c>
      <c r="L9" s="506"/>
      <c r="M9" s="506"/>
      <c r="N9" s="507"/>
      <c r="O9" s="508"/>
      <c r="P9" s="517">
        <f t="shared" si="0"/>
        <v>8</v>
      </c>
      <c r="T9" s="548" t="s">
        <v>1078</v>
      </c>
      <c r="U9" s="557" t="s">
        <v>1114</v>
      </c>
      <c r="V9" s="550" t="s">
        <v>1079</v>
      </c>
      <c r="W9" s="561"/>
      <c r="X9" s="562"/>
      <c r="Y9" s="562"/>
      <c r="Z9" s="562"/>
      <c r="AA9" s="562"/>
      <c r="AB9" s="562"/>
      <c r="AC9" s="562"/>
      <c r="AD9" s="562">
        <v>2</v>
      </c>
      <c r="AE9" s="562"/>
      <c r="AF9" s="562"/>
      <c r="AG9" s="562"/>
      <c r="AH9" s="562"/>
      <c r="AI9" s="562"/>
      <c r="AJ9" s="562">
        <v>8</v>
      </c>
      <c r="AK9" s="562"/>
      <c r="AL9" s="562"/>
      <c r="AM9" s="562">
        <v>9</v>
      </c>
      <c r="AN9" s="562"/>
      <c r="AO9" s="563"/>
      <c r="AP9" s="564">
        <f>SUM(W9:AO9)</f>
        <v>19</v>
      </c>
      <c r="AQ9" s="546"/>
    </row>
    <row r="10" spans="2:43" ht="18" customHeight="1" thickBot="1">
      <c r="B10" s="1451" t="s">
        <v>1044</v>
      </c>
      <c r="C10" s="514" t="s">
        <v>1042</v>
      </c>
      <c r="D10" s="511" t="s">
        <v>1040</v>
      </c>
      <c r="E10" s="502" t="s">
        <v>1040</v>
      </c>
      <c r="F10" s="502" t="s">
        <v>1040</v>
      </c>
      <c r="G10" s="502" t="s">
        <v>1040</v>
      </c>
      <c r="H10" s="503" t="s">
        <v>1035</v>
      </c>
      <c r="I10" s="503"/>
      <c r="J10" s="503"/>
      <c r="K10" s="503"/>
      <c r="L10" s="503"/>
      <c r="M10" s="503"/>
      <c r="N10" s="503"/>
      <c r="O10" s="509"/>
      <c r="P10" s="517">
        <f t="shared" si="0"/>
        <v>5</v>
      </c>
      <c r="T10" s="549">
        <v>4</v>
      </c>
      <c r="U10" s="523">
        <v>4</v>
      </c>
      <c r="V10" s="547" t="s">
        <v>1089</v>
      </c>
      <c r="W10" s="561"/>
      <c r="X10" s="572"/>
      <c r="Y10" s="572"/>
      <c r="Z10" s="572"/>
      <c r="AA10" s="572"/>
      <c r="AB10" s="572"/>
      <c r="AC10" s="562"/>
      <c r="AD10" s="562"/>
      <c r="AE10" s="562"/>
      <c r="AF10" s="562">
        <v>1</v>
      </c>
      <c r="AG10" s="562">
        <v>1</v>
      </c>
      <c r="AH10" s="562"/>
      <c r="AI10" s="562"/>
      <c r="AJ10" s="562"/>
      <c r="AK10" s="562"/>
      <c r="AL10" s="562"/>
      <c r="AM10" s="562"/>
      <c r="AN10" s="562"/>
      <c r="AO10" s="563"/>
      <c r="AP10" s="564">
        <f t="shared" ref="AP10:AP20" si="1">SUM(W10:AO10)</f>
        <v>2</v>
      </c>
      <c r="AQ10" s="546"/>
    </row>
    <row r="11" spans="2:43" ht="18" customHeight="1">
      <c r="B11" s="1452"/>
      <c r="C11" s="515" t="s">
        <v>1043</v>
      </c>
      <c r="D11" s="512" t="s">
        <v>1040</v>
      </c>
      <c r="E11" s="498" t="s">
        <v>1040</v>
      </c>
      <c r="F11" s="498" t="s">
        <v>1040</v>
      </c>
      <c r="G11" s="498" t="s">
        <v>1040</v>
      </c>
      <c r="H11" s="499" t="s">
        <v>1035</v>
      </c>
      <c r="I11" s="499"/>
      <c r="J11" s="499"/>
      <c r="K11" s="499"/>
      <c r="L11" s="499"/>
      <c r="M11" s="499"/>
      <c r="N11" s="499"/>
      <c r="O11" s="505"/>
      <c r="P11" s="517">
        <f t="shared" si="0"/>
        <v>5</v>
      </c>
      <c r="T11" s="585">
        <v>5</v>
      </c>
      <c r="U11" s="1471">
        <v>5</v>
      </c>
      <c r="V11" s="586" t="s">
        <v>1081</v>
      </c>
      <c r="W11" s="571"/>
      <c r="X11" s="574">
        <v>2</v>
      </c>
      <c r="Y11" s="575"/>
      <c r="Z11" s="575"/>
      <c r="AA11" s="575"/>
      <c r="AB11" s="576"/>
      <c r="AC11" s="561"/>
      <c r="AD11" s="562"/>
      <c r="AE11" s="562"/>
      <c r="AF11" s="562"/>
      <c r="AG11" s="562"/>
      <c r="AH11" s="562"/>
      <c r="AI11" s="562"/>
      <c r="AJ11" s="562"/>
      <c r="AK11" s="562"/>
      <c r="AL11" s="562"/>
      <c r="AM11" s="562"/>
      <c r="AN11" s="562"/>
      <c r="AO11" s="563"/>
      <c r="AP11" s="564">
        <f t="shared" si="1"/>
        <v>2</v>
      </c>
      <c r="AQ11" s="546"/>
    </row>
    <row r="12" spans="2:43" ht="18" customHeight="1" thickBot="1">
      <c r="B12" s="1453"/>
      <c r="C12" s="516" t="s">
        <v>1039</v>
      </c>
      <c r="D12" s="513" t="s">
        <v>1040</v>
      </c>
      <c r="E12" s="506" t="s">
        <v>1040</v>
      </c>
      <c r="F12" s="506" t="s">
        <v>1040</v>
      </c>
      <c r="G12" s="506" t="s">
        <v>1040</v>
      </c>
      <c r="H12" s="507" t="s">
        <v>1035</v>
      </c>
      <c r="I12" s="507"/>
      <c r="J12" s="507"/>
      <c r="K12" s="507"/>
      <c r="L12" s="507"/>
      <c r="M12" s="507"/>
      <c r="N12" s="507"/>
      <c r="O12" s="508"/>
      <c r="P12" s="517">
        <f t="shared" si="0"/>
        <v>5</v>
      </c>
      <c r="T12" s="585">
        <v>6</v>
      </c>
      <c r="U12" s="1472"/>
      <c r="V12" s="586" t="s">
        <v>1080</v>
      </c>
      <c r="W12" s="571"/>
      <c r="X12" s="577"/>
      <c r="Y12" s="578">
        <v>2</v>
      </c>
      <c r="Z12" s="578"/>
      <c r="AA12" s="578"/>
      <c r="AB12" s="579"/>
      <c r="AC12" s="561"/>
      <c r="AD12" s="562"/>
      <c r="AE12" s="562"/>
      <c r="AF12" s="562"/>
      <c r="AG12" s="562"/>
      <c r="AH12" s="562"/>
      <c r="AI12" s="562"/>
      <c r="AJ12" s="562"/>
      <c r="AK12" s="562"/>
      <c r="AL12" s="562"/>
      <c r="AM12" s="562"/>
      <c r="AN12" s="562"/>
      <c r="AO12" s="563"/>
      <c r="AP12" s="564">
        <f t="shared" si="1"/>
        <v>2</v>
      </c>
      <c r="AQ12" s="546"/>
    </row>
    <row r="13" spans="2:43" ht="18" customHeight="1">
      <c r="B13" s="1451" t="s">
        <v>1045</v>
      </c>
      <c r="C13" s="514" t="s">
        <v>1042</v>
      </c>
      <c r="D13" s="511"/>
      <c r="E13" s="502"/>
      <c r="F13" s="502"/>
      <c r="G13" s="502"/>
      <c r="H13" s="503" t="s">
        <v>1035</v>
      </c>
      <c r="I13" s="503" t="s">
        <v>1035</v>
      </c>
      <c r="J13" s="503" t="s">
        <v>1035</v>
      </c>
      <c r="K13" s="503" t="s">
        <v>1035</v>
      </c>
      <c r="L13" s="503"/>
      <c r="M13" s="503"/>
      <c r="N13" s="503"/>
      <c r="O13" s="509"/>
      <c r="P13" s="517">
        <f t="shared" si="0"/>
        <v>4</v>
      </c>
      <c r="T13" s="585">
        <v>7</v>
      </c>
      <c r="U13" s="1472"/>
      <c r="V13" s="586" t="s">
        <v>1082</v>
      </c>
      <c r="W13" s="571"/>
      <c r="X13" s="577"/>
      <c r="Y13" s="578"/>
      <c r="Z13" s="578">
        <v>2</v>
      </c>
      <c r="AA13" s="578"/>
      <c r="AB13" s="579"/>
      <c r="AC13" s="561"/>
      <c r="AD13" s="562"/>
      <c r="AE13" s="562"/>
      <c r="AF13" s="562"/>
      <c r="AG13" s="562"/>
      <c r="AH13" s="562"/>
      <c r="AI13" s="562"/>
      <c r="AJ13" s="562"/>
      <c r="AK13" s="562"/>
      <c r="AL13" s="562"/>
      <c r="AM13" s="562"/>
      <c r="AN13" s="562"/>
      <c r="AO13" s="563"/>
      <c r="AP13" s="564">
        <f t="shared" si="1"/>
        <v>2</v>
      </c>
      <c r="AQ13" s="546"/>
    </row>
    <row r="14" spans="2:43" ht="18" customHeight="1">
      <c r="B14" s="1452"/>
      <c r="C14" s="515" t="s">
        <v>1043</v>
      </c>
      <c r="D14" s="512"/>
      <c r="E14" s="498"/>
      <c r="F14" s="498"/>
      <c r="G14" s="498"/>
      <c r="H14" s="499" t="s">
        <v>1035</v>
      </c>
      <c r="I14" s="499" t="s">
        <v>1035</v>
      </c>
      <c r="J14" s="499" t="s">
        <v>1035</v>
      </c>
      <c r="K14" s="499" t="s">
        <v>1035</v>
      </c>
      <c r="L14" s="499"/>
      <c r="M14" s="499"/>
      <c r="N14" s="499"/>
      <c r="O14" s="505"/>
      <c r="P14" s="517">
        <f t="shared" si="0"/>
        <v>4</v>
      </c>
      <c r="T14" s="585">
        <v>8</v>
      </c>
      <c r="U14" s="1472"/>
      <c r="V14" s="586" t="s">
        <v>1083</v>
      </c>
      <c r="W14" s="571"/>
      <c r="X14" s="577"/>
      <c r="Y14" s="578"/>
      <c r="Z14" s="578"/>
      <c r="AA14" s="578">
        <v>2</v>
      </c>
      <c r="AB14" s="579"/>
      <c r="AC14" s="561"/>
      <c r="AD14" s="562"/>
      <c r="AE14" s="562"/>
      <c r="AF14" s="562"/>
      <c r="AG14" s="562"/>
      <c r="AH14" s="562"/>
      <c r="AI14" s="562"/>
      <c r="AJ14" s="562"/>
      <c r="AK14" s="562"/>
      <c r="AL14" s="562"/>
      <c r="AM14" s="562"/>
      <c r="AN14" s="562"/>
      <c r="AO14" s="563"/>
      <c r="AP14" s="564">
        <f t="shared" si="1"/>
        <v>2</v>
      </c>
      <c r="AQ14" s="546"/>
    </row>
    <row r="15" spans="2:43" ht="18" customHeight="1" thickBot="1">
      <c r="B15" s="1453"/>
      <c r="C15" s="516" t="s">
        <v>1039</v>
      </c>
      <c r="D15" s="513"/>
      <c r="E15" s="506"/>
      <c r="F15" s="506"/>
      <c r="G15" s="506"/>
      <c r="H15" s="507" t="s">
        <v>1035</v>
      </c>
      <c r="I15" s="507" t="s">
        <v>1035</v>
      </c>
      <c r="J15" s="507" t="s">
        <v>1035</v>
      </c>
      <c r="K15" s="507" t="s">
        <v>1035</v>
      </c>
      <c r="L15" s="507"/>
      <c r="M15" s="507"/>
      <c r="N15" s="507"/>
      <c r="O15" s="508"/>
      <c r="P15" s="517">
        <f t="shared" si="0"/>
        <v>4</v>
      </c>
      <c r="T15" s="585">
        <v>9</v>
      </c>
      <c r="U15" s="1473"/>
      <c r="V15" s="586" t="s">
        <v>1084</v>
      </c>
      <c r="W15" s="571"/>
      <c r="X15" s="580"/>
      <c r="Y15" s="581"/>
      <c r="Z15" s="581"/>
      <c r="AA15" s="581"/>
      <c r="AB15" s="582">
        <v>2</v>
      </c>
      <c r="AC15" s="561"/>
      <c r="AD15" s="562"/>
      <c r="AE15" s="562"/>
      <c r="AF15" s="562"/>
      <c r="AG15" s="562"/>
      <c r="AH15" s="562"/>
      <c r="AI15" s="562"/>
      <c r="AJ15" s="562"/>
      <c r="AK15" s="562"/>
      <c r="AL15" s="562"/>
      <c r="AM15" s="562"/>
      <c r="AN15" s="562"/>
      <c r="AO15" s="563"/>
      <c r="AP15" s="564">
        <f t="shared" si="1"/>
        <v>2</v>
      </c>
      <c r="AQ15" s="546"/>
    </row>
    <row r="16" spans="2:43" ht="18" customHeight="1">
      <c r="B16" s="1451" t="s">
        <v>391</v>
      </c>
      <c r="C16" s="514" t="s">
        <v>1046</v>
      </c>
      <c r="D16" s="511" t="s">
        <v>1040</v>
      </c>
      <c r="E16" s="502" t="s">
        <v>1040</v>
      </c>
      <c r="F16" s="502" t="s">
        <v>1040</v>
      </c>
      <c r="G16" s="502" t="s">
        <v>1040</v>
      </c>
      <c r="H16" s="503" t="s">
        <v>1035</v>
      </c>
      <c r="I16" s="503"/>
      <c r="J16" s="503"/>
      <c r="K16" s="503"/>
      <c r="L16" s="503"/>
      <c r="M16" s="503"/>
      <c r="N16" s="503"/>
      <c r="O16" s="509"/>
      <c r="P16" s="517">
        <f t="shared" si="0"/>
        <v>5</v>
      </c>
      <c r="T16" s="549">
        <v>10</v>
      </c>
      <c r="U16" s="523">
        <v>6</v>
      </c>
      <c r="V16" s="547" t="s">
        <v>1085</v>
      </c>
      <c r="W16" s="561"/>
      <c r="X16" s="573"/>
      <c r="Y16" s="573"/>
      <c r="Z16" s="573"/>
      <c r="AA16" s="573"/>
      <c r="AB16" s="573"/>
      <c r="AC16" s="562">
        <v>2</v>
      </c>
      <c r="AD16" s="562"/>
      <c r="AE16" s="562"/>
      <c r="AF16" s="562"/>
      <c r="AG16" s="562"/>
      <c r="AH16" s="562"/>
      <c r="AI16" s="562"/>
      <c r="AJ16" s="562"/>
      <c r="AK16" s="562"/>
      <c r="AL16" s="562"/>
      <c r="AM16" s="562"/>
      <c r="AN16" s="562"/>
      <c r="AO16" s="563"/>
      <c r="AP16" s="564">
        <f t="shared" si="1"/>
        <v>2</v>
      </c>
      <c r="AQ16" s="546"/>
    </row>
    <row r="17" spans="2:43" ht="18" customHeight="1">
      <c r="B17" s="1452"/>
      <c r="C17" s="515" t="s">
        <v>1047</v>
      </c>
      <c r="D17" s="512" t="s">
        <v>1040</v>
      </c>
      <c r="E17" s="498" t="s">
        <v>1040</v>
      </c>
      <c r="F17" s="498" t="s">
        <v>1040</v>
      </c>
      <c r="G17" s="498" t="s">
        <v>1040</v>
      </c>
      <c r="H17" s="499" t="s">
        <v>1035</v>
      </c>
      <c r="I17" s="499"/>
      <c r="J17" s="499"/>
      <c r="K17" s="499"/>
      <c r="L17" s="499"/>
      <c r="M17" s="499"/>
      <c r="N17" s="499"/>
      <c r="O17" s="505"/>
      <c r="P17" s="517">
        <f t="shared" si="0"/>
        <v>5</v>
      </c>
      <c r="T17" s="549">
        <v>11</v>
      </c>
      <c r="U17" s="523">
        <v>7</v>
      </c>
      <c r="V17" s="547" t="s">
        <v>1086</v>
      </c>
      <c r="W17" s="561"/>
      <c r="X17" s="562"/>
      <c r="Y17" s="562"/>
      <c r="Z17" s="562"/>
      <c r="AA17" s="562"/>
      <c r="AB17" s="562"/>
      <c r="AC17" s="562"/>
      <c r="AD17" s="562">
        <v>2</v>
      </c>
      <c r="AE17" s="562">
        <v>1</v>
      </c>
      <c r="AF17" s="562"/>
      <c r="AG17" s="562"/>
      <c r="AH17" s="562"/>
      <c r="AI17" s="562"/>
      <c r="AJ17" s="562"/>
      <c r="AK17" s="562"/>
      <c r="AL17" s="562"/>
      <c r="AM17" s="562"/>
      <c r="AN17" s="562"/>
      <c r="AO17" s="563"/>
      <c r="AP17" s="564">
        <f t="shared" si="1"/>
        <v>3</v>
      </c>
      <c r="AQ17" s="546"/>
    </row>
    <row r="18" spans="2:43" ht="18" customHeight="1">
      <c r="B18" s="1452"/>
      <c r="C18" s="515" t="s">
        <v>1048</v>
      </c>
      <c r="D18" s="512" t="s">
        <v>1040</v>
      </c>
      <c r="E18" s="498" t="s">
        <v>1040</v>
      </c>
      <c r="F18" s="498" t="s">
        <v>1040</v>
      </c>
      <c r="G18" s="498" t="s">
        <v>1040</v>
      </c>
      <c r="H18" s="499" t="s">
        <v>1035</v>
      </c>
      <c r="I18" s="499"/>
      <c r="J18" s="499"/>
      <c r="K18" s="499"/>
      <c r="L18" s="499"/>
      <c r="M18" s="499"/>
      <c r="N18" s="499"/>
      <c r="O18" s="505"/>
      <c r="P18" s="517">
        <f t="shared" si="0"/>
        <v>5</v>
      </c>
      <c r="T18" s="549">
        <v>12</v>
      </c>
      <c r="U18" s="523">
        <v>8</v>
      </c>
      <c r="V18" s="547" t="s">
        <v>1087</v>
      </c>
      <c r="W18" s="561"/>
      <c r="X18" s="562"/>
      <c r="Y18" s="562"/>
      <c r="Z18" s="562"/>
      <c r="AA18" s="562"/>
      <c r="AB18" s="562"/>
      <c r="AC18" s="562"/>
      <c r="AD18" s="562"/>
      <c r="AE18" s="562"/>
      <c r="AF18" s="562"/>
      <c r="AG18" s="562">
        <v>1</v>
      </c>
      <c r="AH18" s="562"/>
      <c r="AI18" s="562"/>
      <c r="AJ18" s="562"/>
      <c r="AK18" s="562"/>
      <c r="AL18" s="562"/>
      <c r="AM18" s="562"/>
      <c r="AN18" s="562"/>
      <c r="AO18" s="563"/>
      <c r="AP18" s="564">
        <f t="shared" si="1"/>
        <v>1</v>
      </c>
    </row>
    <row r="19" spans="2:43" ht="18" customHeight="1" thickBot="1">
      <c r="B19" s="1453"/>
      <c r="C19" s="516" t="s">
        <v>1049</v>
      </c>
      <c r="D19" s="513" t="s">
        <v>1040</v>
      </c>
      <c r="E19" s="506" t="s">
        <v>1040</v>
      </c>
      <c r="F19" s="506" t="s">
        <v>1040</v>
      </c>
      <c r="G19" s="506" t="s">
        <v>1040</v>
      </c>
      <c r="H19" s="507" t="s">
        <v>1035</v>
      </c>
      <c r="I19" s="507"/>
      <c r="J19" s="507"/>
      <c r="K19" s="507"/>
      <c r="L19" s="507"/>
      <c r="M19" s="507"/>
      <c r="N19" s="507"/>
      <c r="O19" s="508"/>
      <c r="P19" s="517">
        <f t="shared" si="0"/>
        <v>5</v>
      </c>
      <c r="T19" s="549">
        <v>13</v>
      </c>
      <c r="U19" s="523">
        <v>9</v>
      </c>
      <c r="V19" s="547" t="s">
        <v>1088</v>
      </c>
      <c r="W19" s="561">
        <v>12</v>
      </c>
      <c r="X19" s="562"/>
      <c r="Y19" s="562"/>
      <c r="Z19" s="562"/>
      <c r="AA19" s="562"/>
      <c r="AB19" s="562"/>
      <c r="AC19" s="562"/>
      <c r="AD19" s="562"/>
      <c r="AE19" s="562"/>
      <c r="AF19" s="562"/>
      <c r="AG19" s="562"/>
      <c r="AH19" s="562">
        <v>1</v>
      </c>
      <c r="AI19" s="562">
        <v>8</v>
      </c>
      <c r="AJ19" s="562"/>
      <c r="AK19" s="562">
        <v>8</v>
      </c>
      <c r="AL19" s="562">
        <f>5+4</f>
        <v>9</v>
      </c>
      <c r="AM19" s="562"/>
      <c r="AN19" s="562">
        <f>5+4</f>
        <v>9</v>
      </c>
      <c r="AO19" s="708">
        <v>40</v>
      </c>
      <c r="AP19" s="564">
        <f t="shared" si="1"/>
        <v>87</v>
      </c>
    </row>
    <row r="20" spans="2:43" ht="18" customHeight="1" thickBot="1">
      <c r="B20" s="1451" t="s">
        <v>392</v>
      </c>
      <c r="C20" s="514" t="s">
        <v>1046</v>
      </c>
      <c r="D20" s="511" t="s">
        <v>1040</v>
      </c>
      <c r="E20" s="502" t="s">
        <v>1040</v>
      </c>
      <c r="F20" s="502" t="s">
        <v>1040</v>
      </c>
      <c r="G20" s="502" t="s">
        <v>1040</v>
      </c>
      <c r="H20" s="503" t="s">
        <v>1035</v>
      </c>
      <c r="I20" s="503"/>
      <c r="J20" s="503"/>
      <c r="K20" s="503"/>
      <c r="L20" s="503"/>
      <c r="M20" s="503"/>
      <c r="N20" s="503"/>
      <c r="O20" s="509"/>
      <c r="P20" s="517">
        <f t="shared" si="0"/>
        <v>5</v>
      </c>
      <c r="T20" s="556">
        <v>14</v>
      </c>
      <c r="U20" s="558">
        <v>10</v>
      </c>
      <c r="V20" s="551" t="s">
        <v>1115</v>
      </c>
      <c r="W20" s="565"/>
      <c r="X20" s="566"/>
      <c r="Y20" s="566"/>
      <c r="Z20" s="566"/>
      <c r="AA20" s="566"/>
      <c r="AB20" s="566"/>
      <c r="AC20" s="566"/>
      <c r="AD20" s="566">
        <v>2</v>
      </c>
      <c r="AE20" s="566">
        <v>1</v>
      </c>
      <c r="AF20" s="566"/>
      <c r="AG20" s="566"/>
      <c r="AH20" s="566"/>
      <c r="AI20" s="566"/>
      <c r="AJ20" s="566">
        <v>8</v>
      </c>
      <c r="AK20" s="566"/>
      <c r="AL20" s="566"/>
      <c r="AM20" s="566"/>
      <c r="AN20" s="566"/>
      <c r="AO20" s="567"/>
      <c r="AP20" s="564">
        <f t="shared" si="1"/>
        <v>11</v>
      </c>
    </row>
    <row r="21" spans="2:43" ht="18" customHeight="1">
      <c r="B21" s="1452"/>
      <c r="C21" s="515" t="s">
        <v>1047</v>
      </c>
      <c r="D21" s="512" t="s">
        <v>1040</v>
      </c>
      <c r="E21" s="498" t="s">
        <v>1040</v>
      </c>
      <c r="F21" s="498" t="s">
        <v>1040</v>
      </c>
      <c r="G21" s="498" t="s">
        <v>1040</v>
      </c>
      <c r="H21" s="499" t="s">
        <v>1035</v>
      </c>
      <c r="I21" s="499"/>
      <c r="J21" s="499"/>
      <c r="K21" s="499"/>
      <c r="L21" s="499"/>
      <c r="M21" s="499"/>
      <c r="N21" s="499"/>
      <c r="O21" s="505"/>
      <c r="P21" s="517">
        <f t="shared" si="0"/>
        <v>5</v>
      </c>
      <c r="T21" s="554"/>
      <c r="U21" s="559"/>
      <c r="V21" s="555" t="s">
        <v>1090</v>
      </c>
      <c r="W21" s="568">
        <f t="shared" ref="W21:AC21" si="2">IF(W9&gt;0, 3, 0) + COUNT(W10:W20)</f>
        <v>1</v>
      </c>
      <c r="X21" s="568">
        <f t="shared" si="2"/>
        <v>1</v>
      </c>
      <c r="Y21" s="568">
        <f t="shared" si="2"/>
        <v>1</v>
      </c>
      <c r="Z21" s="568">
        <f t="shared" si="2"/>
        <v>1</v>
      </c>
      <c r="AA21" s="568">
        <f t="shared" si="2"/>
        <v>1</v>
      </c>
      <c r="AB21" s="568">
        <f t="shared" si="2"/>
        <v>1</v>
      </c>
      <c r="AC21" s="568">
        <f t="shared" si="2"/>
        <v>1</v>
      </c>
      <c r="AD21" s="584">
        <f>IF(AD9&gt;0, 3, 0) + COUNT(AD10:AD20)</f>
        <v>5</v>
      </c>
      <c r="AE21" s="568">
        <f t="shared" ref="AE21:AO21" si="3">IF(AE9&gt;0, 3, 0) + COUNT(AE10:AE20)</f>
        <v>2</v>
      </c>
      <c r="AF21" s="568">
        <f t="shared" si="3"/>
        <v>1</v>
      </c>
      <c r="AG21" s="568">
        <f t="shared" si="3"/>
        <v>2</v>
      </c>
      <c r="AH21" s="568">
        <f t="shared" si="3"/>
        <v>1</v>
      </c>
      <c r="AI21" s="568">
        <f t="shared" si="3"/>
        <v>1</v>
      </c>
      <c r="AJ21" s="584">
        <f t="shared" si="3"/>
        <v>4</v>
      </c>
      <c r="AK21" s="568">
        <f t="shared" si="3"/>
        <v>1</v>
      </c>
      <c r="AL21" s="568">
        <f t="shared" si="3"/>
        <v>1</v>
      </c>
      <c r="AM21" s="584">
        <f t="shared" si="3"/>
        <v>3</v>
      </c>
      <c r="AN21" s="568">
        <f t="shared" si="3"/>
        <v>1</v>
      </c>
      <c r="AO21" s="568">
        <f t="shared" si="3"/>
        <v>1</v>
      </c>
      <c r="AP21" s="569"/>
    </row>
    <row r="22" spans="2:43" ht="18" customHeight="1">
      <c r="B22" s="1452"/>
      <c r="C22" s="515" t="s">
        <v>1048</v>
      </c>
      <c r="D22" s="512" t="s">
        <v>1040</v>
      </c>
      <c r="E22" s="498" t="s">
        <v>1040</v>
      </c>
      <c r="F22" s="498" t="s">
        <v>1040</v>
      </c>
      <c r="G22" s="498" t="s">
        <v>1040</v>
      </c>
      <c r="H22" s="499" t="s">
        <v>1035</v>
      </c>
      <c r="I22" s="499"/>
      <c r="J22" s="499"/>
      <c r="K22" s="499"/>
      <c r="L22" s="499"/>
      <c r="M22" s="499"/>
      <c r="N22" s="499"/>
      <c r="O22" s="505"/>
      <c r="P22" s="517">
        <f t="shared" si="0"/>
        <v>5</v>
      </c>
      <c r="T22" s="552"/>
      <c r="U22" s="560"/>
      <c r="V22" s="553" t="s">
        <v>1091</v>
      </c>
      <c r="W22" s="562">
        <f>MAX(W9:W20)</f>
        <v>12</v>
      </c>
      <c r="X22" s="562">
        <f>MAX(X9:X20)</f>
        <v>2</v>
      </c>
      <c r="Y22" s="562">
        <f t="shared" ref="Y22:AO22" si="4">MAX(Y9:Y20)</f>
        <v>2</v>
      </c>
      <c r="Z22" s="562">
        <f t="shared" si="4"/>
        <v>2</v>
      </c>
      <c r="AA22" s="562">
        <f t="shared" si="4"/>
        <v>2</v>
      </c>
      <c r="AB22" s="562">
        <f t="shared" si="4"/>
        <v>2</v>
      </c>
      <c r="AC22" s="562">
        <f t="shared" si="4"/>
        <v>2</v>
      </c>
      <c r="AD22" s="562">
        <f>MAX(AD9:AD20)</f>
        <v>2</v>
      </c>
      <c r="AE22" s="562">
        <f t="shared" si="4"/>
        <v>1</v>
      </c>
      <c r="AF22" s="562">
        <f t="shared" si="4"/>
        <v>1</v>
      </c>
      <c r="AG22" s="562">
        <f t="shared" si="4"/>
        <v>1</v>
      </c>
      <c r="AH22" s="562">
        <f t="shared" si="4"/>
        <v>1</v>
      </c>
      <c r="AI22" s="562">
        <f t="shared" si="4"/>
        <v>8</v>
      </c>
      <c r="AJ22" s="562">
        <f t="shared" si="4"/>
        <v>8</v>
      </c>
      <c r="AK22" s="562">
        <f t="shared" si="4"/>
        <v>8</v>
      </c>
      <c r="AL22" s="562">
        <f t="shared" si="4"/>
        <v>9</v>
      </c>
      <c r="AM22" s="562">
        <f t="shared" si="4"/>
        <v>9</v>
      </c>
      <c r="AN22" s="562">
        <f t="shared" si="4"/>
        <v>9</v>
      </c>
      <c r="AO22" s="562">
        <f t="shared" si="4"/>
        <v>40</v>
      </c>
      <c r="AP22" s="570">
        <f>SUM(W22:AO22)</f>
        <v>121</v>
      </c>
    </row>
    <row r="23" spans="2:43" ht="18" customHeight="1" thickBot="1">
      <c r="B23" s="1453"/>
      <c r="C23" s="516" t="s">
        <v>1049</v>
      </c>
      <c r="D23" s="513" t="s">
        <v>1040</v>
      </c>
      <c r="E23" s="506" t="s">
        <v>1040</v>
      </c>
      <c r="F23" s="506" t="s">
        <v>1040</v>
      </c>
      <c r="G23" s="506" t="s">
        <v>1040</v>
      </c>
      <c r="H23" s="507" t="s">
        <v>1035</v>
      </c>
      <c r="I23" s="507"/>
      <c r="J23" s="507"/>
      <c r="K23" s="507"/>
      <c r="L23" s="507"/>
      <c r="M23" s="507"/>
      <c r="N23" s="507"/>
      <c r="O23" s="508"/>
      <c r="P23" s="517">
        <f t="shared" si="0"/>
        <v>5</v>
      </c>
      <c r="W23" s="587"/>
      <c r="X23" s="587"/>
      <c r="Y23" s="587"/>
      <c r="Z23" s="587"/>
      <c r="AA23" s="587"/>
      <c r="AB23" s="587"/>
      <c r="AC23" s="587"/>
      <c r="AD23" s="587"/>
      <c r="AE23" s="587"/>
      <c r="AF23" s="587"/>
      <c r="AG23" s="587"/>
      <c r="AH23" s="587"/>
      <c r="AI23" s="587"/>
      <c r="AJ23" s="587"/>
      <c r="AK23" s="587"/>
      <c r="AL23" s="587"/>
      <c r="AM23" s="587"/>
      <c r="AN23" s="587"/>
      <c r="AO23" s="587"/>
      <c r="AP23" s="583"/>
    </row>
    <row r="24" spans="2:43" ht="16.899999999999999" customHeight="1"/>
    <row r="25" spans="2:43" ht="18" customHeight="1">
      <c r="C25" s="497" t="s">
        <v>1055</v>
      </c>
      <c r="V25" s="589" t="s">
        <v>1116</v>
      </c>
    </row>
    <row r="26" spans="2:43" ht="18" customHeight="1">
      <c r="C26" s="496" t="s">
        <v>1050</v>
      </c>
      <c r="D26" s="495" t="s">
        <v>1040</v>
      </c>
      <c r="E26" s="494">
        <f>COUNTIF($D$2:$O$23, D26)</f>
        <v>62</v>
      </c>
      <c r="F26" s="1454">
        <f>E26+E27</f>
        <v>63</v>
      </c>
      <c r="V26" s="588" t="s">
        <v>1117</v>
      </c>
      <c r="W26" s="492" t="s">
        <v>1149</v>
      </c>
      <c r="X26" s="590">
        <f>SUMIFS($W$22:$AO$22, $W$21:$AO$21, 1)</f>
        <v>100</v>
      </c>
    </row>
    <row r="27" spans="2:43" ht="18" customHeight="1">
      <c r="C27" s="496" t="s">
        <v>1054</v>
      </c>
      <c r="D27" s="495" t="s">
        <v>362</v>
      </c>
      <c r="E27" s="494">
        <f t="shared" ref="E27:E30" si="5">COUNTIF($D$2:$O$23, D27)</f>
        <v>1</v>
      </c>
      <c r="F27" s="1454"/>
      <c r="V27" s="588" t="s">
        <v>1118</v>
      </c>
      <c r="W27" s="492" t="s">
        <v>1149</v>
      </c>
      <c r="X27" s="590">
        <f>SUMIFS($W$22:$AO$22, $W$21:$AO$21, 2)</f>
        <v>2</v>
      </c>
      <c r="Z27" s="591"/>
    </row>
    <row r="28" spans="2:43" ht="18" customHeight="1">
      <c r="C28" s="496" t="s">
        <v>1051</v>
      </c>
      <c r="D28" s="495" t="s">
        <v>1035</v>
      </c>
      <c r="E28" s="494">
        <f t="shared" si="5"/>
        <v>55</v>
      </c>
      <c r="F28" s="494">
        <f>E28</f>
        <v>55</v>
      </c>
      <c r="V28" s="588" t="s">
        <v>1119</v>
      </c>
      <c r="W28" s="492" t="s">
        <v>1149</v>
      </c>
      <c r="X28" s="590">
        <f>SUMIFS($W$22:$AO$22, $W$21:$AO$21, 3)</f>
        <v>9</v>
      </c>
    </row>
    <row r="29" spans="2:43" ht="18" customHeight="1">
      <c r="C29" s="496" t="s">
        <v>1052</v>
      </c>
      <c r="D29" s="495" t="s">
        <v>354</v>
      </c>
      <c r="E29" s="494">
        <f t="shared" si="5"/>
        <v>2</v>
      </c>
      <c r="F29" s="1454">
        <f>E29+E30</f>
        <v>3</v>
      </c>
      <c r="V29" s="588" t="s">
        <v>1120</v>
      </c>
      <c r="W29" s="492" t="s">
        <v>1149</v>
      </c>
      <c r="X29" s="590">
        <f>SUMIFS($W$22:$AO$22, $W$21:$AO$21, 4)</f>
        <v>8</v>
      </c>
    </row>
    <row r="30" spans="2:43" ht="18" customHeight="1">
      <c r="C30" s="496" t="s">
        <v>1053</v>
      </c>
      <c r="D30" s="495" t="s">
        <v>360</v>
      </c>
      <c r="E30" s="494">
        <f t="shared" si="5"/>
        <v>1</v>
      </c>
      <c r="F30" s="1454"/>
      <c r="V30" s="588" t="s">
        <v>1121</v>
      </c>
      <c r="W30" s="492" t="s">
        <v>1149</v>
      </c>
      <c r="X30" s="590">
        <f>SUMIFS($W$22:$AO$22, $W$21:$AO$21, 5)</f>
        <v>2</v>
      </c>
    </row>
    <row r="33" spans="3:37" ht="15.75" thickBot="1">
      <c r="C33" s="612" t="s">
        <v>1124</v>
      </c>
      <c r="D33" s="592"/>
      <c r="E33" s="592"/>
      <c r="F33" s="592"/>
      <c r="G33" s="592"/>
      <c r="H33" s="592"/>
      <c r="I33" s="592"/>
      <c r="J33" s="592"/>
      <c r="K33" s="592"/>
      <c r="L33" s="592"/>
      <c r="W33" s="518" t="s">
        <v>1127</v>
      </c>
    </row>
    <row r="34" spans="3:37">
      <c r="C34" s="1"/>
      <c r="D34" s="1442" t="s">
        <v>1072</v>
      </c>
      <c r="E34" s="1438" t="s">
        <v>1073</v>
      </c>
      <c r="F34" s="1438" t="s">
        <v>1125</v>
      </c>
      <c r="G34" s="1438" t="s">
        <v>1070</v>
      </c>
      <c r="H34" s="1438" t="s">
        <v>1074</v>
      </c>
      <c r="I34" s="1438" t="s">
        <v>1075</v>
      </c>
      <c r="J34" s="1438" t="s">
        <v>1076</v>
      </c>
      <c r="K34" s="1440" t="s">
        <v>1071</v>
      </c>
      <c r="L34" s="1436" t="s">
        <v>1077</v>
      </c>
      <c r="U34" s="1457" t="s">
        <v>1113</v>
      </c>
      <c r="V34" s="1459" t="s">
        <v>1138</v>
      </c>
      <c r="W34" s="1462" t="s">
        <v>1128</v>
      </c>
      <c r="X34" s="1449" t="s">
        <v>1093</v>
      </c>
      <c r="Y34" s="1449" t="s">
        <v>1094</v>
      </c>
      <c r="Z34" s="1449" t="s">
        <v>1095</v>
      </c>
      <c r="AA34" s="1449" t="s">
        <v>1096</v>
      </c>
      <c r="AB34" s="1449" t="s">
        <v>1097</v>
      </c>
      <c r="AC34" s="1449" t="s">
        <v>1099</v>
      </c>
      <c r="AD34" s="1449" t="s">
        <v>1098</v>
      </c>
      <c r="AE34" s="1449" t="s">
        <v>1100</v>
      </c>
      <c r="AF34" s="1449" t="s">
        <v>1129</v>
      </c>
      <c r="AG34" s="1449" t="s">
        <v>1130</v>
      </c>
      <c r="AH34" s="1449" t="s">
        <v>1131</v>
      </c>
      <c r="AI34" s="1449" t="s">
        <v>1105</v>
      </c>
      <c r="AJ34" s="1474" t="s">
        <v>1108</v>
      </c>
      <c r="AK34" s="1476" t="s">
        <v>1111</v>
      </c>
    </row>
    <row r="35" spans="3:37">
      <c r="C35" s="1"/>
      <c r="D35" s="1443"/>
      <c r="E35" s="1439"/>
      <c r="F35" s="1439"/>
      <c r="G35" s="1439"/>
      <c r="H35" s="1439"/>
      <c r="I35" s="1439"/>
      <c r="J35" s="1439"/>
      <c r="K35" s="1441"/>
      <c r="L35" s="1437"/>
      <c r="U35" s="1457"/>
      <c r="V35" s="1460"/>
      <c r="W35" s="1463"/>
      <c r="X35" s="1450"/>
      <c r="Y35" s="1450"/>
      <c r="Z35" s="1450"/>
      <c r="AA35" s="1450"/>
      <c r="AB35" s="1450"/>
      <c r="AC35" s="1450"/>
      <c r="AD35" s="1450"/>
      <c r="AE35" s="1450"/>
      <c r="AF35" s="1450"/>
      <c r="AG35" s="1450"/>
      <c r="AH35" s="1450"/>
      <c r="AI35" s="1450"/>
      <c r="AJ35" s="1475"/>
      <c r="AK35" s="1476"/>
    </row>
    <row r="36" spans="3:37">
      <c r="C36" s="1"/>
      <c r="D36" s="1443"/>
      <c r="E36" s="1439"/>
      <c r="F36" s="1439"/>
      <c r="G36" s="1439"/>
      <c r="H36" s="1439"/>
      <c r="I36" s="1439"/>
      <c r="J36" s="1439"/>
      <c r="K36" s="1441"/>
      <c r="L36" s="1437"/>
      <c r="U36" s="1457"/>
      <c r="V36" s="1460"/>
      <c r="W36" s="1463"/>
      <c r="X36" s="1450"/>
      <c r="Y36" s="1450"/>
      <c r="Z36" s="1450"/>
      <c r="AA36" s="1450"/>
      <c r="AB36" s="1450"/>
      <c r="AC36" s="1450"/>
      <c r="AD36" s="1450"/>
      <c r="AE36" s="1450"/>
      <c r="AF36" s="1450"/>
      <c r="AG36" s="1450"/>
      <c r="AH36" s="1450"/>
      <c r="AI36" s="1450"/>
      <c r="AJ36" s="1475"/>
      <c r="AK36" s="1476"/>
    </row>
    <row r="37" spans="3:37">
      <c r="C37" s="1"/>
      <c r="D37" s="1443"/>
      <c r="E37" s="1439"/>
      <c r="F37" s="1439"/>
      <c r="G37" s="1439"/>
      <c r="H37" s="1439"/>
      <c r="I37" s="1439"/>
      <c r="J37" s="1439"/>
      <c r="K37" s="1441"/>
      <c r="L37" s="1437"/>
      <c r="U37" s="1457"/>
      <c r="V37" s="1460"/>
      <c r="W37" s="1463"/>
      <c r="X37" s="1450"/>
      <c r="Y37" s="1450"/>
      <c r="Z37" s="1450"/>
      <c r="AA37" s="1450"/>
      <c r="AB37" s="1450"/>
      <c r="AC37" s="1450"/>
      <c r="AD37" s="1450"/>
      <c r="AE37" s="1450"/>
      <c r="AF37" s="1450"/>
      <c r="AG37" s="1450"/>
      <c r="AH37" s="1450"/>
      <c r="AI37" s="1450"/>
      <c r="AJ37" s="1475"/>
      <c r="AK37" s="1476"/>
    </row>
    <row r="38" spans="3:37">
      <c r="C38" s="1"/>
      <c r="D38" s="1443"/>
      <c r="E38" s="1439"/>
      <c r="F38" s="1439"/>
      <c r="G38" s="1439"/>
      <c r="H38" s="1439"/>
      <c r="I38" s="1439"/>
      <c r="J38" s="1439"/>
      <c r="K38" s="1441"/>
      <c r="L38" s="1437"/>
      <c r="U38" s="1457"/>
      <c r="V38" s="1460"/>
      <c r="W38" s="1463"/>
      <c r="X38" s="1450"/>
      <c r="Y38" s="1450"/>
      <c r="Z38" s="1450"/>
      <c r="AA38" s="1450"/>
      <c r="AB38" s="1450"/>
      <c r="AC38" s="1450"/>
      <c r="AD38" s="1450"/>
      <c r="AE38" s="1450"/>
      <c r="AF38" s="1450"/>
      <c r="AG38" s="1450"/>
      <c r="AH38" s="1450"/>
      <c r="AI38" s="1450"/>
      <c r="AJ38" s="1475"/>
      <c r="AK38" s="1476"/>
    </row>
    <row r="39" spans="3:37" ht="33" customHeight="1" thickBot="1">
      <c r="C39" s="1"/>
      <c r="D39" s="1443"/>
      <c r="E39" s="1439"/>
      <c r="F39" s="1439"/>
      <c r="G39" s="1439"/>
      <c r="H39" s="1439"/>
      <c r="I39" s="1439"/>
      <c r="J39" s="1439"/>
      <c r="K39" s="1441"/>
      <c r="L39" s="1437"/>
      <c r="U39" s="1458"/>
      <c r="V39" s="1461"/>
      <c r="W39" s="1463"/>
      <c r="X39" s="1450"/>
      <c r="Y39" s="1450"/>
      <c r="Z39" s="1450"/>
      <c r="AA39" s="1450"/>
      <c r="AB39" s="1450"/>
      <c r="AC39" s="1450"/>
      <c r="AD39" s="1477"/>
      <c r="AE39" s="1450"/>
      <c r="AF39" s="1450"/>
      <c r="AG39" s="1450"/>
      <c r="AH39" s="1450"/>
      <c r="AI39" s="1477"/>
      <c r="AJ39" s="1475"/>
      <c r="AK39" s="1476"/>
    </row>
    <row r="40" spans="3:37">
      <c r="C40" s="524" t="s">
        <v>1066</v>
      </c>
      <c r="D40" s="533">
        <v>8</v>
      </c>
      <c r="E40" s="534">
        <v>2</v>
      </c>
      <c r="F40" s="534">
        <v>2</v>
      </c>
      <c r="G40" s="534">
        <v>18</v>
      </c>
      <c r="H40" s="534">
        <v>12</v>
      </c>
      <c r="I40" s="534">
        <v>12</v>
      </c>
      <c r="J40" s="534">
        <v>27</v>
      </c>
      <c r="K40" s="1041">
        <v>40</v>
      </c>
      <c r="L40" s="532"/>
      <c r="U40" s="549">
        <v>1</v>
      </c>
      <c r="V40" s="547" t="s">
        <v>1132</v>
      </c>
      <c r="W40" s="562">
        <v>1</v>
      </c>
      <c r="X40" s="562">
        <v>2</v>
      </c>
      <c r="Y40" s="562"/>
      <c r="Z40" s="562"/>
      <c r="AA40" s="562"/>
      <c r="AB40" s="562"/>
      <c r="AC40" s="594">
        <v>2</v>
      </c>
      <c r="AD40" s="595">
        <v>2</v>
      </c>
      <c r="AE40" s="561">
        <v>1</v>
      </c>
      <c r="AF40" s="562">
        <v>1</v>
      </c>
      <c r="AG40" s="562">
        <f>12+1+8+8</f>
        <v>29</v>
      </c>
      <c r="AH40" s="594"/>
      <c r="AI40" s="599">
        <v>8</v>
      </c>
      <c r="AJ40" s="598"/>
      <c r="AK40" s="564">
        <f t="shared" ref="AK40:AK46" si="6">SUM(W40:AJ40)</f>
        <v>46</v>
      </c>
    </row>
    <row r="41" spans="3:37">
      <c r="C41" s="525" t="s">
        <v>66</v>
      </c>
      <c r="D41" s="523">
        <v>1</v>
      </c>
      <c r="E41" s="527"/>
      <c r="F41" s="527"/>
      <c r="G41" s="527"/>
      <c r="H41" s="527"/>
      <c r="I41" s="527"/>
      <c r="J41" s="527"/>
      <c r="K41" s="528"/>
      <c r="L41" s="536">
        <f t="shared" ref="L41:L46" si="7">SUMPRODUCT($D$40:$K$40,D41:K41)</f>
        <v>8</v>
      </c>
      <c r="U41" s="549">
        <v>2</v>
      </c>
      <c r="V41" s="547" t="s">
        <v>1133</v>
      </c>
      <c r="W41" s="562">
        <v>1</v>
      </c>
      <c r="X41" s="562"/>
      <c r="Y41" s="562">
        <v>2</v>
      </c>
      <c r="Z41" s="562"/>
      <c r="AA41" s="562"/>
      <c r="AB41" s="562"/>
      <c r="AC41" s="594">
        <v>2</v>
      </c>
      <c r="AD41" s="596">
        <v>2</v>
      </c>
      <c r="AE41" s="561">
        <v>1</v>
      </c>
      <c r="AF41" s="562">
        <v>1</v>
      </c>
      <c r="AG41" s="562">
        <f t="shared" ref="AG41:AG45" si="8">12+1+8+8</f>
        <v>29</v>
      </c>
      <c r="AH41" s="594"/>
      <c r="AI41" s="600">
        <v>8</v>
      </c>
      <c r="AJ41" s="598"/>
      <c r="AK41" s="564">
        <f t="shared" si="6"/>
        <v>46</v>
      </c>
    </row>
    <row r="42" spans="3:37">
      <c r="C42" s="525" t="s">
        <v>67</v>
      </c>
      <c r="D42" s="523"/>
      <c r="E42" s="527">
        <v>1</v>
      </c>
      <c r="F42" s="527"/>
      <c r="G42" s="527"/>
      <c r="H42" s="527"/>
      <c r="I42" s="527"/>
      <c r="J42" s="527"/>
      <c r="K42" s="528"/>
      <c r="L42" s="536">
        <f t="shared" si="7"/>
        <v>2</v>
      </c>
      <c r="U42" s="549">
        <v>3</v>
      </c>
      <c r="V42" s="547" t="s">
        <v>1134</v>
      </c>
      <c r="W42" s="562">
        <v>1</v>
      </c>
      <c r="X42" s="562"/>
      <c r="Y42" s="562"/>
      <c r="Z42" s="562">
        <v>2</v>
      </c>
      <c r="AA42" s="562"/>
      <c r="AB42" s="562"/>
      <c r="AC42" s="594">
        <v>2</v>
      </c>
      <c r="AD42" s="596">
        <v>2</v>
      </c>
      <c r="AE42" s="561">
        <v>1</v>
      </c>
      <c r="AF42" s="562">
        <v>1</v>
      </c>
      <c r="AG42" s="562">
        <f t="shared" si="8"/>
        <v>29</v>
      </c>
      <c r="AH42" s="594"/>
      <c r="AI42" s="600">
        <v>8</v>
      </c>
      <c r="AJ42" s="598"/>
      <c r="AK42" s="564">
        <f t="shared" si="6"/>
        <v>46</v>
      </c>
    </row>
    <row r="43" spans="3:37">
      <c r="C43" s="525" t="s">
        <v>68</v>
      </c>
      <c r="D43" s="523">
        <v>1</v>
      </c>
      <c r="E43" s="527">
        <v>1</v>
      </c>
      <c r="F43" s="527">
        <v>1</v>
      </c>
      <c r="G43" s="527"/>
      <c r="H43" s="527"/>
      <c r="I43" s="527"/>
      <c r="J43" s="527"/>
      <c r="K43" s="528"/>
      <c r="L43" s="536">
        <f t="shared" si="7"/>
        <v>12</v>
      </c>
      <c r="U43" s="549">
        <v>4</v>
      </c>
      <c r="V43" s="547" t="s">
        <v>1135</v>
      </c>
      <c r="W43" s="562">
        <v>1</v>
      </c>
      <c r="X43" s="562"/>
      <c r="Y43" s="562"/>
      <c r="Z43" s="562"/>
      <c r="AA43" s="562">
        <v>2</v>
      </c>
      <c r="AB43" s="562"/>
      <c r="AC43" s="594">
        <v>2</v>
      </c>
      <c r="AD43" s="596">
        <v>2</v>
      </c>
      <c r="AE43" s="561">
        <v>1</v>
      </c>
      <c r="AF43" s="562">
        <v>1</v>
      </c>
      <c r="AG43" s="562">
        <f t="shared" si="8"/>
        <v>29</v>
      </c>
      <c r="AH43" s="594"/>
      <c r="AI43" s="600">
        <v>8</v>
      </c>
      <c r="AJ43" s="598"/>
      <c r="AK43" s="564">
        <f t="shared" si="6"/>
        <v>46</v>
      </c>
    </row>
    <row r="44" spans="3:37">
      <c r="C44" s="525" t="s">
        <v>1067</v>
      </c>
      <c r="D44" s="517"/>
      <c r="E44" s="527"/>
      <c r="F44" s="527"/>
      <c r="G44" s="527"/>
      <c r="H44" s="527">
        <v>1</v>
      </c>
      <c r="I44" s="527">
        <v>1</v>
      </c>
      <c r="J44" s="527">
        <v>1</v>
      </c>
      <c r="K44" s="528">
        <v>1</v>
      </c>
      <c r="L44" s="536">
        <f t="shared" si="7"/>
        <v>91</v>
      </c>
      <c r="U44" s="549">
        <v>5</v>
      </c>
      <c r="V44" s="547" t="s">
        <v>1148</v>
      </c>
      <c r="W44" s="562">
        <v>1</v>
      </c>
      <c r="X44" s="562"/>
      <c r="Y44" s="562"/>
      <c r="Z44" s="562"/>
      <c r="AA44" s="562"/>
      <c r="AB44" s="562">
        <v>2</v>
      </c>
      <c r="AC44" s="594">
        <v>2</v>
      </c>
      <c r="AD44" s="597">
        <v>2</v>
      </c>
      <c r="AE44" s="561">
        <v>1</v>
      </c>
      <c r="AF44" s="562">
        <v>1</v>
      </c>
      <c r="AG44" s="562">
        <f t="shared" si="8"/>
        <v>29</v>
      </c>
      <c r="AH44" s="594"/>
      <c r="AI44" s="601">
        <v>8</v>
      </c>
      <c r="AJ44" s="598"/>
      <c r="AK44" s="564">
        <f t="shared" si="6"/>
        <v>46</v>
      </c>
    </row>
    <row r="45" spans="3:37">
      <c r="C45" s="525" t="s">
        <v>1068</v>
      </c>
      <c r="D45" s="517"/>
      <c r="E45" s="527"/>
      <c r="F45" s="527"/>
      <c r="G45" s="527"/>
      <c r="H45" s="527">
        <v>1</v>
      </c>
      <c r="I45" s="527">
        <v>1</v>
      </c>
      <c r="J45" s="527">
        <v>1</v>
      </c>
      <c r="K45" s="528">
        <v>1</v>
      </c>
      <c r="L45" s="536">
        <f t="shared" si="7"/>
        <v>91</v>
      </c>
      <c r="U45" s="549">
        <v>6</v>
      </c>
      <c r="V45" s="547" t="s">
        <v>1136</v>
      </c>
      <c r="W45" s="562"/>
      <c r="X45" s="562"/>
      <c r="Y45" s="562"/>
      <c r="Z45" s="562"/>
      <c r="AA45" s="562"/>
      <c r="AB45" s="562"/>
      <c r="AC45" s="562"/>
      <c r="AD45" s="573">
        <v>2</v>
      </c>
      <c r="AE45" s="562">
        <v>1</v>
      </c>
      <c r="AF45" s="562">
        <v>1</v>
      </c>
      <c r="AG45" s="562">
        <f t="shared" si="8"/>
        <v>29</v>
      </c>
      <c r="AH45" s="707">
        <v>58</v>
      </c>
      <c r="AI45" s="573">
        <v>8</v>
      </c>
      <c r="AJ45" s="563"/>
      <c r="AK45" s="564">
        <f>SUM(W45:AJ45)</f>
        <v>99</v>
      </c>
    </row>
    <row r="46" spans="3:37" ht="13.5" thickBot="1">
      <c r="C46" s="526" t="s">
        <v>1069</v>
      </c>
      <c r="D46" s="529"/>
      <c r="E46" s="530"/>
      <c r="F46" s="530"/>
      <c r="G46" s="530"/>
      <c r="H46" s="530">
        <v>1</v>
      </c>
      <c r="I46" s="530"/>
      <c r="J46" s="530">
        <v>1</v>
      </c>
      <c r="K46" s="531">
        <v>1</v>
      </c>
      <c r="L46" s="537">
        <f t="shared" si="7"/>
        <v>79</v>
      </c>
      <c r="U46" s="556">
        <v>7</v>
      </c>
      <c r="V46" s="551" t="s">
        <v>1137</v>
      </c>
      <c r="W46" s="565"/>
      <c r="X46" s="566"/>
      <c r="Y46" s="566"/>
      <c r="Z46" s="566"/>
      <c r="AA46" s="566"/>
      <c r="AB46" s="566"/>
      <c r="AC46" s="566"/>
      <c r="AD46" s="566">
        <v>2</v>
      </c>
      <c r="AE46" s="566"/>
      <c r="AF46" s="566"/>
      <c r="AG46" s="566"/>
      <c r="AH46" s="566"/>
      <c r="AI46" s="566">
        <v>8</v>
      </c>
      <c r="AJ46" s="567">
        <f>5 + 4</f>
        <v>9</v>
      </c>
      <c r="AK46" s="564">
        <f t="shared" si="6"/>
        <v>19</v>
      </c>
    </row>
    <row r="47" spans="3:37">
      <c r="C47" s="1"/>
      <c r="D47" s="535">
        <f>SUM(D41:D46)</f>
        <v>2</v>
      </c>
      <c r="E47" s="535">
        <f t="shared" ref="E47:K47" si="9">SUM(E41:E46)</f>
        <v>2</v>
      </c>
      <c r="F47" s="535">
        <f t="shared" si="9"/>
        <v>1</v>
      </c>
      <c r="G47" s="535">
        <f t="shared" si="9"/>
        <v>0</v>
      </c>
      <c r="H47" s="535">
        <f t="shared" si="9"/>
        <v>3</v>
      </c>
      <c r="I47" s="535">
        <f t="shared" si="9"/>
        <v>2</v>
      </c>
      <c r="J47" s="535">
        <f t="shared" si="9"/>
        <v>3</v>
      </c>
      <c r="K47" s="535">
        <f t="shared" si="9"/>
        <v>3</v>
      </c>
      <c r="L47" s="1"/>
      <c r="U47" s="554"/>
      <c r="V47" s="555" t="s">
        <v>1139</v>
      </c>
      <c r="W47" s="568">
        <f>COUNT(W40:W45)</f>
        <v>5</v>
      </c>
      <c r="X47" s="568">
        <f t="shared" ref="X47:AJ47" si="10">COUNT(X40:X45)</f>
        <v>1</v>
      </c>
      <c r="Y47" s="568">
        <f t="shared" si="10"/>
        <v>1</v>
      </c>
      <c r="Z47" s="568">
        <f t="shared" si="10"/>
        <v>1</v>
      </c>
      <c r="AA47" s="568">
        <f t="shared" si="10"/>
        <v>1</v>
      </c>
      <c r="AB47" s="568">
        <f t="shared" si="10"/>
        <v>1</v>
      </c>
      <c r="AC47" s="568">
        <f t="shared" si="10"/>
        <v>5</v>
      </c>
      <c r="AD47" s="568">
        <f>COUNT(AD40:AD45)</f>
        <v>6</v>
      </c>
      <c r="AE47" s="568">
        <f t="shared" si="10"/>
        <v>6</v>
      </c>
      <c r="AF47" s="568">
        <f t="shared" si="10"/>
        <v>6</v>
      </c>
      <c r="AG47" s="568">
        <f t="shared" si="10"/>
        <v>6</v>
      </c>
      <c r="AH47" s="568">
        <f t="shared" si="10"/>
        <v>1</v>
      </c>
      <c r="AI47" s="568">
        <f t="shared" si="10"/>
        <v>6</v>
      </c>
      <c r="AJ47" s="568">
        <f t="shared" si="10"/>
        <v>0</v>
      </c>
      <c r="AK47" s="569"/>
    </row>
    <row r="48" spans="3:37">
      <c r="U48" s="552"/>
      <c r="V48" s="553" t="s">
        <v>1091</v>
      </c>
      <c r="W48" s="562">
        <f>MAX(W40:W46)</f>
        <v>1</v>
      </c>
      <c r="X48" s="562">
        <f t="shared" ref="X48:AJ48" si="11">MAX(X40:X46)</f>
        <v>2</v>
      </c>
      <c r="Y48" s="562">
        <f t="shared" si="11"/>
        <v>2</v>
      </c>
      <c r="Z48" s="562">
        <f t="shared" si="11"/>
        <v>2</v>
      </c>
      <c r="AA48" s="562">
        <f t="shared" si="11"/>
        <v>2</v>
      </c>
      <c r="AB48" s="562">
        <f t="shared" si="11"/>
        <v>2</v>
      </c>
      <c r="AC48" s="562">
        <f t="shared" si="11"/>
        <v>2</v>
      </c>
      <c r="AD48" s="562">
        <f t="shared" si="11"/>
        <v>2</v>
      </c>
      <c r="AE48" s="562">
        <f t="shared" si="11"/>
        <v>1</v>
      </c>
      <c r="AF48" s="562">
        <f t="shared" si="11"/>
        <v>1</v>
      </c>
      <c r="AG48" s="562">
        <f>MAX(AG40:AG46)</f>
        <v>29</v>
      </c>
      <c r="AH48" s="562">
        <f t="shared" si="11"/>
        <v>58</v>
      </c>
      <c r="AI48" s="562">
        <f t="shared" si="11"/>
        <v>8</v>
      </c>
      <c r="AJ48" s="562">
        <f t="shared" si="11"/>
        <v>9</v>
      </c>
      <c r="AK48" s="570">
        <f>SUM(W48:AJ48)</f>
        <v>121</v>
      </c>
    </row>
    <row r="49" spans="3:36">
      <c r="AC49" s="492"/>
      <c r="AD49" s="608" t="s">
        <v>1145</v>
      </c>
      <c r="AE49" s="607" t="s">
        <v>1142</v>
      </c>
      <c r="AF49" s="607" t="s">
        <v>1142</v>
      </c>
      <c r="AG49" s="607" t="s">
        <v>1142</v>
      </c>
      <c r="AH49" s="492"/>
      <c r="AI49" s="608" t="s">
        <v>1145</v>
      </c>
      <c r="AJ49" s="492"/>
    </row>
    <row r="50" spans="3:36">
      <c r="AF50" s="604"/>
      <c r="AG50" s="605"/>
    </row>
    <row r="51" spans="3:36">
      <c r="V51" s="588" t="s">
        <v>1140</v>
      </c>
      <c r="W51" s="590">
        <v>1</v>
      </c>
      <c r="X51" s="492" t="s">
        <v>1141</v>
      </c>
      <c r="Y51" s="591">
        <f>SUMIFS($W$48:$AJ$48, $W$47:$AJ$47, W51)</f>
        <v>68</v>
      </c>
      <c r="AF51" s="606"/>
    </row>
    <row r="52" spans="3:36">
      <c r="V52" s="588" t="s">
        <v>1140</v>
      </c>
      <c r="W52" s="590">
        <v>5</v>
      </c>
      <c r="X52" s="492" t="s">
        <v>1141</v>
      </c>
      <c r="Y52" s="591">
        <f>SUMIFS($W$48:$AJ$48, $W$47:$AJ$47, W52)</f>
        <v>3</v>
      </c>
      <c r="AF52" s="606"/>
    </row>
    <row r="53" spans="3:36">
      <c r="V53" s="588" t="s">
        <v>1140</v>
      </c>
      <c r="W53" s="590">
        <v>6</v>
      </c>
      <c r="X53" s="492" t="s">
        <v>1141</v>
      </c>
      <c r="Y53" s="591">
        <f>SUMIFS($W$48:$AJ$48, $W$47:$AJ$47, W53)</f>
        <v>41</v>
      </c>
      <c r="AF53" s="606"/>
    </row>
    <row r="54" spans="3:36">
      <c r="V54" s="611" t="s">
        <v>1143</v>
      </c>
      <c r="W54" s="602">
        <v>6</v>
      </c>
      <c r="X54" s="602" t="s">
        <v>1141</v>
      </c>
      <c r="Y54" s="603">
        <v>31</v>
      </c>
      <c r="Z54" s="1" t="s">
        <v>1146</v>
      </c>
    </row>
    <row r="55" spans="3:36">
      <c r="V55" s="611" t="s">
        <v>1144</v>
      </c>
      <c r="W55" s="602">
        <v>6</v>
      </c>
      <c r="X55" s="602" t="s">
        <v>1141</v>
      </c>
      <c r="Y55" s="603">
        <f>Y53-Y54</f>
        <v>10</v>
      </c>
      <c r="Z55" s="609" t="s">
        <v>1147</v>
      </c>
    </row>
    <row r="59" spans="3:36" ht="15">
      <c r="C59" s="612" t="s">
        <v>1178</v>
      </c>
    </row>
    <row r="61" spans="3:36" ht="16.149999999999999" customHeight="1">
      <c r="C61" s="1427" t="s">
        <v>1150</v>
      </c>
      <c r="D61" s="1408"/>
      <c r="E61" s="1408"/>
      <c r="F61" s="1408"/>
      <c r="G61" s="615"/>
      <c r="H61" s="1408" t="s">
        <v>1151</v>
      </c>
      <c r="I61" s="1408"/>
      <c r="J61" s="1408"/>
      <c r="K61" s="1408"/>
      <c r="L61" s="1408"/>
      <c r="M61" s="1408"/>
      <c r="N61" s="1409"/>
    </row>
    <row r="62" spans="3:36" ht="16.149999999999999" customHeight="1">
      <c r="C62" s="1428" t="s">
        <v>1152</v>
      </c>
      <c r="D62" s="1429"/>
      <c r="E62" s="1429"/>
      <c r="F62" s="1429"/>
      <c r="G62" s="618">
        <v>2</v>
      </c>
      <c r="H62" s="1416" t="s">
        <v>1153</v>
      </c>
      <c r="I62" s="1416"/>
      <c r="J62" s="1416"/>
      <c r="K62" s="1416"/>
      <c r="L62" s="1416"/>
      <c r="M62" s="1416"/>
      <c r="N62" s="1417"/>
    </row>
    <row r="63" spans="3:36" ht="16.149999999999999" customHeight="1">
      <c r="C63" s="1430" t="s">
        <v>1154</v>
      </c>
      <c r="D63" s="1431"/>
      <c r="E63" s="1431"/>
      <c r="F63" s="1431"/>
      <c r="G63" s="619">
        <v>2</v>
      </c>
      <c r="H63" s="1418" t="s">
        <v>1155</v>
      </c>
      <c r="I63" s="1418"/>
      <c r="J63" s="1418"/>
      <c r="K63" s="1418"/>
      <c r="L63" s="1418"/>
      <c r="M63" s="1418"/>
      <c r="N63" s="1419"/>
    </row>
    <row r="64" spans="3:36" ht="16.149999999999999" customHeight="1">
      <c r="C64" s="1432" t="s">
        <v>1156</v>
      </c>
      <c r="D64" s="1433"/>
      <c r="E64" s="1433"/>
      <c r="F64" s="1433"/>
      <c r="G64" s="620">
        <v>2</v>
      </c>
      <c r="H64" s="1420" t="s">
        <v>1157</v>
      </c>
      <c r="I64" s="1420"/>
      <c r="J64" s="1420"/>
      <c r="K64" s="1420"/>
      <c r="L64" s="1420"/>
      <c r="M64" s="1420"/>
      <c r="N64" s="1421"/>
    </row>
    <row r="65" spans="2:15" ht="16.149999999999999" customHeight="1">
      <c r="C65" s="1434" t="s">
        <v>1158</v>
      </c>
      <c r="D65" s="1435"/>
      <c r="E65" s="1435"/>
      <c r="F65" s="1435"/>
      <c r="G65" s="621">
        <v>2</v>
      </c>
      <c r="H65" s="1422" t="s">
        <v>1159</v>
      </c>
      <c r="I65" s="1422"/>
      <c r="J65" s="1422"/>
      <c r="K65" s="1422"/>
      <c r="L65" s="1422"/>
      <c r="M65" s="1422"/>
      <c r="N65" s="1423"/>
    </row>
    <row r="66" spans="2:15" ht="16.149999999999999" customHeight="1">
      <c r="C66" s="1444" t="s">
        <v>1160</v>
      </c>
      <c r="D66" s="1445"/>
      <c r="E66" s="1445"/>
      <c r="F66" s="1445"/>
      <c r="G66" s="622">
        <v>2</v>
      </c>
      <c r="H66" s="1424" t="s">
        <v>1161</v>
      </c>
      <c r="I66" s="1424"/>
      <c r="J66" s="1424"/>
      <c r="K66" s="1424"/>
      <c r="L66" s="1424"/>
      <c r="M66" s="1424"/>
      <c r="N66" s="1425"/>
    </row>
    <row r="67" spans="2:15" ht="16.149999999999999" customHeight="1">
      <c r="C67" s="1446" t="s">
        <v>1162</v>
      </c>
      <c r="D67" s="1447"/>
      <c r="E67" s="1447"/>
      <c r="F67" s="1447"/>
      <c r="G67" s="623">
        <v>3</v>
      </c>
      <c r="H67" s="1412" t="s">
        <v>1163</v>
      </c>
      <c r="I67" s="1412"/>
      <c r="J67" s="1412"/>
      <c r="K67" s="1412"/>
      <c r="L67" s="1412"/>
      <c r="M67" s="1412"/>
      <c r="N67" s="1413"/>
    </row>
    <row r="68" spans="2:15" s="131" customFormat="1" ht="30.6" customHeight="1">
      <c r="B68" s="613"/>
      <c r="C68" s="1448" t="s">
        <v>1177</v>
      </c>
      <c r="D68" s="1414"/>
      <c r="E68" s="1414"/>
      <c r="F68" s="1414"/>
      <c r="G68" s="617">
        <v>12</v>
      </c>
      <c r="H68" s="1414" t="s">
        <v>1164</v>
      </c>
      <c r="I68" s="1414"/>
      <c r="J68" s="1414"/>
      <c r="K68" s="1414"/>
      <c r="L68" s="1414"/>
      <c r="M68" s="1414"/>
      <c r="N68" s="1415"/>
      <c r="O68" s="614"/>
    </row>
    <row r="69" spans="2:15" s="131" customFormat="1" ht="43.15" customHeight="1">
      <c r="B69" s="613"/>
      <c r="C69" s="1426" t="s">
        <v>1165</v>
      </c>
      <c r="D69" s="1404"/>
      <c r="E69" s="1404"/>
      <c r="F69" s="1404"/>
      <c r="G69" s="498">
        <v>20</v>
      </c>
      <c r="H69" s="1404" t="s">
        <v>1166</v>
      </c>
      <c r="I69" s="1404"/>
      <c r="J69" s="1404"/>
      <c r="K69" s="1404"/>
      <c r="L69" s="1404"/>
      <c r="M69" s="1404"/>
      <c r="N69" s="1405"/>
      <c r="O69" s="614"/>
    </row>
    <row r="70" spans="2:15" s="131" customFormat="1" ht="31.15" customHeight="1">
      <c r="B70" s="613"/>
      <c r="C70" s="1426" t="s">
        <v>1167</v>
      </c>
      <c r="D70" s="1404"/>
      <c r="E70" s="1404"/>
      <c r="F70" s="1404"/>
      <c r="G70" s="498">
        <v>5</v>
      </c>
      <c r="H70" s="1404" t="s">
        <v>1168</v>
      </c>
      <c r="I70" s="1404"/>
      <c r="J70" s="1404"/>
      <c r="K70" s="1404"/>
      <c r="L70" s="1404"/>
      <c r="M70" s="1404"/>
      <c r="N70" s="1405"/>
      <c r="O70" s="614"/>
    </row>
    <row r="71" spans="2:15" s="131" customFormat="1" ht="31.15" customHeight="1">
      <c r="B71" s="613"/>
      <c r="C71" s="1426" t="s">
        <v>1169</v>
      </c>
      <c r="D71" s="1404"/>
      <c r="E71" s="1404"/>
      <c r="F71" s="1404"/>
      <c r="G71" s="498">
        <v>6</v>
      </c>
      <c r="H71" s="1404" t="s">
        <v>1170</v>
      </c>
      <c r="I71" s="1404"/>
      <c r="J71" s="1404"/>
      <c r="K71" s="1404"/>
      <c r="L71" s="1404"/>
      <c r="M71" s="1404"/>
      <c r="N71" s="1405"/>
      <c r="O71" s="614"/>
    </row>
    <row r="72" spans="2:15" s="131" customFormat="1" ht="31.15" customHeight="1">
      <c r="B72" s="613"/>
      <c r="C72" s="1426" t="s">
        <v>1171</v>
      </c>
      <c r="D72" s="1404"/>
      <c r="E72" s="1404"/>
      <c r="F72" s="1404"/>
      <c r="G72" s="498">
        <v>6</v>
      </c>
      <c r="H72" s="1404" t="s">
        <v>1172</v>
      </c>
      <c r="I72" s="1404"/>
      <c r="J72" s="1404"/>
      <c r="K72" s="1404"/>
      <c r="L72" s="1404"/>
      <c r="M72" s="1404"/>
      <c r="N72" s="1405"/>
      <c r="O72" s="614"/>
    </row>
    <row r="73" spans="2:15" s="131" customFormat="1" ht="27.6" customHeight="1">
      <c r="B73" s="613"/>
      <c r="C73" s="1426" t="s">
        <v>1173</v>
      </c>
      <c r="D73" s="1404"/>
      <c r="E73" s="1404"/>
      <c r="F73" s="1404"/>
      <c r="G73" s="498">
        <v>21</v>
      </c>
      <c r="H73" s="1404" t="s">
        <v>1174</v>
      </c>
      <c r="I73" s="1404"/>
      <c r="J73" s="1404"/>
      <c r="K73" s="1404"/>
      <c r="L73" s="1404"/>
      <c r="M73" s="1404"/>
      <c r="N73" s="1405"/>
      <c r="O73" s="614"/>
    </row>
    <row r="74" spans="2:15" ht="16.899999999999999" customHeight="1">
      <c r="C74" s="1410" t="s">
        <v>1175</v>
      </c>
      <c r="D74" s="1411"/>
      <c r="E74" s="1411"/>
      <c r="F74" s="1411"/>
      <c r="G74" s="616">
        <v>8</v>
      </c>
      <c r="H74" s="1406" t="s">
        <v>1176</v>
      </c>
      <c r="I74" s="1406"/>
      <c r="J74" s="1406"/>
      <c r="K74" s="1406"/>
      <c r="L74" s="1406"/>
      <c r="M74" s="1406"/>
      <c r="N74" s="1407"/>
    </row>
  </sheetData>
  <sheetProtection algorithmName="SHA-512" hashValue="Sj5ugqlOV24vD7+Nx6wIUWn1EWDq7x0riH3stgFqpb2yP4MDCNYJhaMlnRpE7U3w8yL76IFgckihA2d/n9v+dw==" saltValue="GIOReXmIG0jjJvRCCB+YOQ==" spinCount="100000" sheet="1" objects="1" scenarios="1"/>
  <mergeCells count="87">
    <mergeCell ref="AJ34:AJ39"/>
    <mergeCell ref="AK34:AK39"/>
    <mergeCell ref="AG34:AG39"/>
    <mergeCell ref="AH34:AH39"/>
    <mergeCell ref="AI34:AI39"/>
    <mergeCell ref="AD34:AD39"/>
    <mergeCell ref="AE34:AE39"/>
    <mergeCell ref="AF34:AF39"/>
    <mergeCell ref="Y34:Y39"/>
    <mergeCell ref="Z34:Z39"/>
    <mergeCell ref="AA34:AA39"/>
    <mergeCell ref="AB34:AB39"/>
    <mergeCell ref="AC34:AC39"/>
    <mergeCell ref="AM3:AM8"/>
    <mergeCell ref="AN3:AN8"/>
    <mergeCell ref="AO3:AO8"/>
    <mergeCell ref="AP3:AP8"/>
    <mergeCell ref="AK3:AK8"/>
    <mergeCell ref="AL3:AL8"/>
    <mergeCell ref="U34:U39"/>
    <mergeCell ref="V34:V39"/>
    <mergeCell ref="W34:W39"/>
    <mergeCell ref="X34:X39"/>
    <mergeCell ref="T3:T8"/>
    <mergeCell ref="U3:U8"/>
    <mergeCell ref="V3:V8"/>
    <mergeCell ref="U11:U15"/>
    <mergeCell ref="W3:W8"/>
    <mergeCell ref="X3:X8"/>
    <mergeCell ref="AB3:AB8"/>
    <mergeCell ref="AC3:AC8"/>
    <mergeCell ref="AD3:AD8"/>
    <mergeCell ref="AE3:AE8"/>
    <mergeCell ref="AF3:AF8"/>
    <mergeCell ref="AI3:AI8"/>
    <mergeCell ref="AJ3:AJ8"/>
    <mergeCell ref="B20:B23"/>
    <mergeCell ref="F29:F30"/>
    <mergeCell ref="F26:F27"/>
    <mergeCell ref="B3:C3"/>
    <mergeCell ref="B4:B6"/>
    <mergeCell ref="B7:B9"/>
    <mergeCell ref="B10:B12"/>
    <mergeCell ref="B13:B15"/>
    <mergeCell ref="B16:B19"/>
    <mergeCell ref="Y3:Y8"/>
    <mergeCell ref="Z3:Z8"/>
    <mergeCell ref="AA3:AA8"/>
    <mergeCell ref="AG3:AG8"/>
    <mergeCell ref="AH3:AH8"/>
    <mergeCell ref="C71:F71"/>
    <mergeCell ref="C72:F72"/>
    <mergeCell ref="L34:L39"/>
    <mergeCell ref="H34:H39"/>
    <mergeCell ref="I34:I39"/>
    <mergeCell ref="J34:J39"/>
    <mergeCell ref="K34:K39"/>
    <mergeCell ref="G34:G39"/>
    <mergeCell ref="F34:F39"/>
    <mergeCell ref="E34:E39"/>
    <mergeCell ref="D34:D39"/>
    <mergeCell ref="C66:F66"/>
    <mergeCell ref="C67:F67"/>
    <mergeCell ref="C68:F68"/>
    <mergeCell ref="C69:F69"/>
    <mergeCell ref="C70:F70"/>
    <mergeCell ref="C61:F61"/>
    <mergeCell ref="C62:F62"/>
    <mergeCell ref="C63:F63"/>
    <mergeCell ref="C64:F64"/>
    <mergeCell ref="C65:F65"/>
    <mergeCell ref="H72:N72"/>
    <mergeCell ref="H73:N73"/>
    <mergeCell ref="H74:N74"/>
    <mergeCell ref="H61:N61"/>
    <mergeCell ref="C74:F74"/>
    <mergeCell ref="H70:N70"/>
    <mergeCell ref="H67:N67"/>
    <mergeCell ref="H68:N68"/>
    <mergeCell ref="H69:N69"/>
    <mergeCell ref="H71:N71"/>
    <mergeCell ref="H62:N62"/>
    <mergeCell ref="H63:N63"/>
    <mergeCell ref="H64:N64"/>
    <mergeCell ref="H65:N65"/>
    <mergeCell ref="H66:N66"/>
    <mergeCell ref="C73:F73"/>
  </mergeCells>
  <conditionalFormatting sqref="D3:O23">
    <cfRule type="cellIs" dxfId="105" priority="12" operator="equal">
      <formula>"L"</formula>
    </cfRule>
    <cfRule type="cellIs" dxfId="104" priority="13" operator="equal">
      <formula>"K"</formula>
    </cfRule>
    <cfRule type="cellIs" dxfId="103" priority="14" operator="equal">
      <formula>"U"</formula>
    </cfRule>
    <cfRule type="cellIs" dxfId="102" priority="15" operator="equal">
      <formula>"X"</formula>
    </cfRule>
    <cfRule type="cellIs" dxfId="101" priority="16" operator="equal">
      <formula>"H"</formula>
    </cfRule>
  </conditionalFormatting>
  <conditionalFormatting sqref="D26:D30">
    <cfRule type="cellIs" dxfId="100" priority="7" operator="equal">
      <formula>"L"</formula>
    </cfRule>
    <cfRule type="cellIs" dxfId="99" priority="8" operator="equal">
      <formula>"K"</formula>
    </cfRule>
    <cfRule type="cellIs" dxfId="98" priority="9" operator="equal">
      <formula>"U"</formula>
    </cfRule>
    <cfRule type="cellIs" dxfId="97" priority="10" operator="equal">
      <formula>"X"</formula>
    </cfRule>
    <cfRule type="cellIs" dxfId="96" priority="11" operator="equal">
      <formula>"H"</formula>
    </cfRule>
  </conditionalFormatting>
  <conditionalFormatting sqref="D41:K46">
    <cfRule type="cellIs" dxfId="95" priority="6" operator="equal">
      <formula>1</formula>
    </cfRule>
  </conditionalFormatting>
  <conditionalFormatting sqref="W9:AO18 W40:AJ44 W20:AO20 W19:AN19 W46:AJ46 W45:AG45 AI45:AJ45">
    <cfRule type="cellIs" dxfId="94" priority="5" operator="greaterThan">
      <formula>0</formula>
    </cfRule>
  </conditionalFormatting>
  <conditionalFormatting sqref="W47:AJ47 W51:W55">
    <cfRule type="cellIs" dxfId="93" priority="1" operator="equal">
      <formula>6</formula>
    </cfRule>
    <cfRule type="cellIs" dxfId="92" priority="2" operator="equal">
      <formula>5</formula>
    </cfRule>
    <cfRule type="cellIs" dxfId="91" priority="3" operator="equal">
      <formula>1</formula>
    </cfRule>
  </conditionalFormatting>
  <dataValidations count="3">
    <dataValidation type="list" allowBlank="1" showInputMessage="1" showErrorMessage="1" sqref="K40" xr:uid="{846D19F4-31B2-433C-8E0B-1E358862991E}">
      <formula1>"8, 40"</formula1>
    </dataValidation>
    <dataValidation type="list" allowBlank="1" showInputMessage="1" showErrorMessage="1" sqref="AO19" xr:uid="{C882FDEB-6179-46AA-9E6A-8EBEA0BCADC9}">
      <formula1>"8,40"</formula1>
    </dataValidation>
    <dataValidation type="list" allowBlank="1" showInputMessage="1" showErrorMessage="1" sqref="AH45" xr:uid="{350F933B-E620-409C-9C13-6BA30F51F871}">
      <formula1>"26,58"</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56F06-343B-4E2F-BACD-97E57410C69D}">
  <sheetPr codeName="Trang_tính6">
    <tabColor theme="5" tint="0.59999389629810485"/>
  </sheetPr>
  <dimension ref="A1:BG136"/>
  <sheetViews>
    <sheetView showGridLines="0" zoomScaleNormal="100" workbookViewId="0">
      <pane xSplit="8" ySplit="8" topLeftCell="I9" activePane="bottomRight" state="frozen"/>
      <selection pane="topRight" activeCell="I1" sqref="I1"/>
      <selection pane="bottomLeft" activeCell="A9" sqref="A9"/>
      <selection pane="bottomRight" activeCell="L27" sqref="L27"/>
    </sheetView>
  </sheetViews>
  <sheetFormatPr defaultRowHeight="12.75" outlineLevelCol="1"/>
  <cols>
    <col min="1" max="1" width="4.85546875" customWidth="1"/>
    <col min="2" max="2" width="6.7109375" style="376" customWidth="1" outlineLevel="1"/>
    <col min="3" max="3" width="6.7109375" style="372" customWidth="1" outlineLevel="1"/>
    <col min="4" max="4" width="6.7109375" style="402" customWidth="1" outlineLevel="1"/>
    <col min="5" max="5" width="16" style="372" customWidth="1" outlineLevel="1"/>
    <col min="6" max="6" width="69.42578125" style="371" bestFit="1" customWidth="1"/>
    <col min="7" max="7" width="9.5703125" style="377" bestFit="1" customWidth="1"/>
    <col min="8" max="8" width="3.85546875" style="371" customWidth="1"/>
    <col min="9" max="9" width="5.85546875" customWidth="1"/>
    <col min="10" max="11" width="6.7109375" customWidth="1" outlineLevel="1"/>
    <col min="12" max="12" width="6.85546875" customWidth="1"/>
    <col min="13" max="20" width="6.7109375" customWidth="1" outlineLevel="1"/>
    <col min="21" max="21" width="6.7109375" customWidth="1"/>
    <col min="22" max="36" width="7.7109375" customWidth="1" outlineLevel="1"/>
    <col min="37" max="37" width="6.7109375" customWidth="1" outlineLevel="1"/>
    <col min="38" max="38" width="6.7109375" customWidth="1"/>
    <col min="39" max="47" width="6.7109375" customWidth="1" outlineLevel="1"/>
    <col min="48" max="59" width="6.7109375" customWidth="1"/>
  </cols>
  <sheetData>
    <row r="1" spans="1:59" ht="15">
      <c r="A1" s="438"/>
      <c r="B1" s="487"/>
      <c r="C1" s="488"/>
      <c r="D1" s="489"/>
      <c r="E1" s="488"/>
      <c r="F1" s="431"/>
      <c r="G1" s="520"/>
      <c r="H1" s="520"/>
      <c r="J1" s="407"/>
      <c r="K1" s="407"/>
      <c r="L1" s="709" t="s">
        <v>128</v>
      </c>
      <c r="M1" s="407"/>
      <c r="N1" s="407"/>
      <c r="O1" s="407"/>
      <c r="P1" s="407"/>
      <c r="Q1" s="407"/>
      <c r="R1" s="407"/>
      <c r="S1" s="407"/>
      <c r="T1" s="407"/>
      <c r="U1" s="709" t="s">
        <v>1209</v>
      </c>
      <c r="V1" s="407"/>
      <c r="W1" s="407"/>
      <c r="X1" s="407"/>
      <c r="Y1" s="407"/>
      <c r="Z1" s="407"/>
      <c r="AA1" s="407"/>
      <c r="AB1" s="407"/>
      <c r="AC1" s="407"/>
      <c r="AD1" s="407"/>
      <c r="AE1" s="407"/>
      <c r="AF1" s="407"/>
      <c r="AG1" s="407"/>
      <c r="AH1" s="407"/>
      <c r="AI1" s="407"/>
      <c r="AJ1" s="407"/>
      <c r="AK1" s="407"/>
      <c r="AL1" s="709" t="s">
        <v>1210</v>
      </c>
      <c r="AM1" s="407"/>
      <c r="AN1" s="407"/>
      <c r="AO1" s="407"/>
      <c r="AP1" s="407"/>
      <c r="AQ1" s="407"/>
      <c r="AR1" s="407"/>
      <c r="AS1" s="407"/>
      <c r="AT1" s="407"/>
      <c r="AU1" s="407"/>
      <c r="AV1" s="709" t="s">
        <v>1211</v>
      </c>
      <c r="AW1" s="407"/>
      <c r="AX1" s="407"/>
      <c r="AY1" s="407"/>
      <c r="AZ1" s="407"/>
      <c r="BA1" s="407"/>
      <c r="BB1" s="407"/>
      <c r="BC1" s="407"/>
      <c r="BD1" s="407"/>
      <c r="BE1" s="407"/>
      <c r="BF1" s="407"/>
      <c r="BG1" s="407"/>
    </row>
    <row r="2" spans="1:59" s="626" customFormat="1" ht="23.45" customHeight="1">
      <c r="B2" s="627"/>
      <c r="C2" s="628"/>
      <c r="D2" s="628"/>
      <c r="E2" s="628"/>
      <c r="F2" s="629"/>
      <c r="G2" s="630"/>
      <c r="H2" s="631"/>
      <c r="J2" s="1481" t="s">
        <v>1179</v>
      </c>
      <c r="K2" s="632"/>
      <c r="L2" s="632"/>
      <c r="M2" s="1478" t="s">
        <v>1183</v>
      </c>
      <c r="N2" s="1479"/>
      <c r="O2" s="1479"/>
      <c r="P2" s="1479"/>
      <c r="Q2" s="1479"/>
      <c r="R2" s="1479"/>
      <c r="S2" s="1480"/>
      <c r="T2" s="632"/>
      <c r="U2" s="632"/>
      <c r="V2" s="1492" t="s">
        <v>1207</v>
      </c>
      <c r="W2" s="1493"/>
      <c r="X2" s="1493"/>
      <c r="Y2" s="1493"/>
      <c r="Z2" s="1493"/>
      <c r="AA2" s="1493"/>
      <c r="AB2" s="1493"/>
      <c r="AC2" s="1493"/>
      <c r="AD2" s="1493"/>
      <c r="AE2" s="1493"/>
      <c r="AF2" s="1493"/>
      <c r="AG2" s="1493"/>
      <c r="AH2" s="1493"/>
      <c r="AI2" s="1493"/>
      <c r="AJ2" s="1494"/>
      <c r="AK2" s="632"/>
      <c r="AL2" s="632"/>
      <c r="AM2" s="1499" t="s">
        <v>1208</v>
      </c>
      <c r="AN2" s="1500"/>
      <c r="AO2" s="1500"/>
      <c r="AP2" s="1500"/>
      <c r="AQ2" s="1500"/>
      <c r="AR2" s="1500"/>
      <c r="AS2" s="1500"/>
      <c r="AT2" s="1501"/>
      <c r="AU2" s="632"/>
      <c r="AV2" s="632"/>
      <c r="AW2" s="632"/>
      <c r="AX2" s="632"/>
      <c r="AY2" s="632"/>
      <c r="AZ2" s="632"/>
      <c r="BA2" s="632"/>
      <c r="BB2" s="632"/>
      <c r="BC2" s="632"/>
      <c r="BD2" s="632"/>
      <c r="BE2" s="632"/>
      <c r="BF2" s="632"/>
      <c r="BG2" s="632"/>
    </row>
    <row r="3" spans="1:59" s="626" customFormat="1" ht="28.9" customHeight="1">
      <c r="B3" s="627"/>
      <c r="C3" s="628"/>
      <c r="D3" s="628"/>
      <c r="E3" s="628"/>
      <c r="F3" s="629"/>
      <c r="G3" s="1488"/>
      <c r="H3" s="1488"/>
      <c r="J3" s="1482"/>
      <c r="M3" s="1484" t="s">
        <v>1180</v>
      </c>
      <c r="N3" s="1484" t="s">
        <v>1181</v>
      </c>
      <c r="O3" s="1484" t="s">
        <v>1182</v>
      </c>
      <c r="P3" s="1486" t="s">
        <v>1067</v>
      </c>
      <c r="Q3" s="1486" t="s">
        <v>1068</v>
      </c>
      <c r="R3" s="1486" t="s">
        <v>1069</v>
      </c>
      <c r="S3" s="1489" t="s">
        <v>1184</v>
      </c>
      <c r="T3" s="633"/>
      <c r="U3" s="633"/>
      <c r="V3" s="1491" t="s">
        <v>1200</v>
      </c>
      <c r="W3" s="1491" t="s">
        <v>1201</v>
      </c>
      <c r="X3" s="1491" t="s">
        <v>1202</v>
      </c>
      <c r="Y3" s="1495" t="s">
        <v>1089</v>
      </c>
      <c r="Z3" s="1496" t="s">
        <v>1081</v>
      </c>
      <c r="AA3" s="1496" t="s">
        <v>1080</v>
      </c>
      <c r="AB3" s="1496" t="s">
        <v>1082</v>
      </c>
      <c r="AC3" s="1496" t="s">
        <v>1083</v>
      </c>
      <c r="AD3" s="1496" t="s">
        <v>1084</v>
      </c>
      <c r="AE3" s="1495" t="s">
        <v>1085</v>
      </c>
      <c r="AF3" s="1495" t="s">
        <v>1086</v>
      </c>
      <c r="AG3" s="1495" t="s">
        <v>1087</v>
      </c>
      <c r="AH3" s="1491" t="s">
        <v>1199</v>
      </c>
      <c r="AI3" s="1495" t="s">
        <v>1115</v>
      </c>
      <c r="AJ3" s="1497" t="s">
        <v>1206</v>
      </c>
      <c r="AM3" s="1491" t="s">
        <v>1132</v>
      </c>
      <c r="AN3" s="1491" t="s">
        <v>1133</v>
      </c>
      <c r="AO3" s="1491" t="s">
        <v>1134</v>
      </c>
      <c r="AP3" s="1491" t="s">
        <v>1135</v>
      </c>
      <c r="AQ3" s="1491" t="s">
        <v>1148</v>
      </c>
      <c r="AR3" s="1491" t="s">
        <v>1136</v>
      </c>
      <c r="AS3" s="1498" t="s">
        <v>1137</v>
      </c>
      <c r="AT3" s="1497" t="s">
        <v>1139</v>
      </c>
      <c r="BB3" s="633"/>
      <c r="BE3" s="633"/>
      <c r="BG3" s="634"/>
    </row>
    <row r="4" spans="1:59" s="635" customFormat="1" ht="37.9" customHeight="1">
      <c r="B4" s="636"/>
      <c r="C4" s="637"/>
      <c r="D4" s="637"/>
      <c r="E4" s="637"/>
      <c r="F4" s="638"/>
      <c r="G4" s="1488"/>
      <c r="H4" s="1488"/>
      <c r="I4" s="639"/>
      <c r="J4" s="1482"/>
      <c r="K4" s="640"/>
      <c r="L4" s="640"/>
      <c r="M4" s="1485"/>
      <c r="N4" s="1485"/>
      <c r="O4" s="1485"/>
      <c r="P4" s="1487"/>
      <c r="Q4" s="1487"/>
      <c r="R4" s="1487"/>
      <c r="S4" s="1490"/>
      <c r="T4" s="640"/>
      <c r="U4" s="640"/>
      <c r="V4" s="1491"/>
      <c r="W4" s="1491"/>
      <c r="X4" s="1491"/>
      <c r="Y4" s="1495"/>
      <c r="Z4" s="1496"/>
      <c r="AA4" s="1496"/>
      <c r="AB4" s="1496"/>
      <c r="AC4" s="1496"/>
      <c r="AD4" s="1496"/>
      <c r="AE4" s="1495"/>
      <c r="AF4" s="1495"/>
      <c r="AG4" s="1495"/>
      <c r="AH4" s="1495"/>
      <c r="AI4" s="1495"/>
      <c r="AJ4" s="1497"/>
      <c r="AK4" s="640"/>
      <c r="AL4" s="640"/>
      <c r="AM4" s="1491"/>
      <c r="AN4" s="1491"/>
      <c r="AO4" s="1491"/>
      <c r="AP4" s="1491"/>
      <c r="AQ4" s="1491"/>
      <c r="AR4" s="1491"/>
      <c r="AS4" s="1498"/>
      <c r="AT4" s="1497"/>
      <c r="AU4" s="640"/>
      <c r="AV4" s="640"/>
      <c r="AW4" s="640"/>
      <c r="AX4" s="640"/>
      <c r="AY4" s="640"/>
      <c r="AZ4" s="640"/>
      <c r="BA4" s="640"/>
      <c r="BB4" s="640"/>
      <c r="BC4" s="640"/>
      <c r="BD4" s="640"/>
      <c r="BE4" s="640"/>
      <c r="BF4" s="640"/>
      <c r="BG4" s="640"/>
    </row>
    <row r="5" spans="1:59" s="641" customFormat="1" ht="18.600000000000001" customHeight="1">
      <c r="B5" s="642"/>
      <c r="C5" s="643"/>
      <c r="D5" s="643"/>
      <c r="E5" s="643"/>
      <c r="F5" s="644" t="s">
        <v>529</v>
      </c>
      <c r="G5" s="645" t="s">
        <v>407</v>
      </c>
      <c r="H5" s="646"/>
      <c r="I5" s="647"/>
      <c r="J5" s="1483"/>
      <c r="K5" s="648"/>
      <c r="L5" s="648"/>
      <c r="M5" s="1485"/>
      <c r="N5" s="1485"/>
      <c r="O5" s="1485"/>
      <c r="P5" s="1487"/>
      <c r="Q5" s="1487"/>
      <c r="R5" s="1487"/>
      <c r="S5" s="1490"/>
      <c r="T5" s="648"/>
      <c r="U5" s="648"/>
      <c r="V5" s="670" t="s">
        <v>1203</v>
      </c>
      <c r="W5" s="670" t="s">
        <v>1204</v>
      </c>
      <c r="X5" s="670" t="s">
        <v>1205</v>
      </c>
      <c r="Y5" s="670" t="s">
        <v>1188</v>
      </c>
      <c r="Z5" s="671" t="s">
        <v>1189</v>
      </c>
      <c r="AA5" s="671" t="s">
        <v>1190</v>
      </c>
      <c r="AB5" s="671" t="s">
        <v>1191</v>
      </c>
      <c r="AC5" s="671" t="s">
        <v>1192</v>
      </c>
      <c r="AD5" s="671" t="s">
        <v>1193</v>
      </c>
      <c r="AE5" s="670" t="s">
        <v>1194</v>
      </c>
      <c r="AF5" s="670" t="s">
        <v>1195</v>
      </c>
      <c r="AG5" s="670" t="s">
        <v>1196</v>
      </c>
      <c r="AH5" s="670" t="s">
        <v>1197</v>
      </c>
      <c r="AI5" s="670" t="s">
        <v>1198</v>
      </c>
      <c r="AJ5" s="669"/>
      <c r="AK5" s="648"/>
      <c r="AL5" s="648"/>
      <c r="AM5" s="670"/>
      <c r="AN5" s="670"/>
      <c r="AO5" s="670"/>
      <c r="AP5" s="670"/>
      <c r="AQ5" s="670"/>
      <c r="AR5" s="670"/>
      <c r="AS5" s="670"/>
      <c r="AT5" s="689"/>
      <c r="AU5" s="648"/>
      <c r="AV5" s="648"/>
      <c r="AW5" s="648"/>
      <c r="AX5" s="648"/>
      <c r="AY5" s="648"/>
      <c r="AZ5" s="648"/>
      <c r="BA5" s="648"/>
      <c r="BB5" s="648"/>
      <c r="BC5" s="648"/>
      <c r="BD5" s="648"/>
      <c r="BE5" s="648"/>
      <c r="BF5" s="648"/>
      <c r="BG5" s="648"/>
    </row>
    <row r="6" spans="1:59" s="382" customFormat="1" ht="17.45" customHeight="1">
      <c r="A6" s="382" t="str">
        <f>A9&amp;A10&amp;A11&amp;A12&amp;A13&amp;A14&amp;A15&amp;A16&amp;A17&amp;A18&amp;A19&amp;A20&amp;A21&amp;A22&amp;A23&amp;A24&amp;A25&amp;A26&amp;A27&amp;A28&amp;A29&amp;A30&amp;A31&amp;A32&amp;A33&amp;A34&amp;A35&amp;A36&amp;A37&amp;A38&amp;A39&amp;A40&amp;A41&amp;A42&amp;A43&amp;A44&amp;A45&amp;A46&amp;A47&amp;A48&amp;A49&amp;A50&amp;A51&amp;A52&amp;A53&amp;A54&amp;A55&amp;A56&amp;A57&amp;A58&amp;A59&amp;A60&amp;A61&amp;A62&amp;A63&amp;A64&amp;A65&amp;A66&amp;A67&amp;A68&amp;A69&amp;A70&amp;A71&amp;A72&amp;A73&amp;A74&amp;A75&amp;A76&amp;A77&amp;A78&amp;A79&amp;A80&amp;A81&amp;A82&amp;A83&amp;A84&amp;A85&amp;A86&amp;A87&amp;A88&amp;A89&amp;A90&amp;A91&amp;A92&amp;A93&amp;A94&amp;A95&amp;A96&amp;A97&amp;A98&amp;A99&amp;A100&amp;A101&amp;A102&amp;A103&amp;A104&amp;A105&amp;A106&amp;A107&amp;A108&amp;A109&amp;A110&amp;A111&amp;A112&amp;A113&amp;A114&amp;A115&amp;A116&amp;A117&amp;A118&amp;A119&amp;A120&amp;A121&amp;A122&amp;A123&amp;A124&amp;A125&amp;A126&amp;A127&amp;A128&amp;A129</f>
        <v/>
      </c>
      <c r="B6" s="378"/>
      <c r="C6" s="405"/>
      <c r="D6" s="405"/>
      <c r="E6" s="405"/>
      <c r="F6" s="414"/>
      <c r="G6" s="379"/>
      <c r="H6" s="380"/>
      <c r="I6" s="381"/>
      <c r="J6" s="427"/>
      <c r="K6" s="427"/>
      <c r="L6" s="427"/>
      <c r="M6" s="650">
        <f>SUM(M9:M129)</f>
        <v>8</v>
      </c>
      <c r="N6" s="651">
        <f t="shared" ref="N6:R6" si="0">SUM(N9:N129)</f>
        <v>2</v>
      </c>
      <c r="O6" s="651">
        <f t="shared" si="0"/>
        <v>12</v>
      </c>
      <c r="P6" s="651">
        <f>SUM(P9:P129)</f>
        <v>91</v>
      </c>
      <c r="Q6" s="651">
        <f t="shared" si="0"/>
        <v>91</v>
      </c>
      <c r="R6" s="651">
        <f t="shared" si="0"/>
        <v>79</v>
      </c>
      <c r="S6" s="660"/>
      <c r="T6" s="427"/>
      <c r="U6" s="427"/>
      <c r="V6" s="650">
        <f>SUM(V9:V129)</f>
        <v>19</v>
      </c>
      <c r="W6" s="678">
        <f t="shared" ref="W6:AI6" si="1">SUM(W9:W129)</f>
        <v>19</v>
      </c>
      <c r="X6" s="678">
        <f t="shared" si="1"/>
        <v>19</v>
      </c>
      <c r="Y6" s="678">
        <f t="shared" si="1"/>
        <v>2</v>
      </c>
      <c r="Z6" s="678">
        <f t="shared" si="1"/>
        <v>2</v>
      </c>
      <c r="AA6" s="678">
        <f t="shared" si="1"/>
        <v>2</v>
      </c>
      <c r="AB6" s="678">
        <f t="shared" si="1"/>
        <v>2</v>
      </c>
      <c r="AC6" s="678">
        <f t="shared" si="1"/>
        <v>2</v>
      </c>
      <c r="AD6" s="678">
        <f t="shared" si="1"/>
        <v>2</v>
      </c>
      <c r="AE6" s="678">
        <f t="shared" si="1"/>
        <v>2</v>
      </c>
      <c r="AF6" s="678">
        <f t="shared" si="1"/>
        <v>3</v>
      </c>
      <c r="AG6" s="678">
        <f t="shared" si="1"/>
        <v>1</v>
      </c>
      <c r="AH6" s="678">
        <f t="shared" si="1"/>
        <v>87</v>
      </c>
      <c r="AI6" s="678">
        <f t="shared" si="1"/>
        <v>11</v>
      </c>
      <c r="AJ6" s="678"/>
      <c r="AK6" s="427"/>
      <c r="AL6" s="427"/>
      <c r="AM6" s="427">
        <f t="shared" ref="AM6:AS6" si="2">SUM(AM9:AM129)</f>
        <v>46</v>
      </c>
      <c r="AN6" s="427">
        <f t="shared" si="2"/>
        <v>46</v>
      </c>
      <c r="AO6" s="427">
        <f t="shared" si="2"/>
        <v>46</v>
      </c>
      <c r="AP6" s="427">
        <f t="shared" si="2"/>
        <v>46</v>
      </c>
      <c r="AQ6" s="427">
        <f t="shared" si="2"/>
        <v>46</v>
      </c>
      <c r="AR6" s="427">
        <f t="shared" si="2"/>
        <v>99</v>
      </c>
      <c r="AS6" s="427">
        <f t="shared" si="2"/>
        <v>19</v>
      </c>
      <c r="AT6" s="427"/>
      <c r="AU6" s="427"/>
      <c r="AV6" s="427"/>
      <c r="AW6" s="427"/>
      <c r="AX6" s="427"/>
      <c r="AY6" s="427"/>
      <c r="AZ6" s="427"/>
      <c r="BA6" s="427"/>
      <c r="BB6" s="427"/>
      <c r="BC6" s="427"/>
      <c r="BD6" s="427"/>
      <c r="BE6" s="427"/>
      <c r="BF6" s="427"/>
      <c r="BG6" s="427"/>
    </row>
    <row r="7" spans="1:59" s="382" customFormat="1" ht="20.25" hidden="1" customHeight="1">
      <c r="B7" s="383"/>
      <c r="C7" s="403"/>
      <c r="D7" s="403"/>
      <c r="E7" s="403"/>
      <c r="F7" s="415"/>
      <c r="G7" s="416"/>
      <c r="H7" s="417"/>
      <c r="M7" s="652"/>
      <c r="S7" s="661"/>
    </row>
    <row r="8" spans="1:59" s="382" customFormat="1" ht="18">
      <c r="B8" s="383"/>
      <c r="C8" s="403"/>
      <c r="D8" s="403"/>
      <c r="E8" s="403"/>
      <c r="F8" s="415"/>
      <c r="G8" s="416"/>
      <c r="H8" s="417"/>
      <c r="I8" s="437"/>
      <c r="M8" s="652"/>
      <c r="S8" s="661"/>
    </row>
    <row r="9" spans="1:59">
      <c r="B9" s="1347" t="s">
        <v>757</v>
      </c>
      <c r="C9" s="1363" t="s">
        <v>732</v>
      </c>
      <c r="D9" s="1360" t="s">
        <v>733</v>
      </c>
      <c r="E9" s="1361" t="s">
        <v>741</v>
      </c>
      <c r="F9" s="419" t="s">
        <v>582</v>
      </c>
      <c r="G9" s="409" t="s">
        <v>408</v>
      </c>
      <c r="H9" s="430">
        <v>1</v>
      </c>
      <c r="I9" s="408"/>
      <c r="J9" s="625" t="s">
        <v>1040</v>
      </c>
      <c r="K9" s="657"/>
      <c r="L9" s="658"/>
      <c r="M9" s="653">
        <v>1</v>
      </c>
      <c r="N9" s="406"/>
      <c r="O9" s="624">
        <v>1</v>
      </c>
      <c r="P9" s="406"/>
      <c r="Q9" s="406"/>
      <c r="R9" s="649"/>
      <c r="S9" s="662">
        <f>SUM(M9:R9)</f>
        <v>2</v>
      </c>
      <c r="T9" s="664"/>
      <c r="U9" s="679"/>
      <c r="V9" s="672"/>
      <c r="W9" s="683"/>
      <c r="X9" s="683"/>
      <c r="Y9" s="683"/>
      <c r="Z9" s="683"/>
      <c r="AA9" s="683"/>
      <c r="AB9" s="683"/>
      <c r="AC9" s="683"/>
      <c r="AD9" s="683"/>
      <c r="AE9" s="683"/>
      <c r="AF9" s="683"/>
      <c r="AG9" s="683"/>
      <c r="AH9" s="683">
        <v>1</v>
      </c>
      <c r="AI9" s="673"/>
      <c r="AJ9" s="680">
        <f>SUM(V9:AI9)</f>
        <v>1</v>
      </c>
      <c r="AK9" s="685"/>
      <c r="AL9" s="679"/>
      <c r="AM9" s="672">
        <v>1</v>
      </c>
      <c r="AN9" s="683">
        <v>1</v>
      </c>
      <c r="AO9" s="683">
        <v>1</v>
      </c>
      <c r="AP9" s="683">
        <v>1</v>
      </c>
      <c r="AQ9" s="683">
        <v>1</v>
      </c>
      <c r="AR9" s="683">
        <v>1</v>
      </c>
      <c r="AS9" s="673"/>
      <c r="AT9" s="686">
        <f>SUM(AM9:AR9)</f>
        <v>6</v>
      </c>
      <c r="AU9" s="690"/>
      <c r="AV9" s="665"/>
      <c r="AW9" s="406"/>
      <c r="AX9" s="406"/>
      <c r="AY9" s="406"/>
      <c r="AZ9" s="406"/>
      <c r="BA9" s="406"/>
      <c r="BB9" s="406"/>
      <c r="BC9" s="406"/>
      <c r="BD9" s="406"/>
      <c r="BE9" s="406"/>
      <c r="BF9" s="406"/>
      <c r="BG9" s="406"/>
    </row>
    <row r="10" spans="1:59">
      <c r="B10" s="1348"/>
      <c r="C10" s="1363"/>
      <c r="D10" s="1360"/>
      <c r="E10" s="1362"/>
      <c r="F10" s="420" t="s">
        <v>583</v>
      </c>
      <c r="G10" s="410" t="s">
        <v>409</v>
      </c>
      <c r="H10" s="430">
        <v>1</v>
      </c>
      <c r="I10" s="408"/>
      <c r="J10" s="625" t="s">
        <v>1040</v>
      </c>
      <c r="K10" s="657"/>
      <c r="L10" s="658"/>
      <c r="M10" s="653">
        <v>1</v>
      </c>
      <c r="N10" s="406"/>
      <c r="O10" s="624">
        <v>1</v>
      </c>
      <c r="P10" s="406"/>
      <c r="Q10" s="406"/>
      <c r="R10" s="649"/>
      <c r="S10" s="662">
        <f t="shared" ref="S10:S73" si="3">SUM(M10:R10)</f>
        <v>2</v>
      </c>
      <c r="T10" s="664"/>
      <c r="U10" s="679"/>
      <c r="V10" s="674"/>
      <c r="W10" s="406"/>
      <c r="X10" s="406"/>
      <c r="Y10" s="406"/>
      <c r="Z10" s="406"/>
      <c r="AA10" s="406"/>
      <c r="AB10" s="406"/>
      <c r="AC10" s="406"/>
      <c r="AD10" s="406"/>
      <c r="AE10" s="406"/>
      <c r="AF10" s="406"/>
      <c r="AG10" s="406"/>
      <c r="AH10" s="406">
        <v>1</v>
      </c>
      <c r="AI10" s="675"/>
      <c r="AJ10" s="681">
        <f t="shared" ref="AJ10:AJ73" si="4">SUM(V10:AI10)</f>
        <v>1</v>
      </c>
      <c r="AK10" s="685"/>
      <c r="AL10" s="679"/>
      <c r="AM10" s="674">
        <v>1</v>
      </c>
      <c r="AN10" s="406">
        <v>1</v>
      </c>
      <c r="AO10" s="406">
        <v>1</v>
      </c>
      <c r="AP10" s="406">
        <v>1</v>
      </c>
      <c r="AQ10" s="406">
        <v>1</v>
      </c>
      <c r="AR10" s="406">
        <v>1</v>
      </c>
      <c r="AS10" s="675"/>
      <c r="AT10" s="687">
        <f t="shared" ref="AT10:AT73" si="5">SUM(AM10:AR10)</f>
        <v>6</v>
      </c>
      <c r="AU10" s="690"/>
      <c r="AV10" s="665"/>
      <c r="AW10" s="406"/>
      <c r="AX10" s="406"/>
      <c r="AY10" s="406"/>
      <c r="AZ10" s="406"/>
      <c r="BA10" s="406"/>
      <c r="BB10" s="406"/>
      <c r="BC10" s="406"/>
      <c r="BD10" s="406"/>
      <c r="BE10" s="406"/>
      <c r="BF10" s="406"/>
      <c r="BG10" s="406"/>
    </row>
    <row r="11" spans="1:59">
      <c r="B11" s="1348"/>
      <c r="C11" s="1363"/>
      <c r="D11" s="1360"/>
      <c r="E11" s="1362"/>
      <c r="F11" s="420" t="s">
        <v>584</v>
      </c>
      <c r="G11" s="410" t="s">
        <v>410</v>
      </c>
      <c r="H11" s="430">
        <v>1</v>
      </c>
      <c r="I11" s="408"/>
      <c r="J11" s="625" t="s">
        <v>1040</v>
      </c>
      <c r="K11" s="657"/>
      <c r="L11" s="658"/>
      <c r="M11" s="653">
        <v>1</v>
      </c>
      <c r="N11" s="406"/>
      <c r="O11" s="624">
        <v>1</v>
      </c>
      <c r="P11" s="406"/>
      <c r="Q11" s="406"/>
      <c r="R11" s="649"/>
      <c r="S11" s="662">
        <f t="shared" si="3"/>
        <v>2</v>
      </c>
      <c r="T11" s="664"/>
      <c r="U11" s="679"/>
      <c r="V11" s="674"/>
      <c r="W11" s="406"/>
      <c r="X11" s="406"/>
      <c r="Y11" s="406"/>
      <c r="Z11" s="406"/>
      <c r="AA11" s="406"/>
      <c r="AB11" s="406"/>
      <c r="AC11" s="406"/>
      <c r="AD11" s="406"/>
      <c r="AE11" s="406"/>
      <c r="AF11" s="406"/>
      <c r="AG11" s="406"/>
      <c r="AH11" s="406">
        <v>1</v>
      </c>
      <c r="AI11" s="675"/>
      <c r="AJ11" s="681">
        <f t="shared" si="4"/>
        <v>1</v>
      </c>
      <c r="AK11" s="685"/>
      <c r="AL11" s="679"/>
      <c r="AM11" s="674">
        <v>1</v>
      </c>
      <c r="AN11" s="406">
        <v>1</v>
      </c>
      <c r="AO11" s="406">
        <v>1</v>
      </c>
      <c r="AP11" s="406">
        <v>1</v>
      </c>
      <c r="AQ11" s="406">
        <v>1</v>
      </c>
      <c r="AR11" s="406">
        <v>1</v>
      </c>
      <c r="AS11" s="675"/>
      <c r="AT11" s="687">
        <f t="shared" si="5"/>
        <v>6</v>
      </c>
      <c r="AU11" s="690"/>
      <c r="AV11" s="665"/>
      <c r="AW11" s="406"/>
      <c r="AX11" s="406"/>
      <c r="AY11" s="406"/>
      <c r="AZ11" s="406"/>
      <c r="BA11" s="406"/>
      <c r="BB11" s="406"/>
      <c r="BC11" s="406"/>
      <c r="BD11" s="406"/>
      <c r="BE11" s="406"/>
      <c r="BF11" s="406"/>
      <c r="BG11" s="406"/>
    </row>
    <row r="12" spans="1:59">
      <c r="B12" s="1348"/>
      <c r="C12" s="1363"/>
      <c r="D12" s="1360"/>
      <c r="E12" s="1362"/>
      <c r="F12" s="420" t="s">
        <v>585</v>
      </c>
      <c r="G12" s="410" t="s">
        <v>411</v>
      </c>
      <c r="H12" s="430">
        <v>1</v>
      </c>
      <c r="I12" s="408"/>
      <c r="J12" s="625" t="s">
        <v>1040</v>
      </c>
      <c r="K12" s="657"/>
      <c r="L12" s="658"/>
      <c r="M12" s="653">
        <v>1</v>
      </c>
      <c r="N12" s="406"/>
      <c r="O12" s="624">
        <v>1</v>
      </c>
      <c r="P12" s="406"/>
      <c r="Q12" s="406"/>
      <c r="R12" s="649"/>
      <c r="S12" s="662">
        <f t="shared" si="3"/>
        <v>2</v>
      </c>
      <c r="T12" s="664"/>
      <c r="U12" s="679"/>
      <c r="V12" s="674"/>
      <c r="W12" s="406"/>
      <c r="X12" s="406"/>
      <c r="Y12" s="406"/>
      <c r="Z12" s="406"/>
      <c r="AA12" s="406"/>
      <c r="AB12" s="406"/>
      <c r="AC12" s="406"/>
      <c r="AD12" s="406"/>
      <c r="AE12" s="406"/>
      <c r="AF12" s="406"/>
      <c r="AG12" s="406"/>
      <c r="AH12" s="406">
        <v>1</v>
      </c>
      <c r="AI12" s="675"/>
      <c r="AJ12" s="681">
        <f t="shared" si="4"/>
        <v>1</v>
      </c>
      <c r="AK12" s="685"/>
      <c r="AL12" s="679"/>
      <c r="AM12" s="674">
        <v>1</v>
      </c>
      <c r="AN12" s="406">
        <v>1</v>
      </c>
      <c r="AO12" s="406">
        <v>1</v>
      </c>
      <c r="AP12" s="406">
        <v>1</v>
      </c>
      <c r="AQ12" s="406">
        <v>1</v>
      </c>
      <c r="AR12" s="406">
        <v>1</v>
      </c>
      <c r="AS12" s="675"/>
      <c r="AT12" s="687">
        <f t="shared" si="5"/>
        <v>6</v>
      </c>
      <c r="AU12" s="690"/>
      <c r="AV12" s="665"/>
      <c r="AW12" s="406"/>
      <c r="AX12" s="406"/>
      <c r="AY12" s="406"/>
      <c r="AZ12" s="406"/>
      <c r="BA12" s="406"/>
      <c r="BB12" s="406"/>
      <c r="BC12" s="406"/>
      <c r="BD12" s="406"/>
      <c r="BE12" s="406"/>
      <c r="BF12" s="406"/>
      <c r="BG12" s="406"/>
    </row>
    <row r="13" spans="1:59">
      <c r="B13" s="1348"/>
      <c r="C13" s="1363"/>
      <c r="D13" s="1360"/>
      <c r="E13" s="1362"/>
      <c r="F13" s="420" t="s">
        <v>586</v>
      </c>
      <c r="G13" s="410" t="s">
        <v>412</v>
      </c>
      <c r="H13" s="430">
        <v>1</v>
      </c>
      <c r="I13" s="408"/>
      <c r="J13" s="625" t="s">
        <v>1035</v>
      </c>
      <c r="K13" s="657"/>
      <c r="L13" s="658"/>
      <c r="M13" s="653">
        <v>1</v>
      </c>
      <c r="N13" s="406"/>
      <c r="O13" s="624">
        <v>1</v>
      </c>
      <c r="P13" s="406"/>
      <c r="Q13" s="406"/>
      <c r="R13" s="649"/>
      <c r="S13" s="662">
        <f t="shared" si="3"/>
        <v>2</v>
      </c>
      <c r="T13" s="664"/>
      <c r="U13" s="679"/>
      <c r="V13" s="674"/>
      <c r="W13" s="406"/>
      <c r="X13" s="406"/>
      <c r="Y13" s="406"/>
      <c r="Z13" s="406"/>
      <c r="AA13" s="406"/>
      <c r="AB13" s="406"/>
      <c r="AC13" s="406"/>
      <c r="AD13" s="406"/>
      <c r="AE13" s="406"/>
      <c r="AF13" s="406"/>
      <c r="AG13" s="406"/>
      <c r="AH13" s="406">
        <v>1</v>
      </c>
      <c r="AI13" s="675"/>
      <c r="AJ13" s="681">
        <f t="shared" si="4"/>
        <v>1</v>
      </c>
      <c r="AK13" s="685"/>
      <c r="AL13" s="679"/>
      <c r="AM13" s="674">
        <v>1</v>
      </c>
      <c r="AN13" s="406">
        <v>1</v>
      </c>
      <c r="AO13" s="406">
        <v>1</v>
      </c>
      <c r="AP13" s="406">
        <v>1</v>
      </c>
      <c r="AQ13" s="406">
        <v>1</v>
      </c>
      <c r="AR13" s="406">
        <v>1</v>
      </c>
      <c r="AS13" s="675"/>
      <c r="AT13" s="687">
        <f t="shared" si="5"/>
        <v>6</v>
      </c>
      <c r="AU13" s="690"/>
      <c r="AV13" s="665"/>
      <c r="AW13" s="406"/>
      <c r="AX13" s="406"/>
      <c r="AY13" s="406"/>
      <c r="AZ13" s="406"/>
      <c r="BA13" s="406"/>
      <c r="BB13" s="406"/>
      <c r="BC13" s="406"/>
      <c r="BD13" s="406"/>
      <c r="BE13" s="406"/>
      <c r="BF13" s="406"/>
      <c r="BG13" s="406"/>
    </row>
    <row r="14" spans="1:59">
      <c r="B14" s="1348"/>
      <c r="C14" s="1363"/>
      <c r="D14" s="1360"/>
      <c r="E14" s="1362"/>
      <c r="F14" s="420" t="s">
        <v>587</v>
      </c>
      <c r="G14" s="410" t="s">
        <v>413</v>
      </c>
      <c r="H14" s="430">
        <v>1</v>
      </c>
      <c r="I14" s="408"/>
      <c r="J14" s="625" t="s">
        <v>1035</v>
      </c>
      <c r="K14" s="657"/>
      <c r="L14" s="658"/>
      <c r="M14" s="653">
        <v>1</v>
      </c>
      <c r="N14" s="406"/>
      <c r="O14" s="624">
        <v>1</v>
      </c>
      <c r="P14" s="406"/>
      <c r="Q14" s="406"/>
      <c r="R14" s="649"/>
      <c r="S14" s="662">
        <f t="shared" si="3"/>
        <v>2</v>
      </c>
      <c r="T14" s="664"/>
      <c r="U14" s="679"/>
      <c r="V14" s="674"/>
      <c r="W14" s="406"/>
      <c r="X14" s="406"/>
      <c r="Y14" s="406"/>
      <c r="Z14" s="406"/>
      <c r="AA14" s="406"/>
      <c r="AB14" s="406"/>
      <c r="AC14" s="406"/>
      <c r="AD14" s="406"/>
      <c r="AE14" s="406"/>
      <c r="AF14" s="406"/>
      <c r="AG14" s="406"/>
      <c r="AH14" s="406">
        <v>1</v>
      </c>
      <c r="AI14" s="675"/>
      <c r="AJ14" s="681">
        <f t="shared" si="4"/>
        <v>1</v>
      </c>
      <c r="AK14" s="685"/>
      <c r="AL14" s="679"/>
      <c r="AM14" s="674">
        <v>1</v>
      </c>
      <c r="AN14" s="406">
        <v>1</v>
      </c>
      <c r="AO14" s="406">
        <v>1</v>
      </c>
      <c r="AP14" s="406">
        <v>1</v>
      </c>
      <c r="AQ14" s="406">
        <v>1</v>
      </c>
      <c r="AR14" s="406">
        <v>1</v>
      </c>
      <c r="AS14" s="675"/>
      <c r="AT14" s="687">
        <f t="shared" si="5"/>
        <v>6</v>
      </c>
      <c r="AU14" s="690"/>
      <c r="AV14" s="665"/>
      <c r="AW14" s="406"/>
      <c r="AX14" s="406"/>
      <c r="AY14" s="406"/>
      <c r="AZ14" s="406"/>
      <c r="BA14" s="406"/>
      <c r="BB14" s="406"/>
      <c r="BC14" s="406"/>
      <c r="BD14" s="406"/>
      <c r="BE14" s="406"/>
      <c r="BF14" s="406"/>
      <c r="BG14" s="406"/>
    </row>
    <row r="15" spans="1:59">
      <c r="B15" s="1348"/>
      <c r="C15" s="1363"/>
      <c r="D15" s="1360"/>
      <c r="E15" s="1362"/>
      <c r="F15" s="420" t="s">
        <v>588</v>
      </c>
      <c r="G15" s="410" t="s">
        <v>414</v>
      </c>
      <c r="H15" s="430">
        <v>1</v>
      </c>
      <c r="I15" s="408"/>
      <c r="J15" s="625" t="s">
        <v>1035</v>
      </c>
      <c r="K15" s="657"/>
      <c r="L15" s="658"/>
      <c r="M15" s="653">
        <v>1</v>
      </c>
      <c r="N15" s="406"/>
      <c r="O15" s="624">
        <v>1</v>
      </c>
      <c r="P15" s="406"/>
      <c r="Q15" s="406"/>
      <c r="R15" s="649"/>
      <c r="S15" s="662">
        <f t="shared" si="3"/>
        <v>2</v>
      </c>
      <c r="T15" s="664"/>
      <c r="U15" s="679"/>
      <c r="V15" s="674"/>
      <c r="W15" s="406"/>
      <c r="X15" s="406"/>
      <c r="Y15" s="406"/>
      <c r="Z15" s="406"/>
      <c r="AA15" s="406"/>
      <c r="AB15" s="406"/>
      <c r="AC15" s="406"/>
      <c r="AD15" s="406"/>
      <c r="AE15" s="406"/>
      <c r="AF15" s="406"/>
      <c r="AG15" s="406"/>
      <c r="AH15" s="406">
        <v>1</v>
      </c>
      <c r="AI15" s="675"/>
      <c r="AJ15" s="681">
        <f t="shared" si="4"/>
        <v>1</v>
      </c>
      <c r="AK15" s="685"/>
      <c r="AL15" s="679"/>
      <c r="AM15" s="674">
        <v>1</v>
      </c>
      <c r="AN15" s="406">
        <v>1</v>
      </c>
      <c r="AO15" s="406">
        <v>1</v>
      </c>
      <c r="AP15" s="406">
        <v>1</v>
      </c>
      <c r="AQ15" s="406">
        <v>1</v>
      </c>
      <c r="AR15" s="406">
        <v>1</v>
      </c>
      <c r="AS15" s="675"/>
      <c r="AT15" s="687">
        <f t="shared" si="5"/>
        <v>6</v>
      </c>
      <c r="AU15" s="690"/>
      <c r="AV15" s="665"/>
      <c r="AW15" s="406"/>
      <c r="AX15" s="406"/>
      <c r="AY15" s="406"/>
      <c r="AZ15" s="406"/>
      <c r="BA15" s="406"/>
      <c r="BB15" s="406"/>
      <c r="BC15" s="406"/>
      <c r="BD15" s="406"/>
      <c r="BE15" s="406"/>
      <c r="BF15" s="406"/>
      <c r="BG15" s="406"/>
    </row>
    <row r="16" spans="1:59">
      <c r="B16" s="1348"/>
      <c r="C16" s="1363"/>
      <c r="D16" s="1360"/>
      <c r="E16" s="1362"/>
      <c r="F16" s="421" t="s">
        <v>589</v>
      </c>
      <c r="G16" s="411" t="s">
        <v>415</v>
      </c>
      <c r="H16" s="430">
        <v>1</v>
      </c>
      <c r="I16" s="408"/>
      <c r="J16" s="625" t="s">
        <v>1035</v>
      </c>
      <c r="K16" s="657"/>
      <c r="L16" s="658"/>
      <c r="M16" s="653">
        <v>1</v>
      </c>
      <c r="N16" s="406"/>
      <c r="O16" s="624">
        <v>1</v>
      </c>
      <c r="P16" s="406"/>
      <c r="Q16" s="406"/>
      <c r="R16" s="649"/>
      <c r="S16" s="662">
        <f t="shared" si="3"/>
        <v>2</v>
      </c>
      <c r="T16" s="664"/>
      <c r="U16" s="679"/>
      <c r="V16" s="674"/>
      <c r="W16" s="406"/>
      <c r="X16" s="406"/>
      <c r="Y16" s="406"/>
      <c r="Z16" s="406"/>
      <c r="AA16" s="406"/>
      <c r="AB16" s="406"/>
      <c r="AC16" s="406"/>
      <c r="AD16" s="406"/>
      <c r="AE16" s="406"/>
      <c r="AF16" s="406"/>
      <c r="AG16" s="406"/>
      <c r="AH16" s="406">
        <v>1</v>
      </c>
      <c r="AI16" s="675"/>
      <c r="AJ16" s="681">
        <f t="shared" si="4"/>
        <v>1</v>
      </c>
      <c r="AK16" s="685"/>
      <c r="AL16" s="679"/>
      <c r="AM16" s="674">
        <v>1</v>
      </c>
      <c r="AN16" s="406">
        <v>1</v>
      </c>
      <c r="AO16" s="406">
        <v>1</v>
      </c>
      <c r="AP16" s="406">
        <v>1</v>
      </c>
      <c r="AQ16" s="406">
        <v>1</v>
      </c>
      <c r="AR16" s="406">
        <v>1</v>
      </c>
      <c r="AS16" s="675"/>
      <c r="AT16" s="687">
        <f t="shared" si="5"/>
        <v>6</v>
      </c>
      <c r="AU16" s="690"/>
      <c r="AV16" s="665"/>
      <c r="AW16" s="406"/>
      <c r="AX16" s="406"/>
      <c r="AY16" s="406"/>
      <c r="AZ16" s="406"/>
      <c r="BA16" s="406"/>
      <c r="BB16" s="406"/>
      <c r="BC16" s="406"/>
      <c r="BD16" s="406"/>
      <c r="BE16" s="406"/>
      <c r="BF16" s="406"/>
      <c r="BG16" s="406"/>
    </row>
    <row r="17" spans="2:59">
      <c r="B17" s="1348"/>
      <c r="C17" s="1363"/>
      <c r="D17" s="1360"/>
      <c r="E17" s="1361" t="s">
        <v>742</v>
      </c>
      <c r="F17" s="419" t="s">
        <v>590</v>
      </c>
      <c r="G17" s="409" t="s">
        <v>416</v>
      </c>
      <c r="H17" s="430">
        <v>1</v>
      </c>
      <c r="I17" s="408"/>
      <c r="J17" s="625" t="s">
        <v>354</v>
      </c>
      <c r="K17" s="657"/>
      <c r="L17" s="658"/>
      <c r="M17" s="654"/>
      <c r="N17" s="406">
        <v>1</v>
      </c>
      <c r="O17" s="624">
        <v>1</v>
      </c>
      <c r="P17" s="406"/>
      <c r="Q17" s="406"/>
      <c r="R17" s="649"/>
      <c r="S17" s="662">
        <f t="shared" si="3"/>
        <v>2</v>
      </c>
      <c r="T17" s="664"/>
      <c r="U17" s="679"/>
      <c r="V17" s="674"/>
      <c r="W17" s="406"/>
      <c r="X17" s="406"/>
      <c r="Y17" s="406"/>
      <c r="Z17" s="406"/>
      <c r="AA17" s="406"/>
      <c r="AB17" s="406"/>
      <c r="AC17" s="406"/>
      <c r="AD17" s="406"/>
      <c r="AE17" s="406"/>
      <c r="AF17" s="406"/>
      <c r="AG17" s="406"/>
      <c r="AH17" s="406">
        <v>1</v>
      </c>
      <c r="AI17" s="675"/>
      <c r="AJ17" s="681">
        <f t="shared" si="4"/>
        <v>1</v>
      </c>
      <c r="AK17" s="685"/>
      <c r="AL17" s="679"/>
      <c r="AM17" s="674">
        <v>1</v>
      </c>
      <c r="AN17" s="406">
        <v>1</v>
      </c>
      <c r="AO17" s="406">
        <v>1</v>
      </c>
      <c r="AP17" s="406">
        <v>1</v>
      </c>
      <c r="AQ17" s="406">
        <v>1</v>
      </c>
      <c r="AR17" s="406">
        <v>1</v>
      </c>
      <c r="AS17" s="675"/>
      <c r="AT17" s="687">
        <f t="shared" si="5"/>
        <v>6</v>
      </c>
      <c r="AU17" s="690"/>
      <c r="AV17" s="665"/>
      <c r="AW17" s="406"/>
      <c r="AX17" s="406"/>
      <c r="AY17" s="406"/>
      <c r="AZ17" s="406"/>
      <c r="BA17" s="406"/>
      <c r="BB17" s="406"/>
      <c r="BC17" s="406"/>
      <c r="BD17" s="406"/>
      <c r="BE17" s="406"/>
      <c r="BF17" s="406"/>
      <c r="BG17" s="406"/>
    </row>
    <row r="18" spans="2:59">
      <c r="B18" s="1348"/>
      <c r="C18" s="1363"/>
      <c r="D18" s="1360"/>
      <c r="E18" s="1362"/>
      <c r="F18" s="421" t="s">
        <v>591</v>
      </c>
      <c r="G18" s="411" t="s">
        <v>417</v>
      </c>
      <c r="H18" s="430">
        <v>1</v>
      </c>
      <c r="I18" s="408"/>
      <c r="J18" s="625" t="s">
        <v>354</v>
      </c>
      <c r="K18" s="657"/>
      <c r="L18" s="658"/>
      <c r="M18" s="654"/>
      <c r="N18" s="406">
        <v>1</v>
      </c>
      <c r="O18" s="624">
        <v>1</v>
      </c>
      <c r="P18" s="406"/>
      <c r="Q18" s="406"/>
      <c r="R18" s="649"/>
      <c r="S18" s="662">
        <f t="shared" si="3"/>
        <v>2</v>
      </c>
      <c r="T18" s="664"/>
      <c r="U18" s="679"/>
      <c r="V18" s="674"/>
      <c r="W18" s="406"/>
      <c r="X18" s="406"/>
      <c r="Y18" s="406"/>
      <c r="Z18" s="406"/>
      <c r="AA18" s="406"/>
      <c r="AB18" s="406"/>
      <c r="AC18" s="406"/>
      <c r="AD18" s="406"/>
      <c r="AE18" s="406"/>
      <c r="AF18" s="406"/>
      <c r="AG18" s="406"/>
      <c r="AH18" s="406">
        <v>1</v>
      </c>
      <c r="AI18" s="675"/>
      <c r="AJ18" s="681">
        <f t="shared" si="4"/>
        <v>1</v>
      </c>
      <c r="AK18" s="685"/>
      <c r="AL18" s="679"/>
      <c r="AM18" s="674">
        <v>1</v>
      </c>
      <c r="AN18" s="406">
        <v>1</v>
      </c>
      <c r="AO18" s="406">
        <v>1</v>
      </c>
      <c r="AP18" s="406">
        <v>1</v>
      </c>
      <c r="AQ18" s="406">
        <v>1</v>
      </c>
      <c r="AR18" s="406">
        <v>1</v>
      </c>
      <c r="AS18" s="675"/>
      <c r="AT18" s="687">
        <f t="shared" si="5"/>
        <v>6</v>
      </c>
      <c r="AU18" s="690"/>
      <c r="AV18" s="665"/>
      <c r="AW18" s="406"/>
      <c r="AX18" s="406"/>
      <c r="AY18" s="406"/>
      <c r="AZ18" s="406"/>
      <c r="BA18" s="406"/>
      <c r="BB18" s="406"/>
      <c r="BC18" s="406"/>
      <c r="BD18" s="406"/>
      <c r="BE18" s="406"/>
      <c r="BF18" s="406"/>
      <c r="BG18" s="406"/>
    </row>
    <row r="19" spans="2:59">
      <c r="B19" s="1348"/>
      <c r="C19" s="1363"/>
      <c r="D19" s="1360"/>
      <c r="E19" s="1361" t="s">
        <v>743</v>
      </c>
      <c r="F19" s="419" t="s">
        <v>592</v>
      </c>
      <c r="G19" s="409" t="s">
        <v>418</v>
      </c>
      <c r="H19" s="430">
        <v>1</v>
      </c>
      <c r="I19" s="408"/>
      <c r="J19" s="625" t="s">
        <v>1035</v>
      </c>
      <c r="K19" s="657"/>
      <c r="L19" s="658"/>
      <c r="M19" s="654"/>
      <c r="N19" s="406"/>
      <c r="O19" s="406">
        <v>1</v>
      </c>
      <c r="P19" s="406"/>
      <c r="Q19" s="406"/>
      <c r="R19" s="649"/>
      <c r="S19" s="666">
        <f t="shared" si="3"/>
        <v>1</v>
      </c>
      <c r="T19" s="664"/>
      <c r="U19" s="679"/>
      <c r="V19" s="674"/>
      <c r="W19" s="406"/>
      <c r="X19" s="406"/>
      <c r="Y19" s="406"/>
      <c r="Z19" s="406"/>
      <c r="AA19" s="406"/>
      <c r="AB19" s="406"/>
      <c r="AC19" s="406"/>
      <c r="AD19" s="406"/>
      <c r="AE19" s="406"/>
      <c r="AF19" s="406"/>
      <c r="AG19" s="406"/>
      <c r="AH19" s="406">
        <v>1</v>
      </c>
      <c r="AI19" s="675"/>
      <c r="AJ19" s="681">
        <f t="shared" si="4"/>
        <v>1</v>
      </c>
      <c r="AK19" s="685"/>
      <c r="AL19" s="679"/>
      <c r="AM19" s="674">
        <v>1</v>
      </c>
      <c r="AN19" s="406">
        <v>1</v>
      </c>
      <c r="AO19" s="406">
        <v>1</v>
      </c>
      <c r="AP19" s="406">
        <v>1</v>
      </c>
      <c r="AQ19" s="406">
        <v>1</v>
      </c>
      <c r="AR19" s="406">
        <v>1</v>
      </c>
      <c r="AS19" s="675"/>
      <c r="AT19" s="687">
        <f t="shared" si="5"/>
        <v>6</v>
      </c>
      <c r="AU19" s="690"/>
      <c r="AV19" s="665"/>
      <c r="AW19" s="406"/>
      <c r="AX19" s="406"/>
      <c r="AY19" s="406"/>
      <c r="AZ19" s="406"/>
      <c r="BA19" s="406"/>
      <c r="BB19" s="406"/>
      <c r="BC19" s="406"/>
      <c r="BD19" s="406"/>
      <c r="BE19" s="406"/>
      <c r="BF19" s="406"/>
      <c r="BG19" s="406"/>
    </row>
    <row r="20" spans="2:59">
      <c r="B20" s="1348"/>
      <c r="C20" s="1363"/>
      <c r="D20" s="1360"/>
      <c r="E20" s="1362"/>
      <c r="F20" s="421" t="s">
        <v>593</v>
      </c>
      <c r="G20" s="411" t="s">
        <v>419</v>
      </c>
      <c r="H20" s="430">
        <v>1</v>
      </c>
      <c r="I20" s="408"/>
      <c r="J20" s="625" t="s">
        <v>1035</v>
      </c>
      <c r="K20" s="657"/>
      <c r="L20" s="658"/>
      <c r="M20" s="654"/>
      <c r="N20" s="406"/>
      <c r="O20" s="406">
        <v>1</v>
      </c>
      <c r="P20" s="406"/>
      <c r="Q20" s="406"/>
      <c r="R20" s="649"/>
      <c r="S20" s="666">
        <f t="shared" si="3"/>
        <v>1</v>
      </c>
      <c r="T20" s="664"/>
      <c r="U20" s="679"/>
      <c r="V20" s="674"/>
      <c r="W20" s="406"/>
      <c r="X20" s="406"/>
      <c r="Y20" s="406"/>
      <c r="Z20" s="406"/>
      <c r="AA20" s="406"/>
      <c r="AB20" s="406"/>
      <c r="AC20" s="406"/>
      <c r="AD20" s="406"/>
      <c r="AE20" s="406"/>
      <c r="AF20" s="406"/>
      <c r="AG20" s="406"/>
      <c r="AH20" s="406">
        <v>1</v>
      </c>
      <c r="AI20" s="675"/>
      <c r="AJ20" s="681">
        <f t="shared" si="4"/>
        <v>1</v>
      </c>
      <c r="AK20" s="685"/>
      <c r="AL20" s="679"/>
      <c r="AM20" s="674">
        <v>1</v>
      </c>
      <c r="AN20" s="406">
        <v>1</v>
      </c>
      <c r="AO20" s="406">
        <v>1</v>
      </c>
      <c r="AP20" s="406">
        <v>1</v>
      </c>
      <c r="AQ20" s="406">
        <v>1</v>
      </c>
      <c r="AR20" s="406">
        <v>1</v>
      </c>
      <c r="AS20" s="675"/>
      <c r="AT20" s="687">
        <f t="shared" si="5"/>
        <v>6</v>
      </c>
      <c r="AU20" s="690"/>
      <c r="AV20" s="665"/>
      <c r="AW20" s="406"/>
      <c r="AX20" s="406"/>
      <c r="AY20" s="406"/>
      <c r="AZ20" s="406"/>
      <c r="BA20" s="406"/>
      <c r="BB20" s="406"/>
      <c r="BC20" s="406"/>
      <c r="BD20" s="406"/>
      <c r="BE20" s="406"/>
      <c r="BF20" s="406"/>
      <c r="BG20" s="406"/>
    </row>
    <row r="21" spans="2:59">
      <c r="B21" s="1348"/>
      <c r="C21" s="1363"/>
      <c r="D21" s="1360" t="s">
        <v>734</v>
      </c>
      <c r="E21" s="1361" t="s">
        <v>744</v>
      </c>
      <c r="F21" s="419" t="s">
        <v>576</v>
      </c>
      <c r="G21" s="409" t="s">
        <v>420</v>
      </c>
      <c r="H21" s="430">
        <v>1</v>
      </c>
      <c r="I21" s="408"/>
      <c r="J21" s="625" t="s">
        <v>1035</v>
      </c>
      <c r="K21" s="657"/>
      <c r="L21" s="658"/>
      <c r="M21" s="654"/>
      <c r="N21" s="406"/>
      <c r="O21" s="406"/>
      <c r="P21" s="406"/>
      <c r="Q21" s="406"/>
      <c r="R21" s="649"/>
      <c r="S21" s="662">
        <f t="shared" si="3"/>
        <v>0</v>
      </c>
      <c r="T21" s="664"/>
      <c r="U21" s="679"/>
      <c r="V21" s="674"/>
      <c r="W21" s="406"/>
      <c r="X21" s="406"/>
      <c r="Y21" s="406"/>
      <c r="Z21" s="406">
        <v>1</v>
      </c>
      <c r="AA21" s="406"/>
      <c r="AB21" s="406"/>
      <c r="AC21" s="406"/>
      <c r="AD21" s="406"/>
      <c r="AE21" s="406"/>
      <c r="AF21" s="406"/>
      <c r="AG21" s="406"/>
      <c r="AH21" s="406"/>
      <c r="AI21" s="675"/>
      <c r="AJ21" s="681">
        <f t="shared" si="4"/>
        <v>1</v>
      </c>
      <c r="AK21" s="685"/>
      <c r="AL21" s="679"/>
      <c r="AM21" s="674">
        <v>1</v>
      </c>
      <c r="AN21" s="406"/>
      <c r="AO21" s="406"/>
      <c r="AP21" s="406"/>
      <c r="AQ21" s="406"/>
      <c r="AR21" s="406"/>
      <c r="AS21" s="675"/>
      <c r="AT21" s="687">
        <f t="shared" si="5"/>
        <v>1</v>
      </c>
      <c r="AU21" s="690"/>
      <c r="AV21" s="665"/>
      <c r="AW21" s="406"/>
      <c r="AX21" s="406"/>
      <c r="AY21" s="406"/>
      <c r="AZ21" s="406"/>
      <c r="BA21" s="406"/>
      <c r="BB21" s="406"/>
      <c r="BC21" s="406"/>
      <c r="BD21" s="406"/>
      <c r="BE21" s="406"/>
      <c r="BF21" s="406"/>
      <c r="BG21" s="406"/>
    </row>
    <row r="22" spans="2:59">
      <c r="B22" s="1348"/>
      <c r="C22" s="1363"/>
      <c r="D22" s="1360"/>
      <c r="E22" s="1362"/>
      <c r="F22" s="420" t="s">
        <v>577</v>
      </c>
      <c r="G22" s="410" t="s">
        <v>421</v>
      </c>
      <c r="H22" s="430">
        <v>1</v>
      </c>
      <c r="I22" s="408"/>
      <c r="J22" s="625" t="s">
        <v>1035</v>
      </c>
      <c r="K22" s="657"/>
      <c r="L22" s="658"/>
      <c r="M22" s="654"/>
      <c r="N22" s="406"/>
      <c r="O22" s="406"/>
      <c r="P22" s="406"/>
      <c r="Q22" s="406"/>
      <c r="R22" s="649"/>
      <c r="S22" s="662">
        <f t="shared" si="3"/>
        <v>0</v>
      </c>
      <c r="T22" s="664"/>
      <c r="U22" s="679"/>
      <c r="V22" s="674"/>
      <c r="W22" s="406"/>
      <c r="X22" s="406"/>
      <c r="Y22" s="406"/>
      <c r="Z22" s="406"/>
      <c r="AA22" s="406">
        <v>1</v>
      </c>
      <c r="AB22" s="406"/>
      <c r="AC22" s="406"/>
      <c r="AD22" s="406"/>
      <c r="AE22" s="406"/>
      <c r="AF22" s="406"/>
      <c r="AG22" s="406"/>
      <c r="AH22" s="406"/>
      <c r="AI22" s="675"/>
      <c r="AJ22" s="681">
        <f t="shared" si="4"/>
        <v>1</v>
      </c>
      <c r="AK22" s="685"/>
      <c r="AL22" s="679"/>
      <c r="AM22" s="674"/>
      <c r="AN22" s="406">
        <v>1</v>
      </c>
      <c r="AO22" s="406"/>
      <c r="AP22" s="406"/>
      <c r="AQ22" s="406"/>
      <c r="AR22" s="406"/>
      <c r="AS22" s="675"/>
      <c r="AT22" s="687">
        <f t="shared" si="5"/>
        <v>1</v>
      </c>
      <c r="AU22" s="690"/>
      <c r="AV22" s="665"/>
      <c r="AW22" s="406"/>
      <c r="AX22" s="406"/>
      <c r="AY22" s="406"/>
      <c r="AZ22" s="406"/>
      <c r="BA22" s="406"/>
      <c r="BB22" s="406"/>
      <c r="BC22" s="406"/>
      <c r="BD22" s="406"/>
      <c r="BE22" s="406"/>
      <c r="BF22" s="406"/>
      <c r="BG22" s="406"/>
    </row>
    <row r="23" spans="2:59">
      <c r="B23" s="1348"/>
      <c r="C23" s="1363"/>
      <c r="D23" s="1360"/>
      <c r="E23" s="1362"/>
      <c r="F23" s="420" t="s">
        <v>578</v>
      </c>
      <c r="G23" s="410" t="s">
        <v>422</v>
      </c>
      <c r="H23" s="430">
        <v>1</v>
      </c>
      <c r="I23" s="408"/>
      <c r="J23" s="625" t="s">
        <v>1035</v>
      </c>
      <c r="K23" s="657"/>
      <c r="L23" s="658"/>
      <c r="M23" s="654"/>
      <c r="N23" s="406"/>
      <c r="O23" s="406"/>
      <c r="P23" s="406"/>
      <c r="Q23" s="406"/>
      <c r="R23" s="649"/>
      <c r="S23" s="662">
        <f t="shared" si="3"/>
        <v>0</v>
      </c>
      <c r="T23" s="664"/>
      <c r="U23" s="679"/>
      <c r="V23" s="674"/>
      <c r="W23" s="406"/>
      <c r="X23" s="406"/>
      <c r="Y23" s="406"/>
      <c r="Z23" s="406"/>
      <c r="AA23" s="406"/>
      <c r="AB23" s="406">
        <v>1</v>
      </c>
      <c r="AC23" s="406"/>
      <c r="AD23" s="406"/>
      <c r="AE23" s="406"/>
      <c r="AF23" s="406"/>
      <c r="AG23" s="406"/>
      <c r="AH23" s="406"/>
      <c r="AI23" s="675"/>
      <c r="AJ23" s="681">
        <f t="shared" si="4"/>
        <v>1</v>
      </c>
      <c r="AK23" s="685"/>
      <c r="AL23" s="679"/>
      <c r="AM23" s="674"/>
      <c r="AN23" s="406"/>
      <c r="AO23" s="406">
        <v>1</v>
      </c>
      <c r="AP23" s="406"/>
      <c r="AQ23" s="406"/>
      <c r="AR23" s="406"/>
      <c r="AS23" s="675"/>
      <c r="AT23" s="687">
        <f t="shared" si="5"/>
        <v>1</v>
      </c>
      <c r="AU23" s="690"/>
      <c r="AV23" s="665"/>
      <c r="AW23" s="406"/>
      <c r="AX23" s="406"/>
      <c r="AY23" s="406"/>
      <c r="AZ23" s="406"/>
      <c r="BA23" s="406"/>
      <c r="BB23" s="406"/>
      <c r="BC23" s="406"/>
      <c r="BD23" s="406"/>
      <c r="BE23" s="406"/>
      <c r="BF23" s="406"/>
      <c r="BG23" s="406"/>
    </row>
    <row r="24" spans="2:59">
      <c r="B24" s="1348"/>
      <c r="C24" s="1363"/>
      <c r="D24" s="1360"/>
      <c r="E24" s="1362"/>
      <c r="F24" s="420" t="s">
        <v>579</v>
      </c>
      <c r="G24" s="410" t="s">
        <v>423</v>
      </c>
      <c r="H24" s="430">
        <v>1</v>
      </c>
      <c r="I24" s="408"/>
      <c r="J24" s="625" t="s">
        <v>1035</v>
      </c>
      <c r="K24" s="657"/>
      <c r="L24" s="658"/>
      <c r="M24" s="654"/>
      <c r="N24" s="406"/>
      <c r="O24" s="406"/>
      <c r="P24" s="406"/>
      <c r="Q24" s="406"/>
      <c r="R24" s="649"/>
      <c r="S24" s="662">
        <f t="shared" si="3"/>
        <v>0</v>
      </c>
      <c r="T24" s="664"/>
      <c r="U24" s="679"/>
      <c r="V24" s="674"/>
      <c r="W24" s="406"/>
      <c r="X24" s="406"/>
      <c r="Y24" s="406"/>
      <c r="Z24" s="406"/>
      <c r="AA24" s="406"/>
      <c r="AB24" s="406"/>
      <c r="AC24" s="406">
        <v>1</v>
      </c>
      <c r="AD24" s="406"/>
      <c r="AE24" s="406"/>
      <c r="AF24" s="406"/>
      <c r="AG24" s="406"/>
      <c r="AH24" s="406"/>
      <c r="AI24" s="675"/>
      <c r="AJ24" s="681">
        <f t="shared" si="4"/>
        <v>1</v>
      </c>
      <c r="AK24" s="685"/>
      <c r="AL24" s="679"/>
      <c r="AM24" s="674"/>
      <c r="AN24" s="406"/>
      <c r="AO24" s="406"/>
      <c r="AP24" s="406">
        <v>1</v>
      </c>
      <c r="AQ24" s="406"/>
      <c r="AR24" s="406"/>
      <c r="AS24" s="675"/>
      <c r="AT24" s="687">
        <f t="shared" si="5"/>
        <v>1</v>
      </c>
      <c r="AU24" s="690"/>
      <c r="AV24" s="665"/>
      <c r="AW24" s="406"/>
      <c r="AX24" s="406"/>
      <c r="AY24" s="406"/>
      <c r="AZ24" s="406"/>
      <c r="BA24" s="406"/>
      <c r="BB24" s="406"/>
      <c r="BC24" s="406"/>
      <c r="BD24" s="406"/>
      <c r="BE24" s="406"/>
      <c r="BF24" s="406"/>
      <c r="BG24" s="406"/>
    </row>
    <row r="25" spans="2:59">
      <c r="B25" s="1348"/>
      <c r="C25" s="1363"/>
      <c r="D25" s="1360"/>
      <c r="E25" s="1362"/>
      <c r="F25" s="420" t="s">
        <v>730</v>
      </c>
      <c r="G25" s="410" t="s">
        <v>424</v>
      </c>
      <c r="H25" s="430">
        <v>1</v>
      </c>
      <c r="I25" s="408"/>
      <c r="J25" s="625" t="s">
        <v>360</v>
      </c>
      <c r="K25" s="657"/>
      <c r="L25" s="658"/>
      <c r="M25" s="654"/>
      <c r="N25" s="406"/>
      <c r="O25" s="406"/>
      <c r="P25" s="406"/>
      <c r="Q25" s="406"/>
      <c r="R25" s="649"/>
      <c r="S25" s="662">
        <f t="shared" si="3"/>
        <v>0</v>
      </c>
      <c r="T25" s="664"/>
      <c r="U25" s="679"/>
      <c r="V25" s="674"/>
      <c r="W25" s="406"/>
      <c r="X25" s="406"/>
      <c r="Y25" s="406"/>
      <c r="Z25" s="406"/>
      <c r="AA25" s="406"/>
      <c r="AB25" s="406"/>
      <c r="AC25" s="406"/>
      <c r="AD25" s="406">
        <v>1</v>
      </c>
      <c r="AE25" s="406"/>
      <c r="AF25" s="406"/>
      <c r="AG25" s="406"/>
      <c r="AH25" s="406"/>
      <c r="AI25" s="675"/>
      <c r="AJ25" s="681">
        <f t="shared" si="4"/>
        <v>1</v>
      </c>
      <c r="AK25" s="685"/>
      <c r="AL25" s="679"/>
      <c r="AM25" s="674"/>
      <c r="AN25" s="406"/>
      <c r="AO25" s="406"/>
      <c r="AP25" s="406"/>
      <c r="AQ25" s="406">
        <v>1</v>
      </c>
      <c r="AR25" s="406"/>
      <c r="AS25" s="675"/>
      <c r="AT25" s="687">
        <f t="shared" si="5"/>
        <v>1</v>
      </c>
      <c r="AU25" s="690"/>
      <c r="AV25" s="665"/>
      <c r="AW25" s="406"/>
      <c r="AX25" s="406"/>
      <c r="AY25" s="406"/>
      <c r="AZ25" s="406"/>
      <c r="BA25" s="406"/>
      <c r="BB25" s="406"/>
      <c r="BC25" s="406"/>
      <c r="BD25" s="406"/>
      <c r="BE25" s="406"/>
      <c r="BF25" s="406"/>
      <c r="BG25" s="406"/>
    </row>
    <row r="26" spans="2:59">
      <c r="B26" s="1348"/>
      <c r="C26" s="1363"/>
      <c r="D26" s="1360"/>
      <c r="E26" s="1362"/>
      <c r="F26" s="420" t="s">
        <v>580</v>
      </c>
      <c r="G26" s="410" t="s">
        <v>425</v>
      </c>
      <c r="H26" s="430">
        <v>1</v>
      </c>
      <c r="I26" s="408"/>
      <c r="J26" s="625" t="s">
        <v>1035</v>
      </c>
      <c r="K26" s="657"/>
      <c r="L26" s="658"/>
      <c r="M26" s="654"/>
      <c r="N26" s="406"/>
      <c r="O26" s="406"/>
      <c r="P26" s="406"/>
      <c r="Q26" s="406"/>
      <c r="R26" s="649"/>
      <c r="S26" s="662">
        <f t="shared" si="3"/>
        <v>0</v>
      </c>
      <c r="T26" s="664"/>
      <c r="U26" s="679"/>
      <c r="V26" s="674"/>
      <c r="W26" s="406"/>
      <c r="X26" s="406"/>
      <c r="Y26" s="406"/>
      <c r="Z26" s="406"/>
      <c r="AA26" s="406"/>
      <c r="AB26" s="406"/>
      <c r="AC26" s="406"/>
      <c r="AD26" s="406"/>
      <c r="AE26" s="406">
        <v>1</v>
      </c>
      <c r="AF26" s="406"/>
      <c r="AG26" s="406"/>
      <c r="AH26" s="406"/>
      <c r="AI26" s="675"/>
      <c r="AJ26" s="681">
        <f t="shared" si="4"/>
        <v>1</v>
      </c>
      <c r="AK26" s="685"/>
      <c r="AL26" s="679"/>
      <c r="AM26" s="674">
        <v>1</v>
      </c>
      <c r="AN26" s="406">
        <v>1</v>
      </c>
      <c r="AO26" s="406">
        <v>1</v>
      </c>
      <c r="AP26" s="406">
        <v>1</v>
      </c>
      <c r="AQ26" s="406">
        <v>1</v>
      </c>
      <c r="AR26" s="406"/>
      <c r="AS26" s="675"/>
      <c r="AT26" s="687">
        <f t="shared" si="5"/>
        <v>5</v>
      </c>
      <c r="AU26" s="690"/>
      <c r="AV26" s="665"/>
      <c r="AW26" s="406"/>
      <c r="AX26" s="406"/>
      <c r="AY26" s="406"/>
      <c r="AZ26" s="406"/>
      <c r="BA26" s="406"/>
      <c r="BB26" s="406"/>
      <c r="BC26" s="406"/>
      <c r="BD26" s="406"/>
      <c r="BE26" s="406"/>
      <c r="BF26" s="406"/>
      <c r="BG26" s="406"/>
    </row>
    <row r="27" spans="2:59">
      <c r="B27" s="1348"/>
      <c r="C27" s="1363"/>
      <c r="D27" s="1360"/>
      <c r="E27" s="1362"/>
      <c r="F27" s="421" t="s">
        <v>581</v>
      </c>
      <c r="G27" s="411" t="s">
        <v>426</v>
      </c>
      <c r="H27" s="430">
        <v>1</v>
      </c>
      <c r="I27" s="408"/>
      <c r="J27" s="625" t="s">
        <v>1035</v>
      </c>
      <c r="K27" s="657"/>
      <c r="L27" s="658"/>
      <c r="M27" s="654"/>
      <c r="N27" s="406"/>
      <c r="O27" s="406"/>
      <c r="P27" s="406"/>
      <c r="Q27" s="406"/>
      <c r="R27" s="649"/>
      <c r="S27" s="662">
        <f t="shared" si="3"/>
        <v>0</v>
      </c>
      <c r="T27" s="664"/>
      <c r="U27" s="679"/>
      <c r="V27" s="674">
        <v>1</v>
      </c>
      <c r="W27" s="406">
        <v>1</v>
      </c>
      <c r="X27" s="406">
        <v>1</v>
      </c>
      <c r="Y27" s="406"/>
      <c r="Z27" s="406"/>
      <c r="AA27" s="406"/>
      <c r="AB27" s="406"/>
      <c r="AC27" s="406"/>
      <c r="AD27" s="406"/>
      <c r="AE27" s="406"/>
      <c r="AF27" s="406">
        <v>1</v>
      </c>
      <c r="AG27" s="406"/>
      <c r="AH27" s="406"/>
      <c r="AI27" s="675">
        <v>1</v>
      </c>
      <c r="AJ27" s="681">
        <f t="shared" si="4"/>
        <v>5</v>
      </c>
      <c r="AK27" s="685"/>
      <c r="AL27" s="679"/>
      <c r="AM27" s="674">
        <v>1</v>
      </c>
      <c r="AN27" s="406">
        <v>1</v>
      </c>
      <c r="AO27" s="406">
        <v>1</v>
      </c>
      <c r="AP27" s="406">
        <v>1</v>
      </c>
      <c r="AQ27" s="406">
        <v>1</v>
      </c>
      <c r="AR27" s="406">
        <v>1</v>
      </c>
      <c r="AS27" s="675">
        <v>1</v>
      </c>
      <c r="AT27" s="687">
        <f t="shared" si="5"/>
        <v>6</v>
      </c>
      <c r="AU27" s="690"/>
      <c r="AV27" s="665"/>
      <c r="AW27" s="406"/>
      <c r="AX27" s="406"/>
      <c r="AY27" s="406"/>
      <c r="AZ27" s="406"/>
      <c r="BA27" s="406"/>
      <c r="BB27" s="406"/>
      <c r="BC27" s="406"/>
      <c r="BD27" s="406"/>
      <c r="BE27" s="406"/>
      <c r="BF27" s="406"/>
      <c r="BG27" s="406"/>
    </row>
    <row r="28" spans="2:59">
      <c r="B28" s="1348"/>
      <c r="C28" s="1363"/>
      <c r="D28" s="1360"/>
      <c r="E28" s="1361" t="s">
        <v>745</v>
      </c>
      <c r="F28" s="419" t="s">
        <v>569</v>
      </c>
      <c r="G28" s="409" t="s">
        <v>427</v>
      </c>
      <c r="H28" s="430">
        <v>1</v>
      </c>
      <c r="I28" s="408"/>
      <c r="J28" s="625" t="s">
        <v>1035</v>
      </c>
      <c r="K28" s="657"/>
      <c r="L28" s="658"/>
      <c r="M28" s="654"/>
      <c r="N28" s="406"/>
      <c r="O28" s="406"/>
      <c r="P28" s="406"/>
      <c r="Q28" s="406"/>
      <c r="R28" s="649"/>
      <c r="S28" s="662">
        <f t="shared" si="3"/>
        <v>0</v>
      </c>
      <c r="T28" s="664"/>
      <c r="U28" s="679"/>
      <c r="V28" s="674"/>
      <c r="W28" s="406"/>
      <c r="X28" s="406"/>
      <c r="Y28" s="406"/>
      <c r="Z28" s="406">
        <v>1</v>
      </c>
      <c r="AA28" s="406"/>
      <c r="AB28" s="406"/>
      <c r="AC28" s="406"/>
      <c r="AD28" s="406"/>
      <c r="AE28" s="406"/>
      <c r="AF28" s="406"/>
      <c r="AG28" s="406"/>
      <c r="AH28" s="406"/>
      <c r="AI28" s="675"/>
      <c r="AJ28" s="681">
        <f t="shared" si="4"/>
        <v>1</v>
      </c>
      <c r="AK28" s="685"/>
      <c r="AL28" s="679"/>
      <c r="AM28" s="674">
        <v>1</v>
      </c>
      <c r="AN28" s="406"/>
      <c r="AO28" s="406"/>
      <c r="AP28" s="406"/>
      <c r="AQ28" s="406"/>
      <c r="AR28" s="406"/>
      <c r="AS28" s="675"/>
      <c r="AT28" s="687">
        <f t="shared" si="5"/>
        <v>1</v>
      </c>
      <c r="AU28" s="690"/>
      <c r="AV28" s="665"/>
      <c r="AW28" s="406"/>
      <c r="AX28" s="406"/>
      <c r="AY28" s="406"/>
      <c r="AZ28" s="406"/>
      <c r="BA28" s="406"/>
      <c r="BB28" s="406"/>
      <c r="BC28" s="406"/>
      <c r="BD28" s="406"/>
      <c r="BE28" s="406"/>
      <c r="BF28" s="406"/>
      <c r="BG28" s="406"/>
    </row>
    <row r="29" spans="2:59">
      <c r="B29" s="1348"/>
      <c r="C29" s="1363"/>
      <c r="D29" s="1360"/>
      <c r="E29" s="1362"/>
      <c r="F29" s="420" t="s">
        <v>570</v>
      </c>
      <c r="G29" s="410" t="s">
        <v>428</v>
      </c>
      <c r="H29" s="430">
        <v>1</v>
      </c>
      <c r="I29" s="408"/>
      <c r="J29" s="625" t="s">
        <v>1035</v>
      </c>
      <c r="K29" s="657"/>
      <c r="L29" s="658"/>
      <c r="M29" s="654"/>
      <c r="N29" s="406"/>
      <c r="O29" s="406"/>
      <c r="P29" s="406"/>
      <c r="Q29" s="406"/>
      <c r="R29" s="649"/>
      <c r="S29" s="662">
        <f t="shared" si="3"/>
        <v>0</v>
      </c>
      <c r="T29" s="664"/>
      <c r="U29" s="679"/>
      <c r="V29" s="674"/>
      <c r="W29" s="406"/>
      <c r="X29" s="406"/>
      <c r="Y29" s="406"/>
      <c r="Z29" s="406"/>
      <c r="AA29" s="406">
        <v>1</v>
      </c>
      <c r="AB29" s="406"/>
      <c r="AC29" s="406"/>
      <c r="AD29" s="406"/>
      <c r="AE29" s="406"/>
      <c r="AF29" s="406"/>
      <c r="AG29" s="406"/>
      <c r="AH29" s="406"/>
      <c r="AI29" s="675"/>
      <c r="AJ29" s="681">
        <f t="shared" si="4"/>
        <v>1</v>
      </c>
      <c r="AK29" s="685"/>
      <c r="AL29" s="679"/>
      <c r="AM29" s="674"/>
      <c r="AN29" s="406">
        <v>1</v>
      </c>
      <c r="AO29" s="406"/>
      <c r="AP29" s="406"/>
      <c r="AQ29" s="406"/>
      <c r="AR29" s="406"/>
      <c r="AS29" s="675"/>
      <c r="AT29" s="687">
        <f t="shared" si="5"/>
        <v>1</v>
      </c>
      <c r="AU29" s="690"/>
      <c r="AV29" s="665"/>
      <c r="AW29" s="406"/>
      <c r="AX29" s="406"/>
      <c r="AY29" s="406"/>
      <c r="AZ29" s="406"/>
      <c r="BA29" s="406"/>
      <c r="BB29" s="406"/>
      <c r="BC29" s="406"/>
      <c r="BD29" s="406"/>
      <c r="BE29" s="406"/>
      <c r="BF29" s="406"/>
      <c r="BG29" s="406"/>
    </row>
    <row r="30" spans="2:59">
      <c r="B30" s="1348"/>
      <c r="C30" s="1363"/>
      <c r="D30" s="1360"/>
      <c r="E30" s="1362"/>
      <c r="F30" s="420" t="s">
        <v>571</v>
      </c>
      <c r="G30" s="410" t="s">
        <v>429</v>
      </c>
      <c r="H30" s="430">
        <v>1</v>
      </c>
      <c r="I30" s="408"/>
      <c r="J30" s="625" t="s">
        <v>1035</v>
      </c>
      <c r="K30" s="657"/>
      <c r="L30" s="658"/>
      <c r="M30" s="654"/>
      <c r="N30" s="406"/>
      <c r="O30" s="406"/>
      <c r="P30" s="406"/>
      <c r="Q30" s="406"/>
      <c r="R30" s="649"/>
      <c r="S30" s="662">
        <f t="shared" si="3"/>
        <v>0</v>
      </c>
      <c r="T30" s="664"/>
      <c r="U30" s="679"/>
      <c r="V30" s="674"/>
      <c r="W30" s="406"/>
      <c r="X30" s="406"/>
      <c r="Y30" s="406"/>
      <c r="Z30" s="406"/>
      <c r="AA30" s="406"/>
      <c r="AB30" s="406">
        <v>1</v>
      </c>
      <c r="AC30" s="406"/>
      <c r="AD30" s="406"/>
      <c r="AE30" s="406"/>
      <c r="AF30" s="406"/>
      <c r="AG30" s="406"/>
      <c r="AH30" s="406"/>
      <c r="AI30" s="675"/>
      <c r="AJ30" s="681">
        <f t="shared" si="4"/>
        <v>1</v>
      </c>
      <c r="AK30" s="685"/>
      <c r="AL30" s="679"/>
      <c r="AM30" s="674"/>
      <c r="AN30" s="406"/>
      <c r="AO30" s="406">
        <v>1</v>
      </c>
      <c r="AP30" s="406"/>
      <c r="AQ30" s="406"/>
      <c r="AR30" s="406"/>
      <c r="AS30" s="675"/>
      <c r="AT30" s="687">
        <f t="shared" si="5"/>
        <v>1</v>
      </c>
      <c r="AU30" s="690"/>
      <c r="AV30" s="665"/>
      <c r="AW30" s="406"/>
      <c r="AX30" s="406"/>
      <c r="AY30" s="406"/>
      <c r="AZ30" s="406"/>
      <c r="BA30" s="406"/>
      <c r="BB30" s="406"/>
      <c r="BC30" s="406"/>
      <c r="BD30" s="406"/>
      <c r="BE30" s="406"/>
      <c r="BF30" s="406"/>
      <c r="BG30" s="406"/>
    </row>
    <row r="31" spans="2:59">
      <c r="B31" s="1348"/>
      <c r="C31" s="1363"/>
      <c r="D31" s="1360"/>
      <c r="E31" s="1362"/>
      <c r="F31" s="420" t="s">
        <v>572</v>
      </c>
      <c r="G31" s="410" t="s">
        <v>430</v>
      </c>
      <c r="H31" s="430">
        <v>1</v>
      </c>
      <c r="I31" s="408"/>
      <c r="J31" s="625" t="s">
        <v>1035</v>
      </c>
      <c r="K31" s="657"/>
      <c r="L31" s="658"/>
      <c r="M31" s="654"/>
      <c r="N31" s="406"/>
      <c r="O31" s="406"/>
      <c r="P31" s="406"/>
      <c r="Q31" s="406"/>
      <c r="R31" s="649"/>
      <c r="S31" s="662">
        <f t="shared" si="3"/>
        <v>0</v>
      </c>
      <c r="T31" s="664"/>
      <c r="U31" s="679"/>
      <c r="V31" s="674"/>
      <c r="W31" s="406"/>
      <c r="X31" s="406"/>
      <c r="Y31" s="406"/>
      <c r="Z31" s="406"/>
      <c r="AA31" s="406"/>
      <c r="AB31" s="406"/>
      <c r="AC31" s="406">
        <v>1</v>
      </c>
      <c r="AD31" s="406"/>
      <c r="AE31" s="406"/>
      <c r="AF31" s="406"/>
      <c r="AG31" s="406"/>
      <c r="AH31" s="406"/>
      <c r="AI31" s="675"/>
      <c r="AJ31" s="681">
        <f t="shared" si="4"/>
        <v>1</v>
      </c>
      <c r="AK31" s="685"/>
      <c r="AL31" s="679"/>
      <c r="AM31" s="674"/>
      <c r="AN31" s="406"/>
      <c r="AO31" s="406"/>
      <c r="AP31" s="406">
        <v>1</v>
      </c>
      <c r="AQ31" s="406"/>
      <c r="AR31" s="406"/>
      <c r="AS31" s="675"/>
      <c r="AT31" s="687">
        <f t="shared" si="5"/>
        <v>1</v>
      </c>
      <c r="AU31" s="690"/>
      <c r="AV31" s="665"/>
      <c r="AW31" s="406"/>
      <c r="AX31" s="406"/>
      <c r="AY31" s="406"/>
      <c r="AZ31" s="406"/>
      <c r="BA31" s="406"/>
      <c r="BB31" s="406"/>
      <c r="BC31" s="406"/>
      <c r="BD31" s="406"/>
      <c r="BE31" s="406"/>
      <c r="BF31" s="406"/>
      <c r="BG31" s="406"/>
    </row>
    <row r="32" spans="2:59">
      <c r="B32" s="1348"/>
      <c r="C32" s="1363"/>
      <c r="D32" s="1360"/>
      <c r="E32" s="1362"/>
      <c r="F32" s="420" t="s">
        <v>731</v>
      </c>
      <c r="G32" s="410" t="s">
        <v>431</v>
      </c>
      <c r="H32" s="430">
        <v>1</v>
      </c>
      <c r="I32" s="408"/>
      <c r="J32" s="625" t="s">
        <v>362</v>
      </c>
      <c r="K32" s="657"/>
      <c r="L32" s="658"/>
      <c r="M32" s="654"/>
      <c r="N32" s="406"/>
      <c r="O32" s="406"/>
      <c r="P32" s="406"/>
      <c r="Q32" s="406"/>
      <c r="R32" s="649"/>
      <c r="S32" s="662">
        <f t="shared" si="3"/>
        <v>0</v>
      </c>
      <c r="T32" s="664"/>
      <c r="U32" s="679"/>
      <c r="V32" s="674"/>
      <c r="W32" s="406"/>
      <c r="X32" s="406"/>
      <c r="Y32" s="406"/>
      <c r="Z32" s="406"/>
      <c r="AA32" s="406"/>
      <c r="AB32" s="406"/>
      <c r="AC32" s="406"/>
      <c r="AD32" s="406">
        <v>1</v>
      </c>
      <c r="AE32" s="406"/>
      <c r="AF32" s="406"/>
      <c r="AG32" s="406"/>
      <c r="AH32" s="406"/>
      <c r="AI32" s="675"/>
      <c r="AJ32" s="681">
        <f t="shared" si="4"/>
        <v>1</v>
      </c>
      <c r="AK32" s="685"/>
      <c r="AL32" s="679"/>
      <c r="AM32" s="674"/>
      <c r="AN32" s="406"/>
      <c r="AO32" s="406"/>
      <c r="AP32" s="406"/>
      <c r="AQ32" s="406">
        <v>1</v>
      </c>
      <c r="AR32" s="406"/>
      <c r="AS32" s="675"/>
      <c r="AT32" s="687">
        <f t="shared" si="5"/>
        <v>1</v>
      </c>
      <c r="AU32" s="690"/>
      <c r="AV32" s="665"/>
      <c r="AW32" s="406"/>
      <c r="AX32" s="406"/>
      <c r="AY32" s="406"/>
      <c r="AZ32" s="406"/>
      <c r="BA32" s="406"/>
      <c r="BB32" s="406"/>
      <c r="BC32" s="406"/>
      <c r="BD32" s="406"/>
      <c r="BE32" s="406"/>
      <c r="BF32" s="406"/>
      <c r="BG32" s="406"/>
    </row>
    <row r="33" spans="2:59">
      <c r="B33" s="1348"/>
      <c r="C33" s="1363"/>
      <c r="D33" s="1360"/>
      <c r="E33" s="1362"/>
      <c r="F33" s="420" t="s">
        <v>573</v>
      </c>
      <c r="G33" s="410" t="s">
        <v>432</v>
      </c>
      <c r="H33" s="430">
        <v>1</v>
      </c>
      <c r="I33" s="408"/>
      <c r="J33" s="625" t="s">
        <v>1035</v>
      </c>
      <c r="K33" s="657"/>
      <c r="L33" s="658"/>
      <c r="M33" s="654"/>
      <c r="N33" s="406"/>
      <c r="O33" s="406"/>
      <c r="P33" s="406"/>
      <c r="Q33" s="406"/>
      <c r="R33" s="649"/>
      <c r="S33" s="662">
        <f t="shared" si="3"/>
        <v>0</v>
      </c>
      <c r="T33" s="664"/>
      <c r="U33" s="679"/>
      <c r="V33" s="674"/>
      <c r="W33" s="406"/>
      <c r="X33" s="406"/>
      <c r="Y33" s="406"/>
      <c r="Z33" s="406"/>
      <c r="AA33" s="406"/>
      <c r="AB33" s="406"/>
      <c r="AC33" s="406"/>
      <c r="AD33" s="406"/>
      <c r="AE33" s="406">
        <v>1</v>
      </c>
      <c r="AF33" s="406"/>
      <c r="AG33" s="406"/>
      <c r="AH33" s="406"/>
      <c r="AI33" s="675"/>
      <c r="AJ33" s="681">
        <f t="shared" si="4"/>
        <v>1</v>
      </c>
      <c r="AK33" s="685"/>
      <c r="AL33" s="679"/>
      <c r="AM33" s="674">
        <v>1</v>
      </c>
      <c r="AN33" s="406">
        <v>1</v>
      </c>
      <c r="AO33" s="406">
        <v>1</v>
      </c>
      <c r="AP33" s="406">
        <v>1</v>
      </c>
      <c r="AQ33" s="406">
        <v>1</v>
      </c>
      <c r="AR33" s="406"/>
      <c r="AS33" s="675"/>
      <c r="AT33" s="687">
        <f t="shared" si="5"/>
        <v>5</v>
      </c>
      <c r="AU33" s="690"/>
      <c r="AV33" s="665"/>
      <c r="AW33" s="406"/>
      <c r="AX33" s="406"/>
      <c r="AY33" s="406"/>
      <c r="AZ33" s="406"/>
      <c r="BA33" s="406"/>
      <c r="BB33" s="406"/>
      <c r="BC33" s="406"/>
      <c r="BD33" s="406"/>
      <c r="BE33" s="406"/>
      <c r="BF33" s="406"/>
      <c r="BG33" s="406"/>
    </row>
    <row r="34" spans="2:59">
      <c r="B34" s="1348"/>
      <c r="C34" s="1363"/>
      <c r="D34" s="1360"/>
      <c r="E34" s="1362"/>
      <c r="F34" s="420" t="s">
        <v>574</v>
      </c>
      <c r="G34" s="410" t="s">
        <v>433</v>
      </c>
      <c r="H34" s="430">
        <v>1</v>
      </c>
      <c r="I34" s="408"/>
      <c r="J34" s="625" t="s">
        <v>1040</v>
      </c>
      <c r="K34" s="657"/>
      <c r="L34" s="658"/>
      <c r="M34" s="654"/>
      <c r="N34" s="406"/>
      <c r="O34" s="406"/>
      <c r="P34" s="406"/>
      <c r="Q34" s="406"/>
      <c r="R34" s="649"/>
      <c r="S34" s="662">
        <f t="shared" si="3"/>
        <v>0</v>
      </c>
      <c r="T34" s="664"/>
      <c r="U34" s="679"/>
      <c r="V34" s="674"/>
      <c r="W34" s="406"/>
      <c r="X34" s="406"/>
      <c r="Y34" s="406"/>
      <c r="Z34" s="406"/>
      <c r="AA34" s="406"/>
      <c r="AB34" s="406"/>
      <c r="AC34" s="406"/>
      <c r="AD34" s="406"/>
      <c r="AE34" s="406"/>
      <c r="AF34" s="406">
        <v>1</v>
      </c>
      <c r="AG34" s="406"/>
      <c r="AH34" s="406"/>
      <c r="AI34" s="675">
        <v>1</v>
      </c>
      <c r="AJ34" s="681">
        <f t="shared" si="4"/>
        <v>2</v>
      </c>
      <c r="AK34" s="685"/>
      <c r="AL34" s="679"/>
      <c r="AM34" s="674">
        <v>1</v>
      </c>
      <c r="AN34" s="406">
        <v>1</v>
      </c>
      <c r="AO34" s="406">
        <v>1</v>
      </c>
      <c r="AP34" s="406">
        <v>1</v>
      </c>
      <c r="AQ34" s="406">
        <v>1</v>
      </c>
      <c r="AR34" s="406">
        <v>1</v>
      </c>
      <c r="AS34" s="675"/>
      <c r="AT34" s="687">
        <f t="shared" si="5"/>
        <v>6</v>
      </c>
      <c r="AU34" s="690"/>
      <c r="AV34" s="665"/>
      <c r="AW34" s="406"/>
      <c r="AX34" s="406"/>
      <c r="AY34" s="406"/>
      <c r="AZ34" s="406"/>
      <c r="BA34" s="406"/>
      <c r="BB34" s="406"/>
      <c r="BC34" s="406"/>
      <c r="BD34" s="406"/>
      <c r="BE34" s="406"/>
      <c r="BF34" s="406"/>
      <c r="BG34" s="406"/>
    </row>
    <row r="35" spans="2:59">
      <c r="B35" s="1348"/>
      <c r="C35" s="1363"/>
      <c r="D35" s="1360"/>
      <c r="E35" s="1362"/>
      <c r="F35" s="421" t="s">
        <v>1387</v>
      </c>
      <c r="G35" s="411" t="s">
        <v>434</v>
      </c>
      <c r="H35" s="430">
        <v>1</v>
      </c>
      <c r="I35" s="408"/>
      <c r="J35" s="625" t="s">
        <v>1035</v>
      </c>
      <c r="K35" s="657"/>
      <c r="L35" s="658"/>
      <c r="M35" s="654"/>
      <c r="N35" s="406"/>
      <c r="O35" s="406"/>
      <c r="P35" s="406"/>
      <c r="Q35" s="406"/>
      <c r="R35" s="649"/>
      <c r="S35" s="662">
        <f t="shared" si="3"/>
        <v>0</v>
      </c>
      <c r="T35" s="664"/>
      <c r="U35" s="679"/>
      <c r="V35" s="674">
        <v>1</v>
      </c>
      <c r="W35" s="406">
        <v>1</v>
      </c>
      <c r="X35" s="406">
        <v>1</v>
      </c>
      <c r="Y35" s="406"/>
      <c r="Z35" s="406"/>
      <c r="AA35" s="406"/>
      <c r="AB35" s="406"/>
      <c r="AC35" s="406"/>
      <c r="AD35" s="406"/>
      <c r="AE35" s="406"/>
      <c r="AF35" s="406">
        <v>1</v>
      </c>
      <c r="AG35" s="406"/>
      <c r="AH35" s="406"/>
      <c r="AI35" s="675">
        <v>1</v>
      </c>
      <c r="AJ35" s="681">
        <f t="shared" si="4"/>
        <v>5</v>
      </c>
      <c r="AK35" s="685"/>
      <c r="AL35" s="679"/>
      <c r="AM35" s="674">
        <v>1</v>
      </c>
      <c r="AN35" s="406">
        <v>1</v>
      </c>
      <c r="AO35" s="406">
        <v>1</v>
      </c>
      <c r="AP35" s="406">
        <v>1</v>
      </c>
      <c r="AQ35" s="406">
        <v>1</v>
      </c>
      <c r="AR35" s="406">
        <v>1</v>
      </c>
      <c r="AS35" s="675">
        <v>1</v>
      </c>
      <c r="AT35" s="687">
        <f t="shared" si="5"/>
        <v>6</v>
      </c>
      <c r="AU35" s="690"/>
      <c r="AV35" s="665"/>
      <c r="AW35" s="406"/>
      <c r="AX35" s="406"/>
      <c r="AY35" s="406"/>
      <c r="AZ35" s="406"/>
      <c r="BA35" s="406"/>
      <c r="BB35" s="406"/>
      <c r="BC35" s="406"/>
      <c r="BD35" s="406"/>
      <c r="BE35" s="406"/>
      <c r="BF35" s="406"/>
      <c r="BG35" s="406"/>
    </row>
    <row r="36" spans="2:59">
      <c r="B36" s="1348"/>
      <c r="C36" s="1363"/>
      <c r="D36" s="1360"/>
      <c r="E36" s="1361" t="s">
        <v>746</v>
      </c>
      <c r="F36" s="419" t="s">
        <v>566</v>
      </c>
      <c r="G36" s="409" t="s">
        <v>435</v>
      </c>
      <c r="H36" s="430">
        <v>1</v>
      </c>
      <c r="I36" s="408"/>
      <c r="J36" s="625" t="s">
        <v>1035</v>
      </c>
      <c r="K36" s="657"/>
      <c r="L36" s="658"/>
      <c r="M36" s="654"/>
      <c r="N36" s="406"/>
      <c r="O36" s="406"/>
      <c r="P36" s="406"/>
      <c r="Q36" s="406"/>
      <c r="R36" s="649"/>
      <c r="S36" s="662">
        <f t="shared" si="3"/>
        <v>0</v>
      </c>
      <c r="T36" s="664"/>
      <c r="U36" s="679"/>
      <c r="V36" s="674"/>
      <c r="W36" s="406"/>
      <c r="X36" s="406"/>
      <c r="Y36" s="406">
        <v>1</v>
      </c>
      <c r="Z36" s="406"/>
      <c r="AA36" s="406"/>
      <c r="AB36" s="406"/>
      <c r="AC36" s="406"/>
      <c r="AD36" s="406"/>
      <c r="AE36" s="406"/>
      <c r="AF36" s="406"/>
      <c r="AG36" s="406"/>
      <c r="AH36" s="406"/>
      <c r="AI36" s="675"/>
      <c r="AJ36" s="681">
        <f t="shared" si="4"/>
        <v>1</v>
      </c>
      <c r="AK36" s="685"/>
      <c r="AL36" s="679"/>
      <c r="AM36" s="674">
        <v>1</v>
      </c>
      <c r="AN36" s="406">
        <v>1</v>
      </c>
      <c r="AO36" s="406">
        <v>1</v>
      </c>
      <c r="AP36" s="406">
        <v>1</v>
      </c>
      <c r="AQ36" s="406">
        <v>1</v>
      </c>
      <c r="AR36" s="406"/>
      <c r="AS36" s="675"/>
      <c r="AT36" s="687">
        <f t="shared" si="5"/>
        <v>5</v>
      </c>
      <c r="AU36" s="690"/>
      <c r="AV36" s="665"/>
      <c r="AW36" s="406"/>
      <c r="AX36" s="406"/>
      <c r="AY36" s="406"/>
      <c r="AZ36" s="406"/>
      <c r="BA36" s="406"/>
      <c r="BB36" s="406"/>
      <c r="BC36" s="406"/>
      <c r="BD36" s="406"/>
      <c r="BE36" s="406"/>
      <c r="BF36" s="406"/>
      <c r="BG36" s="406"/>
    </row>
    <row r="37" spans="2:59">
      <c r="B37" s="1348"/>
      <c r="C37" s="1363"/>
      <c r="D37" s="1360"/>
      <c r="E37" s="1362"/>
      <c r="F37" s="420" t="s">
        <v>567</v>
      </c>
      <c r="G37" s="410" t="s">
        <v>436</v>
      </c>
      <c r="H37" s="430">
        <v>1</v>
      </c>
      <c r="I37" s="408"/>
      <c r="J37" s="625" t="s">
        <v>1035</v>
      </c>
      <c r="K37" s="657"/>
      <c r="L37" s="658"/>
      <c r="M37" s="654"/>
      <c r="N37" s="406"/>
      <c r="O37" s="406"/>
      <c r="P37" s="406"/>
      <c r="Q37" s="406"/>
      <c r="R37" s="649"/>
      <c r="S37" s="662">
        <f t="shared" si="3"/>
        <v>0</v>
      </c>
      <c r="T37" s="664"/>
      <c r="U37" s="679"/>
      <c r="V37" s="674"/>
      <c r="W37" s="406"/>
      <c r="X37" s="406"/>
      <c r="Y37" s="406">
        <v>1</v>
      </c>
      <c r="Z37" s="406"/>
      <c r="AA37" s="406"/>
      <c r="AB37" s="406"/>
      <c r="AC37" s="406"/>
      <c r="AD37" s="406"/>
      <c r="AE37" s="406"/>
      <c r="AF37" s="406"/>
      <c r="AG37" s="406">
        <v>1</v>
      </c>
      <c r="AH37" s="406"/>
      <c r="AI37" s="675"/>
      <c r="AJ37" s="681">
        <f t="shared" si="4"/>
        <v>2</v>
      </c>
      <c r="AK37" s="685"/>
      <c r="AL37" s="679"/>
      <c r="AM37" s="674">
        <v>1</v>
      </c>
      <c r="AN37" s="406">
        <v>1</v>
      </c>
      <c r="AO37" s="406">
        <v>1</v>
      </c>
      <c r="AP37" s="406">
        <v>1</v>
      </c>
      <c r="AQ37" s="406">
        <v>1</v>
      </c>
      <c r="AR37" s="406">
        <v>1</v>
      </c>
      <c r="AS37" s="675"/>
      <c r="AT37" s="687">
        <f t="shared" si="5"/>
        <v>6</v>
      </c>
      <c r="AU37" s="690"/>
      <c r="AV37" s="665"/>
      <c r="AW37" s="406"/>
      <c r="AX37" s="406"/>
      <c r="AY37" s="406"/>
      <c r="AZ37" s="406"/>
      <c r="BA37" s="406"/>
      <c r="BB37" s="406"/>
      <c r="BC37" s="406"/>
      <c r="BD37" s="406"/>
      <c r="BE37" s="406"/>
      <c r="BF37" s="406"/>
      <c r="BG37" s="406"/>
    </row>
    <row r="38" spans="2:59">
      <c r="B38" s="1348"/>
      <c r="C38" s="1363"/>
      <c r="D38" s="1360"/>
      <c r="E38" s="1362"/>
      <c r="F38" s="421" t="s">
        <v>568</v>
      </c>
      <c r="G38" s="411" t="s">
        <v>437</v>
      </c>
      <c r="H38" s="430">
        <v>1</v>
      </c>
      <c r="I38" s="408"/>
      <c r="J38" s="625" t="s">
        <v>1040</v>
      </c>
      <c r="K38" s="657"/>
      <c r="L38" s="658"/>
      <c r="M38" s="654"/>
      <c r="N38" s="406"/>
      <c r="O38" s="406"/>
      <c r="P38" s="406"/>
      <c r="Q38" s="406"/>
      <c r="R38" s="649"/>
      <c r="S38" s="662">
        <f t="shared" si="3"/>
        <v>0</v>
      </c>
      <c r="T38" s="664"/>
      <c r="U38" s="679"/>
      <c r="V38" s="674"/>
      <c r="W38" s="406"/>
      <c r="X38" s="406"/>
      <c r="Y38" s="406"/>
      <c r="Z38" s="406"/>
      <c r="AA38" s="406"/>
      <c r="AB38" s="406"/>
      <c r="AC38" s="406"/>
      <c r="AD38" s="406"/>
      <c r="AE38" s="406"/>
      <c r="AF38" s="406"/>
      <c r="AG38" s="406"/>
      <c r="AH38" s="406">
        <v>1</v>
      </c>
      <c r="AI38" s="675"/>
      <c r="AJ38" s="681">
        <f t="shared" si="4"/>
        <v>1</v>
      </c>
      <c r="AK38" s="685"/>
      <c r="AL38" s="679"/>
      <c r="AM38" s="674">
        <v>1</v>
      </c>
      <c r="AN38" s="406">
        <v>1</v>
      </c>
      <c r="AO38" s="406">
        <v>1</v>
      </c>
      <c r="AP38" s="406">
        <v>1</v>
      </c>
      <c r="AQ38" s="406">
        <v>1</v>
      </c>
      <c r="AR38" s="406">
        <v>1</v>
      </c>
      <c r="AS38" s="675"/>
      <c r="AT38" s="687">
        <f t="shared" si="5"/>
        <v>6</v>
      </c>
      <c r="AU38" s="690"/>
      <c r="AV38" s="665"/>
      <c r="AW38" s="406"/>
      <c r="AX38" s="406"/>
      <c r="AY38" s="406"/>
      <c r="AZ38" s="406"/>
      <c r="BA38" s="406"/>
      <c r="BB38" s="406"/>
      <c r="BC38" s="406"/>
      <c r="BD38" s="406"/>
      <c r="BE38" s="406"/>
      <c r="BF38" s="406"/>
      <c r="BG38" s="406"/>
    </row>
    <row r="39" spans="2:59">
      <c r="B39" s="1348"/>
      <c r="C39" s="1363"/>
      <c r="D39" s="1360" t="s">
        <v>735</v>
      </c>
      <c r="E39" s="1361" t="s">
        <v>1056</v>
      </c>
      <c r="F39" s="420" t="s">
        <v>549</v>
      </c>
      <c r="G39" s="409" t="s">
        <v>438</v>
      </c>
      <c r="H39" s="430">
        <v>1</v>
      </c>
      <c r="I39" s="408"/>
      <c r="J39" s="625" t="s">
        <v>1040</v>
      </c>
      <c r="K39" s="657"/>
      <c r="L39" s="658"/>
      <c r="M39" s="654"/>
      <c r="N39" s="406"/>
      <c r="O39" s="406"/>
      <c r="P39" s="406">
        <v>1</v>
      </c>
      <c r="Q39" s="406">
        <v>1</v>
      </c>
      <c r="R39" s="649">
        <v>1</v>
      </c>
      <c r="S39" s="662">
        <f t="shared" si="3"/>
        <v>3</v>
      </c>
      <c r="T39" s="664"/>
      <c r="U39" s="679"/>
      <c r="V39" s="674"/>
      <c r="W39" s="406"/>
      <c r="X39" s="406"/>
      <c r="Y39" s="406"/>
      <c r="Z39" s="406"/>
      <c r="AA39" s="406"/>
      <c r="AB39" s="406"/>
      <c r="AC39" s="406"/>
      <c r="AD39" s="406"/>
      <c r="AE39" s="406"/>
      <c r="AF39" s="406"/>
      <c r="AG39" s="406"/>
      <c r="AH39" s="406">
        <v>1</v>
      </c>
      <c r="AI39" s="675"/>
      <c r="AJ39" s="681">
        <f t="shared" si="4"/>
        <v>1</v>
      </c>
      <c r="AK39" s="685"/>
      <c r="AL39" s="679"/>
      <c r="AM39" s="674">
        <v>1</v>
      </c>
      <c r="AN39" s="406">
        <v>1</v>
      </c>
      <c r="AO39" s="406">
        <v>1</v>
      </c>
      <c r="AP39" s="406">
        <v>1</v>
      </c>
      <c r="AQ39" s="406">
        <v>1</v>
      </c>
      <c r="AR39" s="406">
        <v>1</v>
      </c>
      <c r="AS39" s="675"/>
      <c r="AT39" s="687">
        <f t="shared" si="5"/>
        <v>6</v>
      </c>
      <c r="AU39" s="690"/>
      <c r="AV39" s="665"/>
      <c r="AW39" s="406"/>
      <c r="AX39" s="406"/>
      <c r="AY39" s="406"/>
      <c r="AZ39" s="406"/>
      <c r="BA39" s="406"/>
      <c r="BB39" s="406"/>
      <c r="BC39" s="406"/>
      <c r="BD39" s="406"/>
      <c r="BE39" s="406"/>
      <c r="BF39" s="406"/>
      <c r="BG39" s="406"/>
    </row>
    <row r="40" spans="2:59">
      <c r="B40" s="1348"/>
      <c r="C40" s="1363"/>
      <c r="D40" s="1360"/>
      <c r="E40" s="1362"/>
      <c r="F40" s="420" t="s">
        <v>550</v>
      </c>
      <c r="G40" s="410" t="s">
        <v>439</v>
      </c>
      <c r="H40" s="430">
        <v>1</v>
      </c>
      <c r="I40" s="408"/>
      <c r="J40" s="625" t="s">
        <v>1040</v>
      </c>
      <c r="K40" s="657"/>
      <c r="L40" s="658"/>
      <c r="M40" s="654"/>
      <c r="N40" s="406"/>
      <c r="O40" s="406"/>
      <c r="P40" s="406">
        <v>1</v>
      </c>
      <c r="Q40" s="406">
        <v>1</v>
      </c>
      <c r="R40" s="649">
        <v>1</v>
      </c>
      <c r="S40" s="662">
        <f t="shared" si="3"/>
        <v>3</v>
      </c>
      <c r="T40" s="664"/>
      <c r="U40" s="679"/>
      <c r="V40" s="674"/>
      <c r="W40" s="406"/>
      <c r="X40" s="406"/>
      <c r="Y40" s="406"/>
      <c r="Z40" s="406"/>
      <c r="AA40" s="406"/>
      <c r="AB40" s="406"/>
      <c r="AC40" s="406"/>
      <c r="AD40" s="406"/>
      <c r="AE40" s="406"/>
      <c r="AF40" s="406"/>
      <c r="AG40" s="406"/>
      <c r="AH40" s="406">
        <v>1</v>
      </c>
      <c r="AI40" s="675"/>
      <c r="AJ40" s="681">
        <f t="shared" si="4"/>
        <v>1</v>
      </c>
      <c r="AK40" s="685"/>
      <c r="AL40" s="679"/>
      <c r="AM40" s="674">
        <v>1</v>
      </c>
      <c r="AN40" s="406">
        <v>1</v>
      </c>
      <c r="AO40" s="406">
        <v>1</v>
      </c>
      <c r="AP40" s="406">
        <v>1</v>
      </c>
      <c r="AQ40" s="406">
        <v>1</v>
      </c>
      <c r="AR40" s="406">
        <v>1</v>
      </c>
      <c r="AS40" s="675"/>
      <c r="AT40" s="687">
        <f t="shared" si="5"/>
        <v>6</v>
      </c>
      <c r="AU40" s="690"/>
      <c r="AV40" s="665"/>
      <c r="AW40" s="406"/>
      <c r="AX40" s="406"/>
      <c r="AY40" s="406"/>
      <c r="AZ40" s="406"/>
      <c r="BA40" s="406"/>
      <c r="BB40" s="406"/>
      <c r="BC40" s="406"/>
      <c r="BD40" s="406"/>
      <c r="BE40" s="406"/>
      <c r="BF40" s="406"/>
      <c r="BG40" s="406"/>
    </row>
    <row r="41" spans="2:59">
      <c r="B41" s="1348"/>
      <c r="C41" s="1363"/>
      <c r="D41" s="1360"/>
      <c r="E41" s="1362"/>
      <c r="F41" s="420" t="s">
        <v>551</v>
      </c>
      <c r="G41" s="410" t="s">
        <v>440</v>
      </c>
      <c r="H41" s="430">
        <v>1</v>
      </c>
      <c r="I41" s="408"/>
      <c r="J41" s="625" t="s">
        <v>1040</v>
      </c>
      <c r="K41" s="657"/>
      <c r="L41" s="658"/>
      <c r="M41" s="654"/>
      <c r="N41" s="406"/>
      <c r="O41" s="406"/>
      <c r="P41" s="406">
        <v>1</v>
      </c>
      <c r="Q41" s="406">
        <v>1</v>
      </c>
      <c r="R41" s="649"/>
      <c r="S41" s="662">
        <f t="shared" si="3"/>
        <v>2</v>
      </c>
      <c r="T41" s="664"/>
      <c r="U41" s="679"/>
      <c r="V41" s="674"/>
      <c r="W41" s="406"/>
      <c r="X41" s="406"/>
      <c r="Y41" s="406"/>
      <c r="Z41" s="406"/>
      <c r="AA41" s="406"/>
      <c r="AB41" s="406"/>
      <c r="AC41" s="406"/>
      <c r="AD41" s="406"/>
      <c r="AE41" s="406"/>
      <c r="AF41" s="406"/>
      <c r="AG41" s="406"/>
      <c r="AH41" s="406">
        <v>1</v>
      </c>
      <c r="AI41" s="675"/>
      <c r="AJ41" s="681">
        <f t="shared" si="4"/>
        <v>1</v>
      </c>
      <c r="AK41" s="685"/>
      <c r="AL41" s="679"/>
      <c r="AM41" s="674">
        <v>1</v>
      </c>
      <c r="AN41" s="406">
        <v>1</v>
      </c>
      <c r="AO41" s="406">
        <v>1</v>
      </c>
      <c r="AP41" s="406">
        <v>1</v>
      </c>
      <c r="AQ41" s="406">
        <v>1</v>
      </c>
      <c r="AR41" s="406">
        <v>1</v>
      </c>
      <c r="AS41" s="675"/>
      <c r="AT41" s="687">
        <f t="shared" si="5"/>
        <v>6</v>
      </c>
      <c r="AU41" s="690"/>
      <c r="AV41" s="665"/>
      <c r="AW41" s="406"/>
      <c r="AX41" s="406"/>
      <c r="AY41" s="406"/>
      <c r="AZ41" s="406"/>
      <c r="BA41" s="406"/>
      <c r="BB41" s="406"/>
      <c r="BC41" s="406"/>
      <c r="BD41" s="406"/>
      <c r="BE41" s="406"/>
      <c r="BF41" s="406"/>
      <c r="BG41" s="406"/>
    </row>
    <row r="42" spans="2:59">
      <c r="B42" s="1348"/>
      <c r="C42" s="1363"/>
      <c r="D42" s="1360"/>
      <c r="E42" s="1362"/>
      <c r="F42" s="420" t="s">
        <v>552</v>
      </c>
      <c r="G42" s="410" t="s">
        <v>441</v>
      </c>
      <c r="H42" s="430">
        <v>1</v>
      </c>
      <c r="I42" s="408"/>
      <c r="J42" s="625" t="s">
        <v>1040</v>
      </c>
      <c r="K42" s="657"/>
      <c r="L42" s="658"/>
      <c r="M42" s="654"/>
      <c r="N42" s="406"/>
      <c r="O42" s="406"/>
      <c r="P42" s="406">
        <v>1</v>
      </c>
      <c r="Q42" s="406">
        <v>1</v>
      </c>
      <c r="R42" s="649"/>
      <c r="S42" s="662">
        <f t="shared" si="3"/>
        <v>2</v>
      </c>
      <c r="T42" s="664"/>
      <c r="U42" s="679"/>
      <c r="V42" s="674"/>
      <c r="W42" s="406"/>
      <c r="X42" s="406"/>
      <c r="Y42" s="406"/>
      <c r="Z42" s="406"/>
      <c r="AA42" s="406"/>
      <c r="AB42" s="406"/>
      <c r="AC42" s="406"/>
      <c r="AD42" s="406"/>
      <c r="AE42" s="406"/>
      <c r="AF42" s="406"/>
      <c r="AG42" s="406"/>
      <c r="AH42" s="406">
        <v>1</v>
      </c>
      <c r="AI42" s="675"/>
      <c r="AJ42" s="681">
        <f t="shared" si="4"/>
        <v>1</v>
      </c>
      <c r="AK42" s="685"/>
      <c r="AL42" s="679"/>
      <c r="AM42" s="674">
        <v>1</v>
      </c>
      <c r="AN42" s="406">
        <v>1</v>
      </c>
      <c r="AO42" s="406">
        <v>1</v>
      </c>
      <c r="AP42" s="406">
        <v>1</v>
      </c>
      <c r="AQ42" s="406">
        <v>1</v>
      </c>
      <c r="AR42" s="406">
        <v>1</v>
      </c>
      <c r="AS42" s="675"/>
      <c r="AT42" s="687">
        <f t="shared" si="5"/>
        <v>6</v>
      </c>
      <c r="AU42" s="690"/>
      <c r="AV42" s="665"/>
      <c r="AW42" s="406"/>
      <c r="AX42" s="406"/>
      <c r="AY42" s="406"/>
      <c r="AZ42" s="406"/>
      <c r="BA42" s="406"/>
      <c r="BB42" s="406"/>
      <c r="BC42" s="406"/>
      <c r="BD42" s="406"/>
      <c r="BE42" s="406"/>
      <c r="BF42" s="406"/>
      <c r="BG42" s="406"/>
    </row>
    <row r="43" spans="2:59">
      <c r="B43" s="1348"/>
      <c r="C43" s="1363"/>
      <c r="D43" s="1360"/>
      <c r="E43" s="1362"/>
      <c r="F43" s="420" t="s">
        <v>553</v>
      </c>
      <c r="G43" s="410" t="s">
        <v>442</v>
      </c>
      <c r="H43" s="430">
        <v>1</v>
      </c>
      <c r="I43" s="408"/>
      <c r="J43" s="625" t="s">
        <v>1035</v>
      </c>
      <c r="K43" s="657"/>
      <c r="L43" s="658"/>
      <c r="M43" s="654"/>
      <c r="N43" s="406"/>
      <c r="O43" s="406"/>
      <c r="P43" s="406">
        <v>1</v>
      </c>
      <c r="Q43" s="406">
        <v>1</v>
      </c>
      <c r="R43" s="649">
        <v>1</v>
      </c>
      <c r="S43" s="662">
        <f t="shared" si="3"/>
        <v>3</v>
      </c>
      <c r="T43" s="664"/>
      <c r="U43" s="679"/>
      <c r="V43" s="674"/>
      <c r="W43" s="406"/>
      <c r="X43" s="406"/>
      <c r="Y43" s="406"/>
      <c r="Z43" s="406"/>
      <c r="AA43" s="406"/>
      <c r="AB43" s="406"/>
      <c r="AC43" s="406"/>
      <c r="AD43" s="406"/>
      <c r="AE43" s="406"/>
      <c r="AF43" s="406"/>
      <c r="AG43" s="406"/>
      <c r="AH43" s="406">
        <v>1</v>
      </c>
      <c r="AI43" s="675"/>
      <c r="AJ43" s="681">
        <f t="shared" si="4"/>
        <v>1</v>
      </c>
      <c r="AK43" s="685"/>
      <c r="AL43" s="679"/>
      <c r="AM43" s="674">
        <v>1</v>
      </c>
      <c r="AN43" s="406">
        <v>1</v>
      </c>
      <c r="AO43" s="406">
        <v>1</v>
      </c>
      <c r="AP43" s="406">
        <v>1</v>
      </c>
      <c r="AQ43" s="406">
        <v>1</v>
      </c>
      <c r="AR43" s="406">
        <v>1</v>
      </c>
      <c r="AS43" s="675"/>
      <c r="AT43" s="687">
        <f t="shared" si="5"/>
        <v>6</v>
      </c>
      <c r="AU43" s="690"/>
      <c r="AV43" s="665"/>
      <c r="AW43" s="406"/>
      <c r="AX43" s="406"/>
      <c r="AY43" s="406"/>
      <c r="AZ43" s="406"/>
      <c r="BA43" s="406"/>
      <c r="BB43" s="406"/>
      <c r="BC43" s="406"/>
      <c r="BD43" s="406"/>
      <c r="BE43" s="406"/>
      <c r="BF43" s="406"/>
      <c r="BG43" s="406"/>
    </row>
    <row r="44" spans="2:59">
      <c r="B44" s="1348"/>
      <c r="C44" s="1363"/>
      <c r="D44" s="1360"/>
      <c r="E44" s="1362"/>
      <c r="F44" s="420" t="s">
        <v>554</v>
      </c>
      <c r="G44" s="410" t="s">
        <v>443</v>
      </c>
      <c r="H44" s="430">
        <v>1</v>
      </c>
      <c r="I44" s="408"/>
      <c r="J44" s="625" t="s">
        <v>1035</v>
      </c>
      <c r="K44" s="657"/>
      <c r="L44" s="658"/>
      <c r="M44" s="654"/>
      <c r="N44" s="406"/>
      <c r="O44" s="406"/>
      <c r="P44" s="406">
        <v>1</v>
      </c>
      <c r="Q44" s="406">
        <v>1</v>
      </c>
      <c r="R44" s="649">
        <v>1</v>
      </c>
      <c r="S44" s="662">
        <f t="shared" si="3"/>
        <v>3</v>
      </c>
      <c r="T44" s="664"/>
      <c r="U44" s="679"/>
      <c r="V44" s="674"/>
      <c r="W44" s="406"/>
      <c r="X44" s="406"/>
      <c r="Y44" s="406"/>
      <c r="Z44" s="406"/>
      <c r="AA44" s="406"/>
      <c r="AB44" s="406"/>
      <c r="AC44" s="406"/>
      <c r="AD44" s="406"/>
      <c r="AE44" s="406"/>
      <c r="AF44" s="406"/>
      <c r="AG44" s="406"/>
      <c r="AH44" s="406">
        <v>1</v>
      </c>
      <c r="AI44" s="675"/>
      <c r="AJ44" s="681">
        <f t="shared" si="4"/>
        <v>1</v>
      </c>
      <c r="AK44" s="685"/>
      <c r="AL44" s="679"/>
      <c r="AM44" s="674">
        <v>1</v>
      </c>
      <c r="AN44" s="406">
        <v>1</v>
      </c>
      <c r="AO44" s="406">
        <v>1</v>
      </c>
      <c r="AP44" s="406">
        <v>1</v>
      </c>
      <c r="AQ44" s="406">
        <v>1</v>
      </c>
      <c r="AR44" s="406">
        <v>1</v>
      </c>
      <c r="AS44" s="675"/>
      <c r="AT44" s="687">
        <f t="shared" si="5"/>
        <v>6</v>
      </c>
      <c r="AU44" s="690"/>
      <c r="AV44" s="665"/>
      <c r="AW44" s="406"/>
      <c r="AX44" s="406"/>
      <c r="AY44" s="406"/>
      <c r="AZ44" s="406"/>
      <c r="BA44" s="406"/>
      <c r="BB44" s="406"/>
      <c r="BC44" s="406"/>
      <c r="BD44" s="406"/>
      <c r="BE44" s="406"/>
      <c r="BF44" s="406"/>
      <c r="BG44" s="406"/>
    </row>
    <row r="45" spans="2:59">
      <c r="B45" s="1348"/>
      <c r="C45" s="1363"/>
      <c r="D45" s="1360"/>
      <c r="E45" s="1362"/>
      <c r="F45" s="420" t="s">
        <v>555</v>
      </c>
      <c r="G45" s="410" t="s">
        <v>444</v>
      </c>
      <c r="H45" s="430">
        <v>1</v>
      </c>
      <c r="I45" s="408"/>
      <c r="J45" s="625" t="s">
        <v>1035</v>
      </c>
      <c r="K45" s="657"/>
      <c r="L45" s="658"/>
      <c r="M45" s="654"/>
      <c r="N45" s="406"/>
      <c r="O45" s="406"/>
      <c r="P45" s="406">
        <v>1</v>
      </c>
      <c r="Q45" s="406">
        <v>1</v>
      </c>
      <c r="R45" s="649"/>
      <c r="S45" s="662">
        <f t="shared" si="3"/>
        <v>2</v>
      </c>
      <c r="T45" s="664"/>
      <c r="U45" s="679"/>
      <c r="V45" s="674"/>
      <c r="W45" s="406"/>
      <c r="X45" s="406"/>
      <c r="Y45" s="406"/>
      <c r="Z45" s="406"/>
      <c r="AA45" s="406"/>
      <c r="AB45" s="406"/>
      <c r="AC45" s="406"/>
      <c r="AD45" s="406"/>
      <c r="AE45" s="406"/>
      <c r="AF45" s="406"/>
      <c r="AG45" s="406"/>
      <c r="AH45" s="406">
        <v>1</v>
      </c>
      <c r="AI45" s="675"/>
      <c r="AJ45" s="681">
        <f t="shared" si="4"/>
        <v>1</v>
      </c>
      <c r="AK45" s="685"/>
      <c r="AL45" s="679"/>
      <c r="AM45" s="674">
        <v>1</v>
      </c>
      <c r="AN45" s="406">
        <v>1</v>
      </c>
      <c r="AO45" s="406">
        <v>1</v>
      </c>
      <c r="AP45" s="406">
        <v>1</v>
      </c>
      <c r="AQ45" s="406">
        <v>1</v>
      </c>
      <c r="AR45" s="406">
        <v>1</v>
      </c>
      <c r="AS45" s="675"/>
      <c r="AT45" s="687">
        <f t="shared" si="5"/>
        <v>6</v>
      </c>
      <c r="AU45" s="690"/>
      <c r="AV45" s="665"/>
      <c r="AW45" s="406"/>
      <c r="AX45" s="406"/>
      <c r="AY45" s="406"/>
      <c r="AZ45" s="406"/>
      <c r="BA45" s="406"/>
      <c r="BB45" s="406"/>
      <c r="BC45" s="406"/>
      <c r="BD45" s="406"/>
      <c r="BE45" s="406"/>
      <c r="BF45" s="406"/>
      <c r="BG45" s="406"/>
    </row>
    <row r="46" spans="2:59">
      <c r="B46" s="1348"/>
      <c r="C46" s="1363"/>
      <c r="D46" s="1360"/>
      <c r="E46" s="1362"/>
      <c r="F46" s="421" t="s">
        <v>556</v>
      </c>
      <c r="G46" s="411" t="s">
        <v>445</v>
      </c>
      <c r="H46" s="430">
        <v>1</v>
      </c>
      <c r="I46" s="408"/>
      <c r="J46" s="625" t="s">
        <v>1035</v>
      </c>
      <c r="K46" s="657"/>
      <c r="L46" s="658"/>
      <c r="M46" s="654"/>
      <c r="N46" s="406"/>
      <c r="O46" s="406"/>
      <c r="P46" s="406">
        <v>1</v>
      </c>
      <c r="Q46" s="406">
        <v>1</v>
      </c>
      <c r="R46" s="649"/>
      <c r="S46" s="662">
        <f t="shared" si="3"/>
        <v>2</v>
      </c>
      <c r="T46" s="664"/>
      <c r="U46" s="679"/>
      <c r="V46" s="674"/>
      <c r="W46" s="406"/>
      <c r="X46" s="406"/>
      <c r="Y46" s="406"/>
      <c r="Z46" s="406"/>
      <c r="AA46" s="406"/>
      <c r="AB46" s="406"/>
      <c r="AC46" s="406"/>
      <c r="AD46" s="406"/>
      <c r="AE46" s="406"/>
      <c r="AF46" s="406"/>
      <c r="AG46" s="406"/>
      <c r="AH46" s="406">
        <v>1</v>
      </c>
      <c r="AI46" s="675"/>
      <c r="AJ46" s="681">
        <f t="shared" si="4"/>
        <v>1</v>
      </c>
      <c r="AK46" s="685"/>
      <c r="AL46" s="679"/>
      <c r="AM46" s="674">
        <v>1</v>
      </c>
      <c r="AN46" s="406">
        <v>1</v>
      </c>
      <c r="AO46" s="406">
        <v>1</v>
      </c>
      <c r="AP46" s="406">
        <v>1</v>
      </c>
      <c r="AQ46" s="406">
        <v>1</v>
      </c>
      <c r="AR46" s="406">
        <v>1</v>
      </c>
      <c r="AS46" s="675"/>
      <c r="AT46" s="687">
        <f t="shared" si="5"/>
        <v>6</v>
      </c>
      <c r="AU46" s="690"/>
      <c r="AV46" s="665"/>
      <c r="AW46" s="406"/>
      <c r="AX46" s="406"/>
      <c r="AY46" s="406"/>
      <c r="AZ46" s="406"/>
      <c r="BA46" s="406"/>
      <c r="BB46" s="406"/>
      <c r="BC46" s="406"/>
      <c r="BD46" s="406"/>
      <c r="BE46" s="406"/>
      <c r="BF46" s="406"/>
      <c r="BG46" s="406"/>
    </row>
    <row r="47" spans="2:59">
      <c r="B47" s="1348"/>
      <c r="C47" s="1363"/>
      <c r="D47" s="1360"/>
      <c r="E47" s="1361" t="s">
        <v>1057</v>
      </c>
      <c r="F47" s="422" t="s">
        <v>541</v>
      </c>
      <c r="G47" s="410" t="s">
        <v>446</v>
      </c>
      <c r="H47" s="430">
        <v>1</v>
      </c>
      <c r="I47" s="408"/>
      <c r="J47" s="625" t="s">
        <v>1040</v>
      </c>
      <c r="K47" s="657"/>
      <c r="L47" s="658"/>
      <c r="M47" s="654"/>
      <c r="N47" s="406"/>
      <c r="O47" s="406"/>
      <c r="P47" s="406">
        <v>1</v>
      </c>
      <c r="Q47" s="406">
        <v>1</v>
      </c>
      <c r="R47" s="649">
        <v>1</v>
      </c>
      <c r="S47" s="662">
        <f t="shared" si="3"/>
        <v>3</v>
      </c>
      <c r="T47" s="664"/>
      <c r="U47" s="679"/>
      <c r="V47" s="674">
        <v>1</v>
      </c>
      <c r="W47" s="406">
        <v>1</v>
      </c>
      <c r="X47" s="406">
        <v>1</v>
      </c>
      <c r="Y47" s="406"/>
      <c r="Z47" s="406"/>
      <c r="AA47" s="406"/>
      <c r="AB47" s="406"/>
      <c r="AC47" s="406"/>
      <c r="AD47" s="406"/>
      <c r="AE47" s="406"/>
      <c r="AF47" s="406"/>
      <c r="AG47" s="406"/>
      <c r="AH47" s="406"/>
      <c r="AI47" s="675">
        <v>1</v>
      </c>
      <c r="AJ47" s="681">
        <f t="shared" si="4"/>
        <v>4</v>
      </c>
      <c r="AK47" s="685"/>
      <c r="AL47" s="679"/>
      <c r="AM47" s="674">
        <v>1</v>
      </c>
      <c r="AN47" s="406">
        <v>1</v>
      </c>
      <c r="AO47" s="406">
        <v>1</v>
      </c>
      <c r="AP47" s="406">
        <v>1</v>
      </c>
      <c r="AQ47" s="406">
        <v>1</v>
      </c>
      <c r="AR47" s="406">
        <v>1</v>
      </c>
      <c r="AS47" s="675">
        <v>1</v>
      </c>
      <c r="AT47" s="687">
        <f t="shared" si="5"/>
        <v>6</v>
      </c>
      <c r="AU47" s="690"/>
      <c r="AV47" s="665"/>
      <c r="AW47" s="406"/>
      <c r="AX47" s="406"/>
      <c r="AY47" s="406"/>
      <c r="AZ47" s="406"/>
      <c r="BA47" s="406"/>
      <c r="BB47" s="406"/>
      <c r="BC47" s="406"/>
      <c r="BD47" s="406"/>
      <c r="BE47" s="406"/>
      <c r="BF47" s="406"/>
      <c r="BG47" s="406"/>
    </row>
    <row r="48" spans="2:59">
      <c r="B48" s="1348"/>
      <c r="C48" s="1363"/>
      <c r="D48" s="1360"/>
      <c r="E48" s="1362"/>
      <c r="F48" s="422" t="s">
        <v>542</v>
      </c>
      <c r="G48" s="410" t="s">
        <v>447</v>
      </c>
      <c r="H48" s="430">
        <v>1</v>
      </c>
      <c r="I48" s="408"/>
      <c r="J48" s="625" t="s">
        <v>1040</v>
      </c>
      <c r="K48" s="657"/>
      <c r="L48" s="658"/>
      <c r="M48" s="654"/>
      <c r="N48" s="406"/>
      <c r="O48" s="406"/>
      <c r="P48" s="406">
        <v>1</v>
      </c>
      <c r="Q48" s="406">
        <v>1</v>
      </c>
      <c r="R48" s="649">
        <v>1</v>
      </c>
      <c r="S48" s="662">
        <f t="shared" si="3"/>
        <v>3</v>
      </c>
      <c r="T48" s="664"/>
      <c r="U48" s="679"/>
      <c r="V48" s="674">
        <v>1</v>
      </c>
      <c r="W48" s="406">
        <v>1</v>
      </c>
      <c r="X48" s="406">
        <v>1</v>
      </c>
      <c r="Y48" s="406"/>
      <c r="Z48" s="406"/>
      <c r="AA48" s="406"/>
      <c r="AB48" s="406"/>
      <c r="AC48" s="406"/>
      <c r="AD48" s="406"/>
      <c r="AE48" s="406"/>
      <c r="AF48" s="406"/>
      <c r="AG48" s="406"/>
      <c r="AH48" s="406"/>
      <c r="AI48" s="675">
        <v>1</v>
      </c>
      <c r="AJ48" s="681">
        <f t="shared" si="4"/>
        <v>4</v>
      </c>
      <c r="AK48" s="685"/>
      <c r="AL48" s="679"/>
      <c r="AM48" s="674">
        <v>1</v>
      </c>
      <c r="AN48" s="406">
        <v>1</v>
      </c>
      <c r="AO48" s="406">
        <v>1</v>
      </c>
      <c r="AP48" s="406">
        <v>1</v>
      </c>
      <c r="AQ48" s="406">
        <v>1</v>
      </c>
      <c r="AR48" s="406">
        <v>1</v>
      </c>
      <c r="AS48" s="675">
        <v>1</v>
      </c>
      <c r="AT48" s="687">
        <f t="shared" si="5"/>
        <v>6</v>
      </c>
      <c r="AU48" s="690"/>
      <c r="AV48" s="665"/>
      <c r="AW48" s="406"/>
      <c r="AX48" s="406"/>
      <c r="AY48" s="406"/>
      <c r="AZ48" s="406"/>
      <c r="BA48" s="406"/>
      <c r="BB48" s="406"/>
      <c r="BC48" s="406"/>
      <c r="BD48" s="406"/>
      <c r="BE48" s="406"/>
      <c r="BF48" s="406"/>
      <c r="BG48" s="406"/>
    </row>
    <row r="49" spans="2:59">
      <c r="B49" s="1348"/>
      <c r="C49" s="1363"/>
      <c r="D49" s="1360"/>
      <c r="E49" s="1362"/>
      <c r="F49" s="422" t="s">
        <v>543</v>
      </c>
      <c r="G49" s="410" t="s">
        <v>448</v>
      </c>
      <c r="H49" s="430">
        <v>1</v>
      </c>
      <c r="I49" s="408"/>
      <c r="J49" s="625" t="s">
        <v>1040</v>
      </c>
      <c r="K49" s="657"/>
      <c r="L49" s="658"/>
      <c r="M49" s="654"/>
      <c r="N49" s="406"/>
      <c r="O49" s="406"/>
      <c r="P49" s="406">
        <v>1</v>
      </c>
      <c r="Q49" s="406">
        <v>1</v>
      </c>
      <c r="R49" s="649"/>
      <c r="S49" s="662">
        <f t="shared" si="3"/>
        <v>2</v>
      </c>
      <c r="T49" s="664"/>
      <c r="U49" s="679"/>
      <c r="V49" s="674">
        <v>1</v>
      </c>
      <c r="W49" s="406">
        <v>1</v>
      </c>
      <c r="X49" s="406">
        <v>1</v>
      </c>
      <c r="Y49" s="406"/>
      <c r="Z49" s="406"/>
      <c r="AA49" s="406"/>
      <c r="AB49" s="406"/>
      <c r="AC49" s="406"/>
      <c r="AD49" s="406"/>
      <c r="AE49" s="406"/>
      <c r="AF49" s="406"/>
      <c r="AG49" s="406"/>
      <c r="AH49" s="406"/>
      <c r="AI49" s="675">
        <v>1</v>
      </c>
      <c r="AJ49" s="681">
        <f t="shared" si="4"/>
        <v>4</v>
      </c>
      <c r="AK49" s="685"/>
      <c r="AL49" s="679"/>
      <c r="AM49" s="674">
        <v>1</v>
      </c>
      <c r="AN49" s="406">
        <v>1</v>
      </c>
      <c r="AO49" s="406">
        <v>1</v>
      </c>
      <c r="AP49" s="406">
        <v>1</v>
      </c>
      <c r="AQ49" s="406">
        <v>1</v>
      </c>
      <c r="AR49" s="406">
        <v>1</v>
      </c>
      <c r="AS49" s="675">
        <v>1</v>
      </c>
      <c r="AT49" s="687">
        <f t="shared" si="5"/>
        <v>6</v>
      </c>
      <c r="AU49" s="690"/>
      <c r="AV49" s="665"/>
      <c r="AW49" s="406"/>
      <c r="AX49" s="406"/>
      <c r="AY49" s="406"/>
      <c r="AZ49" s="406"/>
      <c r="BA49" s="406"/>
      <c r="BB49" s="406"/>
      <c r="BC49" s="406"/>
      <c r="BD49" s="406"/>
      <c r="BE49" s="406"/>
      <c r="BF49" s="406"/>
      <c r="BG49" s="406"/>
    </row>
    <row r="50" spans="2:59">
      <c r="B50" s="1348"/>
      <c r="C50" s="1363"/>
      <c r="D50" s="1360"/>
      <c r="E50" s="1362"/>
      <c r="F50" s="422" t="s">
        <v>544</v>
      </c>
      <c r="G50" s="410" t="s">
        <v>449</v>
      </c>
      <c r="H50" s="430">
        <v>1</v>
      </c>
      <c r="I50" s="408"/>
      <c r="J50" s="625" t="s">
        <v>1040</v>
      </c>
      <c r="K50" s="657"/>
      <c r="L50" s="658"/>
      <c r="M50" s="654"/>
      <c r="N50" s="406"/>
      <c r="O50" s="406"/>
      <c r="P50" s="406">
        <v>1</v>
      </c>
      <c r="Q50" s="406">
        <v>1</v>
      </c>
      <c r="R50" s="649"/>
      <c r="S50" s="662">
        <f t="shared" si="3"/>
        <v>2</v>
      </c>
      <c r="T50" s="664"/>
      <c r="U50" s="679"/>
      <c r="V50" s="674">
        <v>1</v>
      </c>
      <c r="W50" s="406">
        <v>1</v>
      </c>
      <c r="X50" s="406">
        <v>1</v>
      </c>
      <c r="Y50" s="406"/>
      <c r="Z50" s="406"/>
      <c r="AA50" s="406"/>
      <c r="AB50" s="406"/>
      <c r="AC50" s="406"/>
      <c r="AD50" s="406"/>
      <c r="AE50" s="406"/>
      <c r="AF50" s="406"/>
      <c r="AG50" s="406"/>
      <c r="AH50" s="406"/>
      <c r="AI50" s="675">
        <v>1</v>
      </c>
      <c r="AJ50" s="681">
        <f t="shared" si="4"/>
        <v>4</v>
      </c>
      <c r="AK50" s="685"/>
      <c r="AL50" s="679"/>
      <c r="AM50" s="674">
        <v>1</v>
      </c>
      <c r="AN50" s="406">
        <v>1</v>
      </c>
      <c r="AO50" s="406">
        <v>1</v>
      </c>
      <c r="AP50" s="406">
        <v>1</v>
      </c>
      <c r="AQ50" s="406">
        <v>1</v>
      </c>
      <c r="AR50" s="406">
        <v>1</v>
      </c>
      <c r="AS50" s="675">
        <v>1</v>
      </c>
      <c r="AT50" s="687">
        <f t="shared" si="5"/>
        <v>6</v>
      </c>
      <c r="AU50" s="690"/>
      <c r="AV50" s="665"/>
      <c r="AW50" s="406"/>
      <c r="AX50" s="406"/>
      <c r="AY50" s="406"/>
      <c r="AZ50" s="406"/>
      <c r="BA50" s="406"/>
      <c r="BB50" s="406"/>
      <c r="BC50" s="406"/>
      <c r="BD50" s="406"/>
      <c r="BE50" s="406"/>
      <c r="BF50" s="406"/>
      <c r="BG50" s="406"/>
    </row>
    <row r="51" spans="2:59">
      <c r="B51" s="1348"/>
      <c r="C51" s="1363"/>
      <c r="D51" s="1360"/>
      <c r="E51" s="1362"/>
      <c r="F51" s="422" t="s">
        <v>545</v>
      </c>
      <c r="G51" s="410" t="s">
        <v>450</v>
      </c>
      <c r="H51" s="430">
        <v>1</v>
      </c>
      <c r="I51" s="408"/>
      <c r="J51" s="625" t="s">
        <v>1035</v>
      </c>
      <c r="K51" s="657"/>
      <c r="L51" s="658"/>
      <c r="M51" s="654"/>
      <c r="N51" s="406"/>
      <c r="O51" s="406"/>
      <c r="P51" s="406">
        <v>1</v>
      </c>
      <c r="Q51" s="406">
        <v>1</v>
      </c>
      <c r="R51" s="649">
        <v>1</v>
      </c>
      <c r="S51" s="662">
        <f t="shared" si="3"/>
        <v>3</v>
      </c>
      <c r="T51" s="664"/>
      <c r="U51" s="679"/>
      <c r="V51" s="674">
        <v>1</v>
      </c>
      <c r="W51" s="406">
        <v>1</v>
      </c>
      <c r="X51" s="406">
        <v>1</v>
      </c>
      <c r="Y51" s="406"/>
      <c r="Z51" s="406"/>
      <c r="AA51" s="406"/>
      <c r="AB51" s="406"/>
      <c r="AC51" s="406"/>
      <c r="AD51" s="406"/>
      <c r="AE51" s="406"/>
      <c r="AF51" s="406"/>
      <c r="AG51" s="406"/>
      <c r="AH51" s="406"/>
      <c r="AI51" s="675">
        <v>1</v>
      </c>
      <c r="AJ51" s="681">
        <f t="shared" si="4"/>
        <v>4</v>
      </c>
      <c r="AK51" s="685"/>
      <c r="AL51" s="679"/>
      <c r="AM51" s="674">
        <v>1</v>
      </c>
      <c r="AN51" s="406">
        <v>1</v>
      </c>
      <c r="AO51" s="406">
        <v>1</v>
      </c>
      <c r="AP51" s="406">
        <v>1</v>
      </c>
      <c r="AQ51" s="406">
        <v>1</v>
      </c>
      <c r="AR51" s="406">
        <v>1</v>
      </c>
      <c r="AS51" s="675">
        <v>1</v>
      </c>
      <c r="AT51" s="687">
        <f t="shared" si="5"/>
        <v>6</v>
      </c>
      <c r="AU51" s="690"/>
      <c r="AV51" s="665"/>
      <c r="AW51" s="406"/>
      <c r="AX51" s="406"/>
      <c r="AY51" s="406"/>
      <c r="AZ51" s="406"/>
      <c r="BA51" s="406"/>
      <c r="BB51" s="406"/>
      <c r="BC51" s="406"/>
      <c r="BD51" s="406"/>
      <c r="BE51" s="406"/>
      <c r="BF51" s="406"/>
      <c r="BG51" s="406"/>
    </row>
    <row r="52" spans="2:59">
      <c r="B52" s="1348"/>
      <c r="C52" s="1363"/>
      <c r="D52" s="1360"/>
      <c r="E52" s="1362"/>
      <c r="F52" s="422" t="s">
        <v>546</v>
      </c>
      <c r="G52" s="410" t="s">
        <v>451</v>
      </c>
      <c r="H52" s="430">
        <v>1</v>
      </c>
      <c r="I52" s="408"/>
      <c r="J52" s="625" t="s">
        <v>1035</v>
      </c>
      <c r="K52" s="657"/>
      <c r="L52" s="658"/>
      <c r="M52" s="654"/>
      <c r="N52" s="406"/>
      <c r="O52" s="406"/>
      <c r="P52" s="406">
        <v>1</v>
      </c>
      <c r="Q52" s="406">
        <v>1</v>
      </c>
      <c r="R52" s="649">
        <v>1</v>
      </c>
      <c r="S52" s="662">
        <f t="shared" si="3"/>
        <v>3</v>
      </c>
      <c r="T52" s="664"/>
      <c r="U52" s="679"/>
      <c r="V52" s="674">
        <v>1</v>
      </c>
      <c r="W52" s="406">
        <v>1</v>
      </c>
      <c r="X52" s="406">
        <v>1</v>
      </c>
      <c r="Y52" s="406"/>
      <c r="Z52" s="406"/>
      <c r="AA52" s="406"/>
      <c r="AB52" s="406"/>
      <c r="AC52" s="406"/>
      <c r="AD52" s="406"/>
      <c r="AE52" s="406"/>
      <c r="AF52" s="406"/>
      <c r="AG52" s="406"/>
      <c r="AH52" s="406"/>
      <c r="AI52" s="675">
        <v>1</v>
      </c>
      <c r="AJ52" s="681">
        <f t="shared" si="4"/>
        <v>4</v>
      </c>
      <c r="AK52" s="685"/>
      <c r="AL52" s="679"/>
      <c r="AM52" s="674">
        <v>1</v>
      </c>
      <c r="AN52" s="406">
        <v>1</v>
      </c>
      <c r="AO52" s="406">
        <v>1</v>
      </c>
      <c r="AP52" s="406">
        <v>1</v>
      </c>
      <c r="AQ52" s="406">
        <v>1</v>
      </c>
      <c r="AR52" s="406">
        <v>1</v>
      </c>
      <c r="AS52" s="675">
        <v>1</v>
      </c>
      <c r="AT52" s="687">
        <f t="shared" si="5"/>
        <v>6</v>
      </c>
      <c r="AU52" s="690"/>
      <c r="AV52" s="665"/>
      <c r="AW52" s="406"/>
      <c r="AX52" s="406"/>
      <c r="AY52" s="406"/>
      <c r="AZ52" s="406"/>
      <c r="BA52" s="406"/>
      <c r="BB52" s="406"/>
      <c r="BC52" s="406"/>
      <c r="BD52" s="406"/>
      <c r="BE52" s="406"/>
      <c r="BF52" s="406"/>
      <c r="BG52" s="406"/>
    </row>
    <row r="53" spans="2:59">
      <c r="B53" s="1348"/>
      <c r="C53" s="1363"/>
      <c r="D53" s="1360"/>
      <c r="E53" s="1362"/>
      <c r="F53" s="422" t="s">
        <v>547</v>
      </c>
      <c r="G53" s="410" t="s">
        <v>452</v>
      </c>
      <c r="H53" s="430">
        <v>1</v>
      </c>
      <c r="I53" s="408"/>
      <c r="J53" s="625" t="s">
        <v>1035</v>
      </c>
      <c r="K53" s="657"/>
      <c r="L53" s="658"/>
      <c r="M53" s="654"/>
      <c r="N53" s="406"/>
      <c r="O53" s="406"/>
      <c r="P53" s="406">
        <v>1</v>
      </c>
      <c r="Q53" s="406">
        <v>1</v>
      </c>
      <c r="R53" s="649"/>
      <c r="S53" s="662">
        <f t="shared" si="3"/>
        <v>2</v>
      </c>
      <c r="T53" s="664"/>
      <c r="U53" s="679"/>
      <c r="V53" s="674">
        <v>1</v>
      </c>
      <c r="W53" s="406">
        <v>1</v>
      </c>
      <c r="X53" s="406">
        <v>1</v>
      </c>
      <c r="Y53" s="406"/>
      <c r="Z53" s="406"/>
      <c r="AA53" s="406"/>
      <c r="AB53" s="406"/>
      <c r="AC53" s="406"/>
      <c r="AD53" s="406"/>
      <c r="AE53" s="406"/>
      <c r="AF53" s="406"/>
      <c r="AG53" s="406"/>
      <c r="AH53" s="406"/>
      <c r="AI53" s="675">
        <v>1</v>
      </c>
      <c r="AJ53" s="681">
        <f t="shared" si="4"/>
        <v>4</v>
      </c>
      <c r="AK53" s="685"/>
      <c r="AL53" s="679"/>
      <c r="AM53" s="674">
        <v>1</v>
      </c>
      <c r="AN53" s="406">
        <v>1</v>
      </c>
      <c r="AO53" s="406">
        <v>1</v>
      </c>
      <c r="AP53" s="406">
        <v>1</v>
      </c>
      <c r="AQ53" s="406">
        <v>1</v>
      </c>
      <c r="AR53" s="406">
        <v>1</v>
      </c>
      <c r="AS53" s="675">
        <v>1</v>
      </c>
      <c r="AT53" s="687">
        <f t="shared" si="5"/>
        <v>6</v>
      </c>
      <c r="AU53" s="690"/>
      <c r="AV53" s="665"/>
      <c r="AW53" s="406"/>
      <c r="AX53" s="406"/>
      <c r="AY53" s="406"/>
      <c r="AZ53" s="406"/>
      <c r="BA53" s="406"/>
      <c r="BB53" s="406"/>
      <c r="BC53" s="406"/>
      <c r="BD53" s="406"/>
      <c r="BE53" s="406"/>
      <c r="BF53" s="406"/>
      <c r="BG53" s="406"/>
    </row>
    <row r="54" spans="2:59">
      <c r="B54" s="1348"/>
      <c r="C54" s="1363"/>
      <c r="D54" s="1360"/>
      <c r="E54" s="1362"/>
      <c r="F54" s="423" t="s">
        <v>548</v>
      </c>
      <c r="G54" s="411" t="s">
        <v>453</v>
      </c>
      <c r="H54" s="430">
        <v>1</v>
      </c>
      <c r="I54" s="408"/>
      <c r="J54" s="625" t="s">
        <v>1035</v>
      </c>
      <c r="K54" s="657"/>
      <c r="L54" s="658"/>
      <c r="M54" s="654"/>
      <c r="N54" s="406"/>
      <c r="O54" s="406"/>
      <c r="P54" s="406">
        <v>1</v>
      </c>
      <c r="Q54" s="406">
        <v>1</v>
      </c>
      <c r="R54" s="649"/>
      <c r="S54" s="662">
        <f t="shared" si="3"/>
        <v>2</v>
      </c>
      <c r="T54" s="664"/>
      <c r="U54" s="679"/>
      <c r="V54" s="674">
        <v>1</v>
      </c>
      <c r="W54" s="406">
        <v>1</v>
      </c>
      <c r="X54" s="406">
        <v>1</v>
      </c>
      <c r="Y54" s="406"/>
      <c r="Z54" s="406"/>
      <c r="AA54" s="406"/>
      <c r="AB54" s="406"/>
      <c r="AC54" s="406"/>
      <c r="AD54" s="406"/>
      <c r="AE54" s="406"/>
      <c r="AF54" s="406"/>
      <c r="AG54" s="406"/>
      <c r="AH54" s="406"/>
      <c r="AI54" s="675">
        <v>1</v>
      </c>
      <c r="AJ54" s="681">
        <f t="shared" si="4"/>
        <v>4</v>
      </c>
      <c r="AK54" s="685"/>
      <c r="AL54" s="679"/>
      <c r="AM54" s="674">
        <v>1</v>
      </c>
      <c r="AN54" s="406">
        <v>1</v>
      </c>
      <c r="AO54" s="406">
        <v>1</v>
      </c>
      <c r="AP54" s="406">
        <v>1</v>
      </c>
      <c r="AQ54" s="406">
        <v>1</v>
      </c>
      <c r="AR54" s="406">
        <v>1</v>
      </c>
      <c r="AS54" s="675">
        <v>1</v>
      </c>
      <c r="AT54" s="687">
        <f t="shared" si="5"/>
        <v>6</v>
      </c>
      <c r="AU54" s="690"/>
      <c r="AV54" s="665"/>
      <c r="AW54" s="406"/>
      <c r="AX54" s="406"/>
      <c r="AY54" s="406"/>
      <c r="AZ54" s="406"/>
      <c r="BA54" s="406"/>
      <c r="BB54" s="406"/>
      <c r="BC54" s="406"/>
      <c r="BD54" s="406"/>
      <c r="BE54" s="406"/>
      <c r="BF54" s="406"/>
      <c r="BG54" s="406"/>
    </row>
    <row r="55" spans="2:59">
      <c r="B55" s="1348"/>
      <c r="C55" s="1363"/>
      <c r="D55" s="1360"/>
      <c r="E55" s="1361" t="s">
        <v>747</v>
      </c>
      <c r="F55" s="422" t="s">
        <v>558</v>
      </c>
      <c r="G55" s="410" t="s">
        <v>454</v>
      </c>
      <c r="H55" s="430">
        <v>1</v>
      </c>
      <c r="I55" s="408"/>
      <c r="J55" s="625" t="s">
        <v>1040</v>
      </c>
      <c r="K55" s="657"/>
      <c r="L55" s="658"/>
      <c r="M55" s="654"/>
      <c r="N55" s="406"/>
      <c r="O55" s="406"/>
      <c r="P55" s="406">
        <v>1</v>
      </c>
      <c r="Q55" s="406">
        <v>1</v>
      </c>
      <c r="R55" s="649">
        <v>1</v>
      </c>
      <c r="S55" s="662">
        <f t="shared" si="3"/>
        <v>3</v>
      </c>
      <c r="T55" s="664"/>
      <c r="U55" s="679"/>
      <c r="V55" s="674"/>
      <c r="W55" s="406"/>
      <c r="X55" s="406"/>
      <c r="Y55" s="406"/>
      <c r="Z55" s="406"/>
      <c r="AA55" s="406"/>
      <c r="AB55" s="406"/>
      <c r="AC55" s="406"/>
      <c r="AD55" s="406"/>
      <c r="AE55" s="406"/>
      <c r="AF55" s="406"/>
      <c r="AG55" s="406"/>
      <c r="AH55" s="406">
        <v>1</v>
      </c>
      <c r="AI55" s="675"/>
      <c r="AJ55" s="681">
        <f t="shared" si="4"/>
        <v>1</v>
      </c>
      <c r="AK55" s="685"/>
      <c r="AL55" s="679"/>
      <c r="AM55" s="674">
        <v>1</v>
      </c>
      <c r="AN55" s="406">
        <v>1</v>
      </c>
      <c r="AO55" s="406">
        <v>1</v>
      </c>
      <c r="AP55" s="406">
        <v>1</v>
      </c>
      <c r="AQ55" s="406">
        <v>1</v>
      </c>
      <c r="AR55" s="406">
        <v>1</v>
      </c>
      <c r="AS55" s="675"/>
      <c r="AT55" s="687">
        <f t="shared" si="5"/>
        <v>6</v>
      </c>
      <c r="AU55" s="690"/>
      <c r="AV55" s="665"/>
      <c r="AW55" s="406"/>
      <c r="AX55" s="406"/>
      <c r="AY55" s="406"/>
      <c r="AZ55" s="406"/>
      <c r="BA55" s="406"/>
      <c r="BB55" s="406"/>
      <c r="BC55" s="406"/>
      <c r="BD55" s="406"/>
      <c r="BE55" s="406"/>
      <c r="BF55" s="406"/>
      <c r="BG55" s="406"/>
    </row>
    <row r="56" spans="2:59">
      <c r="B56" s="1348"/>
      <c r="C56" s="1363"/>
      <c r="D56" s="1360"/>
      <c r="E56" s="1362"/>
      <c r="F56" s="422" t="s">
        <v>559</v>
      </c>
      <c r="G56" s="410" t="s">
        <v>455</v>
      </c>
      <c r="H56" s="430">
        <v>1</v>
      </c>
      <c r="I56" s="408"/>
      <c r="J56" s="625" t="s">
        <v>1040</v>
      </c>
      <c r="K56" s="657"/>
      <c r="L56" s="658"/>
      <c r="M56" s="654"/>
      <c r="N56" s="406"/>
      <c r="O56" s="406"/>
      <c r="P56" s="406">
        <v>1</v>
      </c>
      <c r="Q56" s="406">
        <v>1</v>
      </c>
      <c r="R56" s="649">
        <v>1</v>
      </c>
      <c r="S56" s="662">
        <f t="shared" si="3"/>
        <v>3</v>
      </c>
      <c r="T56" s="664"/>
      <c r="U56" s="679"/>
      <c r="V56" s="674"/>
      <c r="W56" s="406"/>
      <c r="X56" s="406"/>
      <c r="Y56" s="406"/>
      <c r="Z56" s="406"/>
      <c r="AA56" s="406"/>
      <c r="AB56" s="406"/>
      <c r="AC56" s="406"/>
      <c r="AD56" s="406"/>
      <c r="AE56" s="406"/>
      <c r="AF56" s="406"/>
      <c r="AG56" s="406"/>
      <c r="AH56" s="406">
        <v>1</v>
      </c>
      <c r="AI56" s="675"/>
      <c r="AJ56" s="681">
        <f t="shared" si="4"/>
        <v>1</v>
      </c>
      <c r="AK56" s="685"/>
      <c r="AL56" s="679"/>
      <c r="AM56" s="674">
        <v>1</v>
      </c>
      <c r="AN56" s="406">
        <v>1</v>
      </c>
      <c r="AO56" s="406">
        <v>1</v>
      </c>
      <c r="AP56" s="406">
        <v>1</v>
      </c>
      <c r="AQ56" s="406">
        <v>1</v>
      </c>
      <c r="AR56" s="406">
        <v>1</v>
      </c>
      <c r="AS56" s="675"/>
      <c r="AT56" s="687">
        <f t="shared" si="5"/>
        <v>6</v>
      </c>
      <c r="AU56" s="690"/>
      <c r="AV56" s="665"/>
      <c r="AW56" s="406"/>
      <c r="AX56" s="406"/>
      <c r="AY56" s="406"/>
      <c r="AZ56" s="406"/>
      <c r="BA56" s="406"/>
      <c r="BB56" s="406"/>
      <c r="BC56" s="406"/>
      <c r="BD56" s="406"/>
      <c r="BE56" s="406"/>
      <c r="BF56" s="406"/>
      <c r="BG56" s="406"/>
    </row>
    <row r="57" spans="2:59">
      <c r="B57" s="1348"/>
      <c r="C57" s="1363"/>
      <c r="D57" s="1360"/>
      <c r="E57" s="1362"/>
      <c r="F57" s="422" t="s">
        <v>560</v>
      </c>
      <c r="G57" s="410" t="s">
        <v>456</v>
      </c>
      <c r="H57" s="430">
        <v>1</v>
      </c>
      <c r="I57" s="408"/>
      <c r="J57" s="625" t="s">
        <v>1040</v>
      </c>
      <c r="K57" s="657"/>
      <c r="L57" s="658"/>
      <c r="M57" s="654"/>
      <c r="N57" s="406"/>
      <c r="O57" s="406"/>
      <c r="P57" s="406">
        <v>1</v>
      </c>
      <c r="Q57" s="406">
        <v>1</v>
      </c>
      <c r="R57" s="649"/>
      <c r="S57" s="662">
        <f t="shared" si="3"/>
        <v>2</v>
      </c>
      <c r="T57" s="664"/>
      <c r="U57" s="679"/>
      <c r="V57" s="674"/>
      <c r="W57" s="406"/>
      <c r="X57" s="406"/>
      <c r="Y57" s="406"/>
      <c r="Z57" s="406"/>
      <c r="AA57" s="406"/>
      <c r="AB57" s="406"/>
      <c r="AC57" s="406"/>
      <c r="AD57" s="406"/>
      <c r="AE57" s="406"/>
      <c r="AF57" s="406"/>
      <c r="AG57" s="406"/>
      <c r="AH57" s="406">
        <v>1</v>
      </c>
      <c r="AI57" s="675"/>
      <c r="AJ57" s="681">
        <f t="shared" si="4"/>
        <v>1</v>
      </c>
      <c r="AK57" s="685"/>
      <c r="AL57" s="679"/>
      <c r="AM57" s="674">
        <v>1</v>
      </c>
      <c r="AN57" s="406">
        <v>1</v>
      </c>
      <c r="AO57" s="406">
        <v>1</v>
      </c>
      <c r="AP57" s="406">
        <v>1</v>
      </c>
      <c r="AQ57" s="406">
        <v>1</v>
      </c>
      <c r="AR57" s="406">
        <v>1</v>
      </c>
      <c r="AS57" s="675"/>
      <c r="AT57" s="687">
        <f t="shared" si="5"/>
        <v>6</v>
      </c>
      <c r="AU57" s="690"/>
      <c r="AV57" s="665"/>
      <c r="AW57" s="406"/>
      <c r="AX57" s="406"/>
      <c r="AY57" s="406"/>
      <c r="AZ57" s="406"/>
      <c r="BA57" s="406"/>
      <c r="BB57" s="406"/>
      <c r="BC57" s="406"/>
      <c r="BD57" s="406"/>
      <c r="BE57" s="406"/>
      <c r="BF57" s="406"/>
      <c r="BG57" s="406"/>
    </row>
    <row r="58" spans="2:59">
      <c r="B58" s="1348"/>
      <c r="C58" s="1363"/>
      <c r="D58" s="1360"/>
      <c r="E58" s="1362"/>
      <c r="F58" s="422" t="s">
        <v>561</v>
      </c>
      <c r="G58" s="410" t="s">
        <v>457</v>
      </c>
      <c r="H58" s="430">
        <v>1</v>
      </c>
      <c r="I58" s="408"/>
      <c r="J58" s="625" t="s">
        <v>1040</v>
      </c>
      <c r="K58" s="657"/>
      <c r="L58" s="658"/>
      <c r="M58" s="654"/>
      <c r="N58" s="406"/>
      <c r="O58" s="406"/>
      <c r="P58" s="406">
        <v>1</v>
      </c>
      <c r="Q58" s="406">
        <v>1</v>
      </c>
      <c r="R58" s="649"/>
      <c r="S58" s="662">
        <f t="shared" si="3"/>
        <v>2</v>
      </c>
      <c r="T58" s="664"/>
      <c r="U58" s="679"/>
      <c r="V58" s="674"/>
      <c r="W58" s="406"/>
      <c r="X58" s="406"/>
      <c r="Y58" s="406"/>
      <c r="Z58" s="406"/>
      <c r="AA58" s="406"/>
      <c r="AB58" s="406"/>
      <c r="AC58" s="406"/>
      <c r="AD58" s="406"/>
      <c r="AE58" s="406"/>
      <c r="AF58" s="406"/>
      <c r="AG58" s="406"/>
      <c r="AH58" s="406">
        <v>1</v>
      </c>
      <c r="AI58" s="675"/>
      <c r="AJ58" s="681">
        <f t="shared" si="4"/>
        <v>1</v>
      </c>
      <c r="AK58" s="685"/>
      <c r="AL58" s="679"/>
      <c r="AM58" s="674">
        <v>1</v>
      </c>
      <c r="AN58" s="406">
        <v>1</v>
      </c>
      <c r="AO58" s="406">
        <v>1</v>
      </c>
      <c r="AP58" s="406">
        <v>1</v>
      </c>
      <c r="AQ58" s="406">
        <v>1</v>
      </c>
      <c r="AR58" s="406">
        <v>1</v>
      </c>
      <c r="AS58" s="675"/>
      <c r="AT58" s="687">
        <f t="shared" si="5"/>
        <v>6</v>
      </c>
      <c r="AU58" s="690"/>
      <c r="AV58" s="665"/>
      <c r="AW58" s="406"/>
      <c r="AX58" s="406"/>
      <c r="AY58" s="406"/>
      <c r="AZ58" s="406"/>
      <c r="BA58" s="406"/>
      <c r="BB58" s="406"/>
      <c r="BC58" s="406"/>
      <c r="BD58" s="406"/>
      <c r="BE58" s="406"/>
      <c r="BF58" s="406"/>
      <c r="BG58" s="406"/>
    </row>
    <row r="59" spans="2:59">
      <c r="B59" s="1348"/>
      <c r="C59" s="1363"/>
      <c r="D59" s="1360"/>
      <c r="E59" s="1362"/>
      <c r="F59" s="422" t="s">
        <v>562</v>
      </c>
      <c r="G59" s="410" t="s">
        <v>458</v>
      </c>
      <c r="H59" s="430">
        <v>1</v>
      </c>
      <c r="I59" s="408"/>
      <c r="J59" s="625" t="s">
        <v>1035</v>
      </c>
      <c r="K59" s="657"/>
      <c r="L59" s="658"/>
      <c r="M59" s="654"/>
      <c r="N59" s="406"/>
      <c r="O59" s="406"/>
      <c r="P59" s="406">
        <v>1</v>
      </c>
      <c r="Q59" s="406">
        <v>1</v>
      </c>
      <c r="R59" s="649">
        <v>1</v>
      </c>
      <c r="S59" s="662">
        <f t="shared" si="3"/>
        <v>3</v>
      </c>
      <c r="T59" s="664"/>
      <c r="U59" s="679"/>
      <c r="V59" s="674"/>
      <c r="W59" s="406"/>
      <c r="X59" s="406"/>
      <c r="Y59" s="406"/>
      <c r="Z59" s="406"/>
      <c r="AA59" s="406"/>
      <c r="AB59" s="406"/>
      <c r="AC59" s="406"/>
      <c r="AD59" s="406"/>
      <c r="AE59" s="406"/>
      <c r="AF59" s="406"/>
      <c r="AG59" s="406"/>
      <c r="AH59" s="406">
        <v>1</v>
      </c>
      <c r="AI59" s="675"/>
      <c r="AJ59" s="681">
        <f t="shared" si="4"/>
        <v>1</v>
      </c>
      <c r="AK59" s="685"/>
      <c r="AL59" s="679"/>
      <c r="AM59" s="674">
        <v>1</v>
      </c>
      <c r="AN59" s="406">
        <v>1</v>
      </c>
      <c r="AO59" s="406">
        <v>1</v>
      </c>
      <c r="AP59" s="406">
        <v>1</v>
      </c>
      <c r="AQ59" s="406">
        <v>1</v>
      </c>
      <c r="AR59" s="406">
        <v>1</v>
      </c>
      <c r="AS59" s="675"/>
      <c r="AT59" s="687">
        <f t="shared" si="5"/>
        <v>6</v>
      </c>
      <c r="AU59" s="690"/>
      <c r="AV59" s="665"/>
      <c r="AW59" s="406"/>
      <c r="AX59" s="406"/>
      <c r="AY59" s="406"/>
      <c r="AZ59" s="406"/>
      <c r="BA59" s="406"/>
      <c r="BB59" s="406"/>
      <c r="BC59" s="406"/>
      <c r="BD59" s="406"/>
      <c r="BE59" s="406"/>
      <c r="BF59" s="406"/>
      <c r="BG59" s="406"/>
    </row>
    <row r="60" spans="2:59">
      <c r="B60" s="1348"/>
      <c r="C60" s="1363"/>
      <c r="D60" s="1360"/>
      <c r="E60" s="1362"/>
      <c r="F60" s="422" t="s">
        <v>563</v>
      </c>
      <c r="G60" s="410" t="s">
        <v>459</v>
      </c>
      <c r="H60" s="430">
        <v>1</v>
      </c>
      <c r="I60" s="408"/>
      <c r="J60" s="625" t="s">
        <v>1035</v>
      </c>
      <c r="K60" s="657"/>
      <c r="L60" s="658"/>
      <c r="M60" s="654"/>
      <c r="N60" s="406"/>
      <c r="O60" s="406"/>
      <c r="P60" s="406">
        <v>1</v>
      </c>
      <c r="Q60" s="406">
        <v>1</v>
      </c>
      <c r="R60" s="649">
        <v>1</v>
      </c>
      <c r="S60" s="662">
        <f t="shared" si="3"/>
        <v>3</v>
      </c>
      <c r="T60" s="664"/>
      <c r="U60" s="679"/>
      <c r="V60" s="674"/>
      <c r="W60" s="406"/>
      <c r="X60" s="406"/>
      <c r="Y60" s="406"/>
      <c r="Z60" s="406"/>
      <c r="AA60" s="406"/>
      <c r="AB60" s="406"/>
      <c r="AC60" s="406"/>
      <c r="AD60" s="406"/>
      <c r="AE60" s="406"/>
      <c r="AF60" s="406"/>
      <c r="AG60" s="406"/>
      <c r="AH60" s="406">
        <v>1</v>
      </c>
      <c r="AI60" s="675"/>
      <c r="AJ60" s="681">
        <f t="shared" si="4"/>
        <v>1</v>
      </c>
      <c r="AK60" s="685"/>
      <c r="AL60" s="679"/>
      <c r="AM60" s="674">
        <v>1</v>
      </c>
      <c r="AN60" s="406">
        <v>1</v>
      </c>
      <c r="AO60" s="406">
        <v>1</v>
      </c>
      <c r="AP60" s="406">
        <v>1</v>
      </c>
      <c r="AQ60" s="406">
        <v>1</v>
      </c>
      <c r="AR60" s="406">
        <v>1</v>
      </c>
      <c r="AS60" s="675"/>
      <c r="AT60" s="687">
        <f t="shared" si="5"/>
        <v>6</v>
      </c>
      <c r="AU60" s="690"/>
      <c r="AV60" s="665"/>
      <c r="AW60" s="406"/>
      <c r="AX60" s="406"/>
      <c r="AY60" s="406"/>
      <c r="AZ60" s="406"/>
      <c r="BA60" s="406"/>
      <c r="BB60" s="406"/>
      <c r="BC60" s="406"/>
      <c r="BD60" s="406"/>
      <c r="BE60" s="406"/>
      <c r="BF60" s="406"/>
      <c r="BG60" s="406"/>
    </row>
    <row r="61" spans="2:59">
      <c r="B61" s="1348"/>
      <c r="C61" s="1363"/>
      <c r="D61" s="1360"/>
      <c r="E61" s="1362"/>
      <c r="F61" s="422" t="s">
        <v>564</v>
      </c>
      <c r="G61" s="410" t="s">
        <v>460</v>
      </c>
      <c r="H61" s="430">
        <v>1</v>
      </c>
      <c r="I61" s="408"/>
      <c r="J61" s="625" t="s">
        <v>1035</v>
      </c>
      <c r="K61" s="657"/>
      <c r="L61" s="658"/>
      <c r="M61" s="654"/>
      <c r="N61" s="406"/>
      <c r="O61" s="406"/>
      <c r="P61" s="406">
        <v>1</v>
      </c>
      <c r="Q61" s="406">
        <v>1</v>
      </c>
      <c r="R61" s="649"/>
      <c r="S61" s="662">
        <f t="shared" si="3"/>
        <v>2</v>
      </c>
      <c r="T61" s="664"/>
      <c r="U61" s="679"/>
      <c r="V61" s="674"/>
      <c r="W61" s="406"/>
      <c r="X61" s="406"/>
      <c r="Y61" s="406"/>
      <c r="Z61" s="406"/>
      <c r="AA61" s="406"/>
      <c r="AB61" s="406"/>
      <c r="AC61" s="406"/>
      <c r="AD61" s="406"/>
      <c r="AE61" s="406"/>
      <c r="AF61" s="406"/>
      <c r="AG61" s="406"/>
      <c r="AH61" s="406">
        <v>1</v>
      </c>
      <c r="AI61" s="675"/>
      <c r="AJ61" s="681">
        <f t="shared" si="4"/>
        <v>1</v>
      </c>
      <c r="AK61" s="685"/>
      <c r="AL61" s="679"/>
      <c r="AM61" s="674">
        <v>1</v>
      </c>
      <c r="AN61" s="406">
        <v>1</v>
      </c>
      <c r="AO61" s="406">
        <v>1</v>
      </c>
      <c r="AP61" s="406">
        <v>1</v>
      </c>
      <c r="AQ61" s="406">
        <v>1</v>
      </c>
      <c r="AR61" s="406">
        <v>1</v>
      </c>
      <c r="AS61" s="675"/>
      <c r="AT61" s="687">
        <f t="shared" si="5"/>
        <v>6</v>
      </c>
      <c r="AU61" s="690"/>
      <c r="AV61" s="665"/>
      <c r="AW61" s="406"/>
      <c r="AX61" s="406"/>
      <c r="AY61" s="406"/>
      <c r="AZ61" s="406"/>
      <c r="BA61" s="406"/>
      <c r="BB61" s="406"/>
      <c r="BC61" s="406"/>
      <c r="BD61" s="406"/>
      <c r="BE61" s="406"/>
      <c r="BF61" s="406"/>
      <c r="BG61" s="406"/>
    </row>
    <row r="62" spans="2:59">
      <c r="B62" s="1348"/>
      <c r="C62" s="1363"/>
      <c r="D62" s="1360"/>
      <c r="E62" s="1362"/>
      <c r="F62" s="423" t="s">
        <v>565</v>
      </c>
      <c r="G62" s="411" t="s">
        <v>461</v>
      </c>
      <c r="H62" s="430">
        <v>1</v>
      </c>
      <c r="I62" s="408"/>
      <c r="J62" s="625" t="s">
        <v>1035</v>
      </c>
      <c r="K62" s="657"/>
      <c r="L62" s="658"/>
      <c r="M62" s="654"/>
      <c r="N62" s="406"/>
      <c r="O62" s="406"/>
      <c r="P62" s="406">
        <v>1</v>
      </c>
      <c r="Q62" s="406">
        <v>1</v>
      </c>
      <c r="R62" s="649"/>
      <c r="S62" s="662">
        <f t="shared" si="3"/>
        <v>2</v>
      </c>
      <c r="T62" s="664"/>
      <c r="U62" s="679"/>
      <c r="V62" s="674"/>
      <c r="W62" s="406"/>
      <c r="X62" s="406"/>
      <c r="Y62" s="406"/>
      <c r="Z62" s="406"/>
      <c r="AA62" s="406"/>
      <c r="AB62" s="406"/>
      <c r="AC62" s="406"/>
      <c r="AD62" s="406"/>
      <c r="AE62" s="406"/>
      <c r="AF62" s="406"/>
      <c r="AG62" s="406"/>
      <c r="AH62" s="406">
        <v>1</v>
      </c>
      <c r="AI62" s="675"/>
      <c r="AJ62" s="681">
        <f t="shared" si="4"/>
        <v>1</v>
      </c>
      <c r="AK62" s="685"/>
      <c r="AL62" s="679"/>
      <c r="AM62" s="674">
        <v>1</v>
      </c>
      <c r="AN62" s="406">
        <v>1</v>
      </c>
      <c r="AO62" s="406">
        <v>1</v>
      </c>
      <c r="AP62" s="406">
        <v>1</v>
      </c>
      <c r="AQ62" s="406">
        <v>1</v>
      </c>
      <c r="AR62" s="406">
        <v>1</v>
      </c>
      <c r="AS62" s="675"/>
      <c r="AT62" s="687">
        <f t="shared" si="5"/>
        <v>6</v>
      </c>
      <c r="AU62" s="690"/>
      <c r="AV62" s="665"/>
      <c r="AW62" s="406"/>
      <c r="AX62" s="406"/>
      <c r="AY62" s="406"/>
      <c r="AZ62" s="406"/>
      <c r="BA62" s="406"/>
      <c r="BB62" s="406"/>
      <c r="BC62" s="406"/>
      <c r="BD62" s="406"/>
      <c r="BE62" s="406"/>
      <c r="BF62" s="406"/>
      <c r="BG62" s="406"/>
    </row>
    <row r="63" spans="2:59" ht="13.15" customHeight="1">
      <c r="B63" s="1348"/>
      <c r="C63" s="1350" t="s">
        <v>736</v>
      </c>
      <c r="D63" s="1351"/>
      <c r="E63" s="1338" t="s">
        <v>1058</v>
      </c>
      <c r="F63" s="420" t="s">
        <v>597</v>
      </c>
      <c r="G63" s="410" t="s">
        <v>462</v>
      </c>
      <c r="H63" s="430">
        <v>1</v>
      </c>
      <c r="I63" s="408"/>
      <c r="J63" s="625" t="s">
        <v>1040</v>
      </c>
      <c r="K63" s="657"/>
      <c r="L63" s="658"/>
      <c r="M63" s="654"/>
      <c r="N63" s="406"/>
      <c r="O63" s="406"/>
      <c r="P63" s="406">
        <v>1</v>
      </c>
      <c r="Q63" s="406">
        <v>1</v>
      </c>
      <c r="R63" s="649">
        <v>1</v>
      </c>
      <c r="S63" s="662">
        <f t="shared" si="3"/>
        <v>3</v>
      </c>
      <c r="T63" s="664"/>
      <c r="U63" s="679"/>
      <c r="V63" s="674"/>
      <c r="W63" s="406"/>
      <c r="X63" s="406"/>
      <c r="Y63" s="406"/>
      <c r="Z63" s="406"/>
      <c r="AA63" s="406"/>
      <c r="AB63" s="406"/>
      <c r="AC63" s="406"/>
      <c r="AD63" s="406"/>
      <c r="AE63" s="406"/>
      <c r="AF63" s="406"/>
      <c r="AG63" s="406"/>
      <c r="AH63" s="406">
        <v>1</v>
      </c>
      <c r="AI63" s="675"/>
      <c r="AJ63" s="681">
        <f t="shared" si="4"/>
        <v>1</v>
      </c>
      <c r="AK63" s="685"/>
      <c r="AL63" s="679"/>
      <c r="AM63" s="674"/>
      <c r="AN63" s="406"/>
      <c r="AO63" s="406"/>
      <c r="AP63" s="406"/>
      <c r="AQ63" s="406"/>
      <c r="AR63" s="406">
        <v>1</v>
      </c>
      <c r="AS63" s="675"/>
      <c r="AT63" s="687">
        <f t="shared" si="5"/>
        <v>1</v>
      </c>
      <c r="AU63" s="690"/>
      <c r="AV63" s="665"/>
      <c r="AW63" s="406"/>
      <c r="AX63" s="406"/>
      <c r="AY63" s="406"/>
      <c r="AZ63" s="406"/>
      <c r="BA63" s="406"/>
      <c r="BB63" s="406"/>
      <c r="BC63" s="406"/>
      <c r="BD63" s="406"/>
      <c r="BE63" s="406"/>
      <c r="BF63" s="406"/>
      <c r="BG63" s="406"/>
    </row>
    <row r="64" spans="2:59">
      <c r="B64" s="1348"/>
      <c r="C64" s="1352"/>
      <c r="D64" s="1353"/>
      <c r="E64" s="1339"/>
      <c r="F64" s="420" t="s">
        <v>598</v>
      </c>
      <c r="G64" s="410" t="s">
        <v>463</v>
      </c>
      <c r="H64" s="430">
        <v>1</v>
      </c>
      <c r="I64" s="408"/>
      <c r="J64" s="625" t="s">
        <v>1040</v>
      </c>
      <c r="K64" s="657"/>
      <c r="L64" s="658"/>
      <c r="M64" s="654"/>
      <c r="N64" s="406"/>
      <c r="O64" s="406"/>
      <c r="P64" s="406">
        <v>1</v>
      </c>
      <c r="Q64" s="406">
        <v>1</v>
      </c>
      <c r="R64" s="649">
        <v>1</v>
      </c>
      <c r="S64" s="662">
        <f t="shared" si="3"/>
        <v>3</v>
      </c>
      <c r="T64" s="664"/>
      <c r="U64" s="679"/>
      <c r="V64" s="674"/>
      <c r="W64" s="406"/>
      <c r="X64" s="406"/>
      <c r="Y64" s="406"/>
      <c r="Z64" s="406"/>
      <c r="AA64" s="406"/>
      <c r="AB64" s="406"/>
      <c r="AC64" s="406"/>
      <c r="AD64" s="406"/>
      <c r="AE64" s="406"/>
      <c r="AF64" s="406"/>
      <c r="AG64" s="406"/>
      <c r="AH64" s="406">
        <v>1</v>
      </c>
      <c r="AI64" s="675"/>
      <c r="AJ64" s="681">
        <f t="shared" si="4"/>
        <v>1</v>
      </c>
      <c r="AK64" s="685"/>
      <c r="AL64" s="679"/>
      <c r="AM64" s="674"/>
      <c r="AN64" s="406"/>
      <c r="AO64" s="406"/>
      <c r="AP64" s="406"/>
      <c r="AQ64" s="406"/>
      <c r="AR64" s="406">
        <v>1</v>
      </c>
      <c r="AS64" s="675"/>
      <c r="AT64" s="687">
        <f t="shared" si="5"/>
        <v>1</v>
      </c>
      <c r="AU64" s="690"/>
      <c r="AV64" s="665"/>
      <c r="AW64" s="406"/>
      <c r="AX64" s="406"/>
      <c r="AY64" s="406"/>
      <c r="AZ64" s="406"/>
      <c r="BA64" s="406"/>
      <c r="BB64" s="406"/>
      <c r="BC64" s="406"/>
      <c r="BD64" s="406"/>
      <c r="BE64" s="406"/>
      <c r="BF64" s="406"/>
      <c r="BG64" s="406"/>
    </row>
    <row r="65" spans="2:59">
      <c r="B65" s="1348"/>
      <c r="C65" s="1352"/>
      <c r="D65" s="1353"/>
      <c r="E65" s="1339"/>
      <c r="F65" s="420" t="s">
        <v>599</v>
      </c>
      <c r="G65" s="410" t="s">
        <v>464</v>
      </c>
      <c r="H65" s="430">
        <v>1</v>
      </c>
      <c r="I65" s="408"/>
      <c r="J65" s="625" t="s">
        <v>1040</v>
      </c>
      <c r="K65" s="657"/>
      <c r="L65" s="658"/>
      <c r="M65" s="654"/>
      <c r="N65" s="406"/>
      <c r="O65" s="406"/>
      <c r="P65" s="406">
        <v>1</v>
      </c>
      <c r="Q65" s="406">
        <v>1</v>
      </c>
      <c r="R65" s="649">
        <v>1</v>
      </c>
      <c r="S65" s="662">
        <f t="shared" si="3"/>
        <v>3</v>
      </c>
      <c r="T65" s="664"/>
      <c r="U65" s="679"/>
      <c r="V65" s="674"/>
      <c r="W65" s="406"/>
      <c r="X65" s="406"/>
      <c r="Y65" s="406"/>
      <c r="Z65" s="406"/>
      <c r="AA65" s="406"/>
      <c r="AB65" s="406"/>
      <c r="AC65" s="406"/>
      <c r="AD65" s="406"/>
      <c r="AE65" s="406"/>
      <c r="AF65" s="406"/>
      <c r="AG65" s="406"/>
      <c r="AH65" s="406">
        <v>1</v>
      </c>
      <c r="AI65" s="675"/>
      <c r="AJ65" s="681">
        <f t="shared" si="4"/>
        <v>1</v>
      </c>
      <c r="AK65" s="685"/>
      <c r="AL65" s="679"/>
      <c r="AM65" s="674"/>
      <c r="AN65" s="406"/>
      <c r="AO65" s="406"/>
      <c r="AP65" s="406"/>
      <c r="AQ65" s="406"/>
      <c r="AR65" s="406">
        <v>1</v>
      </c>
      <c r="AS65" s="675"/>
      <c r="AT65" s="687">
        <f t="shared" si="5"/>
        <v>1</v>
      </c>
      <c r="AU65" s="690"/>
      <c r="AV65" s="665"/>
      <c r="AW65" s="406"/>
      <c r="AX65" s="406"/>
      <c r="AY65" s="406"/>
      <c r="AZ65" s="406"/>
      <c r="BA65" s="406"/>
      <c r="BB65" s="406"/>
      <c r="BC65" s="406"/>
      <c r="BD65" s="406"/>
      <c r="BE65" s="406"/>
      <c r="BF65" s="406"/>
      <c r="BG65" s="406"/>
    </row>
    <row r="66" spans="2:59">
      <c r="B66" s="1348"/>
      <c r="C66" s="1352"/>
      <c r="D66" s="1353"/>
      <c r="E66" s="1339"/>
      <c r="F66" s="420" t="s">
        <v>600</v>
      </c>
      <c r="G66" s="410" t="s">
        <v>465</v>
      </c>
      <c r="H66" s="430">
        <v>1</v>
      </c>
      <c r="I66" s="408"/>
      <c r="J66" s="625" t="s">
        <v>1040</v>
      </c>
      <c r="K66" s="657"/>
      <c r="L66" s="658"/>
      <c r="M66" s="654"/>
      <c r="N66" s="406"/>
      <c r="O66" s="406"/>
      <c r="P66" s="406">
        <v>1</v>
      </c>
      <c r="Q66" s="406">
        <v>1</v>
      </c>
      <c r="R66" s="649">
        <v>1</v>
      </c>
      <c r="S66" s="662">
        <f t="shared" si="3"/>
        <v>3</v>
      </c>
      <c r="T66" s="664"/>
      <c r="U66" s="679"/>
      <c r="V66" s="674"/>
      <c r="W66" s="406"/>
      <c r="X66" s="406"/>
      <c r="Y66" s="406"/>
      <c r="Z66" s="406"/>
      <c r="AA66" s="406"/>
      <c r="AB66" s="406"/>
      <c r="AC66" s="406"/>
      <c r="AD66" s="406"/>
      <c r="AE66" s="406"/>
      <c r="AF66" s="406"/>
      <c r="AG66" s="406"/>
      <c r="AH66" s="406">
        <v>1</v>
      </c>
      <c r="AI66" s="675"/>
      <c r="AJ66" s="681">
        <f t="shared" si="4"/>
        <v>1</v>
      </c>
      <c r="AK66" s="685"/>
      <c r="AL66" s="679"/>
      <c r="AM66" s="674"/>
      <c r="AN66" s="406"/>
      <c r="AO66" s="406"/>
      <c r="AP66" s="406"/>
      <c r="AQ66" s="406"/>
      <c r="AR66" s="406">
        <v>1</v>
      </c>
      <c r="AS66" s="675"/>
      <c r="AT66" s="687">
        <f t="shared" si="5"/>
        <v>1</v>
      </c>
      <c r="AU66" s="690"/>
      <c r="AV66" s="665"/>
      <c r="AW66" s="406"/>
      <c r="AX66" s="406"/>
      <c r="AY66" s="406"/>
      <c r="AZ66" s="406"/>
      <c r="BA66" s="406"/>
      <c r="BB66" s="406"/>
      <c r="BC66" s="406"/>
      <c r="BD66" s="406"/>
      <c r="BE66" s="406"/>
      <c r="BF66" s="406"/>
      <c r="BG66" s="406"/>
    </row>
    <row r="67" spans="2:59">
      <c r="B67" s="1348"/>
      <c r="C67" s="1352"/>
      <c r="D67" s="1353"/>
      <c r="E67" s="1340"/>
      <c r="F67" s="421" t="s">
        <v>601</v>
      </c>
      <c r="G67" s="411" t="s">
        <v>466</v>
      </c>
      <c r="H67" s="430">
        <v>1</v>
      </c>
      <c r="I67" s="408"/>
      <c r="J67" s="625" t="s">
        <v>1035</v>
      </c>
      <c r="K67" s="657"/>
      <c r="L67" s="658"/>
      <c r="M67" s="654"/>
      <c r="N67" s="406"/>
      <c r="O67" s="406"/>
      <c r="P67" s="406">
        <v>1</v>
      </c>
      <c r="Q67" s="406">
        <v>1</v>
      </c>
      <c r="R67" s="649">
        <v>1</v>
      </c>
      <c r="S67" s="662">
        <f t="shared" si="3"/>
        <v>3</v>
      </c>
      <c r="T67" s="664"/>
      <c r="U67" s="679"/>
      <c r="V67" s="674"/>
      <c r="W67" s="406"/>
      <c r="X67" s="406"/>
      <c r="Y67" s="406"/>
      <c r="Z67" s="406"/>
      <c r="AA67" s="406"/>
      <c r="AB67" s="406"/>
      <c r="AC67" s="406"/>
      <c r="AD67" s="406"/>
      <c r="AE67" s="406"/>
      <c r="AF67" s="406"/>
      <c r="AG67" s="406"/>
      <c r="AH67" s="406">
        <v>1</v>
      </c>
      <c r="AI67" s="675"/>
      <c r="AJ67" s="681">
        <f t="shared" si="4"/>
        <v>1</v>
      </c>
      <c r="AK67" s="685"/>
      <c r="AL67" s="679"/>
      <c r="AM67" s="674"/>
      <c r="AN67" s="406"/>
      <c r="AO67" s="406"/>
      <c r="AP67" s="406"/>
      <c r="AQ67" s="406"/>
      <c r="AR67" s="406">
        <v>1</v>
      </c>
      <c r="AS67" s="675"/>
      <c r="AT67" s="687">
        <f t="shared" si="5"/>
        <v>1</v>
      </c>
      <c r="AU67" s="690"/>
      <c r="AV67" s="665"/>
      <c r="AW67" s="406"/>
      <c r="AX67" s="406"/>
      <c r="AY67" s="406"/>
      <c r="AZ67" s="406"/>
      <c r="BA67" s="406"/>
      <c r="BB67" s="406"/>
      <c r="BC67" s="406"/>
      <c r="BD67" s="406"/>
      <c r="BE67" s="406"/>
      <c r="BF67" s="406"/>
      <c r="BG67" s="406"/>
    </row>
    <row r="68" spans="2:59">
      <c r="B68" s="1348"/>
      <c r="C68" s="1352"/>
      <c r="D68" s="1353"/>
      <c r="E68" s="1338" t="s">
        <v>1059</v>
      </c>
      <c r="F68" s="420" t="s">
        <v>602</v>
      </c>
      <c r="G68" s="410" t="s">
        <v>467</v>
      </c>
      <c r="H68" s="430">
        <v>1</v>
      </c>
      <c r="I68" s="408"/>
      <c r="J68" s="625" t="s">
        <v>1040</v>
      </c>
      <c r="K68" s="657"/>
      <c r="L68" s="658"/>
      <c r="M68" s="654"/>
      <c r="N68" s="406"/>
      <c r="O68" s="406"/>
      <c r="P68" s="406">
        <v>1</v>
      </c>
      <c r="Q68" s="406">
        <v>1</v>
      </c>
      <c r="R68" s="649">
        <v>1</v>
      </c>
      <c r="S68" s="662">
        <f t="shared" si="3"/>
        <v>3</v>
      </c>
      <c r="T68" s="664"/>
      <c r="U68" s="679"/>
      <c r="V68" s="674">
        <v>1</v>
      </c>
      <c r="W68" s="406">
        <v>1</v>
      </c>
      <c r="X68" s="406">
        <v>1</v>
      </c>
      <c r="Y68" s="406"/>
      <c r="Z68" s="406"/>
      <c r="AA68" s="406"/>
      <c r="AB68" s="406"/>
      <c r="AC68" s="406"/>
      <c r="AD68" s="406"/>
      <c r="AE68" s="406"/>
      <c r="AF68" s="406"/>
      <c r="AG68" s="406"/>
      <c r="AH68" s="406"/>
      <c r="AI68" s="675"/>
      <c r="AJ68" s="681">
        <f t="shared" si="4"/>
        <v>3</v>
      </c>
      <c r="AK68" s="685"/>
      <c r="AL68" s="679"/>
      <c r="AM68" s="674"/>
      <c r="AN68" s="406"/>
      <c r="AO68" s="406"/>
      <c r="AP68" s="406"/>
      <c r="AQ68" s="406"/>
      <c r="AR68" s="406"/>
      <c r="AS68" s="675">
        <v>1</v>
      </c>
      <c r="AT68" s="687">
        <f t="shared" si="5"/>
        <v>0</v>
      </c>
      <c r="AU68" s="690"/>
      <c r="AV68" s="665"/>
      <c r="AW68" s="406"/>
      <c r="AX68" s="406"/>
      <c r="AY68" s="406"/>
      <c r="AZ68" s="406"/>
      <c r="BA68" s="406"/>
      <c r="BB68" s="406"/>
      <c r="BC68" s="406"/>
      <c r="BD68" s="406"/>
      <c r="BE68" s="406"/>
      <c r="BF68" s="406"/>
      <c r="BG68" s="406"/>
    </row>
    <row r="69" spans="2:59">
      <c r="B69" s="1348"/>
      <c r="C69" s="1352"/>
      <c r="D69" s="1353"/>
      <c r="E69" s="1339"/>
      <c r="F69" s="420" t="s">
        <v>603</v>
      </c>
      <c r="G69" s="410" t="s">
        <v>468</v>
      </c>
      <c r="H69" s="430">
        <v>1</v>
      </c>
      <c r="I69" s="408"/>
      <c r="J69" s="625" t="s">
        <v>1040</v>
      </c>
      <c r="K69" s="657"/>
      <c r="L69" s="658"/>
      <c r="M69" s="654"/>
      <c r="N69" s="406"/>
      <c r="O69" s="406"/>
      <c r="P69" s="406">
        <v>1</v>
      </c>
      <c r="Q69" s="406">
        <v>1</v>
      </c>
      <c r="R69" s="649">
        <v>1</v>
      </c>
      <c r="S69" s="662">
        <f t="shared" si="3"/>
        <v>3</v>
      </c>
      <c r="T69" s="664"/>
      <c r="U69" s="679"/>
      <c r="V69" s="674">
        <v>1</v>
      </c>
      <c r="W69" s="406">
        <v>1</v>
      </c>
      <c r="X69" s="406">
        <v>1</v>
      </c>
      <c r="Y69" s="406"/>
      <c r="Z69" s="406"/>
      <c r="AA69" s="406"/>
      <c r="AB69" s="406"/>
      <c r="AC69" s="406"/>
      <c r="AD69" s="406"/>
      <c r="AE69" s="406"/>
      <c r="AF69" s="406"/>
      <c r="AG69" s="406"/>
      <c r="AH69" s="406"/>
      <c r="AI69" s="675"/>
      <c r="AJ69" s="681">
        <f t="shared" si="4"/>
        <v>3</v>
      </c>
      <c r="AK69" s="685"/>
      <c r="AL69" s="679"/>
      <c r="AM69" s="674"/>
      <c r="AN69" s="406"/>
      <c r="AO69" s="406"/>
      <c r="AP69" s="406"/>
      <c r="AQ69" s="406"/>
      <c r="AR69" s="406"/>
      <c r="AS69" s="675">
        <v>1</v>
      </c>
      <c r="AT69" s="687">
        <f t="shared" si="5"/>
        <v>0</v>
      </c>
      <c r="AU69" s="690"/>
      <c r="AV69" s="665"/>
      <c r="AW69" s="406"/>
      <c r="AX69" s="406"/>
      <c r="AY69" s="406"/>
      <c r="AZ69" s="406"/>
      <c r="BA69" s="406"/>
      <c r="BB69" s="406"/>
      <c r="BC69" s="406"/>
      <c r="BD69" s="406"/>
      <c r="BE69" s="406"/>
      <c r="BF69" s="406"/>
      <c r="BG69" s="406"/>
    </row>
    <row r="70" spans="2:59">
      <c r="B70" s="1348"/>
      <c r="C70" s="1352"/>
      <c r="D70" s="1353"/>
      <c r="E70" s="1339"/>
      <c r="F70" s="420" t="s">
        <v>604</v>
      </c>
      <c r="G70" s="410" t="s">
        <v>469</v>
      </c>
      <c r="H70" s="430">
        <v>1</v>
      </c>
      <c r="I70" s="408"/>
      <c r="J70" s="625" t="s">
        <v>1040</v>
      </c>
      <c r="K70" s="657"/>
      <c r="L70" s="658"/>
      <c r="M70" s="654"/>
      <c r="N70" s="406"/>
      <c r="O70" s="406"/>
      <c r="P70" s="406">
        <v>1</v>
      </c>
      <c r="Q70" s="406">
        <v>1</v>
      </c>
      <c r="R70" s="649">
        <v>1</v>
      </c>
      <c r="S70" s="662">
        <f t="shared" si="3"/>
        <v>3</v>
      </c>
      <c r="T70" s="664"/>
      <c r="U70" s="679"/>
      <c r="V70" s="674">
        <v>1</v>
      </c>
      <c r="W70" s="406">
        <v>1</v>
      </c>
      <c r="X70" s="406">
        <v>1</v>
      </c>
      <c r="Y70" s="406"/>
      <c r="Z70" s="406"/>
      <c r="AA70" s="406"/>
      <c r="AB70" s="406"/>
      <c r="AC70" s="406"/>
      <c r="AD70" s="406"/>
      <c r="AE70" s="406"/>
      <c r="AF70" s="406"/>
      <c r="AG70" s="406"/>
      <c r="AH70" s="406"/>
      <c r="AI70" s="675"/>
      <c r="AJ70" s="681">
        <f t="shared" si="4"/>
        <v>3</v>
      </c>
      <c r="AK70" s="685"/>
      <c r="AL70" s="679"/>
      <c r="AM70" s="674"/>
      <c r="AN70" s="406"/>
      <c r="AO70" s="406"/>
      <c r="AP70" s="406"/>
      <c r="AQ70" s="406"/>
      <c r="AR70" s="406"/>
      <c r="AS70" s="675">
        <v>1</v>
      </c>
      <c r="AT70" s="687">
        <f t="shared" si="5"/>
        <v>0</v>
      </c>
      <c r="AU70" s="690"/>
      <c r="AV70" s="665"/>
      <c r="AW70" s="406"/>
      <c r="AX70" s="406"/>
      <c r="AY70" s="406"/>
      <c r="AZ70" s="406"/>
      <c r="BA70" s="406"/>
      <c r="BB70" s="406"/>
      <c r="BC70" s="406"/>
      <c r="BD70" s="406"/>
      <c r="BE70" s="406"/>
      <c r="BF70" s="406"/>
      <c r="BG70" s="406"/>
    </row>
    <row r="71" spans="2:59">
      <c r="B71" s="1348"/>
      <c r="C71" s="1352"/>
      <c r="D71" s="1353"/>
      <c r="E71" s="1339"/>
      <c r="F71" s="420" t="s">
        <v>605</v>
      </c>
      <c r="G71" s="410" t="s">
        <v>470</v>
      </c>
      <c r="H71" s="430">
        <v>1</v>
      </c>
      <c r="I71" s="408"/>
      <c r="J71" s="625" t="s">
        <v>1040</v>
      </c>
      <c r="K71" s="657"/>
      <c r="L71" s="658"/>
      <c r="M71" s="654"/>
      <c r="N71" s="406"/>
      <c r="O71" s="406"/>
      <c r="P71" s="406">
        <v>1</v>
      </c>
      <c r="Q71" s="406">
        <v>1</v>
      </c>
      <c r="R71" s="649">
        <v>1</v>
      </c>
      <c r="S71" s="662">
        <f t="shared" si="3"/>
        <v>3</v>
      </c>
      <c r="T71" s="664"/>
      <c r="U71" s="679"/>
      <c r="V71" s="674">
        <v>1</v>
      </c>
      <c r="W71" s="406">
        <v>1</v>
      </c>
      <c r="X71" s="406">
        <v>1</v>
      </c>
      <c r="Y71" s="406"/>
      <c r="Z71" s="406"/>
      <c r="AA71" s="406"/>
      <c r="AB71" s="406"/>
      <c r="AC71" s="406"/>
      <c r="AD71" s="406"/>
      <c r="AE71" s="406"/>
      <c r="AF71" s="406"/>
      <c r="AG71" s="406"/>
      <c r="AH71" s="406"/>
      <c r="AI71" s="675"/>
      <c r="AJ71" s="681">
        <f t="shared" si="4"/>
        <v>3</v>
      </c>
      <c r="AK71" s="685"/>
      <c r="AL71" s="679"/>
      <c r="AM71" s="674"/>
      <c r="AN71" s="406"/>
      <c r="AO71" s="406"/>
      <c r="AP71" s="406"/>
      <c r="AQ71" s="406"/>
      <c r="AR71" s="406"/>
      <c r="AS71" s="675">
        <v>1</v>
      </c>
      <c r="AT71" s="687">
        <f t="shared" si="5"/>
        <v>0</v>
      </c>
      <c r="AU71" s="690"/>
      <c r="AV71" s="665"/>
      <c r="AW71" s="406"/>
      <c r="AX71" s="406"/>
      <c r="AY71" s="406"/>
      <c r="AZ71" s="406"/>
      <c r="BA71" s="406"/>
      <c r="BB71" s="406"/>
      <c r="BC71" s="406"/>
      <c r="BD71" s="406"/>
      <c r="BE71" s="406"/>
      <c r="BF71" s="406"/>
      <c r="BG71" s="406"/>
    </row>
    <row r="72" spans="2:59">
      <c r="B72" s="1348"/>
      <c r="C72" s="1352"/>
      <c r="D72" s="1353"/>
      <c r="E72" s="1340"/>
      <c r="F72" s="421" t="s">
        <v>606</v>
      </c>
      <c r="G72" s="411" t="s">
        <v>471</v>
      </c>
      <c r="H72" s="430">
        <v>1</v>
      </c>
      <c r="I72" s="408"/>
      <c r="J72" s="625" t="s">
        <v>1035</v>
      </c>
      <c r="K72" s="657"/>
      <c r="L72" s="658"/>
      <c r="M72" s="654"/>
      <c r="N72" s="406"/>
      <c r="O72" s="406"/>
      <c r="P72" s="406">
        <v>1</v>
      </c>
      <c r="Q72" s="406">
        <v>1</v>
      </c>
      <c r="R72" s="649">
        <v>1</v>
      </c>
      <c r="S72" s="662">
        <f t="shared" si="3"/>
        <v>3</v>
      </c>
      <c r="T72" s="664"/>
      <c r="U72" s="679"/>
      <c r="V72" s="674">
        <v>1</v>
      </c>
      <c r="W72" s="406">
        <v>1</v>
      </c>
      <c r="X72" s="406">
        <v>1</v>
      </c>
      <c r="Y72" s="406"/>
      <c r="Z72" s="406"/>
      <c r="AA72" s="406"/>
      <c r="AB72" s="406"/>
      <c r="AC72" s="406"/>
      <c r="AD72" s="406"/>
      <c r="AE72" s="406"/>
      <c r="AF72" s="406"/>
      <c r="AG72" s="406"/>
      <c r="AH72" s="406"/>
      <c r="AI72" s="675"/>
      <c r="AJ72" s="681">
        <f t="shared" si="4"/>
        <v>3</v>
      </c>
      <c r="AK72" s="685"/>
      <c r="AL72" s="679"/>
      <c r="AM72" s="674"/>
      <c r="AN72" s="406"/>
      <c r="AO72" s="406"/>
      <c r="AP72" s="406"/>
      <c r="AQ72" s="406"/>
      <c r="AR72" s="406"/>
      <c r="AS72" s="675">
        <v>1</v>
      </c>
      <c r="AT72" s="687">
        <f t="shared" si="5"/>
        <v>0</v>
      </c>
      <c r="AU72" s="690"/>
      <c r="AV72" s="665"/>
      <c r="AW72" s="406"/>
      <c r="AX72" s="406"/>
      <c r="AY72" s="406"/>
      <c r="AZ72" s="406"/>
      <c r="BA72" s="406"/>
      <c r="BB72" s="406"/>
      <c r="BC72" s="406"/>
      <c r="BD72" s="406"/>
      <c r="BE72" s="406"/>
      <c r="BF72" s="406"/>
      <c r="BG72" s="406"/>
    </row>
    <row r="73" spans="2:59">
      <c r="B73" s="1348"/>
      <c r="C73" s="1352"/>
      <c r="D73" s="1353"/>
      <c r="E73" s="1338" t="s">
        <v>748</v>
      </c>
      <c r="F73" s="420" t="s">
        <v>607</v>
      </c>
      <c r="G73" s="410" t="s">
        <v>472</v>
      </c>
      <c r="H73" s="430">
        <v>1</v>
      </c>
      <c r="I73" s="408"/>
      <c r="J73" s="625" t="s">
        <v>1040</v>
      </c>
      <c r="K73" s="657"/>
      <c r="L73" s="658"/>
      <c r="M73" s="654"/>
      <c r="N73" s="406"/>
      <c r="O73" s="406"/>
      <c r="P73" s="406">
        <v>1</v>
      </c>
      <c r="Q73" s="406">
        <v>1</v>
      </c>
      <c r="R73" s="649">
        <v>1</v>
      </c>
      <c r="S73" s="662">
        <f t="shared" si="3"/>
        <v>3</v>
      </c>
      <c r="T73" s="664"/>
      <c r="U73" s="679"/>
      <c r="V73" s="674"/>
      <c r="W73" s="406"/>
      <c r="X73" s="406"/>
      <c r="Y73" s="406"/>
      <c r="Z73" s="406"/>
      <c r="AA73" s="406"/>
      <c r="AB73" s="406"/>
      <c r="AC73" s="406"/>
      <c r="AD73" s="406"/>
      <c r="AE73" s="406"/>
      <c r="AF73" s="406"/>
      <c r="AG73" s="406"/>
      <c r="AH73" s="406">
        <v>1</v>
      </c>
      <c r="AI73" s="675"/>
      <c r="AJ73" s="681">
        <f t="shared" si="4"/>
        <v>1</v>
      </c>
      <c r="AK73" s="685"/>
      <c r="AL73" s="679"/>
      <c r="AM73" s="674"/>
      <c r="AN73" s="406"/>
      <c r="AO73" s="406"/>
      <c r="AP73" s="406"/>
      <c r="AQ73" s="406"/>
      <c r="AR73" s="406">
        <v>1</v>
      </c>
      <c r="AS73" s="675"/>
      <c r="AT73" s="687">
        <f t="shared" si="5"/>
        <v>1</v>
      </c>
      <c r="AU73" s="690"/>
      <c r="AV73" s="665"/>
      <c r="AW73" s="406"/>
      <c r="AX73" s="406"/>
      <c r="AY73" s="406"/>
      <c r="AZ73" s="406"/>
      <c r="BA73" s="406"/>
      <c r="BB73" s="406"/>
      <c r="BC73" s="406"/>
      <c r="BD73" s="406"/>
      <c r="BE73" s="406"/>
      <c r="BF73" s="406"/>
      <c r="BG73" s="406"/>
    </row>
    <row r="74" spans="2:59">
      <c r="B74" s="1348"/>
      <c r="C74" s="1352"/>
      <c r="D74" s="1353"/>
      <c r="E74" s="1339"/>
      <c r="F74" s="420" t="s">
        <v>608</v>
      </c>
      <c r="G74" s="410" t="s">
        <v>473</v>
      </c>
      <c r="H74" s="430">
        <v>1</v>
      </c>
      <c r="I74" s="408"/>
      <c r="J74" s="625" t="s">
        <v>1040</v>
      </c>
      <c r="K74" s="657"/>
      <c r="L74" s="658"/>
      <c r="M74" s="654"/>
      <c r="N74" s="406"/>
      <c r="O74" s="406"/>
      <c r="P74" s="406">
        <v>1</v>
      </c>
      <c r="Q74" s="406">
        <v>1</v>
      </c>
      <c r="R74" s="649">
        <v>1</v>
      </c>
      <c r="S74" s="662">
        <f t="shared" ref="S74:S129" si="6">SUM(M74:R74)</f>
        <v>3</v>
      </c>
      <c r="T74" s="664"/>
      <c r="U74" s="679"/>
      <c r="V74" s="674"/>
      <c r="W74" s="406"/>
      <c r="X74" s="406"/>
      <c r="Y74" s="406"/>
      <c r="Z74" s="406"/>
      <c r="AA74" s="406"/>
      <c r="AB74" s="406"/>
      <c r="AC74" s="406"/>
      <c r="AD74" s="406"/>
      <c r="AE74" s="406"/>
      <c r="AF74" s="406"/>
      <c r="AG74" s="406"/>
      <c r="AH74" s="406">
        <v>1</v>
      </c>
      <c r="AI74" s="675"/>
      <c r="AJ74" s="681">
        <f t="shared" ref="AJ74:AJ129" si="7">SUM(V74:AI74)</f>
        <v>1</v>
      </c>
      <c r="AK74" s="685"/>
      <c r="AL74" s="679"/>
      <c r="AM74" s="674"/>
      <c r="AN74" s="406"/>
      <c r="AO74" s="406"/>
      <c r="AP74" s="406"/>
      <c r="AQ74" s="406"/>
      <c r="AR74" s="406">
        <v>1</v>
      </c>
      <c r="AS74" s="675"/>
      <c r="AT74" s="687">
        <f t="shared" ref="AT74:AT129" si="8">SUM(AM74:AR74)</f>
        <v>1</v>
      </c>
      <c r="AU74" s="690"/>
      <c r="AV74" s="665"/>
      <c r="AW74" s="406"/>
      <c r="AX74" s="406"/>
      <c r="AY74" s="406"/>
      <c r="AZ74" s="406"/>
      <c r="BA74" s="406"/>
      <c r="BB74" s="406"/>
      <c r="BC74" s="406"/>
      <c r="BD74" s="406"/>
      <c r="BE74" s="406"/>
      <c r="BF74" s="406"/>
      <c r="BG74" s="406"/>
    </row>
    <row r="75" spans="2:59">
      <c r="B75" s="1348"/>
      <c r="C75" s="1352"/>
      <c r="D75" s="1353"/>
      <c r="E75" s="1339"/>
      <c r="F75" s="420" t="s">
        <v>609</v>
      </c>
      <c r="G75" s="410" t="s">
        <v>474</v>
      </c>
      <c r="H75" s="430">
        <v>1</v>
      </c>
      <c r="I75" s="408"/>
      <c r="J75" s="625" t="s">
        <v>1040</v>
      </c>
      <c r="K75" s="657"/>
      <c r="L75" s="658"/>
      <c r="M75" s="654"/>
      <c r="N75" s="406"/>
      <c r="O75" s="406"/>
      <c r="P75" s="406">
        <v>1</v>
      </c>
      <c r="Q75" s="406">
        <v>1</v>
      </c>
      <c r="R75" s="649">
        <v>1</v>
      </c>
      <c r="S75" s="662">
        <f t="shared" si="6"/>
        <v>3</v>
      </c>
      <c r="T75" s="664"/>
      <c r="U75" s="679"/>
      <c r="V75" s="674"/>
      <c r="W75" s="406"/>
      <c r="X75" s="406"/>
      <c r="Y75" s="406"/>
      <c r="Z75" s="406"/>
      <c r="AA75" s="406"/>
      <c r="AB75" s="406"/>
      <c r="AC75" s="406"/>
      <c r="AD75" s="406"/>
      <c r="AE75" s="406"/>
      <c r="AF75" s="406"/>
      <c r="AG75" s="406"/>
      <c r="AH75" s="406">
        <v>1</v>
      </c>
      <c r="AI75" s="675"/>
      <c r="AJ75" s="681">
        <f t="shared" si="7"/>
        <v>1</v>
      </c>
      <c r="AK75" s="685"/>
      <c r="AL75" s="679"/>
      <c r="AM75" s="674"/>
      <c r="AN75" s="406"/>
      <c r="AO75" s="406"/>
      <c r="AP75" s="406"/>
      <c r="AQ75" s="406"/>
      <c r="AR75" s="406">
        <v>1</v>
      </c>
      <c r="AS75" s="675"/>
      <c r="AT75" s="687">
        <f t="shared" si="8"/>
        <v>1</v>
      </c>
      <c r="AU75" s="690"/>
      <c r="AV75" s="665"/>
      <c r="AW75" s="406"/>
      <c r="AX75" s="406"/>
      <c r="AY75" s="406"/>
      <c r="AZ75" s="406"/>
      <c r="BA75" s="406"/>
      <c r="BB75" s="406"/>
      <c r="BC75" s="406"/>
      <c r="BD75" s="406"/>
      <c r="BE75" s="406"/>
      <c r="BF75" s="406"/>
      <c r="BG75" s="406"/>
    </row>
    <row r="76" spans="2:59">
      <c r="B76" s="1348"/>
      <c r="C76" s="1352"/>
      <c r="D76" s="1353"/>
      <c r="E76" s="1339"/>
      <c r="F76" s="420" t="s">
        <v>610</v>
      </c>
      <c r="G76" s="410" t="s">
        <v>475</v>
      </c>
      <c r="H76" s="430">
        <v>1</v>
      </c>
      <c r="I76" s="408"/>
      <c r="J76" s="625" t="s">
        <v>1040</v>
      </c>
      <c r="K76" s="657"/>
      <c r="L76" s="658"/>
      <c r="M76" s="654"/>
      <c r="N76" s="406"/>
      <c r="O76" s="406"/>
      <c r="P76" s="406">
        <v>1</v>
      </c>
      <c r="Q76" s="406">
        <v>1</v>
      </c>
      <c r="R76" s="649">
        <v>1</v>
      </c>
      <c r="S76" s="662">
        <f t="shared" si="6"/>
        <v>3</v>
      </c>
      <c r="T76" s="664"/>
      <c r="U76" s="679"/>
      <c r="V76" s="674"/>
      <c r="W76" s="406"/>
      <c r="X76" s="406"/>
      <c r="Y76" s="406"/>
      <c r="Z76" s="406"/>
      <c r="AA76" s="406"/>
      <c r="AB76" s="406"/>
      <c r="AC76" s="406"/>
      <c r="AD76" s="406"/>
      <c r="AE76" s="406"/>
      <c r="AF76" s="406"/>
      <c r="AG76" s="406"/>
      <c r="AH76" s="406">
        <v>1</v>
      </c>
      <c r="AI76" s="675"/>
      <c r="AJ76" s="681">
        <f t="shared" si="7"/>
        <v>1</v>
      </c>
      <c r="AK76" s="685"/>
      <c r="AL76" s="679"/>
      <c r="AM76" s="674"/>
      <c r="AN76" s="406"/>
      <c r="AO76" s="406"/>
      <c r="AP76" s="406"/>
      <c r="AQ76" s="406"/>
      <c r="AR76" s="406">
        <v>1</v>
      </c>
      <c r="AS76" s="675"/>
      <c r="AT76" s="687">
        <f t="shared" si="8"/>
        <v>1</v>
      </c>
      <c r="AU76" s="690"/>
      <c r="AV76" s="665"/>
      <c r="AW76" s="406"/>
      <c r="AX76" s="406"/>
      <c r="AY76" s="406"/>
      <c r="AZ76" s="406"/>
      <c r="BA76" s="406"/>
      <c r="BB76" s="406"/>
      <c r="BC76" s="406"/>
      <c r="BD76" s="406"/>
      <c r="BE76" s="406"/>
      <c r="BF76" s="406"/>
      <c r="BG76" s="406"/>
    </row>
    <row r="77" spans="2:59">
      <c r="B77" s="1348"/>
      <c r="C77" s="1354"/>
      <c r="D77" s="1355"/>
      <c r="E77" s="1340"/>
      <c r="F77" s="421" t="s">
        <v>611</v>
      </c>
      <c r="G77" s="411" t="s">
        <v>476</v>
      </c>
      <c r="H77" s="430">
        <v>1</v>
      </c>
      <c r="I77" s="408"/>
      <c r="J77" s="625" t="s">
        <v>1035</v>
      </c>
      <c r="K77" s="657"/>
      <c r="L77" s="658"/>
      <c r="M77" s="654"/>
      <c r="N77" s="406"/>
      <c r="O77" s="406"/>
      <c r="P77" s="406">
        <v>1</v>
      </c>
      <c r="Q77" s="406">
        <v>1</v>
      </c>
      <c r="R77" s="649">
        <v>1</v>
      </c>
      <c r="S77" s="662">
        <f t="shared" si="6"/>
        <v>3</v>
      </c>
      <c r="T77" s="664"/>
      <c r="U77" s="679"/>
      <c r="V77" s="674"/>
      <c r="W77" s="406"/>
      <c r="X77" s="406"/>
      <c r="Y77" s="406"/>
      <c r="Z77" s="406"/>
      <c r="AA77" s="406"/>
      <c r="AB77" s="406"/>
      <c r="AC77" s="406"/>
      <c r="AD77" s="406"/>
      <c r="AE77" s="406"/>
      <c r="AF77" s="406"/>
      <c r="AG77" s="406"/>
      <c r="AH77" s="406">
        <v>1</v>
      </c>
      <c r="AI77" s="675"/>
      <c r="AJ77" s="681">
        <f t="shared" si="7"/>
        <v>1</v>
      </c>
      <c r="AK77" s="685"/>
      <c r="AL77" s="679"/>
      <c r="AM77" s="674"/>
      <c r="AN77" s="406"/>
      <c r="AO77" s="406"/>
      <c r="AP77" s="406"/>
      <c r="AQ77" s="406"/>
      <c r="AR77" s="406">
        <v>1</v>
      </c>
      <c r="AS77" s="675"/>
      <c r="AT77" s="687">
        <f t="shared" si="8"/>
        <v>1</v>
      </c>
      <c r="AU77" s="690"/>
      <c r="AV77" s="665"/>
      <c r="AW77" s="406"/>
      <c r="AX77" s="406"/>
      <c r="AY77" s="406"/>
      <c r="AZ77" s="406"/>
      <c r="BA77" s="406"/>
      <c r="BB77" s="406"/>
      <c r="BC77" s="406"/>
      <c r="BD77" s="406"/>
      <c r="BE77" s="406"/>
      <c r="BF77" s="406"/>
      <c r="BG77" s="406"/>
    </row>
    <row r="78" spans="2:59" ht="13.15" customHeight="1">
      <c r="B78" s="1348"/>
      <c r="C78" s="1352" t="s">
        <v>737</v>
      </c>
      <c r="D78" s="1353"/>
      <c r="E78" s="1338" t="s">
        <v>1060</v>
      </c>
      <c r="F78" s="420" t="s">
        <v>615</v>
      </c>
      <c r="G78" s="410" t="s">
        <v>477</v>
      </c>
      <c r="H78" s="430">
        <v>1</v>
      </c>
      <c r="I78" s="408"/>
      <c r="J78" s="625" t="s">
        <v>1035</v>
      </c>
      <c r="K78" s="657"/>
      <c r="L78" s="658"/>
      <c r="M78" s="654"/>
      <c r="N78" s="406"/>
      <c r="O78" s="406"/>
      <c r="P78" s="406">
        <v>1</v>
      </c>
      <c r="Q78" s="406">
        <v>1</v>
      </c>
      <c r="R78" s="649">
        <v>1</v>
      </c>
      <c r="S78" s="662">
        <f t="shared" si="6"/>
        <v>3</v>
      </c>
      <c r="T78" s="664"/>
      <c r="U78" s="679"/>
      <c r="V78" s="674"/>
      <c r="W78" s="406"/>
      <c r="X78" s="406"/>
      <c r="Y78" s="406"/>
      <c r="Z78" s="406"/>
      <c r="AA78" s="406"/>
      <c r="AB78" s="406"/>
      <c r="AC78" s="406"/>
      <c r="AD78" s="406"/>
      <c r="AE78" s="406"/>
      <c r="AF78" s="406"/>
      <c r="AG78" s="406"/>
      <c r="AH78" s="406">
        <v>1</v>
      </c>
      <c r="AI78" s="675"/>
      <c r="AJ78" s="681">
        <f t="shared" si="7"/>
        <v>1</v>
      </c>
      <c r="AK78" s="685"/>
      <c r="AL78" s="679"/>
      <c r="AM78" s="674"/>
      <c r="AN78" s="406"/>
      <c r="AO78" s="406"/>
      <c r="AP78" s="406"/>
      <c r="AQ78" s="406"/>
      <c r="AR78" s="406">
        <v>1</v>
      </c>
      <c r="AS78" s="675"/>
      <c r="AT78" s="687">
        <f t="shared" si="8"/>
        <v>1</v>
      </c>
      <c r="AU78" s="690"/>
      <c r="AV78" s="665"/>
      <c r="AW78" s="406"/>
      <c r="AX78" s="406"/>
      <c r="AY78" s="406"/>
      <c r="AZ78" s="406"/>
      <c r="BA78" s="406"/>
      <c r="BB78" s="406"/>
      <c r="BC78" s="406"/>
      <c r="BD78" s="406"/>
      <c r="BE78" s="406"/>
      <c r="BF78" s="406"/>
      <c r="BG78" s="406"/>
    </row>
    <row r="79" spans="2:59">
      <c r="B79" s="1348"/>
      <c r="C79" s="1352"/>
      <c r="D79" s="1353"/>
      <c r="E79" s="1339"/>
      <c r="F79" s="420" t="s">
        <v>616</v>
      </c>
      <c r="G79" s="410" t="s">
        <v>478</v>
      </c>
      <c r="H79" s="430">
        <v>1</v>
      </c>
      <c r="I79" s="408"/>
      <c r="J79" s="625" t="s">
        <v>1035</v>
      </c>
      <c r="K79" s="657"/>
      <c r="L79" s="658"/>
      <c r="M79" s="654"/>
      <c r="N79" s="406"/>
      <c r="O79" s="406"/>
      <c r="P79" s="406">
        <v>1</v>
      </c>
      <c r="Q79" s="406">
        <v>1</v>
      </c>
      <c r="R79" s="649">
        <v>1</v>
      </c>
      <c r="S79" s="662">
        <f t="shared" si="6"/>
        <v>3</v>
      </c>
      <c r="T79" s="664"/>
      <c r="U79" s="679"/>
      <c r="V79" s="674"/>
      <c r="W79" s="406"/>
      <c r="X79" s="406"/>
      <c r="Y79" s="406"/>
      <c r="Z79" s="406"/>
      <c r="AA79" s="406"/>
      <c r="AB79" s="406"/>
      <c r="AC79" s="406"/>
      <c r="AD79" s="406"/>
      <c r="AE79" s="406"/>
      <c r="AF79" s="406"/>
      <c r="AG79" s="406"/>
      <c r="AH79" s="406">
        <v>1</v>
      </c>
      <c r="AI79" s="675"/>
      <c r="AJ79" s="681">
        <f t="shared" si="7"/>
        <v>1</v>
      </c>
      <c r="AK79" s="685"/>
      <c r="AL79" s="679"/>
      <c r="AM79" s="674"/>
      <c r="AN79" s="406"/>
      <c r="AO79" s="406"/>
      <c r="AP79" s="406"/>
      <c r="AQ79" s="406"/>
      <c r="AR79" s="406">
        <v>1</v>
      </c>
      <c r="AS79" s="675"/>
      <c r="AT79" s="687">
        <f t="shared" si="8"/>
        <v>1</v>
      </c>
      <c r="AU79" s="690"/>
      <c r="AV79" s="665"/>
      <c r="AW79" s="406"/>
      <c r="AX79" s="406"/>
      <c r="AY79" s="406"/>
      <c r="AZ79" s="406"/>
      <c r="BA79" s="406"/>
      <c r="BB79" s="406"/>
      <c r="BC79" s="406"/>
      <c r="BD79" s="406"/>
      <c r="BE79" s="406"/>
      <c r="BF79" s="406"/>
      <c r="BG79" s="406"/>
    </row>
    <row r="80" spans="2:59">
      <c r="B80" s="1348"/>
      <c r="C80" s="1352"/>
      <c r="D80" s="1353"/>
      <c r="E80" s="1339"/>
      <c r="F80" s="420" t="s">
        <v>617</v>
      </c>
      <c r="G80" s="410" t="s">
        <v>479</v>
      </c>
      <c r="H80" s="430">
        <v>1</v>
      </c>
      <c r="I80" s="408"/>
      <c r="J80" s="625" t="s">
        <v>1035</v>
      </c>
      <c r="K80" s="657"/>
      <c r="L80" s="658"/>
      <c r="M80" s="654"/>
      <c r="N80" s="406"/>
      <c r="O80" s="406"/>
      <c r="P80" s="406">
        <v>1</v>
      </c>
      <c r="Q80" s="406">
        <v>1</v>
      </c>
      <c r="R80" s="649">
        <v>1</v>
      </c>
      <c r="S80" s="662">
        <f t="shared" si="6"/>
        <v>3</v>
      </c>
      <c r="T80" s="664"/>
      <c r="U80" s="679"/>
      <c r="V80" s="674"/>
      <c r="W80" s="406"/>
      <c r="X80" s="406"/>
      <c r="Y80" s="406"/>
      <c r="Z80" s="406"/>
      <c r="AA80" s="406"/>
      <c r="AB80" s="406"/>
      <c r="AC80" s="406"/>
      <c r="AD80" s="406"/>
      <c r="AE80" s="406"/>
      <c r="AF80" s="406"/>
      <c r="AG80" s="406"/>
      <c r="AH80" s="406">
        <v>1</v>
      </c>
      <c r="AI80" s="675"/>
      <c r="AJ80" s="681">
        <f t="shared" si="7"/>
        <v>1</v>
      </c>
      <c r="AK80" s="685"/>
      <c r="AL80" s="679"/>
      <c r="AM80" s="674"/>
      <c r="AN80" s="406"/>
      <c r="AO80" s="406"/>
      <c r="AP80" s="406"/>
      <c r="AQ80" s="406"/>
      <c r="AR80" s="406">
        <v>1</v>
      </c>
      <c r="AS80" s="675"/>
      <c r="AT80" s="687">
        <f t="shared" si="8"/>
        <v>1</v>
      </c>
      <c r="AU80" s="690"/>
      <c r="AV80" s="665"/>
      <c r="AW80" s="406"/>
      <c r="AX80" s="406"/>
      <c r="AY80" s="406"/>
      <c r="AZ80" s="406"/>
      <c r="BA80" s="406"/>
      <c r="BB80" s="406"/>
      <c r="BC80" s="406"/>
      <c r="BD80" s="406"/>
      <c r="BE80" s="406"/>
      <c r="BF80" s="406"/>
      <c r="BG80" s="406"/>
    </row>
    <row r="81" spans="2:59">
      <c r="B81" s="1348"/>
      <c r="C81" s="1352"/>
      <c r="D81" s="1353"/>
      <c r="E81" s="1340"/>
      <c r="F81" s="421" t="s">
        <v>618</v>
      </c>
      <c r="G81" s="411" t="s">
        <v>480</v>
      </c>
      <c r="H81" s="430">
        <v>1</v>
      </c>
      <c r="I81" s="408"/>
      <c r="J81" s="625" t="s">
        <v>1035</v>
      </c>
      <c r="K81" s="657"/>
      <c r="L81" s="658"/>
      <c r="M81" s="654"/>
      <c r="N81" s="406"/>
      <c r="O81" s="406"/>
      <c r="P81" s="406">
        <v>1</v>
      </c>
      <c r="Q81" s="406">
        <v>1</v>
      </c>
      <c r="R81" s="649">
        <v>1</v>
      </c>
      <c r="S81" s="662">
        <f t="shared" si="6"/>
        <v>3</v>
      </c>
      <c r="T81" s="664"/>
      <c r="U81" s="679"/>
      <c r="V81" s="674"/>
      <c r="W81" s="406"/>
      <c r="X81" s="406"/>
      <c r="Y81" s="406"/>
      <c r="Z81" s="406"/>
      <c r="AA81" s="406"/>
      <c r="AB81" s="406"/>
      <c r="AC81" s="406"/>
      <c r="AD81" s="406"/>
      <c r="AE81" s="406"/>
      <c r="AF81" s="406"/>
      <c r="AG81" s="406"/>
      <c r="AH81" s="406">
        <v>1</v>
      </c>
      <c r="AI81" s="675"/>
      <c r="AJ81" s="681">
        <f t="shared" si="7"/>
        <v>1</v>
      </c>
      <c r="AK81" s="685"/>
      <c r="AL81" s="679"/>
      <c r="AM81" s="674"/>
      <c r="AN81" s="406"/>
      <c r="AO81" s="406"/>
      <c r="AP81" s="406"/>
      <c r="AQ81" s="406"/>
      <c r="AR81" s="406">
        <v>1</v>
      </c>
      <c r="AS81" s="675"/>
      <c r="AT81" s="687">
        <f t="shared" si="8"/>
        <v>1</v>
      </c>
      <c r="AU81" s="690"/>
      <c r="AV81" s="665"/>
      <c r="AW81" s="406"/>
      <c r="AX81" s="406"/>
      <c r="AY81" s="406"/>
      <c r="AZ81" s="406"/>
      <c r="BA81" s="406"/>
      <c r="BB81" s="406"/>
      <c r="BC81" s="406"/>
      <c r="BD81" s="406"/>
      <c r="BE81" s="406"/>
      <c r="BF81" s="406"/>
      <c r="BG81" s="406"/>
    </row>
    <row r="82" spans="2:59">
      <c r="B82" s="1348"/>
      <c r="C82" s="1352"/>
      <c r="D82" s="1353"/>
      <c r="E82" s="1338" t="s">
        <v>1061</v>
      </c>
      <c r="F82" s="420" t="s">
        <v>619</v>
      </c>
      <c r="G82" s="410" t="s">
        <v>481</v>
      </c>
      <c r="H82" s="430">
        <v>1</v>
      </c>
      <c r="I82" s="408"/>
      <c r="J82" s="625" t="s">
        <v>1035</v>
      </c>
      <c r="K82" s="657"/>
      <c r="L82" s="658"/>
      <c r="M82" s="654"/>
      <c r="N82" s="406"/>
      <c r="O82" s="406"/>
      <c r="P82" s="406">
        <v>1</v>
      </c>
      <c r="Q82" s="406">
        <v>1</v>
      </c>
      <c r="R82" s="649">
        <v>1</v>
      </c>
      <c r="S82" s="662">
        <f t="shared" si="6"/>
        <v>3</v>
      </c>
      <c r="T82" s="664"/>
      <c r="U82" s="679"/>
      <c r="V82" s="674">
        <v>1</v>
      </c>
      <c r="W82" s="406">
        <v>1</v>
      </c>
      <c r="X82" s="406">
        <v>1</v>
      </c>
      <c r="Y82" s="406"/>
      <c r="Z82" s="406"/>
      <c r="AA82" s="406"/>
      <c r="AB82" s="406"/>
      <c r="AC82" s="406"/>
      <c r="AD82" s="406"/>
      <c r="AE82" s="406"/>
      <c r="AF82" s="406"/>
      <c r="AG82" s="406"/>
      <c r="AH82" s="406"/>
      <c r="AI82" s="675"/>
      <c r="AJ82" s="681">
        <f t="shared" si="7"/>
        <v>3</v>
      </c>
      <c r="AK82" s="685"/>
      <c r="AL82" s="679"/>
      <c r="AM82" s="674"/>
      <c r="AN82" s="406"/>
      <c r="AO82" s="406"/>
      <c r="AP82" s="406"/>
      <c r="AQ82" s="406"/>
      <c r="AR82" s="406"/>
      <c r="AS82" s="675">
        <v>1</v>
      </c>
      <c r="AT82" s="687">
        <f t="shared" si="8"/>
        <v>0</v>
      </c>
      <c r="AU82" s="690"/>
      <c r="AV82" s="665"/>
      <c r="AW82" s="406"/>
      <c r="AX82" s="406"/>
      <c r="AY82" s="406"/>
      <c r="AZ82" s="406"/>
      <c r="BA82" s="406"/>
      <c r="BB82" s="406"/>
      <c r="BC82" s="406"/>
      <c r="BD82" s="406"/>
      <c r="BE82" s="406"/>
      <c r="BF82" s="406"/>
      <c r="BG82" s="406"/>
    </row>
    <row r="83" spans="2:59">
      <c r="B83" s="1348"/>
      <c r="C83" s="1352"/>
      <c r="D83" s="1353"/>
      <c r="E83" s="1339"/>
      <c r="F83" s="420" t="s">
        <v>620</v>
      </c>
      <c r="G83" s="410" t="s">
        <v>482</v>
      </c>
      <c r="H83" s="430">
        <v>1</v>
      </c>
      <c r="I83" s="408"/>
      <c r="J83" s="625" t="s">
        <v>1035</v>
      </c>
      <c r="K83" s="657"/>
      <c r="L83" s="658"/>
      <c r="M83" s="654"/>
      <c r="N83" s="406"/>
      <c r="O83" s="406"/>
      <c r="P83" s="406">
        <v>1</v>
      </c>
      <c r="Q83" s="406">
        <v>1</v>
      </c>
      <c r="R83" s="649">
        <v>1</v>
      </c>
      <c r="S83" s="662">
        <f t="shared" si="6"/>
        <v>3</v>
      </c>
      <c r="T83" s="664"/>
      <c r="U83" s="679"/>
      <c r="V83" s="674">
        <v>1</v>
      </c>
      <c r="W83" s="406">
        <v>1</v>
      </c>
      <c r="X83" s="406">
        <v>1</v>
      </c>
      <c r="Y83" s="406"/>
      <c r="Z83" s="406"/>
      <c r="AA83" s="406"/>
      <c r="AB83" s="406"/>
      <c r="AC83" s="406"/>
      <c r="AD83" s="406"/>
      <c r="AE83" s="406"/>
      <c r="AF83" s="406"/>
      <c r="AG83" s="406"/>
      <c r="AH83" s="406"/>
      <c r="AI83" s="675"/>
      <c r="AJ83" s="681">
        <f t="shared" si="7"/>
        <v>3</v>
      </c>
      <c r="AK83" s="685"/>
      <c r="AL83" s="679"/>
      <c r="AM83" s="674"/>
      <c r="AN83" s="406"/>
      <c r="AO83" s="406"/>
      <c r="AP83" s="406"/>
      <c r="AQ83" s="406"/>
      <c r="AR83" s="406"/>
      <c r="AS83" s="675">
        <v>1</v>
      </c>
      <c r="AT83" s="687">
        <f t="shared" si="8"/>
        <v>0</v>
      </c>
      <c r="AU83" s="690"/>
      <c r="AV83" s="665"/>
      <c r="AW83" s="406"/>
      <c r="AX83" s="406"/>
      <c r="AY83" s="406"/>
      <c r="AZ83" s="406"/>
      <c r="BA83" s="406"/>
      <c r="BB83" s="406"/>
      <c r="BC83" s="406"/>
      <c r="BD83" s="406"/>
      <c r="BE83" s="406"/>
      <c r="BF83" s="406"/>
      <c r="BG83" s="406"/>
    </row>
    <row r="84" spans="2:59">
      <c r="B84" s="1348"/>
      <c r="C84" s="1352"/>
      <c r="D84" s="1353"/>
      <c r="E84" s="1339"/>
      <c r="F84" s="420" t="s">
        <v>621</v>
      </c>
      <c r="G84" s="410" t="s">
        <v>483</v>
      </c>
      <c r="H84" s="430">
        <v>1</v>
      </c>
      <c r="I84" s="408"/>
      <c r="J84" s="625" t="s">
        <v>1035</v>
      </c>
      <c r="K84" s="657"/>
      <c r="L84" s="658"/>
      <c r="M84" s="654"/>
      <c r="N84" s="406"/>
      <c r="O84" s="406"/>
      <c r="P84" s="406">
        <v>1</v>
      </c>
      <c r="Q84" s="406">
        <v>1</v>
      </c>
      <c r="R84" s="649">
        <v>1</v>
      </c>
      <c r="S84" s="662">
        <f t="shared" si="6"/>
        <v>3</v>
      </c>
      <c r="T84" s="664"/>
      <c r="U84" s="679"/>
      <c r="V84" s="674">
        <v>1</v>
      </c>
      <c r="W84" s="406">
        <v>1</v>
      </c>
      <c r="X84" s="406">
        <v>1</v>
      </c>
      <c r="Y84" s="406"/>
      <c r="Z84" s="406"/>
      <c r="AA84" s="406"/>
      <c r="AB84" s="406"/>
      <c r="AC84" s="406"/>
      <c r="AD84" s="406"/>
      <c r="AE84" s="406"/>
      <c r="AF84" s="406"/>
      <c r="AG84" s="406"/>
      <c r="AH84" s="406"/>
      <c r="AI84" s="675"/>
      <c r="AJ84" s="681">
        <f t="shared" si="7"/>
        <v>3</v>
      </c>
      <c r="AK84" s="685"/>
      <c r="AL84" s="679"/>
      <c r="AM84" s="674"/>
      <c r="AN84" s="406"/>
      <c r="AO84" s="406"/>
      <c r="AP84" s="406"/>
      <c r="AQ84" s="406"/>
      <c r="AR84" s="406"/>
      <c r="AS84" s="675">
        <v>1</v>
      </c>
      <c r="AT84" s="687">
        <f t="shared" si="8"/>
        <v>0</v>
      </c>
      <c r="AU84" s="690"/>
      <c r="AV84" s="665"/>
      <c r="AW84" s="406"/>
      <c r="AX84" s="406"/>
      <c r="AY84" s="406"/>
      <c r="AZ84" s="406"/>
      <c r="BA84" s="406"/>
      <c r="BB84" s="406"/>
      <c r="BC84" s="406"/>
      <c r="BD84" s="406"/>
      <c r="BE84" s="406"/>
      <c r="BF84" s="406"/>
      <c r="BG84" s="406"/>
    </row>
    <row r="85" spans="2:59">
      <c r="B85" s="1348"/>
      <c r="C85" s="1352"/>
      <c r="D85" s="1353"/>
      <c r="E85" s="1340"/>
      <c r="F85" s="421" t="s">
        <v>622</v>
      </c>
      <c r="G85" s="411" t="s">
        <v>484</v>
      </c>
      <c r="H85" s="430">
        <v>1</v>
      </c>
      <c r="I85" s="408"/>
      <c r="J85" s="625" t="s">
        <v>1035</v>
      </c>
      <c r="K85" s="657"/>
      <c r="L85" s="658"/>
      <c r="M85" s="654"/>
      <c r="N85" s="406"/>
      <c r="O85" s="406"/>
      <c r="P85" s="406">
        <v>1</v>
      </c>
      <c r="Q85" s="406">
        <v>1</v>
      </c>
      <c r="R85" s="649">
        <v>1</v>
      </c>
      <c r="S85" s="662">
        <f t="shared" si="6"/>
        <v>3</v>
      </c>
      <c r="T85" s="664"/>
      <c r="U85" s="679"/>
      <c r="V85" s="674">
        <v>1</v>
      </c>
      <c r="W85" s="406">
        <v>1</v>
      </c>
      <c r="X85" s="406">
        <v>1</v>
      </c>
      <c r="Y85" s="406"/>
      <c r="Z85" s="406"/>
      <c r="AA85" s="406"/>
      <c r="AB85" s="406"/>
      <c r="AC85" s="406"/>
      <c r="AD85" s="406"/>
      <c r="AE85" s="406"/>
      <c r="AF85" s="406"/>
      <c r="AG85" s="406"/>
      <c r="AH85" s="406"/>
      <c r="AI85" s="675"/>
      <c r="AJ85" s="681">
        <f t="shared" si="7"/>
        <v>3</v>
      </c>
      <c r="AK85" s="685"/>
      <c r="AL85" s="679"/>
      <c r="AM85" s="674"/>
      <c r="AN85" s="406"/>
      <c r="AO85" s="406"/>
      <c r="AP85" s="406"/>
      <c r="AQ85" s="406"/>
      <c r="AR85" s="406"/>
      <c r="AS85" s="675">
        <v>1</v>
      </c>
      <c r="AT85" s="687">
        <f t="shared" si="8"/>
        <v>0</v>
      </c>
      <c r="AU85" s="690"/>
      <c r="AV85" s="665"/>
      <c r="AW85" s="406"/>
      <c r="AX85" s="406"/>
      <c r="AY85" s="406"/>
      <c r="AZ85" s="406"/>
      <c r="BA85" s="406"/>
      <c r="BB85" s="406"/>
      <c r="BC85" s="406"/>
      <c r="BD85" s="406"/>
      <c r="BE85" s="406"/>
      <c r="BF85" s="406"/>
      <c r="BG85" s="406"/>
    </row>
    <row r="86" spans="2:59">
      <c r="B86" s="1348"/>
      <c r="C86" s="1352"/>
      <c r="D86" s="1353"/>
      <c r="E86" s="1338" t="s">
        <v>1062</v>
      </c>
      <c r="F86" s="420" t="s">
        <v>623</v>
      </c>
      <c r="G86" s="410" t="s">
        <v>485</v>
      </c>
      <c r="H86" s="430">
        <v>1</v>
      </c>
      <c r="I86" s="408"/>
      <c r="J86" s="625" t="s">
        <v>1035</v>
      </c>
      <c r="K86" s="657"/>
      <c r="L86" s="658"/>
      <c r="M86" s="654"/>
      <c r="N86" s="406"/>
      <c r="O86" s="406"/>
      <c r="P86" s="406">
        <v>1</v>
      </c>
      <c r="Q86" s="406">
        <v>1</v>
      </c>
      <c r="R86" s="649">
        <v>1</v>
      </c>
      <c r="S86" s="662">
        <f t="shared" si="6"/>
        <v>3</v>
      </c>
      <c r="T86" s="664"/>
      <c r="U86" s="679"/>
      <c r="V86" s="674"/>
      <c r="W86" s="406"/>
      <c r="X86" s="406"/>
      <c r="Y86" s="406"/>
      <c r="Z86" s="406"/>
      <c r="AA86" s="406"/>
      <c r="AB86" s="406"/>
      <c r="AC86" s="406"/>
      <c r="AD86" s="406"/>
      <c r="AE86" s="406"/>
      <c r="AF86" s="406"/>
      <c r="AG86" s="406"/>
      <c r="AH86" s="406">
        <v>1</v>
      </c>
      <c r="AI86" s="675"/>
      <c r="AJ86" s="681">
        <f t="shared" si="7"/>
        <v>1</v>
      </c>
      <c r="AK86" s="685"/>
      <c r="AL86" s="679"/>
      <c r="AM86" s="674"/>
      <c r="AN86" s="406"/>
      <c r="AO86" s="406"/>
      <c r="AP86" s="406"/>
      <c r="AQ86" s="406"/>
      <c r="AR86" s="406">
        <v>1</v>
      </c>
      <c r="AS86" s="675"/>
      <c r="AT86" s="687">
        <f t="shared" si="8"/>
        <v>1</v>
      </c>
      <c r="AU86" s="690"/>
      <c r="AV86" s="665"/>
      <c r="AW86" s="406"/>
      <c r="AX86" s="406"/>
      <c r="AY86" s="406"/>
      <c r="AZ86" s="406"/>
      <c r="BA86" s="406"/>
      <c r="BB86" s="406"/>
      <c r="BC86" s="406"/>
      <c r="BD86" s="406"/>
      <c r="BE86" s="406"/>
      <c r="BF86" s="406"/>
      <c r="BG86" s="406"/>
    </row>
    <row r="87" spans="2:59">
      <c r="B87" s="1348"/>
      <c r="C87" s="1352"/>
      <c r="D87" s="1353"/>
      <c r="E87" s="1339"/>
      <c r="F87" s="420" t="s">
        <v>624</v>
      </c>
      <c r="G87" s="410" t="s">
        <v>486</v>
      </c>
      <c r="H87" s="430">
        <v>1</v>
      </c>
      <c r="I87" s="408"/>
      <c r="J87" s="625" t="s">
        <v>1035</v>
      </c>
      <c r="K87" s="657"/>
      <c r="L87" s="658"/>
      <c r="M87" s="654"/>
      <c r="N87" s="406"/>
      <c r="O87" s="406"/>
      <c r="P87" s="406">
        <v>1</v>
      </c>
      <c r="Q87" s="406">
        <v>1</v>
      </c>
      <c r="R87" s="649">
        <v>1</v>
      </c>
      <c r="S87" s="662">
        <f t="shared" si="6"/>
        <v>3</v>
      </c>
      <c r="T87" s="664"/>
      <c r="U87" s="679"/>
      <c r="V87" s="674"/>
      <c r="W87" s="406"/>
      <c r="X87" s="406"/>
      <c r="Y87" s="406"/>
      <c r="Z87" s="406"/>
      <c r="AA87" s="406"/>
      <c r="AB87" s="406"/>
      <c r="AC87" s="406"/>
      <c r="AD87" s="406"/>
      <c r="AE87" s="406"/>
      <c r="AF87" s="406"/>
      <c r="AG87" s="406"/>
      <c r="AH87" s="406">
        <v>1</v>
      </c>
      <c r="AI87" s="675"/>
      <c r="AJ87" s="681">
        <f t="shared" si="7"/>
        <v>1</v>
      </c>
      <c r="AK87" s="685"/>
      <c r="AL87" s="679"/>
      <c r="AM87" s="674"/>
      <c r="AN87" s="406"/>
      <c r="AO87" s="406"/>
      <c r="AP87" s="406"/>
      <c r="AQ87" s="406"/>
      <c r="AR87" s="406">
        <v>1</v>
      </c>
      <c r="AS87" s="675"/>
      <c r="AT87" s="687">
        <f t="shared" si="8"/>
        <v>1</v>
      </c>
      <c r="AU87" s="690"/>
      <c r="AV87" s="665"/>
      <c r="AW87" s="406"/>
      <c r="AX87" s="406"/>
      <c r="AY87" s="406"/>
      <c r="AZ87" s="406"/>
      <c r="BA87" s="406"/>
      <c r="BB87" s="406"/>
      <c r="BC87" s="406"/>
      <c r="BD87" s="406"/>
      <c r="BE87" s="406"/>
      <c r="BF87" s="406"/>
      <c r="BG87" s="406"/>
    </row>
    <row r="88" spans="2:59">
      <c r="B88" s="1348"/>
      <c r="C88" s="1352"/>
      <c r="D88" s="1353"/>
      <c r="E88" s="1339"/>
      <c r="F88" s="420" t="s">
        <v>625</v>
      </c>
      <c r="G88" s="410" t="s">
        <v>487</v>
      </c>
      <c r="H88" s="430">
        <v>1</v>
      </c>
      <c r="I88" s="408"/>
      <c r="J88" s="625" t="s">
        <v>1035</v>
      </c>
      <c r="K88" s="657"/>
      <c r="L88" s="658"/>
      <c r="M88" s="654"/>
      <c r="N88" s="406"/>
      <c r="O88" s="406"/>
      <c r="P88" s="406">
        <v>1</v>
      </c>
      <c r="Q88" s="406">
        <v>1</v>
      </c>
      <c r="R88" s="649">
        <v>1</v>
      </c>
      <c r="S88" s="662">
        <f t="shared" si="6"/>
        <v>3</v>
      </c>
      <c r="T88" s="664"/>
      <c r="U88" s="679"/>
      <c r="V88" s="674"/>
      <c r="W88" s="406"/>
      <c r="X88" s="406"/>
      <c r="Y88" s="406"/>
      <c r="Z88" s="406"/>
      <c r="AA88" s="406"/>
      <c r="AB88" s="406"/>
      <c r="AC88" s="406"/>
      <c r="AD88" s="406"/>
      <c r="AE88" s="406"/>
      <c r="AF88" s="406"/>
      <c r="AG88" s="406"/>
      <c r="AH88" s="406">
        <v>1</v>
      </c>
      <c r="AI88" s="675"/>
      <c r="AJ88" s="681">
        <f t="shared" si="7"/>
        <v>1</v>
      </c>
      <c r="AK88" s="685"/>
      <c r="AL88" s="679"/>
      <c r="AM88" s="674"/>
      <c r="AN88" s="406"/>
      <c r="AO88" s="406"/>
      <c r="AP88" s="406"/>
      <c r="AQ88" s="406"/>
      <c r="AR88" s="406">
        <v>1</v>
      </c>
      <c r="AS88" s="675"/>
      <c r="AT88" s="687">
        <f t="shared" si="8"/>
        <v>1</v>
      </c>
      <c r="AU88" s="690"/>
      <c r="AV88" s="665"/>
      <c r="AW88" s="406"/>
      <c r="AX88" s="406"/>
      <c r="AY88" s="406"/>
      <c r="AZ88" s="406"/>
      <c r="BA88" s="406"/>
      <c r="BB88" s="406"/>
      <c r="BC88" s="406"/>
      <c r="BD88" s="406"/>
      <c r="BE88" s="406"/>
      <c r="BF88" s="406"/>
      <c r="BG88" s="406"/>
    </row>
    <row r="89" spans="2:59">
      <c r="B89" s="1349"/>
      <c r="C89" s="1354"/>
      <c r="D89" s="1355"/>
      <c r="E89" s="1340"/>
      <c r="F89" s="421" t="s">
        <v>626</v>
      </c>
      <c r="G89" s="411" t="s">
        <v>488</v>
      </c>
      <c r="H89" s="430">
        <v>1</v>
      </c>
      <c r="I89" s="408"/>
      <c r="J89" s="625" t="s">
        <v>1035</v>
      </c>
      <c r="K89" s="657"/>
      <c r="L89" s="658"/>
      <c r="M89" s="654"/>
      <c r="N89" s="406"/>
      <c r="O89" s="406"/>
      <c r="P89" s="406">
        <v>1</v>
      </c>
      <c r="Q89" s="406">
        <v>1</v>
      </c>
      <c r="R89" s="649">
        <v>1</v>
      </c>
      <c r="S89" s="662">
        <f t="shared" si="6"/>
        <v>3</v>
      </c>
      <c r="T89" s="664"/>
      <c r="U89" s="679"/>
      <c r="V89" s="674"/>
      <c r="W89" s="406"/>
      <c r="X89" s="406"/>
      <c r="Y89" s="406"/>
      <c r="Z89" s="406"/>
      <c r="AA89" s="406"/>
      <c r="AB89" s="406"/>
      <c r="AC89" s="406"/>
      <c r="AD89" s="406"/>
      <c r="AE89" s="406"/>
      <c r="AF89" s="406"/>
      <c r="AG89" s="406"/>
      <c r="AH89" s="406">
        <v>1</v>
      </c>
      <c r="AI89" s="675"/>
      <c r="AJ89" s="681">
        <f t="shared" si="7"/>
        <v>1</v>
      </c>
      <c r="AK89" s="685"/>
      <c r="AL89" s="679"/>
      <c r="AM89" s="674"/>
      <c r="AN89" s="406"/>
      <c r="AO89" s="406"/>
      <c r="AP89" s="406"/>
      <c r="AQ89" s="406"/>
      <c r="AR89" s="406">
        <v>1</v>
      </c>
      <c r="AS89" s="675"/>
      <c r="AT89" s="687">
        <f t="shared" si="8"/>
        <v>1</v>
      </c>
      <c r="AU89" s="690"/>
      <c r="AV89" s="665"/>
      <c r="AW89" s="406"/>
      <c r="AX89" s="406"/>
      <c r="AY89" s="406"/>
      <c r="AZ89" s="406"/>
      <c r="BA89" s="406"/>
      <c r="BB89" s="406"/>
      <c r="BC89" s="406"/>
      <c r="BD89" s="406"/>
      <c r="BE89" s="406"/>
      <c r="BF89" s="406"/>
      <c r="BG89" s="406"/>
    </row>
    <row r="90" spans="2:59">
      <c r="B90" s="1347" t="s">
        <v>740</v>
      </c>
      <c r="C90" s="1350" t="s">
        <v>738</v>
      </c>
      <c r="D90" s="1351"/>
      <c r="E90" s="1338" t="s">
        <v>749</v>
      </c>
      <c r="F90" s="419" t="s">
        <v>639</v>
      </c>
      <c r="G90" s="409" t="s">
        <v>489</v>
      </c>
      <c r="H90" s="430">
        <v>1</v>
      </c>
      <c r="I90" s="408"/>
      <c r="J90" s="625" t="s">
        <v>1040</v>
      </c>
      <c r="K90" s="657"/>
      <c r="L90" s="658"/>
      <c r="M90" s="654"/>
      <c r="N90" s="406"/>
      <c r="O90" s="406"/>
      <c r="P90" s="406">
        <v>1</v>
      </c>
      <c r="Q90" s="406">
        <v>1</v>
      </c>
      <c r="R90" s="649">
        <v>1</v>
      </c>
      <c r="S90" s="662">
        <f t="shared" si="6"/>
        <v>3</v>
      </c>
      <c r="T90" s="664"/>
      <c r="U90" s="679"/>
      <c r="V90" s="674"/>
      <c r="W90" s="406"/>
      <c r="X90" s="406"/>
      <c r="Y90" s="406"/>
      <c r="Z90" s="406"/>
      <c r="AA90" s="406"/>
      <c r="AB90" s="406"/>
      <c r="AC90" s="406"/>
      <c r="AD90" s="406"/>
      <c r="AE90" s="406"/>
      <c r="AF90" s="406"/>
      <c r="AG90" s="406"/>
      <c r="AH90" s="406">
        <v>1</v>
      </c>
      <c r="AI90" s="675"/>
      <c r="AJ90" s="681">
        <f t="shared" si="7"/>
        <v>1</v>
      </c>
      <c r="AK90" s="685"/>
      <c r="AL90" s="679"/>
      <c r="AM90" s="674"/>
      <c r="AN90" s="406"/>
      <c r="AO90" s="406"/>
      <c r="AP90" s="406"/>
      <c r="AQ90" s="406"/>
      <c r="AR90" s="406">
        <v>1</v>
      </c>
      <c r="AS90" s="675"/>
      <c r="AT90" s="687">
        <f t="shared" si="8"/>
        <v>1</v>
      </c>
      <c r="AU90" s="690"/>
      <c r="AV90" s="665"/>
      <c r="AW90" s="406"/>
      <c r="AX90" s="406"/>
      <c r="AY90" s="406"/>
      <c r="AZ90" s="406"/>
      <c r="BA90" s="406"/>
      <c r="BB90" s="406"/>
      <c r="BC90" s="406"/>
      <c r="BD90" s="406"/>
      <c r="BE90" s="406"/>
      <c r="BF90" s="406"/>
      <c r="BG90" s="406"/>
    </row>
    <row r="91" spans="2:59">
      <c r="B91" s="1348"/>
      <c r="C91" s="1352"/>
      <c r="D91" s="1353"/>
      <c r="E91" s="1339"/>
      <c r="F91" s="420" t="s">
        <v>640</v>
      </c>
      <c r="G91" s="410" t="s">
        <v>490</v>
      </c>
      <c r="H91" s="430">
        <v>1</v>
      </c>
      <c r="I91" s="408"/>
      <c r="J91" s="625" t="s">
        <v>1040</v>
      </c>
      <c r="K91" s="657"/>
      <c r="L91" s="658"/>
      <c r="M91" s="654"/>
      <c r="N91" s="406"/>
      <c r="O91" s="406"/>
      <c r="P91" s="406">
        <v>1</v>
      </c>
      <c r="Q91" s="406">
        <v>1</v>
      </c>
      <c r="R91" s="649">
        <v>1</v>
      </c>
      <c r="S91" s="662">
        <f t="shared" si="6"/>
        <v>3</v>
      </c>
      <c r="T91" s="664"/>
      <c r="U91" s="679"/>
      <c r="V91" s="674"/>
      <c r="W91" s="406"/>
      <c r="X91" s="406"/>
      <c r="Y91" s="406"/>
      <c r="Z91" s="406"/>
      <c r="AA91" s="406"/>
      <c r="AB91" s="406"/>
      <c r="AC91" s="406"/>
      <c r="AD91" s="406"/>
      <c r="AE91" s="406"/>
      <c r="AF91" s="406"/>
      <c r="AG91" s="406"/>
      <c r="AH91" s="406">
        <v>1</v>
      </c>
      <c r="AI91" s="675"/>
      <c r="AJ91" s="681">
        <f t="shared" si="7"/>
        <v>1</v>
      </c>
      <c r="AK91" s="685"/>
      <c r="AL91" s="679"/>
      <c r="AM91" s="674"/>
      <c r="AN91" s="406"/>
      <c r="AO91" s="406"/>
      <c r="AP91" s="406"/>
      <c r="AQ91" s="406"/>
      <c r="AR91" s="406">
        <v>1</v>
      </c>
      <c r="AS91" s="675"/>
      <c r="AT91" s="687">
        <f t="shared" si="8"/>
        <v>1</v>
      </c>
      <c r="AU91" s="690"/>
      <c r="AV91" s="665"/>
      <c r="AW91" s="406"/>
      <c r="AX91" s="406"/>
      <c r="AY91" s="406"/>
      <c r="AZ91" s="406"/>
      <c r="BA91" s="406"/>
      <c r="BB91" s="406"/>
      <c r="BC91" s="406"/>
      <c r="BD91" s="406"/>
      <c r="BE91" s="406"/>
      <c r="BF91" s="406"/>
      <c r="BG91" s="406"/>
    </row>
    <row r="92" spans="2:59">
      <c r="B92" s="1348"/>
      <c r="C92" s="1352"/>
      <c r="D92" s="1353"/>
      <c r="E92" s="1339"/>
      <c r="F92" s="420" t="s">
        <v>641</v>
      </c>
      <c r="G92" s="410" t="s">
        <v>491</v>
      </c>
      <c r="H92" s="430">
        <v>1</v>
      </c>
      <c r="I92" s="408"/>
      <c r="J92" s="625" t="s">
        <v>1040</v>
      </c>
      <c r="K92" s="657"/>
      <c r="L92" s="658"/>
      <c r="M92" s="654"/>
      <c r="N92" s="406"/>
      <c r="O92" s="406"/>
      <c r="P92" s="406">
        <v>1</v>
      </c>
      <c r="Q92" s="406">
        <v>1</v>
      </c>
      <c r="R92" s="649">
        <v>1</v>
      </c>
      <c r="S92" s="662">
        <f t="shared" si="6"/>
        <v>3</v>
      </c>
      <c r="T92" s="664"/>
      <c r="U92" s="679"/>
      <c r="V92" s="674"/>
      <c r="W92" s="406"/>
      <c r="X92" s="406"/>
      <c r="Y92" s="406"/>
      <c r="Z92" s="406"/>
      <c r="AA92" s="406"/>
      <c r="AB92" s="406"/>
      <c r="AC92" s="406"/>
      <c r="AD92" s="406"/>
      <c r="AE92" s="406"/>
      <c r="AF92" s="406"/>
      <c r="AG92" s="406"/>
      <c r="AH92" s="406">
        <v>1</v>
      </c>
      <c r="AI92" s="675"/>
      <c r="AJ92" s="681">
        <f t="shared" si="7"/>
        <v>1</v>
      </c>
      <c r="AK92" s="685"/>
      <c r="AL92" s="679"/>
      <c r="AM92" s="674"/>
      <c r="AN92" s="406"/>
      <c r="AO92" s="406"/>
      <c r="AP92" s="406"/>
      <c r="AQ92" s="406"/>
      <c r="AR92" s="406">
        <v>1</v>
      </c>
      <c r="AS92" s="675"/>
      <c r="AT92" s="687">
        <f t="shared" si="8"/>
        <v>1</v>
      </c>
      <c r="AU92" s="690"/>
      <c r="AV92" s="665"/>
      <c r="AW92" s="406"/>
      <c r="AX92" s="406"/>
      <c r="AY92" s="406"/>
      <c r="AZ92" s="406"/>
      <c r="BA92" s="406"/>
      <c r="BB92" s="406"/>
      <c r="BC92" s="406"/>
      <c r="BD92" s="406"/>
      <c r="BE92" s="406"/>
      <c r="BF92" s="406"/>
      <c r="BG92" s="406"/>
    </row>
    <row r="93" spans="2:59">
      <c r="B93" s="1348"/>
      <c r="C93" s="1352"/>
      <c r="D93" s="1353"/>
      <c r="E93" s="1339"/>
      <c r="F93" s="420" t="s">
        <v>642</v>
      </c>
      <c r="G93" s="410" t="s">
        <v>492</v>
      </c>
      <c r="H93" s="430">
        <v>1</v>
      </c>
      <c r="I93" s="408"/>
      <c r="J93" s="625" t="s">
        <v>1040</v>
      </c>
      <c r="K93" s="657"/>
      <c r="L93" s="658"/>
      <c r="M93" s="654"/>
      <c r="N93" s="406"/>
      <c r="O93" s="406"/>
      <c r="P93" s="406">
        <v>1</v>
      </c>
      <c r="Q93" s="406">
        <v>1</v>
      </c>
      <c r="R93" s="649">
        <v>1</v>
      </c>
      <c r="S93" s="662">
        <f t="shared" si="6"/>
        <v>3</v>
      </c>
      <c r="T93" s="664"/>
      <c r="U93" s="679"/>
      <c r="V93" s="674"/>
      <c r="W93" s="406"/>
      <c r="X93" s="406"/>
      <c r="Y93" s="406"/>
      <c r="Z93" s="406"/>
      <c r="AA93" s="406"/>
      <c r="AB93" s="406"/>
      <c r="AC93" s="406"/>
      <c r="AD93" s="406"/>
      <c r="AE93" s="406"/>
      <c r="AF93" s="406"/>
      <c r="AG93" s="406"/>
      <c r="AH93" s="406">
        <v>1</v>
      </c>
      <c r="AI93" s="675"/>
      <c r="AJ93" s="681">
        <f t="shared" si="7"/>
        <v>1</v>
      </c>
      <c r="AK93" s="685"/>
      <c r="AL93" s="679"/>
      <c r="AM93" s="674"/>
      <c r="AN93" s="406"/>
      <c r="AO93" s="406"/>
      <c r="AP93" s="406"/>
      <c r="AQ93" s="406"/>
      <c r="AR93" s="406">
        <v>1</v>
      </c>
      <c r="AS93" s="675"/>
      <c r="AT93" s="687">
        <f t="shared" si="8"/>
        <v>1</v>
      </c>
      <c r="AU93" s="690"/>
      <c r="AV93" s="665"/>
      <c r="AW93" s="406"/>
      <c r="AX93" s="406"/>
      <c r="AY93" s="406"/>
      <c r="AZ93" s="406"/>
      <c r="BA93" s="406"/>
      <c r="BB93" s="406"/>
      <c r="BC93" s="406"/>
      <c r="BD93" s="406"/>
      <c r="BE93" s="406"/>
      <c r="BF93" s="406"/>
      <c r="BG93" s="406"/>
    </row>
    <row r="94" spans="2:59">
      <c r="B94" s="1348"/>
      <c r="C94" s="1352"/>
      <c r="D94" s="1353"/>
      <c r="E94" s="1339"/>
      <c r="F94" s="421" t="s">
        <v>643</v>
      </c>
      <c r="G94" s="411" t="s">
        <v>493</v>
      </c>
      <c r="H94" s="430">
        <v>1</v>
      </c>
      <c r="I94" s="408"/>
      <c r="J94" s="625" t="s">
        <v>1035</v>
      </c>
      <c r="K94" s="657"/>
      <c r="L94" s="658"/>
      <c r="M94" s="654"/>
      <c r="N94" s="406"/>
      <c r="O94" s="406"/>
      <c r="P94" s="406">
        <v>1</v>
      </c>
      <c r="Q94" s="406">
        <v>1</v>
      </c>
      <c r="R94" s="649">
        <v>1</v>
      </c>
      <c r="S94" s="662">
        <f t="shared" si="6"/>
        <v>3</v>
      </c>
      <c r="T94" s="664"/>
      <c r="U94" s="679"/>
      <c r="V94" s="674"/>
      <c r="W94" s="406"/>
      <c r="X94" s="406"/>
      <c r="Y94" s="406"/>
      <c r="Z94" s="406"/>
      <c r="AA94" s="406"/>
      <c r="AB94" s="406"/>
      <c r="AC94" s="406"/>
      <c r="AD94" s="406"/>
      <c r="AE94" s="406"/>
      <c r="AF94" s="406"/>
      <c r="AG94" s="406"/>
      <c r="AH94" s="406">
        <v>1</v>
      </c>
      <c r="AI94" s="675"/>
      <c r="AJ94" s="681">
        <f t="shared" si="7"/>
        <v>1</v>
      </c>
      <c r="AK94" s="685"/>
      <c r="AL94" s="679"/>
      <c r="AM94" s="674"/>
      <c r="AN94" s="406"/>
      <c r="AO94" s="406"/>
      <c r="AP94" s="406"/>
      <c r="AQ94" s="406"/>
      <c r="AR94" s="406">
        <v>1</v>
      </c>
      <c r="AS94" s="675"/>
      <c r="AT94" s="687">
        <f t="shared" si="8"/>
        <v>1</v>
      </c>
      <c r="AU94" s="690"/>
      <c r="AV94" s="665"/>
      <c r="AW94" s="406"/>
      <c r="AX94" s="406"/>
      <c r="AY94" s="406"/>
      <c r="AZ94" s="406"/>
      <c r="BA94" s="406"/>
      <c r="BB94" s="406"/>
      <c r="BC94" s="406"/>
      <c r="BD94" s="406"/>
      <c r="BE94" s="406"/>
      <c r="BF94" s="406"/>
      <c r="BG94" s="406"/>
    </row>
    <row r="95" spans="2:59">
      <c r="B95" s="1348"/>
      <c r="C95" s="1352"/>
      <c r="D95" s="1353"/>
      <c r="E95" s="1338" t="s">
        <v>750</v>
      </c>
      <c r="F95" s="422" t="s">
        <v>644</v>
      </c>
      <c r="G95" s="410" t="s">
        <v>494</v>
      </c>
      <c r="H95" s="430">
        <v>1</v>
      </c>
      <c r="I95" s="408"/>
      <c r="J95" s="625" t="s">
        <v>1040</v>
      </c>
      <c r="K95" s="657"/>
      <c r="L95" s="658"/>
      <c r="M95" s="654"/>
      <c r="N95" s="406"/>
      <c r="O95" s="406"/>
      <c r="P95" s="406">
        <v>1</v>
      </c>
      <c r="Q95" s="406">
        <v>1</v>
      </c>
      <c r="R95" s="649">
        <v>1</v>
      </c>
      <c r="S95" s="662">
        <f t="shared" si="6"/>
        <v>3</v>
      </c>
      <c r="T95" s="664"/>
      <c r="U95" s="679"/>
      <c r="V95" s="674"/>
      <c r="W95" s="406"/>
      <c r="X95" s="406"/>
      <c r="Y95" s="406"/>
      <c r="Z95" s="406"/>
      <c r="AA95" s="406"/>
      <c r="AB95" s="406"/>
      <c r="AC95" s="406"/>
      <c r="AD95" s="406"/>
      <c r="AE95" s="406"/>
      <c r="AF95" s="406"/>
      <c r="AG95" s="406"/>
      <c r="AH95" s="406">
        <v>1</v>
      </c>
      <c r="AI95" s="675"/>
      <c r="AJ95" s="681">
        <f t="shared" si="7"/>
        <v>1</v>
      </c>
      <c r="AK95" s="685"/>
      <c r="AL95" s="679"/>
      <c r="AM95" s="674"/>
      <c r="AN95" s="406"/>
      <c r="AO95" s="406"/>
      <c r="AP95" s="406"/>
      <c r="AQ95" s="406"/>
      <c r="AR95" s="406">
        <v>1</v>
      </c>
      <c r="AS95" s="675"/>
      <c r="AT95" s="687">
        <f t="shared" si="8"/>
        <v>1</v>
      </c>
      <c r="AU95" s="690"/>
      <c r="AV95" s="665"/>
      <c r="AW95" s="406"/>
      <c r="AX95" s="406"/>
      <c r="AY95" s="406"/>
      <c r="AZ95" s="406"/>
      <c r="BA95" s="406"/>
      <c r="BB95" s="406"/>
      <c r="BC95" s="406"/>
      <c r="BD95" s="406"/>
      <c r="BE95" s="406"/>
      <c r="BF95" s="406"/>
      <c r="BG95" s="406"/>
    </row>
    <row r="96" spans="2:59">
      <c r="B96" s="1348"/>
      <c r="C96" s="1352"/>
      <c r="D96" s="1353"/>
      <c r="E96" s="1339"/>
      <c r="F96" s="422" t="s">
        <v>645</v>
      </c>
      <c r="G96" s="410" t="s">
        <v>495</v>
      </c>
      <c r="H96" s="430">
        <v>1</v>
      </c>
      <c r="I96" s="408"/>
      <c r="J96" s="625" t="s">
        <v>1040</v>
      </c>
      <c r="K96" s="657"/>
      <c r="L96" s="658"/>
      <c r="M96" s="654"/>
      <c r="N96" s="406"/>
      <c r="O96" s="406"/>
      <c r="P96" s="406">
        <v>1</v>
      </c>
      <c r="Q96" s="406">
        <v>1</v>
      </c>
      <c r="R96" s="649">
        <v>1</v>
      </c>
      <c r="S96" s="662">
        <f t="shared" si="6"/>
        <v>3</v>
      </c>
      <c r="T96" s="664"/>
      <c r="U96" s="679"/>
      <c r="V96" s="674"/>
      <c r="W96" s="406"/>
      <c r="X96" s="406"/>
      <c r="Y96" s="406"/>
      <c r="Z96" s="406"/>
      <c r="AA96" s="406"/>
      <c r="AB96" s="406"/>
      <c r="AC96" s="406"/>
      <c r="AD96" s="406"/>
      <c r="AE96" s="406"/>
      <c r="AF96" s="406"/>
      <c r="AG96" s="406"/>
      <c r="AH96" s="406">
        <v>1</v>
      </c>
      <c r="AI96" s="675"/>
      <c r="AJ96" s="681">
        <f t="shared" si="7"/>
        <v>1</v>
      </c>
      <c r="AK96" s="685"/>
      <c r="AL96" s="679"/>
      <c r="AM96" s="674"/>
      <c r="AN96" s="406"/>
      <c r="AO96" s="406"/>
      <c r="AP96" s="406"/>
      <c r="AQ96" s="406"/>
      <c r="AR96" s="406">
        <v>1</v>
      </c>
      <c r="AS96" s="675"/>
      <c r="AT96" s="687">
        <f t="shared" si="8"/>
        <v>1</v>
      </c>
      <c r="AU96" s="690"/>
      <c r="AV96" s="665"/>
      <c r="AW96" s="406"/>
      <c r="AX96" s="406"/>
      <c r="AY96" s="406"/>
      <c r="AZ96" s="406"/>
      <c r="BA96" s="406"/>
      <c r="BB96" s="406"/>
      <c r="BC96" s="406"/>
      <c r="BD96" s="406"/>
      <c r="BE96" s="406"/>
      <c r="BF96" s="406"/>
      <c r="BG96" s="406"/>
    </row>
    <row r="97" spans="2:59">
      <c r="B97" s="1348"/>
      <c r="C97" s="1352"/>
      <c r="D97" s="1353"/>
      <c r="E97" s="1339"/>
      <c r="F97" s="422" t="s">
        <v>646</v>
      </c>
      <c r="G97" s="410" t="s">
        <v>496</v>
      </c>
      <c r="H97" s="430">
        <v>1</v>
      </c>
      <c r="I97" s="408"/>
      <c r="J97" s="625" t="s">
        <v>1040</v>
      </c>
      <c r="K97" s="657"/>
      <c r="L97" s="658"/>
      <c r="M97" s="654"/>
      <c r="N97" s="406"/>
      <c r="O97" s="406"/>
      <c r="P97" s="406">
        <v>1</v>
      </c>
      <c r="Q97" s="406">
        <v>1</v>
      </c>
      <c r="R97" s="649">
        <v>1</v>
      </c>
      <c r="S97" s="662">
        <f t="shared" si="6"/>
        <v>3</v>
      </c>
      <c r="T97" s="664"/>
      <c r="U97" s="679"/>
      <c r="V97" s="674"/>
      <c r="W97" s="406"/>
      <c r="X97" s="406"/>
      <c r="Y97" s="406"/>
      <c r="Z97" s="406"/>
      <c r="AA97" s="406"/>
      <c r="AB97" s="406"/>
      <c r="AC97" s="406"/>
      <c r="AD97" s="406"/>
      <c r="AE97" s="406"/>
      <c r="AF97" s="406"/>
      <c r="AG97" s="406"/>
      <c r="AH97" s="406">
        <v>1</v>
      </c>
      <c r="AI97" s="675"/>
      <c r="AJ97" s="681">
        <f t="shared" si="7"/>
        <v>1</v>
      </c>
      <c r="AK97" s="685"/>
      <c r="AL97" s="679"/>
      <c r="AM97" s="674"/>
      <c r="AN97" s="406"/>
      <c r="AO97" s="406"/>
      <c r="AP97" s="406"/>
      <c r="AQ97" s="406"/>
      <c r="AR97" s="406">
        <v>1</v>
      </c>
      <c r="AS97" s="675"/>
      <c r="AT97" s="687">
        <f t="shared" si="8"/>
        <v>1</v>
      </c>
      <c r="AU97" s="690"/>
      <c r="AV97" s="665"/>
      <c r="AW97" s="406"/>
      <c r="AX97" s="406"/>
      <c r="AY97" s="406"/>
      <c r="AZ97" s="406"/>
      <c r="BA97" s="406"/>
      <c r="BB97" s="406"/>
      <c r="BC97" s="406"/>
      <c r="BD97" s="406"/>
      <c r="BE97" s="406"/>
      <c r="BF97" s="406"/>
      <c r="BG97" s="406"/>
    </row>
    <row r="98" spans="2:59">
      <c r="B98" s="1348"/>
      <c r="C98" s="1352"/>
      <c r="D98" s="1353"/>
      <c r="E98" s="1339"/>
      <c r="F98" s="422" t="s">
        <v>647</v>
      </c>
      <c r="G98" s="410" t="s">
        <v>497</v>
      </c>
      <c r="H98" s="430">
        <v>1</v>
      </c>
      <c r="I98" s="408"/>
      <c r="J98" s="625" t="s">
        <v>1040</v>
      </c>
      <c r="K98" s="657"/>
      <c r="L98" s="658"/>
      <c r="M98" s="654"/>
      <c r="N98" s="406"/>
      <c r="O98" s="406"/>
      <c r="P98" s="406">
        <v>1</v>
      </c>
      <c r="Q98" s="406">
        <v>1</v>
      </c>
      <c r="R98" s="649">
        <v>1</v>
      </c>
      <c r="S98" s="662">
        <f t="shared" si="6"/>
        <v>3</v>
      </c>
      <c r="T98" s="664"/>
      <c r="U98" s="679"/>
      <c r="V98" s="674"/>
      <c r="W98" s="406"/>
      <c r="X98" s="406"/>
      <c r="Y98" s="406"/>
      <c r="Z98" s="406"/>
      <c r="AA98" s="406"/>
      <c r="AB98" s="406"/>
      <c r="AC98" s="406"/>
      <c r="AD98" s="406"/>
      <c r="AE98" s="406"/>
      <c r="AF98" s="406"/>
      <c r="AG98" s="406"/>
      <c r="AH98" s="406">
        <v>1</v>
      </c>
      <c r="AI98" s="675"/>
      <c r="AJ98" s="681">
        <f t="shared" si="7"/>
        <v>1</v>
      </c>
      <c r="AK98" s="685"/>
      <c r="AL98" s="679"/>
      <c r="AM98" s="674"/>
      <c r="AN98" s="406"/>
      <c r="AO98" s="406"/>
      <c r="AP98" s="406"/>
      <c r="AQ98" s="406"/>
      <c r="AR98" s="406">
        <v>1</v>
      </c>
      <c r="AS98" s="675"/>
      <c r="AT98" s="687">
        <f t="shared" si="8"/>
        <v>1</v>
      </c>
      <c r="AU98" s="690"/>
      <c r="AV98" s="665"/>
      <c r="AW98" s="406"/>
      <c r="AX98" s="406"/>
      <c r="AY98" s="406"/>
      <c r="AZ98" s="406"/>
      <c r="BA98" s="406"/>
      <c r="BB98" s="406"/>
      <c r="BC98" s="406"/>
      <c r="BD98" s="406"/>
      <c r="BE98" s="406"/>
      <c r="BF98" s="406"/>
      <c r="BG98" s="406"/>
    </row>
    <row r="99" spans="2:59">
      <c r="B99" s="1348"/>
      <c r="C99" s="1352"/>
      <c r="D99" s="1353"/>
      <c r="E99" s="1339"/>
      <c r="F99" s="423" t="s">
        <v>648</v>
      </c>
      <c r="G99" s="411" t="s">
        <v>498</v>
      </c>
      <c r="H99" s="430">
        <v>1</v>
      </c>
      <c r="I99" s="408"/>
      <c r="J99" s="625" t="s">
        <v>1035</v>
      </c>
      <c r="K99" s="657"/>
      <c r="L99" s="658"/>
      <c r="M99" s="654"/>
      <c r="N99" s="406"/>
      <c r="O99" s="406"/>
      <c r="P99" s="406">
        <v>1</v>
      </c>
      <c r="Q99" s="406">
        <v>1</v>
      </c>
      <c r="R99" s="649">
        <v>1</v>
      </c>
      <c r="S99" s="662">
        <f t="shared" si="6"/>
        <v>3</v>
      </c>
      <c r="T99" s="664"/>
      <c r="U99" s="679"/>
      <c r="V99" s="674"/>
      <c r="W99" s="406"/>
      <c r="X99" s="406"/>
      <c r="Y99" s="406"/>
      <c r="Z99" s="406"/>
      <c r="AA99" s="406"/>
      <c r="AB99" s="406"/>
      <c r="AC99" s="406"/>
      <c r="AD99" s="406"/>
      <c r="AE99" s="406"/>
      <c r="AF99" s="406"/>
      <c r="AG99" s="406"/>
      <c r="AH99" s="406">
        <v>1</v>
      </c>
      <c r="AI99" s="675"/>
      <c r="AJ99" s="681">
        <f t="shared" si="7"/>
        <v>1</v>
      </c>
      <c r="AK99" s="685"/>
      <c r="AL99" s="679"/>
      <c r="AM99" s="674"/>
      <c r="AN99" s="406"/>
      <c r="AO99" s="406"/>
      <c r="AP99" s="406"/>
      <c r="AQ99" s="406"/>
      <c r="AR99" s="406">
        <v>1</v>
      </c>
      <c r="AS99" s="675"/>
      <c r="AT99" s="687">
        <f t="shared" si="8"/>
        <v>1</v>
      </c>
      <c r="AU99" s="690"/>
      <c r="AV99" s="665"/>
      <c r="AW99" s="406"/>
      <c r="AX99" s="406"/>
      <c r="AY99" s="406"/>
      <c r="AZ99" s="406"/>
      <c r="BA99" s="406"/>
      <c r="BB99" s="406"/>
      <c r="BC99" s="406"/>
      <c r="BD99" s="406"/>
      <c r="BE99" s="406"/>
      <c r="BF99" s="406"/>
      <c r="BG99" s="406"/>
    </row>
    <row r="100" spans="2:59">
      <c r="B100" s="1348"/>
      <c r="C100" s="1352"/>
      <c r="D100" s="1353"/>
      <c r="E100" s="1338" t="s">
        <v>751</v>
      </c>
      <c r="F100" s="422" t="s">
        <v>649</v>
      </c>
      <c r="G100" s="410" t="s">
        <v>499</v>
      </c>
      <c r="H100" s="430">
        <v>1</v>
      </c>
      <c r="I100" s="408"/>
      <c r="J100" s="625" t="s">
        <v>1040</v>
      </c>
      <c r="K100" s="657"/>
      <c r="L100" s="658"/>
      <c r="M100" s="654"/>
      <c r="N100" s="406"/>
      <c r="O100" s="406"/>
      <c r="P100" s="406">
        <v>1</v>
      </c>
      <c r="Q100" s="406">
        <v>1</v>
      </c>
      <c r="R100" s="649">
        <v>1</v>
      </c>
      <c r="S100" s="662">
        <f t="shared" si="6"/>
        <v>3</v>
      </c>
      <c r="T100" s="664"/>
      <c r="U100" s="679"/>
      <c r="V100" s="674"/>
      <c r="W100" s="406"/>
      <c r="X100" s="406"/>
      <c r="Y100" s="406"/>
      <c r="Z100" s="406"/>
      <c r="AA100" s="406"/>
      <c r="AB100" s="406"/>
      <c r="AC100" s="406"/>
      <c r="AD100" s="406"/>
      <c r="AE100" s="406"/>
      <c r="AF100" s="406"/>
      <c r="AG100" s="406"/>
      <c r="AH100" s="406">
        <v>1</v>
      </c>
      <c r="AI100" s="675"/>
      <c r="AJ100" s="681">
        <f t="shared" si="7"/>
        <v>1</v>
      </c>
      <c r="AK100" s="685"/>
      <c r="AL100" s="679"/>
      <c r="AM100" s="674"/>
      <c r="AN100" s="406"/>
      <c r="AO100" s="406"/>
      <c r="AP100" s="406"/>
      <c r="AQ100" s="406"/>
      <c r="AR100" s="406">
        <v>1</v>
      </c>
      <c r="AS100" s="675"/>
      <c r="AT100" s="687">
        <f t="shared" si="8"/>
        <v>1</v>
      </c>
      <c r="AU100" s="690"/>
      <c r="AV100" s="665"/>
      <c r="AW100" s="406"/>
      <c r="AX100" s="406"/>
      <c r="AY100" s="406"/>
      <c r="AZ100" s="406"/>
      <c r="BA100" s="406"/>
      <c r="BB100" s="406"/>
      <c r="BC100" s="406"/>
      <c r="BD100" s="406"/>
      <c r="BE100" s="406"/>
      <c r="BF100" s="406"/>
      <c r="BG100" s="406"/>
    </row>
    <row r="101" spans="2:59">
      <c r="B101" s="1348"/>
      <c r="C101" s="1352"/>
      <c r="D101" s="1353"/>
      <c r="E101" s="1339"/>
      <c r="F101" s="422" t="s">
        <v>650</v>
      </c>
      <c r="G101" s="410" t="s">
        <v>500</v>
      </c>
      <c r="H101" s="430">
        <v>1</v>
      </c>
      <c r="I101" s="408"/>
      <c r="J101" s="625" t="s">
        <v>1040</v>
      </c>
      <c r="K101" s="657"/>
      <c r="L101" s="658"/>
      <c r="M101" s="654"/>
      <c r="N101" s="406"/>
      <c r="O101" s="406"/>
      <c r="P101" s="406">
        <v>1</v>
      </c>
      <c r="Q101" s="406">
        <v>1</v>
      </c>
      <c r="R101" s="649">
        <v>1</v>
      </c>
      <c r="S101" s="662">
        <f t="shared" si="6"/>
        <v>3</v>
      </c>
      <c r="T101" s="664"/>
      <c r="U101" s="679"/>
      <c r="V101" s="674"/>
      <c r="W101" s="406"/>
      <c r="X101" s="406"/>
      <c r="Y101" s="406"/>
      <c r="Z101" s="406"/>
      <c r="AA101" s="406"/>
      <c r="AB101" s="406"/>
      <c r="AC101" s="406"/>
      <c r="AD101" s="406"/>
      <c r="AE101" s="406"/>
      <c r="AF101" s="406"/>
      <c r="AG101" s="406"/>
      <c r="AH101" s="406">
        <v>1</v>
      </c>
      <c r="AI101" s="675"/>
      <c r="AJ101" s="681">
        <f t="shared" si="7"/>
        <v>1</v>
      </c>
      <c r="AK101" s="685"/>
      <c r="AL101" s="679"/>
      <c r="AM101" s="674"/>
      <c r="AN101" s="406"/>
      <c r="AO101" s="406"/>
      <c r="AP101" s="406"/>
      <c r="AQ101" s="406"/>
      <c r="AR101" s="406">
        <v>1</v>
      </c>
      <c r="AS101" s="675"/>
      <c r="AT101" s="687">
        <f t="shared" si="8"/>
        <v>1</v>
      </c>
      <c r="AU101" s="690"/>
      <c r="AV101" s="665"/>
      <c r="AW101" s="406"/>
      <c r="AX101" s="406"/>
      <c r="AY101" s="406"/>
      <c r="AZ101" s="406"/>
      <c r="BA101" s="406"/>
      <c r="BB101" s="406"/>
      <c r="BC101" s="406"/>
      <c r="BD101" s="406"/>
      <c r="BE101" s="406"/>
      <c r="BF101" s="406"/>
      <c r="BG101" s="406"/>
    </row>
    <row r="102" spans="2:59">
      <c r="B102" s="1348"/>
      <c r="C102" s="1352"/>
      <c r="D102" s="1353"/>
      <c r="E102" s="1339"/>
      <c r="F102" s="422" t="s">
        <v>651</v>
      </c>
      <c r="G102" s="410" t="s">
        <v>501</v>
      </c>
      <c r="H102" s="430">
        <v>1</v>
      </c>
      <c r="I102" s="408"/>
      <c r="J102" s="625" t="s">
        <v>1040</v>
      </c>
      <c r="K102" s="657"/>
      <c r="L102" s="658"/>
      <c r="M102" s="654"/>
      <c r="N102" s="406"/>
      <c r="O102" s="406"/>
      <c r="P102" s="406">
        <v>1</v>
      </c>
      <c r="Q102" s="406">
        <v>1</v>
      </c>
      <c r="R102" s="649">
        <v>1</v>
      </c>
      <c r="S102" s="662">
        <f t="shared" si="6"/>
        <v>3</v>
      </c>
      <c r="T102" s="664"/>
      <c r="U102" s="679"/>
      <c r="V102" s="674"/>
      <c r="W102" s="406"/>
      <c r="X102" s="406"/>
      <c r="Y102" s="406"/>
      <c r="Z102" s="406"/>
      <c r="AA102" s="406"/>
      <c r="AB102" s="406"/>
      <c r="AC102" s="406"/>
      <c r="AD102" s="406"/>
      <c r="AE102" s="406"/>
      <c r="AF102" s="406"/>
      <c r="AG102" s="406"/>
      <c r="AH102" s="406">
        <v>1</v>
      </c>
      <c r="AI102" s="675"/>
      <c r="AJ102" s="681">
        <f t="shared" si="7"/>
        <v>1</v>
      </c>
      <c r="AK102" s="685"/>
      <c r="AL102" s="679"/>
      <c r="AM102" s="674"/>
      <c r="AN102" s="406"/>
      <c r="AO102" s="406"/>
      <c r="AP102" s="406"/>
      <c r="AQ102" s="406"/>
      <c r="AR102" s="406">
        <v>1</v>
      </c>
      <c r="AS102" s="675"/>
      <c r="AT102" s="687">
        <f t="shared" si="8"/>
        <v>1</v>
      </c>
      <c r="AU102" s="690"/>
      <c r="AV102" s="665"/>
      <c r="AW102" s="406"/>
      <c r="AX102" s="406"/>
      <c r="AY102" s="406"/>
      <c r="AZ102" s="406"/>
      <c r="BA102" s="406"/>
      <c r="BB102" s="406"/>
      <c r="BC102" s="406"/>
      <c r="BD102" s="406"/>
      <c r="BE102" s="406"/>
      <c r="BF102" s="406"/>
      <c r="BG102" s="406"/>
    </row>
    <row r="103" spans="2:59">
      <c r="B103" s="1348"/>
      <c r="C103" s="1352"/>
      <c r="D103" s="1353"/>
      <c r="E103" s="1339"/>
      <c r="F103" s="422" t="s">
        <v>652</v>
      </c>
      <c r="G103" s="410" t="s">
        <v>502</v>
      </c>
      <c r="H103" s="430">
        <v>1</v>
      </c>
      <c r="I103" s="408"/>
      <c r="J103" s="625" t="s">
        <v>1040</v>
      </c>
      <c r="K103" s="657"/>
      <c r="L103" s="658"/>
      <c r="M103" s="654"/>
      <c r="N103" s="406"/>
      <c r="O103" s="406"/>
      <c r="P103" s="406">
        <v>1</v>
      </c>
      <c r="Q103" s="406">
        <v>1</v>
      </c>
      <c r="R103" s="649">
        <v>1</v>
      </c>
      <c r="S103" s="662">
        <f t="shared" si="6"/>
        <v>3</v>
      </c>
      <c r="T103" s="664"/>
      <c r="U103" s="679"/>
      <c r="V103" s="674"/>
      <c r="W103" s="406"/>
      <c r="X103" s="406"/>
      <c r="Y103" s="406"/>
      <c r="Z103" s="406"/>
      <c r="AA103" s="406"/>
      <c r="AB103" s="406"/>
      <c r="AC103" s="406"/>
      <c r="AD103" s="406"/>
      <c r="AE103" s="406"/>
      <c r="AF103" s="406"/>
      <c r="AG103" s="406"/>
      <c r="AH103" s="406">
        <v>1</v>
      </c>
      <c r="AI103" s="675"/>
      <c r="AJ103" s="681">
        <f t="shared" si="7"/>
        <v>1</v>
      </c>
      <c r="AK103" s="685"/>
      <c r="AL103" s="679"/>
      <c r="AM103" s="674"/>
      <c r="AN103" s="406"/>
      <c r="AO103" s="406"/>
      <c r="AP103" s="406"/>
      <c r="AQ103" s="406"/>
      <c r="AR103" s="406">
        <v>1</v>
      </c>
      <c r="AS103" s="675"/>
      <c r="AT103" s="687">
        <f t="shared" si="8"/>
        <v>1</v>
      </c>
      <c r="AU103" s="690"/>
      <c r="AV103" s="665"/>
      <c r="AW103" s="406"/>
      <c r="AX103" s="406"/>
      <c r="AY103" s="406"/>
      <c r="AZ103" s="406"/>
      <c r="BA103" s="406"/>
      <c r="BB103" s="406"/>
      <c r="BC103" s="406"/>
      <c r="BD103" s="406"/>
      <c r="BE103" s="406"/>
      <c r="BF103" s="406"/>
      <c r="BG103" s="406"/>
    </row>
    <row r="104" spans="2:59">
      <c r="B104" s="1348"/>
      <c r="C104" s="1352"/>
      <c r="D104" s="1353"/>
      <c r="E104" s="1339"/>
      <c r="F104" s="423" t="s">
        <v>653</v>
      </c>
      <c r="G104" s="411" t="s">
        <v>503</v>
      </c>
      <c r="H104" s="430">
        <v>1</v>
      </c>
      <c r="I104" s="408"/>
      <c r="J104" s="625" t="s">
        <v>1035</v>
      </c>
      <c r="K104" s="657"/>
      <c r="L104" s="658"/>
      <c r="M104" s="654"/>
      <c r="N104" s="406"/>
      <c r="O104" s="406"/>
      <c r="P104" s="406">
        <v>1</v>
      </c>
      <c r="Q104" s="406">
        <v>1</v>
      </c>
      <c r="R104" s="649">
        <v>1</v>
      </c>
      <c r="S104" s="662">
        <f t="shared" si="6"/>
        <v>3</v>
      </c>
      <c r="T104" s="664"/>
      <c r="U104" s="679"/>
      <c r="V104" s="674"/>
      <c r="W104" s="406"/>
      <c r="X104" s="406"/>
      <c r="Y104" s="406"/>
      <c r="Z104" s="406"/>
      <c r="AA104" s="406"/>
      <c r="AB104" s="406"/>
      <c r="AC104" s="406"/>
      <c r="AD104" s="406"/>
      <c r="AE104" s="406"/>
      <c r="AF104" s="406"/>
      <c r="AG104" s="406"/>
      <c r="AH104" s="406">
        <v>1</v>
      </c>
      <c r="AI104" s="675"/>
      <c r="AJ104" s="681">
        <f t="shared" si="7"/>
        <v>1</v>
      </c>
      <c r="AK104" s="685"/>
      <c r="AL104" s="679"/>
      <c r="AM104" s="674"/>
      <c r="AN104" s="406"/>
      <c r="AO104" s="406"/>
      <c r="AP104" s="406"/>
      <c r="AQ104" s="406"/>
      <c r="AR104" s="406">
        <v>1</v>
      </c>
      <c r="AS104" s="675"/>
      <c r="AT104" s="687">
        <f t="shared" si="8"/>
        <v>1</v>
      </c>
      <c r="AU104" s="690"/>
      <c r="AV104" s="665"/>
      <c r="AW104" s="406"/>
      <c r="AX104" s="406"/>
      <c r="AY104" s="406"/>
      <c r="AZ104" s="406"/>
      <c r="BA104" s="406"/>
      <c r="BB104" s="406"/>
      <c r="BC104" s="406"/>
      <c r="BD104" s="406"/>
      <c r="BE104" s="406"/>
      <c r="BF104" s="406"/>
      <c r="BG104" s="406"/>
    </row>
    <row r="105" spans="2:59">
      <c r="B105" s="1348"/>
      <c r="C105" s="1352"/>
      <c r="D105" s="1353"/>
      <c r="E105" s="1338" t="s">
        <v>752</v>
      </c>
      <c r="F105" s="422" t="s">
        <v>654</v>
      </c>
      <c r="G105" s="410" t="s">
        <v>504</v>
      </c>
      <c r="H105" s="430">
        <v>1</v>
      </c>
      <c r="I105" s="408"/>
      <c r="J105" s="625" t="s">
        <v>1040</v>
      </c>
      <c r="K105" s="657"/>
      <c r="L105" s="658"/>
      <c r="M105" s="654"/>
      <c r="N105" s="406"/>
      <c r="O105" s="406"/>
      <c r="P105" s="406">
        <v>1</v>
      </c>
      <c r="Q105" s="406">
        <v>1</v>
      </c>
      <c r="R105" s="649">
        <v>1</v>
      </c>
      <c r="S105" s="662">
        <f t="shared" si="6"/>
        <v>3</v>
      </c>
      <c r="T105" s="664"/>
      <c r="U105" s="679"/>
      <c r="V105" s="674"/>
      <c r="W105" s="406"/>
      <c r="X105" s="406"/>
      <c r="Y105" s="406"/>
      <c r="Z105" s="406"/>
      <c r="AA105" s="406"/>
      <c r="AB105" s="406"/>
      <c r="AC105" s="406"/>
      <c r="AD105" s="406"/>
      <c r="AE105" s="406"/>
      <c r="AF105" s="406"/>
      <c r="AG105" s="406"/>
      <c r="AH105" s="406">
        <v>1</v>
      </c>
      <c r="AI105" s="675"/>
      <c r="AJ105" s="681">
        <f t="shared" si="7"/>
        <v>1</v>
      </c>
      <c r="AK105" s="685"/>
      <c r="AL105" s="679"/>
      <c r="AM105" s="674"/>
      <c r="AN105" s="406"/>
      <c r="AO105" s="406"/>
      <c r="AP105" s="406"/>
      <c r="AQ105" s="406"/>
      <c r="AR105" s="406">
        <v>1</v>
      </c>
      <c r="AS105" s="675"/>
      <c r="AT105" s="687">
        <f t="shared" si="8"/>
        <v>1</v>
      </c>
      <c r="AU105" s="690"/>
      <c r="AV105" s="665"/>
      <c r="AW105" s="406"/>
      <c r="AX105" s="406"/>
      <c r="AY105" s="406"/>
      <c r="AZ105" s="406"/>
      <c r="BA105" s="406"/>
      <c r="BB105" s="406"/>
      <c r="BC105" s="406"/>
      <c r="BD105" s="406"/>
      <c r="BE105" s="406"/>
      <c r="BF105" s="406"/>
      <c r="BG105" s="406"/>
    </row>
    <row r="106" spans="2:59">
      <c r="B106" s="1348"/>
      <c r="C106" s="1352"/>
      <c r="D106" s="1353"/>
      <c r="E106" s="1339"/>
      <c r="F106" s="422" t="s">
        <v>655</v>
      </c>
      <c r="G106" s="410" t="s">
        <v>505</v>
      </c>
      <c r="H106" s="430">
        <v>1</v>
      </c>
      <c r="I106" s="408"/>
      <c r="J106" s="625" t="s">
        <v>1040</v>
      </c>
      <c r="K106" s="657"/>
      <c r="L106" s="658"/>
      <c r="M106" s="654"/>
      <c r="N106" s="406"/>
      <c r="O106" s="406"/>
      <c r="P106" s="406">
        <v>1</v>
      </c>
      <c r="Q106" s="406">
        <v>1</v>
      </c>
      <c r="R106" s="649">
        <v>1</v>
      </c>
      <c r="S106" s="662">
        <f t="shared" si="6"/>
        <v>3</v>
      </c>
      <c r="T106" s="664"/>
      <c r="U106" s="679"/>
      <c r="V106" s="674"/>
      <c r="W106" s="406"/>
      <c r="X106" s="406"/>
      <c r="Y106" s="406"/>
      <c r="Z106" s="406"/>
      <c r="AA106" s="406"/>
      <c r="AB106" s="406"/>
      <c r="AC106" s="406"/>
      <c r="AD106" s="406"/>
      <c r="AE106" s="406"/>
      <c r="AF106" s="406"/>
      <c r="AG106" s="406"/>
      <c r="AH106" s="406">
        <v>1</v>
      </c>
      <c r="AI106" s="675"/>
      <c r="AJ106" s="681">
        <f t="shared" si="7"/>
        <v>1</v>
      </c>
      <c r="AK106" s="685"/>
      <c r="AL106" s="679"/>
      <c r="AM106" s="674"/>
      <c r="AN106" s="406"/>
      <c r="AO106" s="406"/>
      <c r="AP106" s="406"/>
      <c r="AQ106" s="406"/>
      <c r="AR106" s="406">
        <v>1</v>
      </c>
      <c r="AS106" s="675"/>
      <c r="AT106" s="687">
        <f t="shared" si="8"/>
        <v>1</v>
      </c>
      <c r="AU106" s="690"/>
      <c r="AV106" s="665"/>
      <c r="AW106" s="406"/>
      <c r="AX106" s="406"/>
      <c r="AY106" s="406"/>
      <c r="AZ106" s="406"/>
      <c r="BA106" s="406"/>
      <c r="BB106" s="406"/>
      <c r="BC106" s="406"/>
      <c r="BD106" s="406"/>
      <c r="BE106" s="406"/>
      <c r="BF106" s="406"/>
      <c r="BG106" s="406"/>
    </row>
    <row r="107" spans="2:59">
      <c r="B107" s="1348"/>
      <c r="C107" s="1352"/>
      <c r="D107" s="1353"/>
      <c r="E107" s="1339"/>
      <c r="F107" s="422" t="s">
        <v>656</v>
      </c>
      <c r="G107" s="410" t="s">
        <v>506</v>
      </c>
      <c r="H107" s="430">
        <v>1</v>
      </c>
      <c r="I107" s="408"/>
      <c r="J107" s="625" t="s">
        <v>1040</v>
      </c>
      <c r="K107" s="657"/>
      <c r="L107" s="658"/>
      <c r="M107" s="654"/>
      <c r="N107" s="406"/>
      <c r="O107" s="406"/>
      <c r="P107" s="406">
        <v>1</v>
      </c>
      <c r="Q107" s="406">
        <v>1</v>
      </c>
      <c r="R107" s="649">
        <v>1</v>
      </c>
      <c r="S107" s="662">
        <f t="shared" si="6"/>
        <v>3</v>
      </c>
      <c r="T107" s="664"/>
      <c r="U107" s="679"/>
      <c r="V107" s="674"/>
      <c r="W107" s="406"/>
      <c r="X107" s="406"/>
      <c r="Y107" s="406"/>
      <c r="Z107" s="406"/>
      <c r="AA107" s="406"/>
      <c r="AB107" s="406"/>
      <c r="AC107" s="406"/>
      <c r="AD107" s="406"/>
      <c r="AE107" s="406"/>
      <c r="AF107" s="406"/>
      <c r="AG107" s="406"/>
      <c r="AH107" s="406">
        <v>1</v>
      </c>
      <c r="AI107" s="675"/>
      <c r="AJ107" s="681">
        <f t="shared" si="7"/>
        <v>1</v>
      </c>
      <c r="AK107" s="685"/>
      <c r="AL107" s="679"/>
      <c r="AM107" s="674"/>
      <c r="AN107" s="406"/>
      <c r="AO107" s="406"/>
      <c r="AP107" s="406"/>
      <c r="AQ107" s="406"/>
      <c r="AR107" s="406">
        <v>1</v>
      </c>
      <c r="AS107" s="675"/>
      <c r="AT107" s="687">
        <f t="shared" si="8"/>
        <v>1</v>
      </c>
      <c r="AU107" s="690"/>
      <c r="AV107" s="665"/>
      <c r="AW107" s="406"/>
      <c r="AX107" s="406"/>
      <c r="AY107" s="406"/>
      <c r="AZ107" s="406"/>
      <c r="BA107" s="406"/>
      <c r="BB107" s="406"/>
      <c r="BC107" s="406"/>
      <c r="BD107" s="406"/>
      <c r="BE107" s="406"/>
      <c r="BF107" s="406"/>
      <c r="BG107" s="406"/>
    </row>
    <row r="108" spans="2:59">
      <c r="B108" s="1348"/>
      <c r="C108" s="1352"/>
      <c r="D108" s="1353"/>
      <c r="E108" s="1339"/>
      <c r="F108" s="422" t="s">
        <v>657</v>
      </c>
      <c r="G108" s="410" t="s">
        <v>507</v>
      </c>
      <c r="H108" s="430">
        <v>1</v>
      </c>
      <c r="I108" s="408"/>
      <c r="J108" s="625" t="s">
        <v>1040</v>
      </c>
      <c r="K108" s="657"/>
      <c r="L108" s="658"/>
      <c r="M108" s="654"/>
      <c r="N108" s="406"/>
      <c r="O108" s="406"/>
      <c r="P108" s="406">
        <v>1</v>
      </c>
      <c r="Q108" s="406">
        <v>1</v>
      </c>
      <c r="R108" s="649">
        <v>1</v>
      </c>
      <c r="S108" s="662">
        <f t="shared" si="6"/>
        <v>3</v>
      </c>
      <c r="T108" s="664"/>
      <c r="U108" s="679"/>
      <c r="V108" s="674"/>
      <c r="W108" s="406"/>
      <c r="X108" s="406"/>
      <c r="Y108" s="406"/>
      <c r="Z108" s="406"/>
      <c r="AA108" s="406"/>
      <c r="AB108" s="406"/>
      <c r="AC108" s="406"/>
      <c r="AD108" s="406"/>
      <c r="AE108" s="406"/>
      <c r="AF108" s="406"/>
      <c r="AG108" s="406"/>
      <c r="AH108" s="406">
        <v>1</v>
      </c>
      <c r="AI108" s="675"/>
      <c r="AJ108" s="681">
        <f t="shared" si="7"/>
        <v>1</v>
      </c>
      <c r="AK108" s="685"/>
      <c r="AL108" s="679"/>
      <c r="AM108" s="674"/>
      <c r="AN108" s="406"/>
      <c r="AO108" s="406"/>
      <c r="AP108" s="406"/>
      <c r="AQ108" s="406"/>
      <c r="AR108" s="406">
        <v>1</v>
      </c>
      <c r="AS108" s="675"/>
      <c r="AT108" s="687">
        <f t="shared" si="8"/>
        <v>1</v>
      </c>
      <c r="AU108" s="690"/>
      <c r="AV108" s="665"/>
      <c r="AW108" s="406"/>
      <c r="AX108" s="406"/>
      <c r="AY108" s="406"/>
      <c r="AZ108" s="406"/>
      <c r="BA108" s="406"/>
      <c r="BB108" s="406"/>
      <c r="BC108" s="406"/>
      <c r="BD108" s="406"/>
      <c r="BE108" s="406"/>
      <c r="BF108" s="406"/>
      <c r="BG108" s="406"/>
    </row>
    <row r="109" spans="2:59">
      <c r="B109" s="1348"/>
      <c r="C109" s="1354"/>
      <c r="D109" s="1355"/>
      <c r="E109" s="1339"/>
      <c r="F109" s="423" t="s">
        <v>658</v>
      </c>
      <c r="G109" s="411" t="s">
        <v>508</v>
      </c>
      <c r="H109" s="430">
        <v>1</v>
      </c>
      <c r="I109" s="408"/>
      <c r="J109" s="625" t="s">
        <v>1035</v>
      </c>
      <c r="K109" s="657"/>
      <c r="L109" s="658"/>
      <c r="M109" s="654"/>
      <c r="N109" s="406"/>
      <c r="O109" s="406"/>
      <c r="P109" s="406">
        <v>1</v>
      </c>
      <c r="Q109" s="406">
        <v>1</v>
      </c>
      <c r="R109" s="649">
        <v>1</v>
      </c>
      <c r="S109" s="662">
        <f t="shared" si="6"/>
        <v>3</v>
      </c>
      <c r="T109" s="664"/>
      <c r="U109" s="679"/>
      <c r="V109" s="674"/>
      <c r="W109" s="406"/>
      <c r="X109" s="406"/>
      <c r="Y109" s="406"/>
      <c r="Z109" s="406"/>
      <c r="AA109" s="406"/>
      <c r="AB109" s="406"/>
      <c r="AC109" s="406"/>
      <c r="AD109" s="406"/>
      <c r="AE109" s="406"/>
      <c r="AF109" s="406"/>
      <c r="AG109" s="406"/>
      <c r="AH109" s="406">
        <v>1</v>
      </c>
      <c r="AI109" s="675"/>
      <c r="AJ109" s="681">
        <f t="shared" si="7"/>
        <v>1</v>
      </c>
      <c r="AK109" s="685"/>
      <c r="AL109" s="679"/>
      <c r="AM109" s="674"/>
      <c r="AN109" s="406"/>
      <c r="AO109" s="406"/>
      <c r="AP109" s="406"/>
      <c r="AQ109" s="406"/>
      <c r="AR109" s="406">
        <v>1</v>
      </c>
      <c r="AS109" s="675"/>
      <c r="AT109" s="687">
        <f t="shared" si="8"/>
        <v>1</v>
      </c>
      <c r="AU109" s="690"/>
      <c r="AV109" s="665"/>
      <c r="AW109" s="406"/>
      <c r="AX109" s="406"/>
      <c r="AY109" s="406"/>
      <c r="AZ109" s="406"/>
      <c r="BA109" s="406"/>
      <c r="BB109" s="406"/>
      <c r="BC109" s="406"/>
      <c r="BD109" s="406"/>
      <c r="BE109" s="406"/>
      <c r="BF109" s="406"/>
      <c r="BG109" s="406"/>
    </row>
    <row r="110" spans="2:59">
      <c r="B110" s="1348"/>
      <c r="C110" s="1352" t="s">
        <v>739</v>
      </c>
      <c r="D110" s="1353"/>
      <c r="E110" s="1338" t="s">
        <v>753</v>
      </c>
      <c r="F110" s="422" t="s">
        <v>659</v>
      </c>
      <c r="G110" s="410" t="s">
        <v>509</v>
      </c>
      <c r="H110" s="430">
        <v>1</v>
      </c>
      <c r="I110" s="408"/>
      <c r="J110" s="625" t="s">
        <v>1040</v>
      </c>
      <c r="K110" s="657"/>
      <c r="L110" s="658"/>
      <c r="M110" s="654"/>
      <c r="N110" s="406"/>
      <c r="O110" s="406"/>
      <c r="P110" s="406">
        <v>1</v>
      </c>
      <c r="Q110" s="406">
        <v>1</v>
      </c>
      <c r="R110" s="649">
        <v>1</v>
      </c>
      <c r="S110" s="662">
        <f t="shared" si="6"/>
        <v>3</v>
      </c>
      <c r="T110" s="664"/>
      <c r="U110" s="679"/>
      <c r="V110" s="674"/>
      <c r="W110" s="406"/>
      <c r="X110" s="406"/>
      <c r="Y110" s="406"/>
      <c r="Z110" s="406"/>
      <c r="AA110" s="406"/>
      <c r="AB110" s="406"/>
      <c r="AC110" s="406"/>
      <c r="AD110" s="406"/>
      <c r="AE110" s="406"/>
      <c r="AF110" s="406"/>
      <c r="AG110" s="406"/>
      <c r="AH110" s="406">
        <v>1</v>
      </c>
      <c r="AI110" s="675"/>
      <c r="AJ110" s="681">
        <f t="shared" si="7"/>
        <v>1</v>
      </c>
      <c r="AK110" s="685"/>
      <c r="AL110" s="679"/>
      <c r="AM110" s="674"/>
      <c r="AN110" s="406"/>
      <c r="AO110" s="406"/>
      <c r="AP110" s="406"/>
      <c r="AQ110" s="406"/>
      <c r="AR110" s="406">
        <v>1</v>
      </c>
      <c r="AS110" s="675"/>
      <c r="AT110" s="687">
        <f t="shared" si="8"/>
        <v>1</v>
      </c>
      <c r="AU110" s="690"/>
      <c r="AV110" s="665"/>
      <c r="AW110" s="406"/>
      <c r="AX110" s="406"/>
      <c r="AY110" s="406"/>
      <c r="AZ110" s="406"/>
      <c r="BA110" s="406"/>
      <c r="BB110" s="406"/>
      <c r="BC110" s="406"/>
      <c r="BD110" s="406"/>
      <c r="BE110" s="406"/>
      <c r="BF110" s="406"/>
      <c r="BG110" s="406"/>
    </row>
    <row r="111" spans="2:59">
      <c r="B111" s="1348"/>
      <c r="C111" s="1356"/>
      <c r="D111" s="1357"/>
      <c r="E111" s="1339"/>
      <c r="F111" s="422" t="s">
        <v>660</v>
      </c>
      <c r="G111" s="410" t="s">
        <v>510</v>
      </c>
      <c r="H111" s="430">
        <v>1</v>
      </c>
      <c r="I111" s="408"/>
      <c r="J111" s="625" t="s">
        <v>1040</v>
      </c>
      <c r="K111" s="657"/>
      <c r="L111" s="658"/>
      <c r="M111" s="654"/>
      <c r="N111" s="406"/>
      <c r="O111" s="406"/>
      <c r="P111" s="406">
        <v>1</v>
      </c>
      <c r="Q111" s="406">
        <v>1</v>
      </c>
      <c r="R111" s="649">
        <v>1</v>
      </c>
      <c r="S111" s="662">
        <f t="shared" si="6"/>
        <v>3</v>
      </c>
      <c r="T111" s="664"/>
      <c r="U111" s="679"/>
      <c r="V111" s="674"/>
      <c r="W111" s="406"/>
      <c r="X111" s="406"/>
      <c r="Y111" s="406"/>
      <c r="Z111" s="406"/>
      <c r="AA111" s="406"/>
      <c r="AB111" s="406"/>
      <c r="AC111" s="406"/>
      <c r="AD111" s="406"/>
      <c r="AE111" s="406"/>
      <c r="AF111" s="406"/>
      <c r="AG111" s="406"/>
      <c r="AH111" s="406">
        <v>1</v>
      </c>
      <c r="AI111" s="675"/>
      <c r="AJ111" s="681">
        <f t="shared" si="7"/>
        <v>1</v>
      </c>
      <c r="AK111" s="685"/>
      <c r="AL111" s="679"/>
      <c r="AM111" s="674"/>
      <c r="AN111" s="406"/>
      <c r="AO111" s="406"/>
      <c r="AP111" s="406"/>
      <c r="AQ111" s="406"/>
      <c r="AR111" s="406">
        <v>1</v>
      </c>
      <c r="AS111" s="675"/>
      <c r="AT111" s="687">
        <f t="shared" si="8"/>
        <v>1</v>
      </c>
      <c r="AU111" s="690"/>
      <c r="AV111" s="665"/>
      <c r="AW111" s="406"/>
      <c r="AX111" s="406"/>
      <c r="AY111" s="406"/>
      <c r="AZ111" s="406"/>
      <c r="BA111" s="406"/>
      <c r="BB111" s="406"/>
      <c r="BC111" s="406"/>
      <c r="BD111" s="406"/>
      <c r="BE111" s="406"/>
      <c r="BF111" s="406"/>
      <c r="BG111" s="406"/>
    </row>
    <row r="112" spans="2:59">
      <c r="B112" s="1348"/>
      <c r="C112" s="1356"/>
      <c r="D112" s="1357"/>
      <c r="E112" s="1339"/>
      <c r="F112" s="422" t="s">
        <v>661</v>
      </c>
      <c r="G112" s="410" t="s">
        <v>511</v>
      </c>
      <c r="H112" s="430">
        <v>1</v>
      </c>
      <c r="I112" s="408"/>
      <c r="J112" s="625" t="s">
        <v>1040</v>
      </c>
      <c r="K112" s="657"/>
      <c r="L112" s="658"/>
      <c r="M112" s="654"/>
      <c r="N112" s="406"/>
      <c r="O112" s="406"/>
      <c r="P112" s="406">
        <v>1</v>
      </c>
      <c r="Q112" s="406">
        <v>1</v>
      </c>
      <c r="R112" s="649">
        <v>1</v>
      </c>
      <c r="S112" s="662">
        <f t="shared" si="6"/>
        <v>3</v>
      </c>
      <c r="T112" s="664"/>
      <c r="U112" s="679"/>
      <c r="V112" s="674"/>
      <c r="W112" s="406"/>
      <c r="X112" s="406"/>
      <c r="Y112" s="406"/>
      <c r="Z112" s="406"/>
      <c r="AA112" s="406"/>
      <c r="AB112" s="406"/>
      <c r="AC112" s="406"/>
      <c r="AD112" s="406"/>
      <c r="AE112" s="406"/>
      <c r="AF112" s="406"/>
      <c r="AG112" s="406"/>
      <c r="AH112" s="406">
        <v>1</v>
      </c>
      <c r="AI112" s="675"/>
      <c r="AJ112" s="681">
        <f t="shared" si="7"/>
        <v>1</v>
      </c>
      <c r="AK112" s="685"/>
      <c r="AL112" s="679"/>
      <c r="AM112" s="674"/>
      <c r="AN112" s="406"/>
      <c r="AO112" s="406"/>
      <c r="AP112" s="406"/>
      <c r="AQ112" s="406"/>
      <c r="AR112" s="406">
        <v>1</v>
      </c>
      <c r="AS112" s="675"/>
      <c r="AT112" s="687">
        <f t="shared" si="8"/>
        <v>1</v>
      </c>
      <c r="AU112" s="690"/>
      <c r="AV112" s="665"/>
      <c r="AW112" s="406"/>
      <c r="AX112" s="406"/>
      <c r="AY112" s="406"/>
      <c r="AZ112" s="406"/>
      <c r="BA112" s="406"/>
      <c r="BB112" s="406"/>
      <c r="BC112" s="406"/>
      <c r="BD112" s="406"/>
      <c r="BE112" s="406"/>
      <c r="BF112" s="406"/>
      <c r="BG112" s="406"/>
    </row>
    <row r="113" spans="2:59">
      <c r="B113" s="1348"/>
      <c r="C113" s="1356"/>
      <c r="D113" s="1357"/>
      <c r="E113" s="1339"/>
      <c r="F113" s="422" t="s">
        <v>662</v>
      </c>
      <c r="G113" s="410" t="s">
        <v>512</v>
      </c>
      <c r="H113" s="430">
        <v>1</v>
      </c>
      <c r="I113" s="408"/>
      <c r="J113" s="625" t="s">
        <v>1040</v>
      </c>
      <c r="K113" s="657"/>
      <c r="L113" s="658"/>
      <c r="M113" s="654"/>
      <c r="N113" s="406"/>
      <c r="O113" s="406"/>
      <c r="P113" s="406">
        <v>1</v>
      </c>
      <c r="Q113" s="406">
        <v>1</v>
      </c>
      <c r="R113" s="649">
        <v>1</v>
      </c>
      <c r="S113" s="662">
        <f t="shared" si="6"/>
        <v>3</v>
      </c>
      <c r="T113" s="664"/>
      <c r="U113" s="679"/>
      <c r="V113" s="674"/>
      <c r="W113" s="406"/>
      <c r="X113" s="406"/>
      <c r="Y113" s="406"/>
      <c r="Z113" s="406"/>
      <c r="AA113" s="406"/>
      <c r="AB113" s="406"/>
      <c r="AC113" s="406"/>
      <c r="AD113" s="406"/>
      <c r="AE113" s="406"/>
      <c r="AF113" s="406"/>
      <c r="AG113" s="406"/>
      <c r="AH113" s="406">
        <v>1</v>
      </c>
      <c r="AI113" s="675"/>
      <c r="AJ113" s="681">
        <f t="shared" si="7"/>
        <v>1</v>
      </c>
      <c r="AK113" s="685"/>
      <c r="AL113" s="679"/>
      <c r="AM113" s="674"/>
      <c r="AN113" s="406"/>
      <c r="AO113" s="406"/>
      <c r="AP113" s="406"/>
      <c r="AQ113" s="406"/>
      <c r="AR113" s="406">
        <v>1</v>
      </c>
      <c r="AS113" s="675"/>
      <c r="AT113" s="687">
        <f t="shared" si="8"/>
        <v>1</v>
      </c>
      <c r="AU113" s="690"/>
      <c r="AV113" s="665"/>
      <c r="AW113" s="406"/>
      <c r="AX113" s="406"/>
      <c r="AY113" s="406"/>
      <c r="AZ113" s="406"/>
      <c r="BA113" s="406"/>
      <c r="BB113" s="406"/>
      <c r="BC113" s="406"/>
      <c r="BD113" s="406"/>
      <c r="BE113" s="406"/>
      <c r="BF113" s="406"/>
      <c r="BG113" s="406"/>
    </row>
    <row r="114" spans="2:59">
      <c r="B114" s="1348"/>
      <c r="C114" s="1356"/>
      <c r="D114" s="1357"/>
      <c r="E114" s="1339"/>
      <c r="F114" s="423" t="s">
        <v>663</v>
      </c>
      <c r="G114" s="411" t="s">
        <v>513</v>
      </c>
      <c r="H114" s="430">
        <v>1</v>
      </c>
      <c r="I114" s="408"/>
      <c r="J114" s="625" t="s">
        <v>1035</v>
      </c>
      <c r="K114" s="657"/>
      <c r="L114" s="658"/>
      <c r="M114" s="654"/>
      <c r="N114" s="406"/>
      <c r="O114" s="406"/>
      <c r="P114" s="406">
        <v>1</v>
      </c>
      <c r="Q114" s="406">
        <v>1</v>
      </c>
      <c r="R114" s="649">
        <v>1</v>
      </c>
      <c r="S114" s="662">
        <f t="shared" si="6"/>
        <v>3</v>
      </c>
      <c r="T114" s="664"/>
      <c r="U114" s="679"/>
      <c r="V114" s="674"/>
      <c r="W114" s="406"/>
      <c r="X114" s="406"/>
      <c r="Y114" s="406"/>
      <c r="Z114" s="406"/>
      <c r="AA114" s="406"/>
      <c r="AB114" s="406"/>
      <c r="AC114" s="406"/>
      <c r="AD114" s="406"/>
      <c r="AE114" s="406"/>
      <c r="AF114" s="406"/>
      <c r="AG114" s="406"/>
      <c r="AH114" s="406">
        <v>1</v>
      </c>
      <c r="AI114" s="675"/>
      <c r="AJ114" s="681">
        <f t="shared" si="7"/>
        <v>1</v>
      </c>
      <c r="AK114" s="685"/>
      <c r="AL114" s="679"/>
      <c r="AM114" s="674"/>
      <c r="AN114" s="406"/>
      <c r="AO114" s="406"/>
      <c r="AP114" s="406"/>
      <c r="AQ114" s="406"/>
      <c r="AR114" s="406">
        <v>1</v>
      </c>
      <c r="AS114" s="675"/>
      <c r="AT114" s="687">
        <f t="shared" si="8"/>
        <v>1</v>
      </c>
      <c r="AU114" s="690"/>
      <c r="AV114" s="665"/>
      <c r="AW114" s="406"/>
      <c r="AX114" s="406"/>
      <c r="AY114" s="406"/>
      <c r="AZ114" s="406"/>
      <c r="BA114" s="406"/>
      <c r="BB114" s="406"/>
      <c r="BC114" s="406"/>
      <c r="BD114" s="406"/>
      <c r="BE114" s="406"/>
      <c r="BF114" s="406"/>
      <c r="BG114" s="406"/>
    </row>
    <row r="115" spans="2:59">
      <c r="B115" s="1348"/>
      <c r="C115" s="1356"/>
      <c r="D115" s="1357"/>
      <c r="E115" s="1338" t="s">
        <v>754</v>
      </c>
      <c r="F115" s="422" t="s">
        <v>664</v>
      </c>
      <c r="G115" s="410" t="s">
        <v>514</v>
      </c>
      <c r="H115" s="430">
        <v>1</v>
      </c>
      <c r="I115" s="408"/>
      <c r="J115" s="625" t="s">
        <v>1040</v>
      </c>
      <c r="K115" s="657"/>
      <c r="L115" s="658"/>
      <c r="M115" s="654"/>
      <c r="N115" s="406"/>
      <c r="O115" s="406"/>
      <c r="P115" s="406">
        <v>1</v>
      </c>
      <c r="Q115" s="406">
        <v>1</v>
      </c>
      <c r="R115" s="649">
        <v>1</v>
      </c>
      <c r="S115" s="662">
        <f t="shared" si="6"/>
        <v>3</v>
      </c>
      <c r="T115" s="664"/>
      <c r="U115" s="679"/>
      <c r="V115" s="674"/>
      <c r="W115" s="406"/>
      <c r="X115" s="406"/>
      <c r="Y115" s="406"/>
      <c r="Z115" s="406"/>
      <c r="AA115" s="406"/>
      <c r="AB115" s="406"/>
      <c r="AC115" s="406"/>
      <c r="AD115" s="406"/>
      <c r="AE115" s="406"/>
      <c r="AF115" s="406"/>
      <c r="AG115" s="406"/>
      <c r="AH115" s="406">
        <v>1</v>
      </c>
      <c r="AI115" s="675"/>
      <c r="AJ115" s="681">
        <f t="shared" si="7"/>
        <v>1</v>
      </c>
      <c r="AK115" s="685"/>
      <c r="AL115" s="679"/>
      <c r="AM115" s="674"/>
      <c r="AN115" s="406"/>
      <c r="AO115" s="406"/>
      <c r="AP115" s="406"/>
      <c r="AQ115" s="406"/>
      <c r="AR115" s="406">
        <v>1</v>
      </c>
      <c r="AS115" s="675"/>
      <c r="AT115" s="687">
        <f t="shared" si="8"/>
        <v>1</v>
      </c>
      <c r="AU115" s="690"/>
      <c r="AV115" s="665"/>
      <c r="AW115" s="406"/>
      <c r="AX115" s="406"/>
      <c r="AY115" s="406"/>
      <c r="AZ115" s="406"/>
      <c r="BA115" s="406"/>
      <c r="BB115" s="406"/>
      <c r="BC115" s="406"/>
      <c r="BD115" s="406"/>
      <c r="BE115" s="406"/>
      <c r="BF115" s="406"/>
      <c r="BG115" s="406"/>
    </row>
    <row r="116" spans="2:59">
      <c r="B116" s="1348"/>
      <c r="C116" s="1356"/>
      <c r="D116" s="1357"/>
      <c r="E116" s="1339"/>
      <c r="F116" s="422" t="s">
        <v>665</v>
      </c>
      <c r="G116" s="410" t="s">
        <v>515</v>
      </c>
      <c r="H116" s="430">
        <v>1</v>
      </c>
      <c r="I116" s="408"/>
      <c r="J116" s="625" t="s">
        <v>1040</v>
      </c>
      <c r="K116" s="657"/>
      <c r="L116" s="658"/>
      <c r="M116" s="654"/>
      <c r="N116" s="406"/>
      <c r="O116" s="406"/>
      <c r="P116" s="406">
        <v>1</v>
      </c>
      <c r="Q116" s="406">
        <v>1</v>
      </c>
      <c r="R116" s="649">
        <v>1</v>
      </c>
      <c r="S116" s="662">
        <f t="shared" si="6"/>
        <v>3</v>
      </c>
      <c r="T116" s="664"/>
      <c r="U116" s="679"/>
      <c r="V116" s="674"/>
      <c r="W116" s="406"/>
      <c r="X116" s="406"/>
      <c r="Y116" s="406"/>
      <c r="Z116" s="406"/>
      <c r="AA116" s="406"/>
      <c r="AB116" s="406"/>
      <c r="AC116" s="406"/>
      <c r="AD116" s="406"/>
      <c r="AE116" s="406"/>
      <c r="AF116" s="406"/>
      <c r="AG116" s="406"/>
      <c r="AH116" s="406">
        <v>1</v>
      </c>
      <c r="AI116" s="675"/>
      <c r="AJ116" s="681">
        <f t="shared" si="7"/>
        <v>1</v>
      </c>
      <c r="AK116" s="685"/>
      <c r="AL116" s="679"/>
      <c r="AM116" s="674"/>
      <c r="AN116" s="406"/>
      <c r="AO116" s="406"/>
      <c r="AP116" s="406"/>
      <c r="AQ116" s="406"/>
      <c r="AR116" s="406">
        <v>1</v>
      </c>
      <c r="AS116" s="675"/>
      <c r="AT116" s="687">
        <f t="shared" si="8"/>
        <v>1</v>
      </c>
      <c r="AU116" s="690"/>
      <c r="AV116" s="665"/>
      <c r="AW116" s="406"/>
      <c r="AX116" s="406"/>
      <c r="AY116" s="406"/>
      <c r="AZ116" s="406"/>
      <c r="BA116" s="406"/>
      <c r="BB116" s="406"/>
      <c r="BC116" s="406"/>
      <c r="BD116" s="406"/>
      <c r="BE116" s="406"/>
      <c r="BF116" s="406"/>
      <c r="BG116" s="406"/>
    </row>
    <row r="117" spans="2:59">
      <c r="B117" s="1348"/>
      <c r="C117" s="1356"/>
      <c r="D117" s="1357"/>
      <c r="E117" s="1339"/>
      <c r="F117" s="422" t="s">
        <v>666</v>
      </c>
      <c r="G117" s="410" t="s">
        <v>516</v>
      </c>
      <c r="H117" s="430">
        <v>1</v>
      </c>
      <c r="I117" s="408"/>
      <c r="J117" s="625" t="s">
        <v>1040</v>
      </c>
      <c r="K117" s="657"/>
      <c r="L117" s="658"/>
      <c r="M117" s="654"/>
      <c r="N117" s="406"/>
      <c r="O117" s="406"/>
      <c r="P117" s="406">
        <v>1</v>
      </c>
      <c r="Q117" s="406">
        <v>1</v>
      </c>
      <c r="R117" s="649">
        <v>1</v>
      </c>
      <c r="S117" s="662">
        <f t="shared" si="6"/>
        <v>3</v>
      </c>
      <c r="T117" s="664"/>
      <c r="U117" s="679"/>
      <c r="V117" s="674"/>
      <c r="W117" s="406"/>
      <c r="X117" s="406"/>
      <c r="Y117" s="406"/>
      <c r="Z117" s="406"/>
      <c r="AA117" s="406"/>
      <c r="AB117" s="406"/>
      <c r="AC117" s="406"/>
      <c r="AD117" s="406"/>
      <c r="AE117" s="406"/>
      <c r="AF117" s="406"/>
      <c r="AG117" s="406"/>
      <c r="AH117" s="406">
        <v>1</v>
      </c>
      <c r="AI117" s="675"/>
      <c r="AJ117" s="681">
        <f t="shared" si="7"/>
        <v>1</v>
      </c>
      <c r="AK117" s="685"/>
      <c r="AL117" s="679"/>
      <c r="AM117" s="674"/>
      <c r="AN117" s="406"/>
      <c r="AO117" s="406"/>
      <c r="AP117" s="406"/>
      <c r="AQ117" s="406"/>
      <c r="AR117" s="406">
        <v>1</v>
      </c>
      <c r="AS117" s="675"/>
      <c r="AT117" s="687">
        <f t="shared" si="8"/>
        <v>1</v>
      </c>
      <c r="AU117" s="690"/>
      <c r="AV117" s="665"/>
      <c r="AW117" s="406"/>
      <c r="AX117" s="406"/>
      <c r="AY117" s="406"/>
      <c r="AZ117" s="406"/>
      <c r="BA117" s="406"/>
      <c r="BB117" s="406"/>
      <c r="BC117" s="406"/>
      <c r="BD117" s="406"/>
      <c r="BE117" s="406"/>
      <c r="BF117" s="406"/>
      <c r="BG117" s="406"/>
    </row>
    <row r="118" spans="2:59">
      <c r="B118" s="1348"/>
      <c r="C118" s="1356"/>
      <c r="D118" s="1357"/>
      <c r="E118" s="1339"/>
      <c r="F118" s="422" t="s">
        <v>667</v>
      </c>
      <c r="G118" s="410" t="s">
        <v>517</v>
      </c>
      <c r="H118" s="430">
        <v>1</v>
      </c>
      <c r="I118" s="408"/>
      <c r="J118" s="625" t="s">
        <v>1040</v>
      </c>
      <c r="K118" s="657"/>
      <c r="L118" s="658"/>
      <c r="M118" s="654"/>
      <c r="N118" s="406"/>
      <c r="O118" s="406"/>
      <c r="P118" s="406">
        <v>1</v>
      </c>
      <c r="Q118" s="406">
        <v>1</v>
      </c>
      <c r="R118" s="649">
        <v>1</v>
      </c>
      <c r="S118" s="662">
        <f t="shared" si="6"/>
        <v>3</v>
      </c>
      <c r="T118" s="664"/>
      <c r="U118" s="679"/>
      <c r="V118" s="674"/>
      <c r="W118" s="406"/>
      <c r="X118" s="406"/>
      <c r="Y118" s="406"/>
      <c r="Z118" s="406"/>
      <c r="AA118" s="406"/>
      <c r="AB118" s="406"/>
      <c r="AC118" s="406"/>
      <c r="AD118" s="406"/>
      <c r="AE118" s="406"/>
      <c r="AF118" s="406"/>
      <c r="AG118" s="406"/>
      <c r="AH118" s="406">
        <v>1</v>
      </c>
      <c r="AI118" s="675"/>
      <c r="AJ118" s="681">
        <f t="shared" si="7"/>
        <v>1</v>
      </c>
      <c r="AK118" s="685"/>
      <c r="AL118" s="679"/>
      <c r="AM118" s="674"/>
      <c r="AN118" s="406"/>
      <c r="AO118" s="406"/>
      <c r="AP118" s="406"/>
      <c r="AQ118" s="406"/>
      <c r="AR118" s="406">
        <v>1</v>
      </c>
      <c r="AS118" s="675"/>
      <c r="AT118" s="687">
        <f t="shared" si="8"/>
        <v>1</v>
      </c>
      <c r="AU118" s="690"/>
      <c r="AV118" s="665"/>
      <c r="AW118" s="406"/>
      <c r="AX118" s="406"/>
      <c r="AY118" s="406"/>
      <c r="AZ118" s="406"/>
      <c r="BA118" s="406"/>
      <c r="BB118" s="406"/>
      <c r="BC118" s="406"/>
      <c r="BD118" s="406"/>
      <c r="BE118" s="406"/>
      <c r="BF118" s="406"/>
      <c r="BG118" s="406"/>
    </row>
    <row r="119" spans="2:59">
      <c r="B119" s="1348"/>
      <c r="C119" s="1356"/>
      <c r="D119" s="1357"/>
      <c r="E119" s="1339"/>
      <c r="F119" s="423" t="s">
        <v>668</v>
      </c>
      <c r="G119" s="411" t="s">
        <v>518</v>
      </c>
      <c r="H119" s="430">
        <v>1</v>
      </c>
      <c r="I119" s="408"/>
      <c r="J119" s="625" t="s">
        <v>1035</v>
      </c>
      <c r="K119" s="657"/>
      <c r="L119" s="658"/>
      <c r="M119" s="654"/>
      <c r="N119" s="406"/>
      <c r="O119" s="406"/>
      <c r="P119" s="406">
        <v>1</v>
      </c>
      <c r="Q119" s="406">
        <v>1</v>
      </c>
      <c r="R119" s="649">
        <v>1</v>
      </c>
      <c r="S119" s="662">
        <f t="shared" si="6"/>
        <v>3</v>
      </c>
      <c r="T119" s="664"/>
      <c r="U119" s="679"/>
      <c r="V119" s="674"/>
      <c r="W119" s="406"/>
      <c r="X119" s="406"/>
      <c r="Y119" s="406"/>
      <c r="Z119" s="406"/>
      <c r="AA119" s="406"/>
      <c r="AB119" s="406"/>
      <c r="AC119" s="406"/>
      <c r="AD119" s="406"/>
      <c r="AE119" s="406"/>
      <c r="AF119" s="406"/>
      <c r="AG119" s="406"/>
      <c r="AH119" s="406">
        <v>1</v>
      </c>
      <c r="AI119" s="675"/>
      <c r="AJ119" s="681">
        <f t="shared" si="7"/>
        <v>1</v>
      </c>
      <c r="AK119" s="685"/>
      <c r="AL119" s="679"/>
      <c r="AM119" s="674"/>
      <c r="AN119" s="406"/>
      <c r="AO119" s="406"/>
      <c r="AP119" s="406"/>
      <c r="AQ119" s="406"/>
      <c r="AR119" s="406">
        <v>1</v>
      </c>
      <c r="AS119" s="675"/>
      <c r="AT119" s="687">
        <f t="shared" si="8"/>
        <v>1</v>
      </c>
      <c r="AU119" s="690"/>
      <c r="AV119" s="665"/>
      <c r="AW119" s="406"/>
      <c r="AX119" s="406"/>
      <c r="AY119" s="406"/>
      <c r="AZ119" s="406"/>
      <c r="BA119" s="406"/>
      <c r="BB119" s="406"/>
      <c r="BC119" s="406"/>
      <c r="BD119" s="406"/>
      <c r="BE119" s="406"/>
      <c r="BF119" s="406"/>
      <c r="BG119" s="406"/>
    </row>
    <row r="120" spans="2:59">
      <c r="B120" s="1348"/>
      <c r="C120" s="1356"/>
      <c r="D120" s="1357"/>
      <c r="E120" s="1338" t="s">
        <v>755</v>
      </c>
      <c r="F120" s="422" t="s">
        <v>669</v>
      </c>
      <c r="G120" s="410" t="s">
        <v>519</v>
      </c>
      <c r="H120" s="430">
        <v>1</v>
      </c>
      <c r="I120" s="408"/>
      <c r="J120" s="625" t="s">
        <v>1040</v>
      </c>
      <c r="K120" s="657"/>
      <c r="L120" s="658"/>
      <c r="M120" s="654"/>
      <c r="N120" s="406"/>
      <c r="O120" s="406"/>
      <c r="P120" s="406">
        <v>1</v>
      </c>
      <c r="Q120" s="406">
        <v>1</v>
      </c>
      <c r="R120" s="649">
        <v>1</v>
      </c>
      <c r="S120" s="662">
        <f t="shared" si="6"/>
        <v>3</v>
      </c>
      <c r="T120" s="664"/>
      <c r="U120" s="679"/>
      <c r="V120" s="674"/>
      <c r="W120" s="406"/>
      <c r="X120" s="406"/>
      <c r="Y120" s="406"/>
      <c r="Z120" s="406"/>
      <c r="AA120" s="406"/>
      <c r="AB120" s="406"/>
      <c r="AC120" s="406"/>
      <c r="AD120" s="406"/>
      <c r="AE120" s="406"/>
      <c r="AF120" s="406"/>
      <c r="AG120" s="406"/>
      <c r="AH120" s="406">
        <v>1</v>
      </c>
      <c r="AI120" s="675"/>
      <c r="AJ120" s="681">
        <f t="shared" si="7"/>
        <v>1</v>
      </c>
      <c r="AK120" s="685"/>
      <c r="AL120" s="679"/>
      <c r="AM120" s="674"/>
      <c r="AN120" s="406"/>
      <c r="AO120" s="406"/>
      <c r="AP120" s="406"/>
      <c r="AQ120" s="406"/>
      <c r="AR120" s="406">
        <v>1</v>
      </c>
      <c r="AS120" s="675"/>
      <c r="AT120" s="687">
        <f t="shared" si="8"/>
        <v>1</v>
      </c>
      <c r="AU120" s="690"/>
      <c r="AV120" s="665"/>
      <c r="AW120" s="406"/>
      <c r="AX120" s="406"/>
      <c r="AY120" s="406"/>
      <c r="AZ120" s="406"/>
      <c r="BA120" s="406"/>
      <c r="BB120" s="406"/>
      <c r="BC120" s="406"/>
      <c r="BD120" s="406"/>
      <c r="BE120" s="406"/>
      <c r="BF120" s="406"/>
      <c r="BG120" s="406"/>
    </row>
    <row r="121" spans="2:59">
      <c r="B121" s="1348"/>
      <c r="C121" s="1356"/>
      <c r="D121" s="1357"/>
      <c r="E121" s="1339"/>
      <c r="F121" s="422" t="s">
        <v>670</v>
      </c>
      <c r="G121" s="410" t="s">
        <v>520</v>
      </c>
      <c r="H121" s="430">
        <v>1</v>
      </c>
      <c r="I121" s="408"/>
      <c r="J121" s="625" t="s">
        <v>1040</v>
      </c>
      <c r="K121" s="657"/>
      <c r="L121" s="658"/>
      <c r="M121" s="654"/>
      <c r="N121" s="406"/>
      <c r="O121" s="406"/>
      <c r="P121" s="406">
        <v>1</v>
      </c>
      <c r="Q121" s="406">
        <v>1</v>
      </c>
      <c r="R121" s="649">
        <v>1</v>
      </c>
      <c r="S121" s="662">
        <f t="shared" si="6"/>
        <v>3</v>
      </c>
      <c r="T121" s="664"/>
      <c r="U121" s="679"/>
      <c r="V121" s="674"/>
      <c r="W121" s="406"/>
      <c r="X121" s="406"/>
      <c r="Y121" s="406"/>
      <c r="Z121" s="406"/>
      <c r="AA121" s="406"/>
      <c r="AB121" s="406"/>
      <c r="AC121" s="406"/>
      <c r="AD121" s="406"/>
      <c r="AE121" s="406"/>
      <c r="AF121" s="406"/>
      <c r="AG121" s="406"/>
      <c r="AH121" s="406">
        <v>1</v>
      </c>
      <c r="AI121" s="675"/>
      <c r="AJ121" s="681">
        <f t="shared" si="7"/>
        <v>1</v>
      </c>
      <c r="AK121" s="685"/>
      <c r="AL121" s="679"/>
      <c r="AM121" s="674"/>
      <c r="AN121" s="406"/>
      <c r="AO121" s="406"/>
      <c r="AP121" s="406"/>
      <c r="AQ121" s="406"/>
      <c r="AR121" s="406">
        <v>1</v>
      </c>
      <c r="AS121" s="675"/>
      <c r="AT121" s="687">
        <f t="shared" si="8"/>
        <v>1</v>
      </c>
      <c r="AU121" s="690"/>
      <c r="AV121" s="665"/>
      <c r="AW121" s="406"/>
      <c r="AX121" s="406"/>
      <c r="AY121" s="406"/>
      <c r="AZ121" s="406"/>
      <c r="BA121" s="406"/>
      <c r="BB121" s="406"/>
      <c r="BC121" s="406"/>
      <c r="BD121" s="406"/>
      <c r="BE121" s="406"/>
      <c r="BF121" s="406"/>
      <c r="BG121" s="406"/>
    </row>
    <row r="122" spans="2:59">
      <c r="B122" s="1348"/>
      <c r="C122" s="1356"/>
      <c r="D122" s="1357"/>
      <c r="E122" s="1339"/>
      <c r="F122" s="422" t="s">
        <v>671</v>
      </c>
      <c r="G122" s="410" t="s">
        <v>521</v>
      </c>
      <c r="H122" s="430">
        <v>1</v>
      </c>
      <c r="I122" s="408"/>
      <c r="J122" s="625" t="s">
        <v>1040</v>
      </c>
      <c r="K122" s="657"/>
      <c r="L122" s="658"/>
      <c r="M122" s="654"/>
      <c r="N122" s="406"/>
      <c r="O122" s="406"/>
      <c r="P122" s="406">
        <v>1</v>
      </c>
      <c r="Q122" s="406">
        <v>1</v>
      </c>
      <c r="R122" s="649">
        <v>1</v>
      </c>
      <c r="S122" s="662">
        <f t="shared" si="6"/>
        <v>3</v>
      </c>
      <c r="T122" s="664"/>
      <c r="U122" s="679"/>
      <c r="V122" s="674"/>
      <c r="W122" s="406"/>
      <c r="X122" s="406"/>
      <c r="Y122" s="406"/>
      <c r="Z122" s="406"/>
      <c r="AA122" s="406"/>
      <c r="AB122" s="406"/>
      <c r="AC122" s="406"/>
      <c r="AD122" s="406"/>
      <c r="AE122" s="406"/>
      <c r="AF122" s="406"/>
      <c r="AG122" s="406"/>
      <c r="AH122" s="406">
        <v>1</v>
      </c>
      <c r="AI122" s="675"/>
      <c r="AJ122" s="681">
        <f t="shared" si="7"/>
        <v>1</v>
      </c>
      <c r="AK122" s="685"/>
      <c r="AL122" s="679"/>
      <c r="AM122" s="674"/>
      <c r="AN122" s="406"/>
      <c r="AO122" s="406"/>
      <c r="AP122" s="406"/>
      <c r="AQ122" s="406"/>
      <c r="AR122" s="406">
        <v>1</v>
      </c>
      <c r="AS122" s="675"/>
      <c r="AT122" s="687">
        <f t="shared" si="8"/>
        <v>1</v>
      </c>
      <c r="AU122" s="690"/>
      <c r="AV122" s="665"/>
      <c r="AW122" s="406"/>
      <c r="AX122" s="406"/>
      <c r="AY122" s="406"/>
      <c r="AZ122" s="406"/>
      <c r="BA122" s="406"/>
      <c r="BB122" s="406"/>
      <c r="BC122" s="406"/>
      <c r="BD122" s="406"/>
      <c r="BE122" s="406"/>
      <c r="BF122" s="406"/>
      <c r="BG122" s="406"/>
    </row>
    <row r="123" spans="2:59">
      <c r="B123" s="1348"/>
      <c r="C123" s="1356"/>
      <c r="D123" s="1357"/>
      <c r="E123" s="1339"/>
      <c r="F123" s="422" t="s">
        <v>672</v>
      </c>
      <c r="G123" s="410" t="s">
        <v>522</v>
      </c>
      <c r="H123" s="430">
        <v>1</v>
      </c>
      <c r="I123" s="408"/>
      <c r="J123" s="625" t="s">
        <v>1040</v>
      </c>
      <c r="K123" s="657"/>
      <c r="L123" s="658"/>
      <c r="M123" s="654"/>
      <c r="N123" s="406"/>
      <c r="O123" s="406"/>
      <c r="P123" s="406">
        <v>1</v>
      </c>
      <c r="Q123" s="406">
        <v>1</v>
      </c>
      <c r="R123" s="649">
        <v>1</v>
      </c>
      <c r="S123" s="662">
        <f t="shared" si="6"/>
        <v>3</v>
      </c>
      <c r="T123" s="664"/>
      <c r="U123" s="679"/>
      <c r="V123" s="674"/>
      <c r="W123" s="406"/>
      <c r="X123" s="406"/>
      <c r="Y123" s="406"/>
      <c r="Z123" s="406"/>
      <c r="AA123" s="406"/>
      <c r="AB123" s="406"/>
      <c r="AC123" s="406"/>
      <c r="AD123" s="406"/>
      <c r="AE123" s="406"/>
      <c r="AF123" s="406"/>
      <c r="AG123" s="406"/>
      <c r="AH123" s="406">
        <v>1</v>
      </c>
      <c r="AI123" s="675"/>
      <c r="AJ123" s="681">
        <f t="shared" si="7"/>
        <v>1</v>
      </c>
      <c r="AK123" s="685"/>
      <c r="AL123" s="679"/>
      <c r="AM123" s="674"/>
      <c r="AN123" s="406"/>
      <c r="AO123" s="406"/>
      <c r="AP123" s="406"/>
      <c r="AQ123" s="406"/>
      <c r="AR123" s="406">
        <v>1</v>
      </c>
      <c r="AS123" s="675"/>
      <c r="AT123" s="687">
        <f t="shared" si="8"/>
        <v>1</v>
      </c>
      <c r="AU123" s="690"/>
      <c r="AV123" s="665"/>
      <c r="AW123" s="406"/>
      <c r="AX123" s="406"/>
      <c r="AY123" s="406"/>
      <c r="AZ123" s="406"/>
      <c r="BA123" s="406"/>
      <c r="BB123" s="406"/>
      <c r="BC123" s="406"/>
      <c r="BD123" s="406"/>
      <c r="BE123" s="406"/>
      <c r="BF123" s="406"/>
      <c r="BG123" s="406"/>
    </row>
    <row r="124" spans="2:59">
      <c r="B124" s="1348"/>
      <c r="C124" s="1356"/>
      <c r="D124" s="1357"/>
      <c r="E124" s="1339"/>
      <c r="F124" s="423" t="s">
        <v>673</v>
      </c>
      <c r="G124" s="411" t="s">
        <v>523</v>
      </c>
      <c r="H124" s="430">
        <v>1</v>
      </c>
      <c r="I124" s="408"/>
      <c r="J124" s="625" t="s">
        <v>1035</v>
      </c>
      <c r="K124" s="657"/>
      <c r="L124" s="658"/>
      <c r="M124" s="654"/>
      <c r="N124" s="406"/>
      <c r="O124" s="406"/>
      <c r="P124" s="406">
        <v>1</v>
      </c>
      <c r="Q124" s="406">
        <v>1</v>
      </c>
      <c r="R124" s="649">
        <v>1</v>
      </c>
      <c r="S124" s="662">
        <f t="shared" si="6"/>
        <v>3</v>
      </c>
      <c r="T124" s="664"/>
      <c r="U124" s="679"/>
      <c r="V124" s="674"/>
      <c r="W124" s="406"/>
      <c r="X124" s="406"/>
      <c r="Y124" s="406"/>
      <c r="Z124" s="406"/>
      <c r="AA124" s="406"/>
      <c r="AB124" s="406"/>
      <c r="AC124" s="406"/>
      <c r="AD124" s="406"/>
      <c r="AE124" s="406"/>
      <c r="AF124" s="406"/>
      <c r="AG124" s="406"/>
      <c r="AH124" s="406">
        <v>1</v>
      </c>
      <c r="AI124" s="675"/>
      <c r="AJ124" s="681">
        <f t="shared" si="7"/>
        <v>1</v>
      </c>
      <c r="AK124" s="685"/>
      <c r="AL124" s="679"/>
      <c r="AM124" s="674"/>
      <c r="AN124" s="406"/>
      <c r="AO124" s="406"/>
      <c r="AP124" s="406"/>
      <c r="AQ124" s="406"/>
      <c r="AR124" s="406">
        <v>1</v>
      </c>
      <c r="AS124" s="675"/>
      <c r="AT124" s="687">
        <f t="shared" si="8"/>
        <v>1</v>
      </c>
      <c r="AU124" s="690"/>
      <c r="AV124" s="665"/>
      <c r="AW124" s="406"/>
      <c r="AX124" s="406"/>
      <c r="AY124" s="406"/>
      <c r="AZ124" s="406"/>
      <c r="BA124" s="406"/>
      <c r="BB124" s="406"/>
      <c r="BC124" s="406"/>
      <c r="BD124" s="406"/>
      <c r="BE124" s="406"/>
      <c r="BF124" s="406"/>
      <c r="BG124" s="406"/>
    </row>
    <row r="125" spans="2:59">
      <c r="B125" s="1348"/>
      <c r="C125" s="1356"/>
      <c r="D125" s="1357"/>
      <c r="E125" s="1338" t="s">
        <v>756</v>
      </c>
      <c r="F125" s="422" t="s">
        <v>674</v>
      </c>
      <c r="G125" s="410" t="s">
        <v>524</v>
      </c>
      <c r="H125" s="430">
        <v>1</v>
      </c>
      <c r="I125" s="408"/>
      <c r="J125" s="625" t="s">
        <v>1040</v>
      </c>
      <c r="K125" s="657"/>
      <c r="L125" s="658"/>
      <c r="M125" s="654"/>
      <c r="N125" s="406"/>
      <c r="O125" s="406"/>
      <c r="P125" s="406">
        <v>1</v>
      </c>
      <c r="Q125" s="406">
        <v>1</v>
      </c>
      <c r="R125" s="649">
        <v>1</v>
      </c>
      <c r="S125" s="662">
        <f t="shared" si="6"/>
        <v>3</v>
      </c>
      <c r="T125" s="664"/>
      <c r="U125" s="679"/>
      <c r="V125" s="674"/>
      <c r="W125" s="406"/>
      <c r="X125" s="406"/>
      <c r="Y125" s="406"/>
      <c r="Z125" s="406"/>
      <c r="AA125" s="406"/>
      <c r="AB125" s="406"/>
      <c r="AC125" s="406"/>
      <c r="AD125" s="406"/>
      <c r="AE125" s="406"/>
      <c r="AF125" s="406"/>
      <c r="AG125" s="406"/>
      <c r="AH125" s="406">
        <v>1</v>
      </c>
      <c r="AI125" s="675"/>
      <c r="AJ125" s="681">
        <f t="shared" si="7"/>
        <v>1</v>
      </c>
      <c r="AK125" s="685"/>
      <c r="AL125" s="679"/>
      <c r="AM125" s="674"/>
      <c r="AN125" s="406"/>
      <c r="AO125" s="406"/>
      <c r="AP125" s="406"/>
      <c r="AQ125" s="406"/>
      <c r="AR125" s="406">
        <v>1</v>
      </c>
      <c r="AS125" s="675"/>
      <c r="AT125" s="687">
        <f t="shared" si="8"/>
        <v>1</v>
      </c>
      <c r="AU125" s="690"/>
      <c r="AV125" s="665"/>
      <c r="AW125" s="406"/>
      <c r="AX125" s="406"/>
      <c r="AY125" s="406"/>
      <c r="AZ125" s="406"/>
      <c r="BA125" s="406"/>
      <c r="BB125" s="406"/>
      <c r="BC125" s="406"/>
      <c r="BD125" s="406"/>
      <c r="BE125" s="406"/>
      <c r="BF125" s="406"/>
      <c r="BG125" s="406"/>
    </row>
    <row r="126" spans="2:59">
      <c r="B126" s="1348"/>
      <c r="C126" s="1356"/>
      <c r="D126" s="1357"/>
      <c r="E126" s="1339"/>
      <c r="F126" s="422" t="s">
        <v>675</v>
      </c>
      <c r="G126" s="410" t="s">
        <v>525</v>
      </c>
      <c r="H126" s="430">
        <v>1</v>
      </c>
      <c r="I126" s="408"/>
      <c r="J126" s="625" t="s">
        <v>1040</v>
      </c>
      <c r="K126" s="657"/>
      <c r="L126" s="658"/>
      <c r="M126" s="654"/>
      <c r="N126" s="406"/>
      <c r="O126" s="406"/>
      <c r="P126" s="406">
        <v>1</v>
      </c>
      <c r="Q126" s="406">
        <v>1</v>
      </c>
      <c r="R126" s="649">
        <v>1</v>
      </c>
      <c r="S126" s="662">
        <f t="shared" si="6"/>
        <v>3</v>
      </c>
      <c r="T126" s="664"/>
      <c r="U126" s="679"/>
      <c r="V126" s="674"/>
      <c r="W126" s="406"/>
      <c r="X126" s="406"/>
      <c r="Y126" s="406"/>
      <c r="Z126" s="406"/>
      <c r="AA126" s="406"/>
      <c r="AB126" s="406"/>
      <c r="AC126" s="406"/>
      <c r="AD126" s="406"/>
      <c r="AE126" s="406"/>
      <c r="AF126" s="406"/>
      <c r="AG126" s="406"/>
      <c r="AH126" s="406">
        <v>1</v>
      </c>
      <c r="AI126" s="675"/>
      <c r="AJ126" s="681">
        <f t="shared" si="7"/>
        <v>1</v>
      </c>
      <c r="AK126" s="685"/>
      <c r="AL126" s="679"/>
      <c r="AM126" s="674"/>
      <c r="AN126" s="406"/>
      <c r="AO126" s="406"/>
      <c r="AP126" s="406"/>
      <c r="AQ126" s="406"/>
      <c r="AR126" s="406">
        <v>1</v>
      </c>
      <c r="AS126" s="675"/>
      <c r="AT126" s="687">
        <f t="shared" si="8"/>
        <v>1</v>
      </c>
      <c r="AU126" s="690"/>
      <c r="AV126" s="665"/>
      <c r="AW126" s="406"/>
      <c r="AX126" s="406"/>
      <c r="AY126" s="406"/>
      <c r="AZ126" s="406"/>
      <c r="BA126" s="406"/>
      <c r="BB126" s="406"/>
      <c r="BC126" s="406"/>
      <c r="BD126" s="406"/>
      <c r="BE126" s="406"/>
      <c r="BF126" s="406"/>
      <c r="BG126" s="406"/>
    </row>
    <row r="127" spans="2:59">
      <c r="B127" s="1348"/>
      <c r="C127" s="1356"/>
      <c r="D127" s="1357"/>
      <c r="E127" s="1339"/>
      <c r="F127" s="422" t="s">
        <v>676</v>
      </c>
      <c r="G127" s="410" t="s">
        <v>526</v>
      </c>
      <c r="H127" s="430">
        <v>1</v>
      </c>
      <c r="I127" s="408"/>
      <c r="J127" s="625" t="s">
        <v>1040</v>
      </c>
      <c r="K127" s="657"/>
      <c r="L127" s="658"/>
      <c r="M127" s="654"/>
      <c r="N127" s="406"/>
      <c r="O127" s="406"/>
      <c r="P127" s="406">
        <v>1</v>
      </c>
      <c r="Q127" s="406">
        <v>1</v>
      </c>
      <c r="R127" s="649">
        <v>1</v>
      </c>
      <c r="S127" s="662">
        <f t="shared" si="6"/>
        <v>3</v>
      </c>
      <c r="T127" s="664"/>
      <c r="U127" s="679"/>
      <c r="V127" s="674"/>
      <c r="W127" s="406"/>
      <c r="X127" s="406"/>
      <c r="Y127" s="406"/>
      <c r="Z127" s="406"/>
      <c r="AA127" s="406"/>
      <c r="AB127" s="406"/>
      <c r="AC127" s="406"/>
      <c r="AD127" s="406"/>
      <c r="AE127" s="406"/>
      <c r="AF127" s="406"/>
      <c r="AG127" s="406"/>
      <c r="AH127" s="406">
        <v>1</v>
      </c>
      <c r="AI127" s="675"/>
      <c r="AJ127" s="681">
        <f t="shared" si="7"/>
        <v>1</v>
      </c>
      <c r="AK127" s="685"/>
      <c r="AL127" s="679"/>
      <c r="AM127" s="674"/>
      <c r="AN127" s="406"/>
      <c r="AO127" s="406"/>
      <c r="AP127" s="406"/>
      <c r="AQ127" s="406"/>
      <c r="AR127" s="406">
        <v>1</v>
      </c>
      <c r="AS127" s="675"/>
      <c r="AT127" s="687">
        <f t="shared" si="8"/>
        <v>1</v>
      </c>
      <c r="AU127" s="690"/>
      <c r="AV127" s="665"/>
      <c r="AW127" s="406"/>
      <c r="AX127" s="406"/>
      <c r="AY127" s="406"/>
      <c r="AZ127" s="406"/>
      <c r="BA127" s="406"/>
      <c r="BB127" s="406"/>
      <c r="BC127" s="406"/>
      <c r="BD127" s="406"/>
      <c r="BE127" s="406"/>
      <c r="BF127" s="406"/>
      <c r="BG127" s="406"/>
    </row>
    <row r="128" spans="2:59">
      <c r="B128" s="1348"/>
      <c r="C128" s="1356"/>
      <c r="D128" s="1357"/>
      <c r="E128" s="1339"/>
      <c r="F128" s="422" t="s">
        <v>677</v>
      </c>
      <c r="G128" s="410" t="s">
        <v>527</v>
      </c>
      <c r="H128" s="430">
        <v>1</v>
      </c>
      <c r="I128" s="408"/>
      <c r="J128" s="625" t="s">
        <v>1040</v>
      </c>
      <c r="K128" s="657"/>
      <c r="L128" s="658"/>
      <c r="M128" s="654"/>
      <c r="N128" s="406"/>
      <c r="O128" s="406"/>
      <c r="P128" s="406">
        <v>1</v>
      </c>
      <c r="Q128" s="406">
        <v>1</v>
      </c>
      <c r="R128" s="649">
        <v>1</v>
      </c>
      <c r="S128" s="662">
        <f t="shared" si="6"/>
        <v>3</v>
      </c>
      <c r="T128" s="664"/>
      <c r="U128" s="679"/>
      <c r="V128" s="674"/>
      <c r="W128" s="406"/>
      <c r="X128" s="406"/>
      <c r="Y128" s="406"/>
      <c r="Z128" s="406"/>
      <c r="AA128" s="406"/>
      <c r="AB128" s="406"/>
      <c r="AC128" s="406"/>
      <c r="AD128" s="406"/>
      <c r="AE128" s="406"/>
      <c r="AF128" s="406"/>
      <c r="AG128" s="406"/>
      <c r="AH128" s="406">
        <v>1</v>
      </c>
      <c r="AI128" s="675"/>
      <c r="AJ128" s="681">
        <f t="shared" si="7"/>
        <v>1</v>
      </c>
      <c r="AK128" s="685"/>
      <c r="AL128" s="679"/>
      <c r="AM128" s="674"/>
      <c r="AN128" s="406"/>
      <c r="AO128" s="406"/>
      <c r="AP128" s="406"/>
      <c r="AQ128" s="406"/>
      <c r="AR128" s="406">
        <v>1</v>
      </c>
      <c r="AS128" s="675"/>
      <c r="AT128" s="687">
        <f t="shared" si="8"/>
        <v>1</v>
      </c>
      <c r="AU128" s="690"/>
      <c r="AV128" s="665"/>
      <c r="AW128" s="406"/>
      <c r="AX128" s="406"/>
      <c r="AY128" s="406"/>
      <c r="AZ128" s="406"/>
      <c r="BA128" s="406"/>
      <c r="BB128" s="406"/>
      <c r="BC128" s="406"/>
      <c r="BD128" s="406"/>
      <c r="BE128" s="406"/>
      <c r="BF128" s="406"/>
      <c r="BG128" s="406"/>
    </row>
    <row r="129" spans="2:59">
      <c r="B129" s="1349"/>
      <c r="C129" s="1358"/>
      <c r="D129" s="1359"/>
      <c r="E129" s="1340"/>
      <c r="F129" s="423" t="s">
        <v>678</v>
      </c>
      <c r="G129" s="411" t="s">
        <v>528</v>
      </c>
      <c r="H129" s="430">
        <v>1</v>
      </c>
      <c r="I129" s="408"/>
      <c r="J129" s="625" t="s">
        <v>1035</v>
      </c>
      <c r="K129" s="657"/>
      <c r="L129" s="658"/>
      <c r="M129" s="655"/>
      <c r="N129" s="656"/>
      <c r="O129" s="656"/>
      <c r="P129" s="667">
        <v>1</v>
      </c>
      <c r="Q129" s="667">
        <v>1</v>
      </c>
      <c r="R129" s="668">
        <v>1</v>
      </c>
      <c r="S129" s="663">
        <f t="shared" si="6"/>
        <v>3</v>
      </c>
      <c r="T129" s="664"/>
      <c r="U129" s="679"/>
      <c r="V129" s="676"/>
      <c r="W129" s="684"/>
      <c r="X129" s="684"/>
      <c r="Y129" s="684"/>
      <c r="Z129" s="684"/>
      <c r="AA129" s="684"/>
      <c r="AB129" s="684"/>
      <c r="AC129" s="684"/>
      <c r="AD129" s="684"/>
      <c r="AE129" s="684"/>
      <c r="AF129" s="684"/>
      <c r="AG129" s="684"/>
      <c r="AH129" s="684">
        <v>1</v>
      </c>
      <c r="AI129" s="677"/>
      <c r="AJ129" s="682">
        <f t="shared" si="7"/>
        <v>1</v>
      </c>
      <c r="AK129" s="685"/>
      <c r="AL129" s="679"/>
      <c r="AM129" s="676"/>
      <c r="AN129" s="684"/>
      <c r="AO129" s="684"/>
      <c r="AP129" s="684"/>
      <c r="AQ129" s="684"/>
      <c r="AR129" s="684">
        <v>1</v>
      </c>
      <c r="AS129" s="677"/>
      <c r="AT129" s="688">
        <f t="shared" si="8"/>
        <v>1</v>
      </c>
      <c r="AU129" s="690"/>
      <c r="AV129" s="665"/>
      <c r="AW129" s="406"/>
      <c r="AX129" s="406"/>
      <c r="AY129" s="406"/>
      <c r="AZ129" s="406"/>
      <c r="BA129" s="406"/>
      <c r="BB129" s="406"/>
      <c r="BC129" s="406"/>
      <c r="BD129" s="406"/>
      <c r="BE129" s="406"/>
      <c r="BF129" s="406"/>
      <c r="BG129" s="406"/>
    </row>
    <row r="132" spans="2:59">
      <c r="I132" s="659" t="s">
        <v>729</v>
      </c>
      <c r="J132" s="495" t="s">
        <v>1040</v>
      </c>
      <c r="K132" s="494">
        <f>COUNTIF($J$9:$J$129, J132)</f>
        <v>62</v>
      </c>
      <c r="AO132" s="691" t="s">
        <v>1140</v>
      </c>
      <c r="AP132" s="692"/>
      <c r="AQ132" s="692"/>
      <c r="AR132" s="693">
        <v>1</v>
      </c>
      <c r="AS132" s="610" t="s">
        <v>1141</v>
      </c>
      <c r="AT132" s="694">
        <f>COUNTIF($AT$8:$AT$129, AR132)</f>
        <v>68</v>
      </c>
    </row>
    <row r="133" spans="2:59">
      <c r="I133" s="659" t="s">
        <v>1185</v>
      </c>
      <c r="J133" s="495" t="s">
        <v>362</v>
      </c>
      <c r="K133" s="494">
        <f t="shared" ref="K133:K136" si="9">COUNTIF($J$9:$J$129, J133)</f>
        <v>1</v>
      </c>
      <c r="AO133" s="691" t="s">
        <v>1140</v>
      </c>
      <c r="AP133" s="692"/>
      <c r="AQ133" s="692"/>
      <c r="AR133" s="693">
        <v>5</v>
      </c>
      <c r="AS133" s="610" t="s">
        <v>1141</v>
      </c>
      <c r="AT133" s="694">
        <f>COUNTIF($AT$8:$AT$129, AR133)</f>
        <v>3</v>
      </c>
    </row>
    <row r="134" spans="2:59">
      <c r="I134" s="659" t="s">
        <v>701</v>
      </c>
      <c r="J134" s="495" t="s">
        <v>1035</v>
      </c>
      <c r="K134" s="494">
        <f t="shared" si="9"/>
        <v>55</v>
      </c>
      <c r="AO134" s="604" t="s">
        <v>1140</v>
      </c>
      <c r="AP134" s="695"/>
      <c r="AQ134" s="695"/>
      <c r="AR134" s="696">
        <v>6</v>
      </c>
      <c r="AS134" s="697" t="s">
        <v>1141</v>
      </c>
      <c r="AT134" s="698">
        <f>COUNTIF($AT$8:$AT$129, AR134)</f>
        <v>41</v>
      </c>
    </row>
    <row r="135" spans="2:59">
      <c r="I135" s="659" t="s">
        <v>1186</v>
      </c>
      <c r="J135" s="495" t="s">
        <v>354</v>
      </c>
      <c r="K135" s="494">
        <f t="shared" si="9"/>
        <v>2</v>
      </c>
      <c r="AO135" s="699" t="s">
        <v>1143</v>
      </c>
      <c r="AR135" s="704">
        <v>6</v>
      </c>
      <c r="AS135" s="602" t="s">
        <v>1141</v>
      </c>
      <c r="AT135" s="700">
        <f>AT134 - AT136</f>
        <v>31</v>
      </c>
    </row>
    <row r="136" spans="2:59">
      <c r="I136" s="659" t="s">
        <v>1187</v>
      </c>
      <c r="J136" s="495" t="s">
        <v>360</v>
      </c>
      <c r="K136" s="494">
        <f t="shared" si="9"/>
        <v>1</v>
      </c>
      <c r="AO136" s="701" t="s">
        <v>1144</v>
      </c>
      <c r="AP136" s="355"/>
      <c r="AQ136" s="355"/>
      <c r="AR136" s="705">
        <v>6</v>
      </c>
      <c r="AS136" s="702" t="s">
        <v>1141</v>
      </c>
      <c r="AT136" s="703">
        <v>10</v>
      </c>
    </row>
  </sheetData>
  <sheetProtection algorithmName="SHA-512" hashValue="VDWuBOo7n4Y/BnQ9FXnkpNF9pz1cdBfa4hNKo23FEWRTfu13A5WiWtmxRPslLcjEfZwixUu0mE51FEw3vBSXIA==" saltValue="/xKDvs/Xbhw1EDAE7sHvVQ==" spinCount="100000" sheet="1" objects="1" scenarios="1" formatColumns="0"/>
  <autoFilter ref="A8:BG129" xr:uid="{9BD56F06-343B-4E2F-BACD-97E57410C69D}"/>
  <mergeCells count="68">
    <mergeCell ref="AI3:AI4"/>
    <mergeCell ref="AJ3:AJ4"/>
    <mergeCell ref="AS3:AS4"/>
    <mergeCell ref="AT3:AT4"/>
    <mergeCell ref="AM2:AT2"/>
    <mergeCell ref="AN3:AN4"/>
    <mergeCell ref="AO3:AO4"/>
    <mergeCell ref="AP3:AP4"/>
    <mergeCell ref="AQ3:AQ4"/>
    <mergeCell ref="AR3:AR4"/>
    <mergeCell ref="E47:E54"/>
    <mergeCell ref="E55:E62"/>
    <mergeCell ref="R3:R5"/>
    <mergeCell ref="V2:AJ2"/>
    <mergeCell ref="AM3:AM4"/>
    <mergeCell ref="V3:V4"/>
    <mergeCell ref="Y3:Y4"/>
    <mergeCell ref="Z3:Z4"/>
    <mergeCell ref="AA3:AA4"/>
    <mergeCell ref="AB3:AB4"/>
    <mergeCell ref="AC3:AC4"/>
    <mergeCell ref="AD3:AD4"/>
    <mergeCell ref="AE3:AE4"/>
    <mergeCell ref="AF3:AF4"/>
    <mergeCell ref="AG3:AG4"/>
    <mergeCell ref="AH3:AH4"/>
    <mergeCell ref="W3:W4"/>
    <mergeCell ref="X3:X4"/>
    <mergeCell ref="B9:B89"/>
    <mergeCell ref="C9:C62"/>
    <mergeCell ref="D9:D20"/>
    <mergeCell ref="E9:E16"/>
    <mergeCell ref="E17:E18"/>
    <mergeCell ref="E19:E20"/>
    <mergeCell ref="D21:D38"/>
    <mergeCell ref="C63:D77"/>
    <mergeCell ref="E63:E67"/>
    <mergeCell ref="E68:E72"/>
    <mergeCell ref="E73:E77"/>
    <mergeCell ref="C78:D89"/>
    <mergeCell ref="E78:E81"/>
    <mergeCell ref="D39:D62"/>
    <mergeCell ref="B90:B129"/>
    <mergeCell ref="C90:D109"/>
    <mergeCell ref="E90:E94"/>
    <mergeCell ref="E95:E99"/>
    <mergeCell ref="E100:E104"/>
    <mergeCell ref="E105:E109"/>
    <mergeCell ref="C110:D129"/>
    <mergeCell ref="E110:E114"/>
    <mergeCell ref="E115:E119"/>
    <mergeCell ref="E120:E124"/>
    <mergeCell ref="M2:S2"/>
    <mergeCell ref="J2:J5"/>
    <mergeCell ref="E125:E129"/>
    <mergeCell ref="M3:M5"/>
    <mergeCell ref="N3:N5"/>
    <mergeCell ref="O3:O5"/>
    <mergeCell ref="P3:P5"/>
    <mergeCell ref="Q3:Q5"/>
    <mergeCell ref="E21:E27"/>
    <mergeCell ref="E28:E35"/>
    <mergeCell ref="E36:E38"/>
    <mergeCell ref="G3:H4"/>
    <mergeCell ref="E82:E85"/>
    <mergeCell ref="E86:E89"/>
    <mergeCell ref="S3:S5"/>
    <mergeCell ref="E39:E46"/>
  </mergeCells>
  <phoneticPr fontId="63" type="noConversion"/>
  <conditionalFormatting sqref="K19:R20 K129:O129 S129:V129 T19:V20 K9:V18 K21:V128 W9:AI129 AK9:AS129 AU9:BG129">
    <cfRule type="cellIs" dxfId="90" priority="18" operator="equal">
      <formula>1</formula>
    </cfRule>
  </conditionalFormatting>
  <conditionalFormatting sqref="F9:I129 K19:R20 K129:O129 S129:V129 T19:V20 K9:V18 K21:V128 W9:AI129 AK9:AS129 AU9:BG129">
    <cfRule type="expression" dxfId="89" priority="17">
      <formula>ROW()=CELL("Row")</formula>
    </cfRule>
  </conditionalFormatting>
  <conditionalFormatting sqref="J9:J129">
    <cfRule type="cellIs" dxfId="88" priority="12" operator="equal">
      <formula>"L"</formula>
    </cfRule>
    <cfRule type="cellIs" dxfId="87" priority="13" operator="equal">
      <formula>"K"</formula>
    </cfRule>
    <cfRule type="cellIs" dxfId="86" priority="14" operator="equal">
      <formula>"U"</formula>
    </cfRule>
    <cfRule type="cellIs" dxfId="85" priority="15" operator="equal">
      <formula>"X"</formula>
    </cfRule>
    <cfRule type="cellIs" dxfId="84" priority="16" operator="equal">
      <formula>"H"</formula>
    </cfRule>
  </conditionalFormatting>
  <conditionalFormatting sqref="J132:J136">
    <cfRule type="cellIs" dxfId="83" priority="7" operator="equal">
      <formula>"L"</formula>
    </cfRule>
    <cfRule type="cellIs" dxfId="82" priority="8" operator="equal">
      <formula>"K"</formula>
    </cfRule>
    <cfRule type="cellIs" dxfId="81" priority="9" operator="equal">
      <formula>"U"</formula>
    </cfRule>
    <cfRule type="cellIs" dxfId="80" priority="10" operator="equal">
      <formula>"X"</formula>
    </cfRule>
    <cfRule type="cellIs" dxfId="79" priority="11" operator="equal">
      <formula>"H"</formula>
    </cfRule>
  </conditionalFormatting>
  <conditionalFormatting sqref="S9:S18 S21:S129">
    <cfRule type="cellIs" dxfId="78" priority="4" operator="equal">
      <formula>3</formula>
    </cfRule>
    <cfRule type="cellIs" dxfId="77" priority="5" operator="equal">
      <formula>2</formula>
    </cfRule>
    <cfRule type="cellIs" dxfId="76" priority="6" operator="equal">
      <formula>0</formula>
    </cfRule>
  </conditionalFormatting>
  <conditionalFormatting sqref="AR132:AR136">
    <cfRule type="cellIs" dxfId="75" priority="1" operator="equal">
      <formula>6</formula>
    </cfRule>
    <cfRule type="cellIs" dxfId="74" priority="2" operator="equal">
      <formula>5</formula>
    </cfRule>
    <cfRule type="cellIs" dxfId="73" priority="3" operator="equal">
      <formula>1</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F1430-07DD-499B-B9AF-305B00B316F4}">
  <sheetPr codeName="Trang_tính10">
    <tabColor theme="8" tint="-0.249977111117893"/>
    <pageSetUpPr fitToPage="1"/>
  </sheetPr>
  <dimension ref="B1:V72"/>
  <sheetViews>
    <sheetView showGridLines="0" zoomScale="140" zoomScaleNormal="140" workbookViewId="0">
      <selection activeCell="G6" sqref="G6"/>
    </sheetView>
  </sheetViews>
  <sheetFormatPr defaultRowHeight="12.75" outlineLevelRow="1"/>
  <cols>
    <col min="1" max="1" width="13.28515625" customWidth="1"/>
    <col min="2" max="2" width="5.28515625" customWidth="1"/>
    <col min="3" max="20" width="6.7109375" customWidth="1"/>
    <col min="21" max="21" width="9.42578125" customWidth="1"/>
  </cols>
  <sheetData>
    <row r="1" spans="3:22" s="751" customFormat="1" ht="18.600000000000001" customHeight="1">
      <c r="C1" s="1042" t="s">
        <v>1577</v>
      </c>
    </row>
    <row r="2" spans="3:22" ht="7.5" customHeight="1"/>
    <row r="3" spans="3:22" s="751" customFormat="1" ht="19.899999999999999" customHeight="1">
      <c r="C3" s="752" t="s">
        <v>1270</v>
      </c>
      <c r="D3" s="753"/>
      <c r="E3" s="753"/>
      <c r="F3" s="753"/>
      <c r="G3" s="753"/>
      <c r="H3" s="753"/>
      <c r="I3" s="753"/>
      <c r="J3" s="753"/>
      <c r="K3" s="753"/>
      <c r="L3" s="753"/>
      <c r="M3" s="753"/>
      <c r="N3" s="753"/>
      <c r="O3" s="753"/>
      <c r="P3" s="753"/>
      <c r="Q3" s="753"/>
      <c r="R3" s="753"/>
      <c r="S3" s="753"/>
      <c r="T3" s="753"/>
      <c r="U3" s="753"/>
    </row>
    <row r="5" spans="3:22" ht="9" customHeight="1">
      <c r="D5" s="1507" t="s">
        <v>1241</v>
      </c>
      <c r="E5" s="1507"/>
      <c r="F5" s="1507"/>
      <c r="G5" s="715"/>
      <c r="H5" s="355"/>
      <c r="I5" s="355"/>
      <c r="J5" s="1504" t="s">
        <v>1240</v>
      </c>
      <c r="K5" s="1504"/>
      <c r="L5" s="1504"/>
      <c r="M5" s="1504"/>
      <c r="N5" s="1504"/>
      <c r="O5" s="1504"/>
      <c r="P5" s="1504"/>
      <c r="Q5" s="1504"/>
      <c r="R5" s="355"/>
      <c r="S5" s="355"/>
      <c r="T5" s="716"/>
    </row>
    <row r="6" spans="3:22" ht="9" customHeight="1">
      <c r="D6" s="1507"/>
      <c r="E6" s="1507"/>
      <c r="F6" s="1507"/>
      <c r="G6" s="713"/>
      <c r="J6" s="1504"/>
      <c r="K6" s="1504"/>
      <c r="L6" s="1504"/>
      <c r="M6" s="1504"/>
      <c r="N6" s="1504"/>
      <c r="O6" s="1504"/>
      <c r="P6" s="1504"/>
      <c r="Q6" s="1504"/>
      <c r="T6" s="714"/>
    </row>
    <row r="7" spans="3:22">
      <c r="D7" s="1508"/>
      <c r="E7" s="1508"/>
      <c r="F7" s="1508"/>
    </row>
    <row r="8" spans="3:22" ht="19.149999999999999" customHeight="1">
      <c r="D8" s="712">
        <v>1</v>
      </c>
      <c r="E8" s="712">
        <v>2</v>
      </c>
      <c r="F8" s="758">
        <v>3</v>
      </c>
      <c r="G8" s="760">
        <v>4</v>
      </c>
      <c r="H8" s="761">
        <v>5</v>
      </c>
      <c r="I8" s="762">
        <v>6</v>
      </c>
      <c r="J8" s="763">
        <v>7</v>
      </c>
      <c r="K8" s="764">
        <v>8</v>
      </c>
      <c r="L8" s="759">
        <v>9</v>
      </c>
      <c r="M8" s="756">
        <v>10</v>
      </c>
      <c r="N8" s="756">
        <v>11</v>
      </c>
      <c r="O8" s="756">
        <v>12</v>
      </c>
      <c r="P8" s="756">
        <v>13</v>
      </c>
      <c r="Q8" s="756">
        <v>14</v>
      </c>
      <c r="R8" s="756">
        <v>15</v>
      </c>
      <c r="S8" s="756">
        <v>16</v>
      </c>
      <c r="T8" s="756">
        <v>17</v>
      </c>
      <c r="U8" s="734"/>
    </row>
    <row r="9" spans="3:22" s="382" customFormat="1" ht="10.9" customHeight="1">
      <c r="C9" s="711" t="s">
        <v>1212</v>
      </c>
      <c r="D9" s="711" t="s">
        <v>1212</v>
      </c>
      <c r="E9" s="711" t="s">
        <v>1212</v>
      </c>
      <c r="F9" s="711" t="s">
        <v>1212</v>
      </c>
      <c r="G9" s="711" t="s">
        <v>1212</v>
      </c>
      <c r="H9" s="711" t="s">
        <v>1212</v>
      </c>
      <c r="I9" s="711" t="s">
        <v>1212</v>
      </c>
      <c r="J9" s="711" t="s">
        <v>1212</v>
      </c>
      <c r="K9" s="711" t="s">
        <v>1212</v>
      </c>
      <c r="L9" s="711" t="s">
        <v>1212</v>
      </c>
      <c r="M9" s="711" t="s">
        <v>1212</v>
      </c>
      <c r="N9" s="711" t="s">
        <v>1212</v>
      </c>
      <c r="O9" s="711" t="s">
        <v>1212</v>
      </c>
      <c r="P9" s="711" t="s">
        <v>1212</v>
      </c>
      <c r="Q9" s="711" t="s">
        <v>1212</v>
      </c>
      <c r="R9" s="711" t="s">
        <v>1212</v>
      </c>
      <c r="S9" s="711" t="s">
        <v>1212</v>
      </c>
      <c r="T9" s="711" t="s">
        <v>1212</v>
      </c>
      <c r="U9" s="711" t="s">
        <v>1212</v>
      </c>
    </row>
    <row r="10" spans="3:22">
      <c r="C10" s="755" t="s">
        <v>1040</v>
      </c>
      <c r="D10" s="748" t="s">
        <v>1242</v>
      </c>
      <c r="E10" s="748" t="s">
        <v>361</v>
      </c>
      <c r="F10" s="748" t="s">
        <v>352</v>
      </c>
      <c r="G10" s="748">
        <v>5</v>
      </c>
      <c r="H10" s="748" t="s">
        <v>1243</v>
      </c>
      <c r="I10" s="748" t="s">
        <v>1244</v>
      </c>
      <c r="J10" s="748" t="s">
        <v>1245</v>
      </c>
      <c r="K10" s="748" t="s">
        <v>366</v>
      </c>
      <c r="L10" s="748" t="s">
        <v>368</v>
      </c>
      <c r="M10" s="748" t="s">
        <v>368</v>
      </c>
      <c r="N10" s="748" t="s">
        <v>368</v>
      </c>
      <c r="O10" s="748" t="s">
        <v>368</v>
      </c>
      <c r="P10" s="748" t="s">
        <v>368</v>
      </c>
      <c r="Q10" s="748" t="s">
        <v>368</v>
      </c>
      <c r="R10" s="748" t="s">
        <v>368</v>
      </c>
      <c r="S10" s="748" t="s">
        <v>1246</v>
      </c>
      <c r="T10" s="748" t="s">
        <v>1247</v>
      </c>
      <c r="U10" s="755" t="s">
        <v>1040</v>
      </c>
    </row>
    <row r="11" spans="3:22" ht="54.6" customHeight="1">
      <c r="C11" s="719" t="s">
        <v>1213</v>
      </c>
      <c r="D11" s="614" t="s">
        <v>1214</v>
      </c>
      <c r="E11" s="614" t="s">
        <v>1215</v>
      </c>
      <c r="F11" s="614" t="s">
        <v>1216</v>
      </c>
      <c r="G11" s="614" t="s">
        <v>1217</v>
      </c>
      <c r="H11" s="721" t="s">
        <v>1218</v>
      </c>
      <c r="I11" s="614" t="s">
        <v>1219</v>
      </c>
      <c r="J11" s="614" t="s">
        <v>1086</v>
      </c>
      <c r="K11" s="614" t="s">
        <v>1087</v>
      </c>
      <c r="L11" s="614" t="s">
        <v>1231</v>
      </c>
      <c r="M11" s="614" t="s">
        <v>1232</v>
      </c>
      <c r="N11" s="614" t="s">
        <v>1233</v>
      </c>
      <c r="O11" s="614" t="s">
        <v>1234</v>
      </c>
      <c r="P11" s="614" t="s">
        <v>1235</v>
      </c>
      <c r="Q11" s="614" t="s">
        <v>1236</v>
      </c>
      <c r="R11" s="614" t="s">
        <v>1237</v>
      </c>
      <c r="S11" s="614" t="s">
        <v>1220</v>
      </c>
      <c r="T11" s="614" t="s">
        <v>1220</v>
      </c>
      <c r="U11" s="719" t="s">
        <v>1213</v>
      </c>
    </row>
    <row r="12" spans="3:22" ht="93.6" customHeight="1" outlineLevel="1">
      <c r="C12" s="720" t="s">
        <v>1221</v>
      </c>
      <c r="D12" s="718" t="s">
        <v>1266</v>
      </c>
      <c r="E12" s="718" t="s">
        <v>1222</v>
      </c>
      <c r="F12" s="718" t="s">
        <v>1223</v>
      </c>
      <c r="G12" s="718" t="s">
        <v>1224</v>
      </c>
      <c r="H12" s="722" t="s">
        <v>1225</v>
      </c>
      <c r="I12" s="718" t="s">
        <v>1226</v>
      </c>
      <c r="J12" s="718" t="s">
        <v>1227</v>
      </c>
      <c r="K12" s="718" t="s">
        <v>1228</v>
      </c>
      <c r="L12" s="1512" t="s">
        <v>1576</v>
      </c>
      <c r="M12" s="1512"/>
      <c r="N12" s="1512"/>
      <c r="O12" s="1512"/>
      <c r="P12" s="1512"/>
      <c r="Q12" s="1512"/>
      <c r="R12" s="1512"/>
      <c r="S12" s="718" t="s">
        <v>1230</v>
      </c>
      <c r="T12" s="718" t="s">
        <v>1230</v>
      </c>
      <c r="U12" s="720" t="s">
        <v>1221</v>
      </c>
      <c r="V12" s="374"/>
    </row>
    <row r="13" spans="3:22">
      <c r="C13" s="720"/>
      <c r="D13" s="717"/>
      <c r="E13" s="718"/>
      <c r="F13" s="718"/>
      <c r="G13" s="718"/>
      <c r="H13" s="722"/>
      <c r="I13" s="718"/>
      <c r="J13" s="718"/>
      <c r="K13" s="718"/>
      <c r="L13" s="952">
        <v>1</v>
      </c>
      <c r="M13" s="952">
        <v>3</v>
      </c>
      <c r="N13" s="952">
        <v>4</v>
      </c>
      <c r="O13" s="952">
        <v>5</v>
      </c>
      <c r="P13" s="952">
        <v>4</v>
      </c>
      <c r="Q13" s="952">
        <v>3</v>
      </c>
      <c r="R13" s="952">
        <v>2</v>
      </c>
      <c r="S13" s="718"/>
      <c r="T13" s="718"/>
      <c r="U13" s="720"/>
      <c r="V13" s="374"/>
    </row>
    <row r="14" spans="3:22" ht="4.9000000000000004" customHeight="1">
      <c r="D14" s="715"/>
      <c r="E14" s="355"/>
      <c r="F14" s="716"/>
      <c r="H14" s="723"/>
      <c r="L14" s="954"/>
      <c r="M14" s="713"/>
      <c r="Q14" s="714"/>
      <c r="R14" s="954"/>
    </row>
    <row r="15" spans="3:22" ht="70.150000000000006" customHeight="1">
      <c r="D15" s="1505" t="s">
        <v>1238</v>
      </c>
      <c r="E15" s="1506"/>
      <c r="F15" s="1506"/>
      <c r="G15" s="724"/>
      <c r="H15" s="725" t="s">
        <v>1239</v>
      </c>
      <c r="I15" s="724"/>
      <c r="J15" s="724"/>
      <c r="K15" s="724"/>
      <c r="L15" s="953" t="s">
        <v>1431</v>
      </c>
      <c r="M15" s="1513" t="s">
        <v>1433</v>
      </c>
      <c r="N15" s="1513"/>
      <c r="O15" s="1513"/>
      <c r="P15" s="1513"/>
      <c r="Q15" s="1513"/>
      <c r="R15" s="953" t="s">
        <v>1432</v>
      </c>
      <c r="S15" s="724"/>
      <c r="T15" s="724"/>
    </row>
    <row r="16" spans="3:22" s="727" customFormat="1" ht="12">
      <c r="D16" s="726" t="s">
        <v>1055</v>
      </c>
    </row>
    <row r="17" spans="2:21" s="727" customFormat="1" ht="12">
      <c r="D17" s="728" t="s">
        <v>1256</v>
      </c>
      <c r="K17" s="729"/>
      <c r="M17" s="730"/>
      <c r="O17" s="731"/>
    </row>
    <row r="18" spans="2:21" s="727" customFormat="1" ht="12">
      <c r="D18" s="728" t="s">
        <v>1229</v>
      </c>
    </row>
    <row r="20" spans="2:21" s="751" customFormat="1" ht="19.899999999999999" customHeight="1">
      <c r="C20" s="752" t="s">
        <v>1269</v>
      </c>
      <c r="D20" s="753"/>
      <c r="E20" s="753"/>
      <c r="F20" s="753"/>
      <c r="G20" s="753"/>
      <c r="H20" s="753"/>
      <c r="I20" s="753"/>
      <c r="J20" s="753"/>
      <c r="K20" s="753"/>
      <c r="L20" s="753"/>
      <c r="M20" s="753"/>
      <c r="N20" s="753"/>
      <c r="O20" s="753"/>
      <c r="P20" s="753"/>
      <c r="Q20" s="753"/>
      <c r="R20" s="753"/>
      <c r="S20" s="753"/>
      <c r="T20" s="753"/>
      <c r="U20" s="753"/>
    </row>
    <row r="22" spans="2:21">
      <c r="C22" s="591" t="s">
        <v>1257</v>
      </c>
      <c r="T22" s="757" t="s">
        <v>1262</v>
      </c>
    </row>
    <row r="23" spans="2:21" ht="14.25">
      <c r="B23" s="748">
        <v>1</v>
      </c>
      <c r="C23" s="733" t="s">
        <v>1040</v>
      </c>
      <c r="D23" s="738" t="s">
        <v>1242</v>
      </c>
      <c r="E23" s="740" t="s">
        <v>361</v>
      </c>
      <c r="F23" s="739" t="s">
        <v>352</v>
      </c>
      <c r="G23" s="741">
        <v>5</v>
      </c>
      <c r="H23" s="743" t="s">
        <v>1243</v>
      </c>
      <c r="I23" s="744" t="s">
        <v>1244</v>
      </c>
      <c r="J23" s="745" t="s">
        <v>1245</v>
      </c>
      <c r="K23" s="746" t="s">
        <v>366</v>
      </c>
      <c r="L23" s="710" t="s">
        <v>368</v>
      </c>
      <c r="M23" s="710" t="s">
        <v>368</v>
      </c>
      <c r="N23" s="710" t="s">
        <v>368</v>
      </c>
      <c r="O23" s="710" t="s">
        <v>368</v>
      </c>
      <c r="P23" s="710" t="s">
        <v>368</v>
      </c>
      <c r="Q23" s="710" t="s">
        <v>368</v>
      </c>
      <c r="R23" s="710" t="s">
        <v>368</v>
      </c>
      <c r="S23" s="736" t="s">
        <v>1246</v>
      </c>
      <c r="T23" s="737" t="s">
        <v>1247</v>
      </c>
      <c r="U23" s="734" t="s">
        <v>1040</v>
      </c>
    </row>
    <row r="24" spans="2:21" ht="14.25">
      <c r="B24" s="748"/>
      <c r="C24" s="734"/>
      <c r="D24" s="710"/>
      <c r="E24" s="710"/>
      <c r="F24" s="710"/>
      <c r="G24" s="710"/>
      <c r="H24" s="710"/>
      <c r="I24" s="710"/>
      <c r="J24" s="710"/>
      <c r="K24" s="710"/>
      <c r="L24" s="710"/>
      <c r="M24" s="710"/>
      <c r="N24" s="710"/>
      <c r="O24" s="710"/>
      <c r="P24" s="710"/>
      <c r="Q24" s="710"/>
      <c r="R24" s="710"/>
      <c r="S24" s="710"/>
      <c r="T24" s="710"/>
      <c r="U24" s="732"/>
    </row>
    <row r="25" spans="2:21">
      <c r="B25" s="748"/>
      <c r="C25" s="591" t="s">
        <v>1258</v>
      </c>
      <c r="T25" s="757" t="s">
        <v>1263</v>
      </c>
    </row>
    <row r="26" spans="2:21" ht="14.25">
      <c r="B26" s="748">
        <v>2</v>
      </c>
      <c r="C26" s="733" t="s">
        <v>1040</v>
      </c>
      <c r="D26" s="738" t="s">
        <v>1242</v>
      </c>
      <c r="E26" s="738" t="s">
        <v>1249</v>
      </c>
      <c r="F26" s="740" t="s">
        <v>361</v>
      </c>
      <c r="G26" s="739" t="s">
        <v>352</v>
      </c>
      <c r="H26" s="741">
        <v>5</v>
      </c>
      <c r="I26" s="743" t="s">
        <v>1243</v>
      </c>
      <c r="J26" s="744" t="s">
        <v>1244</v>
      </c>
      <c r="K26" s="745" t="s">
        <v>1245</v>
      </c>
      <c r="L26" s="746" t="s">
        <v>366</v>
      </c>
      <c r="M26" s="710" t="s">
        <v>368</v>
      </c>
      <c r="N26" s="710" t="s">
        <v>368</v>
      </c>
      <c r="O26" s="710" t="s">
        <v>368</v>
      </c>
      <c r="P26" s="710" t="s">
        <v>368</v>
      </c>
      <c r="Q26" s="710" t="s">
        <v>368</v>
      </c>
      <c r="R26" s="710" t="s">
        <v>368</v>
      </c>
      <c r="S26" s="710" t="s">
        <v>368</v>
      </c>
      <c r="T26" s="738" t="s">
        <v>1248</v>
      </c>
      <c r="U26" s="734" t="s">
        <v>1040</v>
      </c>
    </row>
    <row r="27" spans="2:21" ht="14.25">
      <c r="B27" s="748">
        <v>3</v>
      </c>
      <c r="C27" s="733" t="s">
        <v>1040</v>
      </c>
      <c r="D27" s="738" t="s">
        <v>1242</v>
      </c>
      <c r="E27" s="738" t="s">
        <v>1249</v>
      </c>
      <c r="F27" s="738" t="s">
        <v>1249</v>
      </c>
      <c r="G27" s="740" t="s">
        <v>361</v>
      </c>
      <c r="H27" s="739" t="s">
        <v>352</v>
      </c>
      <c r="I27" s="741">
        <v>5</v>
      </c>
      <c r="J27" s="743" t="s">
        <v>1243</v>
      </c>
      <c r="K27" s="744" t="s">
        <v>1244</v>
      </c>
      <c r="L27" s="745" t="s">
        <v>1245</v>
      </c>
      <c r="M27" s="746" t="s">
        <v>366</v>
      </c>
      <c r="N27" s="710" t="s">
        <v>368</v>
      </c>
      <c r="O27" s="710" t="s">
        <v>368</v>
      </c>
      <c r="P27" s="710" t="s">
        <v>368</v>
      </c>
      <c r="Q27" s="710" t="s">
        <v>368</v>
      </c>
      <c r="R27" s="710" t="s">
        <v>368</v>
      </c>
      <c r="S27" s="710" t="s">
        <v>368</v>
      </c>
      <c r="T27" s="742" t="s">
        <v>1250</v>
      </c>
      <c r="U27" s="734" t="s">
        <v>1040</v>
      </c>
    </row>
    <row r="28" spans="2:21" ht="14.25">
      <c r="B28" s="748"/>
      <c r="C28" s="734"/>
      <c r="D28" s="710"/>
      <c r="E28" s="710"/>
      <c r="F28" s="710"/>
      <c r="G28" s="710"/>
      <c r="H28" s="710"/>
      <c r="I28" s="710"/>
      <c r="J28" s="710"/>
      <c r="K28" s="710"/>
      <c r="L28" s="710"/>
      <c r="M28" s="710"/>
      <c r="N28" s="710"/>
      <c r="O28" s="710"/>
      <c r="P28" s="710"/>
      <c r="Q28" s="710"/>
      <c r="R28" s="710"/>
      <c r="S28" s="710"/>
      <c r="T28" s="710"/>
      <c r="U28" s="732"/>
    </row>
    <row r="29" spans="2:21">
      <c r="B29" s="748"/>
      <c r="C29" s="591" t="s">
        <v>1259</v>
      </c>
      <c r="T29" s="757" t="s">
        <v>1264</v>
      </c>
    </row>
    <row r="30" spans="2:21" ht="14.25">
      <c r="B30" s="748">
        <v>4</v>
      </c>
      <c r="C30" s="733" t="s">
        <v>1040</v>
      </c>
      <c r="D30" s="738" t="s">
        <v>1242</v>
      </c>
      <c r="E30" s="738" t="s">
        <v>1249</v>
      </c>
      <c r="F30" s="738" t="s">
        <v>1249</v>
      </c>
      <c r="G30" s="738" t="s">
        <v>1249</v>
      </c>
      <c r="H30" s="740" t="s">
        <v>361</v>
      </c>
      <c r="I30" s="739" t="s">
        <v>352</v>
      </c>
      <c r="J30" s="741">
        <v>5</v>
      </c>
      <c r="K30" s="743" t="s">
        <v>1243</v>
      </c>
      <c r="L30" s="744" t="s">
        <v>1244</v>
      </c>
      <c r="M30" s="745" t="s">
        <v>1245</v>
      </c>
      <c r="N30" s="746" t="s">
        <v>366</v>
      </c>
      <c r="O30" s="746" t="s">
        <v>366</v>
      </c>
      <c r="P30" s="746" t="s">
        <v>366</v>
      </c>
      <c r="Q30" s="738" t="s">
        <v>1040</v>
      </c>
      <c r="R30" s="738" t="s">
        <v>1040</v>
      </c>
      <c r="S30" s="738" t="s">
        <v>1040</v>
      </c>
      <c r="T30" s="738" t="s">
        <v>1248</v>
      </c>
      <c r="U30" s="734" t="s">
        <v>1040</v>
      </c>
    </row>
    <row r="31" spans="2:21" ht="14.25">
      <c r="B31" s="748">
        <v>5</v>
      </c>
      <c r="C31" s="733" t="s">
        <v>1040</v>
      </c>
      <c r="D31" s="738" t="s">
        <v>1242</v>
      </c>
      <c r="E31" s="738" t="s">
        <v>1249</v>
      </c>
      <c r="F31" s="738" t="s">
        <v>1249</v>
      </c>
      <c r="G31" s="738" t="s">
        <v>1249</v>
      </c>
      <c r="H31" s="738" t="s">
        <v>1249</v>
      </c>
      <c r="I31" s="740" t="s">
        <v>361</v>
      </c>
      <c r="J31" s="739" t="s">
        <v>352</v>
      </c>
      <c r="K31" s="741">
        <v>5</v>
      </c>
      <c r="L31" s="743" t="s">
        <v>1243</v>
      </c>
      <c r="M31" s="744" t="s">
        <v>1244</v>
      </c>
      <c r="N31" s="745" t="s">
        <v>1245</v>
      </c>
      <c r="O31" s="746" t="s">
        <v>366</v>
      </c>
      <c r="P31" s="746" t="s">
        <v>366</v>
      </c>
      <c r="Q31" s="746" t="s">
        <v>366</v>
      </c>
      <c r="R31" s="738" t="s">
        <v>1040</v>
      </c>
      <c r="S31" s="738" t="s">
        <v>1040</v>
      </c>
      <c r="T31" s="738" t="s">
        <v>1248</v>
      </c>
      <c r="U31" s="734" t="s">
        <v>1040</v>
      </c>
    </row>
    <row r="32" spans="2:21" ht="14.25">
      <c r="B32" s="748">
        <v>6</v>
      </c>
      <c r="C32" s="733" t="s">
        <v>1040</v>
      </c>
      <c r="D32" s="738" t="s">
        <v>1242</v>
      </c>
      <c r="E32" s="738" t="s">
        <v>1249</v>
      </c>
      <c r="F32" s="738" t="s">
        <v>1249</v>
      </c>
      <c r="G32" s="738" t="s">
        <v>1249</v>
      </c>
      <c r="H32" s="738" t="s">
        <v>1249</v>
      </c>
      <c r="I32" s="738" t="s">
        <v>1249</v>
      </c>
      <c r="J32" s="740" t="s">
        <v>361</v>
      </c>
      <c r="K32" s="739" t="s">
        <v>352</v>
      </c>
      <c r="L32" s="741">
        <v>5</v>
      </c>
      <c r="M32" s="743" t="s">
        <v>1243</v>
      </c>
      <c r="N32" s="744" t="s">
        <v>1244</v>
      </c>
      <c r="O32" s="745" t="s">
        <v>1245</v>
      </c>
      <c r="P32" s="746" t="s">
        <v>366</v>
      </c>
      <c r="Q32" s="746" t="s">
        <v>366</v>
      </c>
      <c r="R32" s="746" t="s">
        <v>366</v>
      </c>
      <c r="S32" s="738" t="s">
        <v>1040</v>
      </c>
      <c r="T32" s="738" t="s">
        <v>1248</v>
      </c>
      <c r="U32" s="734" t="s">
        <v>1040</v>
      </c>
    </row>
    <row r="33" spans="2:21" ht="14.25">
      <c r="B33" s="748">
        <v>7</v>
      </c>
      <c r="C33" s="733" t="s">
        <v>1040</v>
      </c>
      <c r="D33" s="738" t="s">
        <v>1242</v>
      </c>
      <c r="E33" s="738" t="s">
        <v>1249</v>
      </c>
      <c r="F33" s="738" t="s">
        <v>1249</v>
      </c>
      <c r="G33" s="738" t="s">
        <v>1249</v>
      </c>
      <c r="H33" s="738" t="s">
        <v>1249</v>
      </c>
      <c r="I33" s="738" t="s">
        <v>1249</v>
      </c>
      <c r="J33" s="738" t="s">
        <v>1249</v>
      </c>
      <c r="K33" s="740" t="s">
        <v>361</v>
      </c>
      <c r="L33" s="739" t="s">
        <v>352</v>
      </c>
      <c r="M33" s="741">
        <v>5</v>
      </c>
      <c r="N33" s="743" t="s">
        <v>1243</v>
      </c>
      <c r="O33" s="744" t="s">
        <v>1244</v>
      </c>
      <c r="P33" s="745" t="s">
        <v>1245</v>
      </c>
      <c r="Q33" s="746" t="s">
        <v>366</v>
      </c>
      <c r="R33" s="746" t="s">
        <v>366</v>
      </c>
      <c r="S33" s="746" t="s">
        <v>366</v>
      </c>
      <c r="T33" s="738" t="s">
        <v>1248</v>
      </c>
      <c r="U33" s="734" t="s">
        <v>1040</v>
      </c>
    </row>
    <row r="34" spans="2:21" ht="14.25">
      <c r="B34" s="748">
        <v>8</v>
      </c>
      <c r="C34" s="733" t="s">
        <v>1040</v>
      </c>
      <c r="D34" s="738" t="s">
        <v>1242</v>
      </c>
      <c r="E34" s="738" t="s">
        <v>1249</v>
      </c>
      <c r="F34" s="738" t="s">
        <v>1249</v>
      </c>
      <c r="G34" s="738" t="s">
        <v>1249</v>
      </c>
      <c r="H34" s="738" t="s">
        <v>1249</v>
      </c>
      <c r="I34" s="738" t="s">
        <v>1249</v>
      </c>
      <c r="J34" s="738" t="s">
        <v>1249</v>
      </c>
      <c r="K34" s="738" t="s">
        <v>1249</v>
      </c>
      <c r="L34" s="740" t="s">
        <v>361</v>
      </c>
      <c r="M34" s="739" t="s">
        <v>352</v>
      </c>
      <c r="N34" s="741">
        <v>5</v>
      </c>
      <c r="O34" s="743" t="s">
        <v>1243</v>
      </c>
      <c r="P34" s="744" t="s">
        <v>1244</v>
      </c>
      <c r="Q34" s="745" t="s">
        <v>1245</v>
      </c>
      <c r="R34" s="746" t="s">
        <v>366</v>
      </c>
      <c r="S34" s="746" t="s">
        <v>366</v>
      </c>
      <c r="T34" s="746" t="s">
        <v>1251</v>
      </c>
      <c r="U34" s="734" t="s">
        <v>1040</v>
      </c>
    </row>
    <row r="35" spans="2:21" ht="14.25">
      <c r="B35" s="748">
        <v>9</v>
      </c>
      <c r="C35" s="733" t="s">
        <v>1040</v>
      </c>
      <c r="D35" s="738" t="s">
        <v>1242</v>
      </c>
      <c r="E35" s="738" t="s">
        <v>1249</v>
      </c>
      <c r="F35" s="738" t="s">
        <v>1249</v>
      </c>
      <c r="G35" s="738" t="s">
        <v>1249</v>
      </c>
      <c r="H35" s="738" t="s">
        <v>1249</v>
      </c>
      <c r="I35" s="738" t="s">
        <v>1249</v>
      </c>
      <c r="J35" s="738" t="s">
        <v>1249</v>
      </c>
      <c r="K35" s="738" t="s">
        <v>1249</v>
      </c>
      <c r="L35" s="738" t="s">
        <v>1249</v>
      </c>
      <c r="M35" s="740" t="s">
        <v>361</v>
      </c>
      <c r="N35" s="739" t="s">
        <v>352</v>
      </c>
      <c r="O35" s="741">
        <v>5</v>
      </c>
      <c r="P35" s="743" t="s">
        <v>1243</v>
      </c>
      <c r="Q35" s="744" t="s">
        <v>1244</v>
      </c>
      <c r="R35" s="745" t="s">
        <v>1245</v>
      </c>
      <c r="S35" s="746" t="s">
        <v>366</v>
      </c>
      <c r="T35" s="746" t="s">
        <v>1251</v>
      </c>
      <c r="U35" s="734" t="s">
        <v>1040</v>
      </c>
    </row>
    <row r="36" spans="2:21" ht="14.25">
      <c r="C36" s="734"/>
      <c r="D36" s="710"/>
      <c r="E36" s="710"/>
      <c r="F36" s="710"/>
      <c r="G36" s="710"/>
      <c r="H36" s="710"/>
      <c r="I36" s="710"/>
      <c r="J36" s="710"/>
      <c r="K36" s="710"/>
      <c r="L36" s="710"/>
      <c r="M36" s="710"/>
      <c r="N36" s="710"/>
      <c r="O36" s="710"/>
      <c r="P36" s="710"/>
      <c r="Q36" s="710"/>
      <c r="R36" s="710"/>
      <c r="S36" s="710"/>
      <c r="T36" s="710"/>
      <c r="U36" s="732"/>
    </row>
    <row r="37" spans="2:21">
      <c r="B37" s="748"/>
      <c r="C37" s="591" t="s">
        <v>1260</v>
      </c>
      <c r="T37" s="757" t="s">
        <v>1265</v>
      </c>
    </row>
    <row r="38" spans="2:21" ht="14.25">
      <c r="B38" s="748">
        <v>10</v>
      </c>
      <c r="C38" s="733" t="s">
        <v>1040</v>
      </c>
      <c r="D38" s="738" t="s">
        <v>1242</v>
      </c>
      <c r="E38" s="738" t="s">
        <v>1249</v>
      </c>
      <c r="F38" s="738" t="s">
        <v>1249</v>
      </c>
      <c r="G38" s="738" t="s">
        <v>1249</v>
      </c>
      <c r="H38" s="738" t="s">
        <v>1249</v>
      </c>
      <c r="I38" s="738" t="s">
        <v>1249</v>
      </c>
      <c r="J38" s="738" t="s">
        <v>1249</v>
      </c>
      <c r="K38" s="738" t="s">
        <v>1249</v>
      </c>
      <c r="L38" s="738" t="s">
        <v>1249</v>
      </c>
      <c r="M38" s="738" t="s">
        <v>1249</v>
      </c>
      <c r="N38" s="740" t="s">
        <v>361</v>
      </c>
      <c r="O38" s="740" t="s">
        <v>361</v>
      </c>
      <c r="P38" s="738" t="s">
        <v>1040</v>
      </c>
      <c r="Q38" s="738" t="s">
        <v>1040</v>
      </c>
      <c r="R38" s="738" t="s">
        <v>1040</v>
      </c>
      <c r="S38" s="738" t="s">
        <v>1040</v>
      </c>
      <c r="T38" s="738" t="s">
        <v>1248</v>
      </c>
      <c r="U38" s="734" t="s">
        <v>1040</v>
      </c>
    </row>
    <row r="39" spans="2:21" ht="14.25">
      <c r="B39" s="748">
        <v>11</v>
      </c>
      <c r="C39" s="733" t="s">
        <v>1040</v>
      </c>
      <c r="D39" s="738" t="s">
        <v>1242</v>
      </c>
      <c r="E39" s="738" t="s">
        <v>1249</v>
      </c>
      <c r="F39" s="738" t="s">
        <v>1249</v>
      </c>
      <c r="G39" s="738" t="s">
        <v>1249</v>
      </c>
      <c r="H39" s="738" t="s">
        <v>1249</v>
      </c>
      <c r="I39" s="738" t="s">
        <v>1249</v>
      </c>
      <c r="J39" s="738" t="s">
        <v>1249</v>
      </c>
      <c r="K39" s="738" t="s">
        <v>1249</v>
      </c>
      <c r="L39" s="738" t="s">
        <v>1249</v>
      </c>
      <c r="M39" s="738" t="s">
        <v>1249</v>
      </c>
      <c r="N39" s="738" t="s">
        <v>1249</v>
      </c>
      <c r="O39" s="740" t="s">
        <v>361</v>
      </c>
      <c r="P39" s="740" t="s">
        <v>361</v>
      </c>
      <c r="Q39" s="738" t="s">
        <v>1040</v>
      </c>
      <c r="R39" s="738" t="s">
        <v>1040</v>
      </c>
      <c r="S39" s="738" t="s">
        <v>1040</v>
      </c>
      <c r="T39" s="738" t="s">
        <v>1248</v>
      </c>
      <c r="U39" s="734" t="s">
        <v>1040</v>
      </c>
    </row>
    <row r="40" spans="2:21" ht="14.25">
      <c r="B40" s="748">
        <v>12</v>
      </c>
      <c r="C40" s="733" t="s">
        <v>1040</v>
      </c>
      <c r="D40" s="738" t="s">
        <v>1242</v>
      </c>
      <c r="E40" s="738" t="s">
        <v>1249</v>
      </c>
      <c r="F40" s="738" t="s">
        <v>1249</v>
      </c>
      <c r="G40" s="738" t="s">
        <v>1249</v>
      </c>
      <c r="H40" s="738" t="s">
        <v>1249</v>
      </c>
      <c r="I40" s="738" t="s">
        <v>1249</v>
      </c>
      <c r="J40" s="738" t="s">
        <v>1249</v>
      </c>
      <c r="K40" s="738" t="s">
        <v>1249</v>
      </c>
      <c r="L40" s="738" t="s">
        <v>1249</v>
      </c>
      <c r="M40" s="738" t="s">
        <v>1249</v>
      </c>
      <c r="N40" s="738" t="s">
        <v>1249</v>
      </c>
      <c r="O40" s="738" t="s">
        <v>1249</v>
      </c>
      <c r="P40" s="740" t="s">
        <v>361</v>
      </c>
      <c r="Q40" s="740" t="s">
        <v>361</v>
      </c>
      <c r="R40" s="738" t="s">
        <v>1040</v>
      </c>
      <c r="S40" s="738" t="s">
        <v>1040</v>
      </c>
      <c r="T40" s="738" t="s">
        <v>1248</v>
      </c>
      <c r="U40" s="734" t="s">
        <v>1040</v>
      </c>
    </row>
    <row r="41" spans="2:21" ht="14.25">
      <c r="B41" s="748">
        <v>13</v>
      </c>
      <c r="C41" s="733" t="s">
        <v>1040</v>
      </c>
      <c r="D41" s="738" t="s">
        <v>1242</v>
      </c>
      <c r="E41" s="738" t="s">
        <v>1249</v>
      </c>
      <c r="F41" s="738" t="s">
        <v>1249</v>
      </c>
      <c r="G41" s="738" t="s">
        <v>1249</v>
      </c>
      <c r="H41" s="738" t="s">
        <v>1249</v>
      </c>
      <c r="I41" s="738" t="s">
        <v>1249</v>
      </c>
      <c r="J41" s="738" t="s">
        <v>1249</v>
      </c>
      <c r="K41" s="738" t="s">
        <v>1249</v>
      </c>
      <c r="L41" s="738" t="s">
        <v>1249</v>
      </c>
      <c r="M41" s="738" t="s">
        <v>1249</v>
      </c>
      <c r="N41" s="738" t="s">
        <v>1249</v>
      </c>
      <c r="O41" s="738" t="s">
        <v>1249</v>
      </c>
      <c r="P41" s="738" t="s">
        <v>1249</v>
      </c>
      <c r="Q41" s="740" t="s">
        <v>361</v>
      </c>
      <c r="R41" s="740" t="s">
        <v>361</v>
      </c>
      <c r="S41" s="738" t="s">
        <v>1040</v>
      </c>
      <c r="T41" s="738" t="s">
        <v>1248</v>
      </c>
      <c r="U41" s="734" t="s">
        <v>1040</v>
      </c>
    </row>
    <row r="42" spans="2:21" ht="14.25">
      <c r="B42" s="748">
        <v>14</v>
      </c>
      <c r="C42" s="733" t="s">
        <v>1040</v>
      </c>
      <c r="D42" s="738" t="s">
        <v>1242</v>
      </c>
      <c r="E42" s="738" t="s">
        <v>1249</v>
      </c>
      <c r="F42" s="738" t="s">
        <v>1249</v>
      </c>
      <c r="G42" s="738" t="s">
        <v>1249</v>
      </c>
      <c r="H42" s="738" t="s">
        <v>1249</v>
      </c>
      <c r="I42" s="738" t="s">
        <v>1249</v>
      </c>
      <c r="J42" s="738" t="s">
        <v>1249</v>
      </c>
      <c r="K42" s="738" t="s">
        <v>1249</v>
      </c>
      <c r="L42" s="738" t="s">
        <v>1249</v>
      </c>
      <c r="M42" s="738" t="s">
        <v>1249</v>
      </c>
      <c r="N42" s="738" t="s">
        <v>1249</v>
      </c>
      <c r="O42" s="738" t="s">
        <v>1249</v>
      </c>
      <c r="P42" s="738" t="s">
        <v>1249</v>
      </c>
      <c r="Q42" s="738" t="s">
        <v>1249</v>
      </c>
      <c r="R42" s="740" t="s">
        <v>361</v>
      </c>
      <c r="S42" s="740" t="s">
        <v>361</v>
      </c>
      <c r="T42" s="738" t="s">
        <v>1248</v>
      </c>
      <c r="U42" s="734" t="s">
        <v>1040</v>
      </c>
    </row>
    <row r="43" spans="2:21" ht="14.25">
      <c r="B43" s="748">
        <v>15</v>
      </c>
      <c r="C43" s="733" t="s">
        <v>1040</v>
      </c>
      <c r="D43" s="738" t="s">
        <v>1242</v>
      </c>
      <c r="E43" s="738" t="s">
        <v>1249</v>
      </c>
      <c r="F43" s="738" t="s">
        <v>1249</v>
      </c>
      <c r="G43" s="738" t="s">
        <v>1249</v>
      </c>
      <c r="H43" s="738" t="s">
        <v>1249</v>
      </c>
      <c r="I43" s="738" t="s">
        <v>1249</v>
      </c>
      <c r="J43" s="738" t="s">
        <v>1249</v>
      </c>
      <c r="K43" s="738" t="s">
        <v>1249</v>
      </c>
      <c r="L43" s="738" t="s">
        <v>1249</v>
      </c>
      <c r="M43" s="738" t="s">
        <v>1249</v>
      </c>
      <c r="N43" s="738" t="s">
        <v>1249</v>
      </c>
      <c r="O43" s="738" t="s">
        <v>1249</v>
      </c>
      <c r="P43" s="738" t="s">
        <v>1249</v>
      </c>
      <c r="Q43" s="738" t="s">
        <v>1249</v>
      </c>
      <c r="R43" s="738" t="s">
        <v>1249</v>
      </c>
      <c r="S43" s="740" t="s">
        <v>361</v>
      </c>
      <c r="T43" s="740" t="s">
        <v>1252</v>
      </c>
      <c r="U43" s="734" t="s">
        <v>1040</v>
      </c>
    </row>
    <row r="44" spans="2:21" ht="9" customHeight="1">
      <c r="C44" s="734"/>
      <c r="D44" s="710"/>
      <c r="E44" s="710"/>
      <c r="F44" s="710"/>
      <c r="G44" s="710"/>
      <c r="H44" s="710"/>
      <c r="I44" s="710"/>
      <c r="J44" s="710"/>
      <c r="K44" s="710"/>
      <c r="L44" s="710"/>
      <c r="M44" s="710"/>
      <c r="N44" s="710"/>
      <c r="O44" s="710"/>
      <c r="P44" s="710"/>
      <c r="Q44" s="710"/>
      <c r="R44" s="710"/>
      <c r="S44" s="710"/>
      <c r="T44" s="710"/>
      <c r="U44" s="732"/>
    </row>
    <row r="45" spans="2:21" ht="28.9" customHeight="1">
      <c r="C45" s="1502" t="s">
        <v>1261</v>
      </c>
      <c r="D45" s="1503"/>
      <c r="E45" s="1503"/>
      <c r="F45" s="1503"/>
      <c r="G45" s="1503"/>
      <c r="H45" s="1503"/>
      <c r="I45" s="1503"/>
      <c r="J45" s="1503"/>
      <c r="K45" s="1503"/>
      <c r="L45" s="1503"/>
      <c r="M45" s="1503"/>
      <c r="N45" s="1503"/>
      <c r="O45" s="1503"/>
      <c r="P45" s="1503"/>
      <c r="Q45" s="1503"/>
      <c r="R45" s="1503"/>
      <c r="S45" s="1503"/>
      <c r="T45" s="1503"/>
      <c r="U45" s="1503"/>
    </row>
    <row r="46" spans="2:21" ht="9" customHeight="1">
      <c r="C46" s="734"/>
      <c r="D46" s="710"/>
      <c r="E46" s="710"/>
      <c r="F46" s="710"/>
      <c r="G46" s="710"/>
      <c r="H46" s="710"/>
      <c r="I46" s="710"/>
      <c r="J46" s="710"/>
      <c r="K46" s="710"/>
      <c r="L46" s="710"/>
      <c r="M46" s="710"/>
      <c r="N46" s="710"/>
      <c r="O46" s="710"/>
      <c r="P46" s="710"/>
      <c r="Q46" s="710"/>
      <c r="R46" s="710"/>
      <c r="S46" s="710"/>
      <c r="T46" s="710"/>
      <c r="U46" s="732"/>
    </row>
    <row r="47" spans="2:21" s="751" customFormat="1" ht="19.899999999999999" customHeight="1">
      <c r="C47" s="752" t="s">
        <v>1271</v>
      </c>
      <c r="D47" s="754"/>
      <c r="E47" s="754"/>
      <c r="F47" s="754"/>
      <c r="G47" s="754"/>
      <c r="H47" s="754"/>
      <c r="I47" s="754"/>
      <c r="J47" s="754"/>
      <c r="K47" s="754"/>
      <c r="L47" s="754"/>
      <c r="M47" s="754"/>
      <c r="N47" s="754"/>
      <c r="O47" s="754"/>
      <c r="P47" s="754"/>
      <c r="Q47" s="754"/>
      <c r="R47" s="754"/>
      <c r="S47" s="754"/>
      <c r="T47" s="754"/>
      <c r="U47" s="754"/>
    </row>
    <row r="48" spans="2:21" ht="10.5" customHeight="1">
      <c r="C48" s="518"/>
      <c r="D48" s="710"/>
      <c r="E48" s="710"/>
      <c r="F48" s="710"/>
      <c r="G48" s="710"/>
      <c r="H48" s="710"/>
      <c r="I48" s="710"/>
      <c r="J48" s="710"/>
      <c r="K48" s="710"/>
      <c r="L48" s="710"/>
      <c r="M48" s="710"/>
      <c r="N48" s="710"/>
      <c r="O48" s="710"/>
      <c r="P48" s="710"/>
      <c r="Q48" s="710"/>
      <c r="R48" s="710"/>
      <c r="S48" s="710"/>
      <c r="T48" s="710"/>
      <c r="U48" s="732"/>
    </row>
    <row r="49" spans="2:21">
      <c r="B49" s="748"/>
      <c r="C49" s="591" t="s">
        <v>1267</v>
      </c>
    </row>
    <row r="50" spans="2:21" ht="14.25">
      <c r="B50" s="748"/>
      <c r="C50" s="733" t="s">
        <v>1040</v>
      </c>
      <c r="D50" s="740" t="s">
        <v>1253</v>
      </c>
      <c r="E50" s="739" t="s">
        <v>352</v>
      </c>
      <c r="F50" s="741" t="s">
        <v>1254</v>
      </c>
      <c r="G50" s="710" t="s">
        <v>368</v>
      </c>
      <c r="H50" s="710" t="s">
        <v>368</v>
      </c>
      <c r="I50" s="710" t="s">
        <v>368</v>
      </c>
      <c r="J50" s="710" t="s">
        <v>368</v>
      </c>
      <c r="K50" s="710" t="s">
        <v>368</v>
      </c>
      <c r="L50" s="710" t="s">
        <v>368</v>
      </c>
      <c r="M50" s="710" t="s">
        <v>368</v>
      </c>
      <c r="N50" s="736" t="s">
        <v>1246</v>
      </c>
      <c r="O50" s="737" t="s">
        <v>1247</v>
      </c>
      <c r="P50" s="734" t="s">
        <v>1040</v>
      </c>
      <c r="Q50" s="734" t="s">
        <v>1040</v>
      </c>
      <c r="R50" s="734" t="s">
        <v>1040</v>
      </c>
      <c r="S50" s="734" t="s">
        <v>1040</v>
      </c>
      <c r="T50" s="734" t="s">
        <v>1040</v>
      </c>
      <c r="U50" s="734" t="s">
        <v>1040</v>
      </c>
    </row>
    <row r="51" spans="2:21" ht="14.25">
      <c r="C51" s="734"/>
      <c r="D51" s="710"/>
      <c r="E51" s="710"/>
      <c r="F51" s="710"/>
      <c r="G51" s="710"/>
      <c r="H51" s="710"/>
      <c r="I51" s="710"/>
      <c r="J51" s="710"/>
      <c r="K51" s="710"/>
      <c r="L51" s="710"/>
      <c r="M51" s="710"/>
      <c r="N51" s="710"/>
      <c r="O51" s="710"/>
      <c r="P51" s="710"/>
      <c r="Q51" s="710"/>
      <c r="R51" s="710"/>
      <c r="S51" s="710"/>
      <c r="T51" s="710"/>
      <c r="U51" s="732"/>
    </row>
    <row r="52" spans="2:21">
      <c r="B52" s="748"/>
      <c r="C52" s="591" t="s">
        <v>1268</v>
      </c>
    </row>
    <row r="53" spans="2:21" ht="14.25">
      <c r="B53" s="748"/>
      <c r="C53" s="733" t="s">
        <v>1040</v>
      </c>
      <c r="D53" s="740" t="s">
        <v>1253</v>
      </c>
      <c r="E53" s="739" t="s">
        <v>352</v>
      </c>
      <c r="F53" s="741" t="s">
        <v>1254</v>
      </c>
      <c r="G53" s="710" t="s">
        <v>368</v>
      </c>
      <c r="H53" s="710" t="s">
        <v>368</v>
      </c>
      <c r="I53" s="710" t="s">
        <v>368</v>
      </c>
      <c r="J53" s="710" t="s">
        <v>368</v>
      </c>
      <c r="K53" s="710" t="s">
        <v>368</v>
      </c>
      <c r="L53" s="710" t="s">
        <v>368</v>
      </c>
      <c r="M53" s="742" t="s">
        <v>1250</v>
      </c>
      <c r="N53" s="734" t="s">
        <v>1040</v>
      </c>
      <c r="O53" s="734" t="s">
        <v>1040</v>
      </c>
      <c r="P53" s="734" t="s">
        <v>1040</v>
      </c>
      <c r="Q53" s="734" t="s">
        <v>1040</v>
      </c>
      <c r="R53" s="734" t="s">
        <v>1040</v>
      </c>
      <c r="S53" s="734" t="s">
        <v>1040</v>
      </c>
      <c r="T53" s="734" t="s">
        <v>1040</v>
      </c>
      <c r="U53" s="734" t="s">
        <v>1040</v>
      </c>
    </row>
    <row r="54" spans="2:21" ht="8.4499999999999993" customHeight="1">
      <c r="C54" s="734"/>
      <c r="D54" s="710"/>
      <c r="E54" s="710"/>
      <c r="F54" s="710"/>
      <c r="G54" s="710"/>
      <c r="H54" s="710"/>
      <c r="I54" s="710"/>
      <c r="J54" s="710"/>
      <c r="K54" s="710"/>
      <c r="L54" s="710"/>
      <c r="M54" s="710"/>
      <c r="N54" s="710"/>
      <c r="O54" s="710"/>
      <c r="P54" s="710"/>
      <c r="Q54" s="710"/>
      <c r="R54" s="710"/>
      <c r="S54" s="710"/>
      <c r="T54" s="710"/>
      <c r="U54" s="732"/>
    </row>
    <row r="55" spans="2:21" ht="14.25">
      <c r="C55" s="734"/>
      <c r="D55" s="750" t="s">
        <v>1055</v>
      </c>
      <c r="E55" s="749" t="s">
        <v>1255</v>
      </c>
      <c r="F55" s="747"/>
      <c r="G55" s="747"/>
      <c r="H55" s="710"/>
      <c r="I55" s="710"/>
      <c r="J55" s="710"/>
      <c r="K55" s="710"/>
      <c r="L55" s="710"/>
      <c r="M55" s="710"/>
      <c r="N55" s="710"/>
      <c r="O55" s="710"/>
      <c r="P55" s="710"/>
      <c r="Q55" s="710"/>
      <c r="R55" s="710"/>
      <c r="S55" s="710"/>
      <c r="T55" s="710"/>
      <c r="U55" s="732"/>
    </row>
    <row r="56" spans="2:21" ht="9.75" customHeight="1">
      <c r="C56" s="734"/>
      <c r="D56" s="710"/>
      <c r="E56" s="710"/>
      <c r="F56" s="710"/>
      <c r="G56" s="710"/>
      <c r="H56" s="710"/>
      <c r="I56" s="710"/>
      <c r="J56" s="710"/>
      <c r="K56" s="710"/>
      <c r="L56" s="710"/>
      <c r="M56" s="710"/>
      <c r="N56" s="710"/>
      <c r="O56" s="710"/>
      <c r="P56" s="710"/>
      <c r="Q56" s="710"/>
      <c r="R56" s="710"/>
      <c r="S56" s="710"/>
      <c r="T56" s="710"/>
      <c r="U56" s="732"/>
    </row>
    <row r="57" spans="2:21" s="751" customFormat="1" ht="19.899999999999999" customHeight="1">
      <c r="C57" s="752" t="s">
        <v>1272</v>
      </c>
      <c r="D57" s="754"/>
      <c r="E57" s="754"/>
      <c r="F57" s="754"/>
      <c r="G57" s="754"/>
      <c r="H57" s="754"/>
      <c r="I57" s="754"/>
      <c r="J57" s="754"/>
      <c r="K57" s="754"/>
      <c r="L57" s="754"/>
      <c r="M57" s="754"/>
      <c r="N57" s="754"/>
      <c r="O57" s="754"/>
      <c r="P57" s="754"/>
      <c r="Q57" s="754"/>
      <c r="R57" s="754"/>
      <c r="S57" s="754"/>
      <c r="T57" s="754"/>
      <c r="U57" s="754"/>
    </row>
    <row r="58" spans="2:21">
      <c r="C58" s="735"/>
    </row>
    <row r="59" spans="2:21">
      <c r="B59" s="748"/>
      <c r="C59" s="591" t="s">
        <v>1278</v>
      </c>
      <c r="T59" s="757"/>
    </row>
    <row r="60" spans="2:21" ht="14.25">
      <c r="B60" s="748"/>
      <c r="C60" s="767" t="s">
        <v>1273</v>
      </c>
      <c r="E60" s="733" t="s">
        <v>1040</v>
      </c>
      <c r="F60" s="740" t="s">
        <v>1253</v>
      </c>
      <c r="G60" s="739" t="s">
        <v>352</v>
      </c>
      <c r="H60" s="741" t="s">
        <v>1254</v>
      </c>
      <c r="I60" s="765" t="s">
        <v>1275</v>
      </c>
      <c r="J60" s="744" t="s">
        <v>1276</v>
      </c>
      <c r="K60" s="745" t="s">
        <v>803</v>
      </c>
      <c r="L60" s="766" t="s">
        <v>1277</v>
      </c>
      <c r="M60" s="770" t="s">
        <v>1282</v>
      </c>
      <c r="N60" s="734" t="s">
        <v>1040</v>
      </c>
      <c r="O60" s="734" t="s">
        <v>1040</v>
      </c>
      <c r="P60" s="734" t="s">
        <v>1040</v>
      </c>
      <c r="Q60" s="734" t="s">
        <v>1040</v>
      </c>
      <c r="R60" s="734" t="s">
        <v>1040</v>
      </c>
      <c r="S60" s="734" t="s">
        <v>1040</v>
      </c>
      <c r="T60" s="734" t="s">
        <v>1040</v>
      </c>
      <c r="U60" s="734" t="s">
        <v>1040</v>
      </c>
    </row>
    <row r="61" spans="2:21" ht="14.25">
      <c r="B61" s="748"/>
      <c r="C61" s="767" t="s">
        <v>1274</v>
      </c>
      <c r="E61" s="733" t="s">
        <v>1040</v>
      </c>
      <c r="F61" s="740" t="s">
        <v>1253</v>
      </c>
      <c r="G61" s="739" t="s">
        <v>352</v>
      </c>
      <c r="H61" s="741" t="s">
        <v>1254</v>
      </c>
      <c r="I61" s="744" t="s">
        <v>1276</v>
      </c>
      <c r="J61" s="745" t="s">
        <v>803</v>
      </c>
      <c r="K61" s="766" t="s">
        <v>1277</v>
      </c>
      <c r="L61" s="770" t="s">
        <v>1282</v>
      </c>
      <c r="M61" s="734" t="s">
        <v>1040</v>
      </c>
      <c r="N61" s="734" t="s">
        <v>1040</v>
      </c>
      <c r="O61" s="734" t="s">
        <v>1040</v>
      </c>
      <c r="P61" s="734" t="s">
        <v>1040</v>
      </c>
      <c r="Q61" s="734" t="s">
        <v>1040</v>
      </c>
      <c r="R61" s="734" t="s">
        <v>1040</v>
      </c>
      <c r="S61" s="734" t="s">
        <v>1040</v>
      </c>
      <c r="T61" s="734" t="s">
        <v>1040</v>
      </c>
      <c r="U61" s="734" t="s">
        <v>1040</v>
      </c>
    </row>
    <row r="62" spans="2:21">
      <c r="C62" s="735"/>
    </row>
    <row r="63" spans="2:21">
      <c r="C63" s="591" t="s">
        <v>1287</v>
      </c>
      <c r="I63" s="1509" t="s">
        <v>1285</v>
      </c>
      <c r="J63" s="1510"/>
      <c r="K63" s="1510"/>
      <c r="L63" s="1510"/>
      <c r="M63" s="1510"/>
      <c r="N63" s="1510"/>
      <c r="O63" s="1511"/>
    </row>
    <row r="64" spans="2:21" ht="14.25">
      <c r="C64" s="767" t="s">
        <v>1273</v>
      </c>
      <c r="E64" s="733" t="s">
        <v>1040</v>
      </c>
      <c r="F64" s="740" t="s">
        <v>1253</v>
      </c>
      <c r="G64" s="739" t="s">
        <v>352</v>
      </c>
      <c r="H64" s="741" t="s">
        <v>1254</v>
      </c>
      <c r="I64" s="765" t="s">
        <v>1275</v>
      </c>
      <c r="J64" s="744" t="s">
        <v>1276</v>
      </c>
      <c r="K64" s="745" t="s">
        <v>803</v>
      </c>
      <c r="L64" s="766" t="s">
        <v>1277</v>
      </c>
      <c r="M64" s="769" t="s">
        <v>1279</v>
      </c>
      <c r="N64" s="768" t="s">
        <v>1280</v>
      </c>
      <c r="O64" s="768" t="s">
        <v>1281</v>
      </c>
      <c r="P64" s="734" t="s">
        <v>1040</v>
      </c>
      <c r="Q64" s="734" t="s">
        <v>1040</v>
      </c>
      <c r="R64" s="734" t="s">
        <v>1040</v>
      </c>
      <c r="S64" s="734" t="s">
        <v>1040</v>
      </c>
      <c r="T64" s="734" t="s">
        <v>1040</v>
      </c>
      <c r="U64" s="734" t="s">
        <v>1040</v>
      </c>
    </row>
    <row r="65" spans="3:21" ht="14.25">
      <c r="C65" s="767" t="s">
        <v>1274</v>
      </c>
      <c r="E65" s="733" t="s">
        <v>1040</v>
      </c>
      <c r="F65" s="740" t="s">
        <v>1253</v>
      </c>
      <c r="G65" s="739" t="s">
        <v>352</v>
      </c>
      <c r="H65" s="741" t="s">
        <v>1254</v>
      </c>
      <c r="I65" s="744" t="s">
        <v>1276</v>
      </c>
      <c r="J65" s="745" t="s">
        <v>803</v>
      </c>
      <c r="K65" s="766" t="s">
        <v>1277</v>
      </c>
      <c r="L65" s="769" t="s">
        <v>1279</v>
      </c>
      <c r="M65" s="768" t="s">
        <v>1280</v>
      </c>
      <c r="N65" s="768" t="s">
        <v>1280</v>
      </c>
      <c r="O65" s="768" t="s">
        <v>1281</v>
      </c>
      <c r="P65" s="734" t="s">
        <v>1040</v>
      </c>
      <c r="Q65" s="734" t="s">
        <v>1040</v>
      </c>
      <c r="R65" s="734" t="s">
        <v>1040</v>
      </c>
      <c r="S65" s="734" t="s">
        <v>1040</v>
      </c>
      <c r="T65" s="734" t="s">
        <v>1040</v>
      </c>
      <c r="U65" s="734" t="s">
        <v>1040</v>
      </c>
    </row>
    <row r="66" spans="3:21" ht="9.75" customHeight="1">
      <c r="C66" s="735"/>
    </row>
    <row r="67" spans="3:21" s="727" customFormat="1" ht="12">
      <c r="C67" s="726" t="s">
        <v>1283</v>
      </c>
      <c r="D67" s="727" t="s">
        <v>1284</v>
      </c>
    </row>
    <row r="68" spans="3:21" s="727" customFormat="1" ht="12">
      <c r="D68" s="727" t="s">
        <v>1286</v>
      </c>
    </row>
    <row r="69" spans="3:21">
      <c r="C69" s="735"/>
    </row>
    <row r="70" spans="3:21">
      <c r="C70" s="591"/>
      <c r="I70" s="775"/>
      <c r="J70" s="727"/>
      <c r="K70" s="727"/>
      <c r="L70" s="727"/>
      <c r="M70" s="727"/>
      <c r="N70" s="727"/>
      <c r="O70" s="727"/>
    </row>
    <row r="71" spans="3:21" ht="14.25">
      <c r="C71" s="767"/>
      <c r="E71" s="733"/>
      <c r="F71" s="771"/>
      <c r="G71" s="772"/>
      <c r="H71" s="773"/>
      <c r="I71" s="710"/>
      <c r="J71" s="710"/>
      <c r="K71" s="710"/>
      <c r="L71" s="710"/>
      <c r="M71" s="732"/>
      <c r="N71" s="732"/>
      <c r="O71" s="732"/>
    </row>
    <row r="72" spans="3:21" ht="14.25">
      <c r="C72" s="767"/>
      <c r="E72" s="733"/>
      <c r="F72" s="771"/>
      <c r="G72" s="772"/>
      <c r="H72" s="773"/>
      <c r="I72" s="710"/>
      <c r="J72" s="710"/>
      <c r="K72" s="774"/>
      <c r="L72" s="710"/>
      <c r="M72" s="732"/>
      <c r="N72" s="732"/>
      <c r="O72" s="732"/>
    </row>
  </sheetData>
  <sheetProtection algorithmName="SHA-512" hashValue="mnazXY/7gTErAI3Hw4iinW4z6ZKTDlIWs1rURBWYhEyFRkImKhRf5prVkMxroc500UgzvONyUctALesXMFuQ/Q==" saltValue="TsNVyK7KEtWGZ2awuCOwYg==" spinCount="100000" sheet="1" objects="1" scenarios="1"/>
  <mergeCells count="7">
    <mergeCell ref="C45:U45"/>
    <mergeCell ref="J5:Q6"/>
    <mergeCell ref="D15:F15"/>
    <mergeCell ref="D5:F7"/>
    <mergeCell ref="I63:O63"/>
    <mergeCell ref="L12:R12"/>
    <mergeCell ref="M15:Q15"/>
  </mergeCells>
  <phoneticPr fontId="63" type="noConversion"/>
  <conditionalFormatting sqref="D23:T23 D30:T35 D26:T27 F60:F61 I60:L60 I61:K61 M64 L65">
    <cfRule type="cellIs" dxfId="72" priority="43" operator="equal">
      <formula>"J"</formula>
    </cfRule>
  </conditionalFormatting>
  <conditionalFormatting sqref="D38:T38 D39:N43 O40:O43 P41:P43 Q42:Q43 R43">
    <cfRule type="cellIs" dxfId="71" priority="35" operator="equal">
      <formula>"J"</formula>
    </cfRule>
  </conditionalFormatting>
  <conditionalFormatting sqref="O39:T39">
    <cfRule type="cellIs" dxfId="70" priority="34" operator="equal">
      <formula>"J"</formula>
    </cfRule>
  </conditionalFormatting>
  <conditionalFormatting sqref="P40:T40">
    <cfRule type="cellIs" dxfId="69" priority="33" operator="equal">
      <formula>"J"</formula>
    </cfRule>
  </conditionalFormatting>
  <conditionalFormatting sqref="Q41:T41">
    <cfRule type="cellIs" dxfId="68" priority="32" operator="equal">
      <formula>"J"</formula>
    </cfRule>
  </conditionalFormatting>
  <conditionalFormatting sqref="R42:T42">
    <cfRule type="cellIs" dxfId="67" priority="31" operator="equal">
      <formula>"J"</formula>
    </cfRule>
  </conditionalFormatting>
  <conditionalFormatting sqref="S43:T43">
    <cfRule type="cellIs" dxfId="66" priority="30" operator="equal">
      <formula>"J"</formula>
    </cfRule>
  </conditionalFormatting>
  <conditionalFormatting sqref="D50">
    <cfRule type="cellIs" dxfId="65" priority="28" operator="equal">
      <formula>"J"</formula>
    </cfRule>
  </conditionalFormatting>
  <conditionalFormatting sqref="E50">
    <cfRule type="cellIs" dxfId="64" priority="27" operator="equal">
      <formula>"J"</formula>
    </cfRule>
  </conditionalFormatting>
  <conditionalFormatting sqref="G50:M50">
    <cfRule type="cellIs" dxfId="63" priority="25" operator="equal">
      <formula>"J"</formula>
    </cfRule>
  </conditionalFormatting>
  <conditionalFormatting sqref="N50:O50">
    <cfRule type="cellIs" dxfId="62" priority="24" operator="equal">
      <formula>"J"</formula>
    </cfRule>
  </conditionalFormatting>
  <conditionalFormatting sqref="D53">
    <cfRule type="cellIs" dxfId="61" priority="23" operator="equal">
      <formula>"J"</formula>
    </cfRule>
  </conditionalFormatting>
  <conditionalFormatting sqref="E53">
    <cfRule type="cellIs" dxfId="60" priority="22" operator="equal">
      <formula>"J"</formula>
    </cfRule>
  </conditionalFormatting>
  <conditionalFormatting sqref="G53:L53">
    <cfRule type="cellIs" dxfId="59" priority="20" operator="equal">
      <formula>"J"</formula>
    </cfRule>
  </conditionalFormatting>
  <conditionalFormatting sqref="F50">
    <cfRule type="cellIs" dxfId="58" priority="18" operator="equal">
      <formula>"J"</formula>
    </cfRule>
  </conditionalFormatting>
  <conditionalFormatting sqref="F53">
    <cfRule type="cellIs" dxfId="57" priority="17" operator="equal">
      <formula>"J"</formula>
    </cfRule>
  </conditionalFormatting>
  <conditionalFormatting sqref="M53">
    <cfRule type="cellIs" dxfId="56" priority="16" operator="equal">
      <formula>"J"</formula>
    </cfRule>
  </conditionalFormatting>
  <conditionalFormatting sqref="G8:K8">
    <cfRule type="cellIs" dxfId="55" priority="15" operator="equal">
      <formula>"J"</formula>
    </cfRule>
  </conditionalFormatting>
  <conditionalFormatting sqref="G60:G61">
    <cfRule type="cellIs" dxfId="54" priority="13" operator="equal">
      <formula>"J"</formula>
    </cfRule>
  </conditionalFormatting>
  <conditionalFormatting sqref="H60:H61">
    <cfRule type="cellIs" dxfId="53" priority="12" operator="equal">
      <formula>"J"</formula>
    </cfRule>
  </conditionalFormatting>
  <conditionalFormatting sqref="M60">
    <cfRule type="cellIs" dxfId="52" priority="11" operator="equal">
      <formula>"J"</formula>
    </cfRule>
  </conditionalFormatting>
  <conditionalFormatting sqref="L61">
    <cfRule type="cellIs" dxfId="51" priority="10" operator="equal">
      <formula>"J"</formula>
    </cfRule>
  </conditionalFormatting>
  <conditionalFormatting sqref="F64:F65 I64:L64 I65:K65">
    <cfRule type="cellIs" dxfId="50" priority="9" operator="equal">
      <formula>"J"</formula>
    </cfRule>
  </conditionalFormatting>
  <conditionalFormatting sqref="G64:G65">
    <cfRule type="cellIs" dxfId="49" priority="8" operator="equal">
      <formula>"J"</formula>
    </cfRule>
  </conditionalFormatting>
  <conditionalFormatting sqref="H64:H65">
    <cfRule type="cellIs" dxfId="48" priority="7" operator="equal">
      <formula>"J"</formula>
    </cfRule>
  </conditionalFormatting>
  <conditionalFormatting sqref="L72">
    <cfRule type="cellIs" dxfId="47" priority="4" operator="equal">
      <formula>"J"</formula>
    </cfRule>
  </conditionalFormatting>
  <conditionalFormatting sqref="F71:F72 I72:K72 I71:L71">
    <cfRule type="cellIs" dxfId="46" priority="3" operator="equal">
      <formula>"J"</formula>
    </cfRule>
  </conditionalFormatting>
  <conditionalFormatting sqref="G71:G72">
    <cfRule type="cellIs" dxfId="45" priority="2" operator="equal">
      <formula>"J"</formula>
    </cfRule>
  </conditionalFormatting>
  <conditionalFormatting sqref="H71:H72">
    <cfRule type="cellIs" dxfId="44" priority="1" operator="equal">
      <formula>"J"</formula>
    </cfRule>
  </conditionalFormatting>
  <printOptions horizontalCentered="1"/>
  <pageMargins left="0.19685039370078741" right="0.19685039370078741" top="0.31496062992125984" bottom="0.31496062992125984" header="0.31496062992125984" footer="0.31496062992125984"/>
  <pageSetup paperSize="9" scale="76" fitToHeight="0" orientation="portrait" r:id="rId1"/>
  <drawing r:id="rId2"/>
  <legacyDrawing r:id="rId3"/>
  <extLst>
    <ext xmlns:x14="http://schemas.microsoft.com/office/spreadsheetml/2009/9/main" uri="{05C60535-1F16-4fd2-B633-F4F36F0B64E0}">
      <x14:sparklineGroups xmlns:xm="http://schemas.microsoft.com/office/excel/2006/main">
        <x14:sparklineGroup type="column" displayEmptyCellsAs="gap" displayXAxis="1" xr2:uid="{090FB091-CD80-4642-888A-8AE9E394759E}">
          <x14:colorSeries theme="9" tint="0.39997558519241921"/>
          <x14:colorNegative rgb="FFD00000"/>
          <x14:colorAxis rgb="FF000000"/>
          <x14:colorMarkers rgb="FFD00000"/>
          <x14:colorFirst rgb="FFD00000"/>
          <x14:colorLast rgb="FFD00000"/>
          <x14:colorHigh rgb="FFD00000"/>
          <x14:colorLow rgb="FFD00000"/>
          <x14:sparklines>
            <x14:sparkline>
              <xm:f>'4.x. Lo trinh tam'!L13:R13</xm:f>
              <xm:sqref>L12</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AB6B5-BD20-4ACB-9ECC-D1EE021273B6}">
  <sheetPr codeName="Trang_tính9">
    <tabColor rgb="FFFFFFC1"/>
  </sheetPr>
  <dimension ref="B1:BW97"/>
  <sheetViews>
    <sheetView showGridLines="0" zoomScale="130" zoomScaleNormal="130" workbookViewId="0">
      <pane xSplit="6" ySplit="5" topLeftCell="I25" activePane="bottomRight" state="frozen"/>
      <selection pane="topRight" activeCell="G1" sqref="G1"/>
      <selection pane="bottomLeft" activeCell="A6" sqref="A6"/>
      <selection pane="bottomRight" activeCell="X39" sqref="X39"/>
    </sheetView>
  </sheetViews>
  <sheetFormatPr defaultColWidth="8.85546875" defaultRowHeight="12.75"/>
  <cols>
    <col min="1" max="1" width="3" style="1" customWidth="1"/>
    <col min="2" max="2" width="12.28515625" style="1" customWidth="1"/>
    <col min="3" max="3" width="13.28515625" style="493" customWidth="1"/>
    <col min="4" max="4" width="14.140625" style="1" customWidth="1"/>
    <col min="5" max="5" width="5.140625" style="1" customWidth="1"/>
    <col min="6" max="6" width="27.42578125" style="1" customWidth="1"/>
    <col min="7" max="7" width="24.7109375" style="1" customWidth="1"/>
    <col min="8" max="8" width="8.7109375" style="1" customWidth="1"/>
    <col min="9" max="9" width="8.85546875" style="1"/>
    <col min="10" max="21" width="11.140625" style="1" customWidth="1"/>
    <col min="22" max="22" width="5.5703125" style="1" customWidth="1"/>
    <col min="23" max="23" width="2.42578125" style="1" customWidth="1"/>
    <col min="24" max="43" width="11.5703125" style="1" customWidth="1"/>
    <col min="44" max="44" width="2.5703125" style="1" customWidth="1"/>
    <col min="45" max="75" width="6.7109375" style="1" customWidth="1"/>
    <col min="76" max="16384" width="8.85546875" style="1"/>
  </cols>
  <sheetData>
    <row r="1" spans="2:75" ht="5.45" customHeight="1" thickBot="1"/>
    <row r="2" spans="2:75" ht="28.15" customHeight="1">
      <c r="D2" s="1265" t="s">
        <v>1396</v>
      </c>
      <c r="J2" s="1532" t="s">
        <v>1397</v>
      </c>
      <c r="K2" s="1533"/>
      <c r="L2" s="1533"/>
      <c r="M2" s="1533"/>
      <c r="N2" s="1533"/>
      <c r="O2" s="1533"/>
      <c r="P2" s="1533"/>
      <c r="Q2" s="1533"/>
      <c r="R2" s="1533"/>
      <c r="S2" s="1533"/>
      <c r="T2" s="1533"/>
      <c r="U2" s="1534"/>
      <c r="V2" s="858"/>
      <c r="W2" s="791"/>
      <c r="X2" s="1518" t="s">
        <v>1415</v>
      </c>
      <c r="Y2" s="1519"/>
      <c r="Z2" s="1519"/>
      <c r="AA2" s="1519"/>
      <c r="AB2" s="1519"/>
      <c r="AC2" s="1519"/>
      <c r="AD2" s="1519"/>
      <c r="AE2" s="1519"/>
      <c r="AF2" s="1519"/>
      <c r="AG2" s="1519"/>
      <c r="AH2" s="1519"/>
      <c r="AI2" s="1519"/>
      <c r="AJ2" s="1519"/>
      <c r="AK2" s="1519"/>
      <c r="AL2" s="1519"/>
      <c r="AM2" s="1519"/>
      <c r="AN2" s="1519"/>
      <c r="AO2" s="1519"/>
      <c r="AP2" s="1519"/>
      <c r="AQ2" s="1520"/>
      <c r="AS2" s="1539" t="s">
        <v>1423</v>
      </c>
      <c r="AT2" s="1540"/>
      <c r="AU2" s="1540"/>
      <c r="AV2" s="1540"/>
      <c r="AW2" s="1540"/>
      <c r="AX2" s="1540"/>
      <c r="AY2" s="1540"/>
      <c r="AZ2" s="1540"/>
      <c r="BA2" s="1540"/>
      <c r="BB2" s="1540"/>
      <c r="BC2" s="1540"/>
      <c r="BD2" s="1540"/>
      <c r="BE2" s="1540"/>
      <c r="BF2" s="1540"/>
      <c r="BG2" s="1540"/>
      <c r="BH2" s="1540"/>
      <c r="BI2" s="1540"/>
      <c r="BJ2" s="1540"/>
      <c r="BK2" s="1540"/>
      <c r="BL2" s="1540"/>
      <c r="BM2" s="1540"/>
      <c r="BN2" s="1540"/>
      <c r="BO2" s="1540"/>
      <c r="BP2" s="1540"/>
      <c r="BQ2" s="1540"/>
      <c r="BR2" s="1540"/>
      <c r="BS2" s="1540"/>
      <c r="BT2" s="1540"/>
      <c r="BU2" s="1540"/>
      <c r="BV2" s="1540"/>
      <c r="BW2" s="1541"/>
    </row>
    <row r="3" spans="2:75">
      <c r="J3" s="859">
        <v>1</v>
      </c>
      <c r="K3" s="819">
        <v>2</v>
      </c>
      <c r="L3" s="819">
        <v>3</v>
      </c>
      <c r="M3" s="819">
        <v>4</v>
      </c>
      <c r="N3" s="819">
        <v>5</v>
      </c>
      <c r="O3" s="819">
        <v>6</v>
      </c>
      <c r="P3" s="819">
        <v>7</v>
      </c>
      <c r="Q3" s="819">
        <v>8</v>
      </c>
      <c r="R3" s="819">
        <v>9</v>
      </c>
      <c r="S3" s="819">
        <v>10</v>
      </c>
      <c r="T3" s="819">
        <v>11</v>
      </c>
      <c r="U3" s="820">
        <v>12</v>
      </c>
      <c r="V3" s="860"/>
      <c r="X3" s="1521" t="s">
        <v>581</v>
      </c>
      <c r="Y3" s="1523" t="s">
        <v>1387</v>
      </c>
      <c r="Z3" s="1525" t="s">
        <v>541</v>
      </c>
      <c r="AA3" s="1525" t="s">
        <v>542</v>
      </c>
      <c r="AB3" s="1525" t="s">
        <v>543</v>
      </c>
      <c r="AC3" s="1525" t="s">
        <v>544</v>
      </c>
      <c r="AD3" s="1525" t="s">
        <v>545</v>
      </c>
      <c r="AE3" s="1525" t="s">
        <v>546</v>
      </c>
      <c r="AF3" s="1525" t="s">
        <v>547</v>
      </c>
      <c r="AG3" s="1525" t="s">
        <v>548</v>
      </c>
      <c r="AH3" s="1527" t="s">
        <v>602</v>
      </c>
      <c r="AI3" s="1527" t="s">
        <v>603</v>
      </c>
      <c r="AJ3" s="1527" t="s">
        <v>604</v>
      </c>
      <c r="AK3" s="1527" t="s">
        <v>605</v>
      </c>
      <c r="AL3" s="1527" t="s">
        <v>606</v>
      </c>
      <c r="AM3" s="1529" t="s">
        <v>1394</v>
      </c>
      <c r="AN3" s="1514" t="s">
        <v>619</v>
      </c>
      <c r="AO3" s="1514" t="s">
        <v>620</v>
      </c>
      <c r="AP3" s="1514" t="s">
        <v>621</v>
      </c>
      <c r="AQ3" s="1516" t="s">
        <v>622</v>
      </c>
      <c r="AS3" s="1542"/>
      <c r="AT3" s="1543"/>
      <c r="AU3" s="1543"/>
      <c r="AV3" s="1543"/>
      <c r="AW3" s="1543"/>
      <c r="AX3" s="1543"/>
      <c r="AY3" s="1543"/>
      <c r="AZ3" s="1543"/>
      <c r="BA3" s="1543"/>
      <c r="BB3" s="1543"/>
      <c r="BC3" s="1543"/>
      <c r="BD3" s="1543"/>
      <c r="BE3" s="1543"/>
      <c r="BF3" s="1543"/>
      <c r="BG3" s="1543"/>
      <c r="BH3" s="1543"/>
      <c r="BI3" s="1543"/>
      <c r="BJ3" s="1543"/>
      <c r="BK3" s="1543"/>
      <c r="BL3" s="1543"/>
      <c r="BM3" s="1543"/>
      <c r="BN3" s="1543"/>
      <c r="BO3" s="1543"/>
      <c r="BP3" s="1543"/>
      <c r="BQ3" s="1543"/>
      <c r="BR3" s="1543"/>
      <c r="BS3" s="1543"/>
      <c r="BT3" s="1543"/>
      <c r="BU3" s="1543"/>
      <c r="BV3" s="1543"/>
      <c r="BW3" s="1544"/>
    </row>
    <row r="4" spans="2:75" s="790" customFormat="1" ht="81.75" customHeight="1">
      <c r="B4" s="794" t="s">
        <v>1319</v>
      </c>
      <c r="C4" s="1536" t="s">
        <v>1320</v>
      </c>
      <c r="D4" s="1536"/>
      <c r="E4" s="1536"/>
      <c r="F4" s="1536"/>
      <c r="G4" s="1536"/>
      <c r="H4" s="795" t="s">
        <v>1321</v>
      </c>
      <c r="I4" s="795"/>
      <c r="J4" s="861" t="s">
        <v>1370</v>
      </c>
      <c r="K4" s="792" t="s">
        <v>1371</v>
      </c>
      <c r="L4" s="792" t="s">
        <v>1372</v>
      </c>
      <c r="M4" s="792" t="s">
        <v>1373</v>
      </c>
      <c r="N4" s="792" t="s">
        <v>1374</v>
      </c>
      <c r="O4" s="792" t="s">
        <v>1375</v>
      </c>
      <c r="P4" s="792" t="s">
        <v>1376</v>
      </c>
      <c r="Q4" s="792" t="s">
        <v>1377</v>
      </c>
      <c r="R4" s="792" t="s">
        <v>1378</v>
      </c>
      <c r="S4" s="792" t="s">
        <v>1379</v>
      </c>
      <c r="T4" s="792" t="s">
        <v>1380</v>
      </c>
      <c r="U4" s="821" t="s">
        <v>1381</v>
      </c>
      <c r="V4" s="862" t="s">
        <v>1206</v>
      </c>
      <c r="W4" s="782"/>
      <c r="X4" s="1522"/>
      <c r="Y4" s="1524"/>
      <c r="Z4" s="1526"/>
      <c r="AA4" s="1526"/>
      <c r="AB4" s="1526"/>
      <c r="AC4" s="1526"/>
      <c r="AD4" s="1526"/>
      <c r="AE4" s="1526"/>
      <c r="AF4" s="1526"/>
      <c r="AG4" s="1526"/>
      <c r="AH4" s="1528"/>
      <c r="AI4" s="1528"/>
      <c r="AJ4" s="1528"/>
      <c r="AK4" s="1528"/>
      <c r="AL4" s="1528"/>
      <c r="AM4" s="1530"/>
      <c r="AN4" s="1515"/>
      <c r="AO4" s="1515"/>
      <c r="AP4" s="1515"/>
      <c r="AQ4" s="1517"/>
      <c r="AS4" s="939" t="str">
        <f>VLOOKUP(AS5, $E$6:$F$36, 2, FALSE)</f>
        <v xml:space="preserve">Địa Ngục </v>
      </c>
      <c r="AT4" s="928" t="str">
        <f t="shared" ref="AT4:BW4" si="0">VLOOKUP(AT5, $E$6:$F$36, 2, FALSE)</f>
        <v xml:space="preserve">Bàng Sanh </v>
      </c>
      <c r="AU4" s="928" t="str">
        <f t="shared" si="0"/>
        <v>Ngạ Quỷ (ma đói)</v>
      </c>
      <c r="AV4" s="928" t="str">
        <f t="shared" si="0"/>
        <v xml:space="preserve">A-tu-la </v>
      </c>
      <c r="AW4" s="929" t="str">
        <f t="shared" si="0"/>
        <v xml:space="preserve">Nhân loại (loài người) </v>
      </c>
      <c r="AX4" s="929" t="str">
        <f t="shared" si="0"/>
        <v xml:space="preserve">Tứ Đại Thiên Vương </v>
      </c>
      <c r="AY4" s="929" t="str">
        <f t="shared" si="0"/>
        <v xml:space="preserve">Tam Thập Tam </v>
      </c>
      <c r="AZ4" s="929" t="str">
        <f t="shared" si="0"/>
        <v xml:space="preserve">Dạ Ma </v>
      </c>
      <c r="BA4" s="929" t="str">
        <f t="shared" si="0"/>
        <v xml:space="preserve">Đấu Suất </v>
      </c>
      <c r="BB4" s="929" t="str">
        <f t="shared" si="0"/>
        <v xml:space="preserve">Hóa Lạc Thiên </v>
      </c>
      <c r="BC4" s="929" t="str">
        <f t="shared" si="0"/>
        <v xml:space="preserve">Tha Hóa Tự Tại </v>
      </c>
      <c r="BD4" s="930" t="str">
        <f t="shared" si="0"/>
        <v xml:space="preserve">Phạm Chúng Thiên </v>
      </c>
      <c r="BE4" s="930" t="str">
        <f t="shared" si="0"/>
        <v xml:space="preserve">Phạm Phụ Thiên </v>
      </c>
      <c r="BF4" s="930" t="str">
        <f t="shared" si="0"/>
        <v xml:space="preserve">Đại Phạm Thiên </v>
      </c>
      <c r="BG4" s="930" t="str">
        <f t="shared" si="0"/>
        <v xml:space="preserve">Thiểu Quang Thiên </v>
      </c>
      <c r="BH4" s="930" t="s">
        <v>1416</v>
      </c>
      <c r="BI4" s="930" t="str">
        <f t="shared" si="0"/>
        <v xml:space="preserve">Quang Âm Thiên </v>
      </c>
      <c r="BJ4" s="930" t="str">
        <f t="shared" si="0"/>
        <v xml:space="preserve">Thiểu Tịnh Thiên </v>
      </c>
      <c r="BK4" s="930" t="str">
        <f t="shared" si="0"/>
        <v xml:space="preserve">Vô Lượng Tịnh Thiên </v>
      </c>
      <c r="BL4" s="930" t="str">
        <f t="shared" si="0"/>
        <v xml:space="preserve">Biến Tịnh Thiên </v>
      </c>
      <c r="BM4" s="930" t="str">
        <f t="shared" si="0"/>
        <v xml:space="preserve">Quảng Quả </v>
      </c>
      <c r="BN4" s="930" t="str">
        <f t="shared" si="0"/>
        <v xml:space="preserve">Vô Tưởng </v>
      </c>
      <c r="BO4" s="930" t="str">
        <f t="shared" si="0"/>
        <v xml:space="preserve">Vô Phiền </v>
      </c>
      <c r="BP4" s="930" t="str">
        <f t="shared" si="0"/>
        <v xml:space="preserve">Vô Nhiệt </v>
      </c>
      <c r="BQ4" s="930" t="str">
        <f t="shared" si="0"/>
        <v xml:space="preserve">Thiện Hiện </v>
      </c>
      <c r="BR4" s="930" t="str">
        <f t="shared" si="0"/>
        <v xml:space="preserve">Thiện Kiến </v>
      </c>
      <c r="BS4" s="930" t="str">
        <f t="shared" si="0"/>
        <v xml:space="preserve">Sắc Cứu Cánh </v>
      </c>
      <c r="BT4" s="931" t="str">
        <f t="shared" si="0"/>
        <v>Hư không Vô Biên xứ</v>
      </c>
      <c r="BU4" s="931" t="str">
        <f t="shared" si="0"/>
        <v>Thức Vô Biên xứ</v>
      </c>
      <c r="BV4" s="931" t="str">
        <f t="shared" si="0"/>
        <v>Vô Sở Hữu xứ</v>
      </c>
      <c r="BW4" s="940" t="str">
        <f t="shared" si="0"/>
        <v xml:space="preserve">Phi Tưởng Phi Phi Tưởng xứ </v>
      </c>
    </row>
    <row r="5" spans="2:75" s="790" customFormat="1" ht="12" customHeight="1" thickBot="1">
      <c r="B5" s="796"/>
      <c r="C5" s="793"/>
      <c r="D5" s="793"/>
      <c r="E5" s="793"/>
      <c r="F5" s="793"/>
      <c r="G5" s="793"/>
      <c r="H5" s="793"/>
      <c r="I5" s="793"/>
      <c r="J5" s="863"/>
      <c r="K5" s="822"/>
      <c r="L5" s="822"/>
      <c r="M5" s="822"/>
      <c r="N5" s="822"/>
      <c r="O5" s="822"/>
      <c r="P5" s="822"/>
      <c r="Q5" s="822"/>
      <c r="R5" s="822"/>
      <c r="S5" s="822"/>
      <c r="T5" s="822"/>
      <c r="U5" s="823"/>
      <c r="V5" s="864"/>
      <c r="X5" s="910">
        <v>1</v>
      </c>
      <c r="Y5" s="878">
        <v>2</v>
      </c>
      <c r="Z5" s="878">
        <v>3</v>
      </c>
      <c r="AA5" s="878">
        <v>4</v>
      </c>
      <c r="AB5" s="878">
        <v>5</v>
      </c>
      <c r="AC5" s="878">
        <v>6</v>
      </c>
      <c r="AD5" s="878">
        <v>7</v>
      </c>
      <c r="AE5" s="878">
        <v>8</v>
      </c>
      <c r="AF5" s="878">
        <v>9</v>
      </c>
      <c r="AG5" s="878">
        <v>10</v>
      </c>
      <c r="AH5" s="878">
        <v>11</v>
      </c>
      <c r="AI5" s="878">
        <v>12</v>
      </c>
      <c r="AJ5" s="878">
        <v>13</v>
      </c>
      <c r="AK5" s="878">
        <v>14</v>
      </c>
      <c r="AL5" s="878">
        <v>15</v>
      </c>
      <c r="AM5" s="878" t="s">
        <v>1395</v>
      </c>
      <c r="AN5" s="908">
        <v>16</v>
      </c>
      <c r="AO5" s="908">
        <v>17</v>
      </c>
      <c r="AP5" s="908">
        <v>18</v>
      </c>
      <c r="AQ5" s="911">
        <v>19</v>
      </c>
      <c r="AS5" s="941">
        <v>1</v>
      </c>
      <c r="AT5" s="932">
        <v>2</v>
      </c>
      <c r="AU5" s="932">
        <v>3</v>
      </c>
      <c r="AV5" s="932">
        <v>4</v>
      </c>
      <c r="AW5" s="932">
        <v>5</v>
      </c>
      <c r="AX5" s="932">
        <v>6</v>
      </c>
      <c r="AY5" s="932">
        <v>7</v>
      </c>
      <c r="AZ5" s="932">
        <v>8</v>
      </c>
      <c r="BA5" s="932">
        <v>9</v>
      </c>
      <c r="BB5" s="932">
        <v>10</v>
      </c>
      <c r="BC5" s="932">
        <v>11</v>
      </c>
      <c r="BD5" s="932">
        <v>12</v>
      </c>
      <c r="BE5" s="932">
        <v>13</v>
      </c>
      <c r="BF5" s="932">
        <v>14</v>
      </c>
      <c r="BG5" s="932">
        <v>15</v>
      </c>
      <c r="BH5" s="932">
        <v>16</v>
      </c>
      <c r="BI5" s="932">
        <v>17</v>
      </c>
      <c r="BJ5" s="932">
        <v>18</v>
      </c>
      <c r="BK5" s="932">
        <v>19</v>
      </c>
      <c r="BL5" s="932">
        <v>20</v>
      </c>
      <c r="BM5" s="932">
        <v>21</v>
      </c>
      <c r="BN5" s="932">
        <v>22</v>
      </c>
      <c r="BO5" s="932">
        <v>23</v>
      </c>
      <c r="BP5" s="932">
        <v>24</v>
      </c>
      <c r="BQ5" s="932">
        <v>25</v>
      </c>
      <c r="BR5" s="932">
        <v>26</v>
      </c>
      <c r="BS5" s="932">
        <v>27</v>
      </c>
      <c r="BT5" s="932">
        <v>28</v>
      </c>
      <c r="BU5" s="932">
        <v>29</v>
      </c>
      <c r="BV5" s="932">
        <v>30</v>
      </c>
      <c r="BW5" s="942">
        <v>31</v>
      </c>
    </row>
    <row r="6" spans="2:75" ht="13.9" customHeight="1">
      <c r="B6" s="1548" t="s">
        <v>1369</v>
      </c>
      <c r="C6" s="780"/>
      <c r="E6" s="492">
        <v>31</v>
      </c>
      <c r="F6" s="493" t="s">
        <v>1366</v>
      </c>
      <c r="G6" s="824" t="s">
        <v>1365</v>
      </c>
      <c r="H6" s="784">
        <v>84000</v>
      </c>
      <c r="I6" s="1" t="s">
        <v>1288</v>
      </c>
      <c r="J6" s="865"/>
      <c r="K6" s="801"/>
      <c r="L6" s="801"/>
      <c r="M6" s="811" t="s">
        <v>1382</v>
      </c>
      <c r="N6" s="801"/>
      <c r="O6" s="811" t="s">
        <v>1382</v>
      </c>
      <c r="P6" s="811" t="s">
        <v>1382</v>
      </c>
      <c r="Q6" s="811" t="s">
        <v>1382</v>
      </c>
      <c r="R6" s="811" t="s">
        <v>1382</v>
      </c>
      <c r="S6" s="811" t="s">
        <v>1382</v>
      </c>
      <c r="T6" s="811" t="s">
        <v>1382</v>
      </c>
      <c r="U6" s="812" t="s">
        <v>1382</v>
      </c>
      <c r="V6" s="866">
        <f t="shared" ref="V6:V15" si="1">COUNTIF(J6:U6, "þ")</f>
        <v>8</v>
      </c>
      <c r="X6" s="912"/>
      <c r="Y6" s="877"/>
      <c r="Z6" s="877"/>
      <c r="AA6" s="877"/>
      <c r="AB6" s="877"/>
      <c r="AC6" s="877"/>
      <c r="AD6" s="877"/>
      <c r="AE6" s="877"/>
      <c r="AF6" s="877"/>
      <c r="AG6" s="877"/>
      <c r="AH6" s="877"/>
      <c r="AI6" s="877"/>
      <c r="AJ6" s="877"/>
      <c r="AK6" s="877"/>
      <c r="AL6" s="877"/>
      <c r="AM6" s="552"/>
      <c r="AN6" s="891"/>
      <c r="AO6" s="899"/>
      <c r="AP6" s="899"/>
      <c r="AQ6" s="913" t="s">
        <v>1382</v>
      </c>
      <c r="AS6" s="943"/>
      <c r="AT6" s="933"/>
      <c r="AU6" s="933"/>
      <c r="AV6" s="933"/>
      <c r="AW6" s="933" t="s">
        <v>366</v>
      </c>
      <c r="AX6" s="933" t="s">
        <v>366</v>
      </c>
      <c r="AY6" s="933" t="s">
        <v>366</v>
      </c>
      <c r="AZ6" s="933" t="s">
        <v>366</v>
      </c>
      <c r="BA6" s="933" t="s">
        <v>366</v>
      </c>
      <c r="BB6" s="933" t="s">
        <v>366</v>
      </c>
      <c r="BC6" s="933" t="s">
        <v>366</v>
      </c>
      <c r="BD6" s="933"/>
      <c r="BE6" s="933"/>
      <c r="BF6" s="933"/>
      <c r="BG6" s="933"/>
      <c r="BH6" s="933"/>
      <c r="BI6" s="933"/>
      <c r="BJ6" s="933"/>
      <c r="BK6" s="933"/>
      <c r="BL6" s="933"/>
      <c r="BM6" s="933"/>
      <c r="BN6" s="933"/>
      <c r="BO6" s="933"/>
      <c r="BP6" s="933"/>
      <c r="BQ6" s="933"/>
      <c r="BR6" s="933"/>
      <c r="BS6" s="933"/>
      <c r="BT6" s="933"/>
      <c r="BU6" s="933"/>
      <c r="BV6" s="933"/>
      <c r="BW6" s="944" t="s">
        <v>1420</v>
      </c>
    </row>
    <row r="7" spans="2:75" ht="13.9" customHeight="1">
      <c r="B7" s="1548"/>
      <c r="C7" s="780"/>
      <c r="E7" s="492">
        <v>30</v>
      </c>
      <c r="F7" s="493" t="s">
        <v>1364</v>
      </c>
      <c r="G7" s="824" t="s">
        <v>1363</v>
      </c>
      <c r="H7" s="784">
        <v>60000</v>
      </c>
      <c r="I7" s="1" t="s">
        <v>1288</v>
      </c>
      <c r="J7" s="867"/>
      <c r="K7" s="798"/>
      <c r="L7" s="798"/>
      <c r="M7" s="799" t="s">
        <v>1382</v>
      </c>
      <c r="N7" s="798"/>
      <c r="O7" s="799" t="s">
        <v>1382</v>
      </c>
      <c r="P7" s="799" t="s">
        <v>1382</v>
      </c>
      <c r="Q7" s="799" t="s">
        <v>1382</v>
      </c>
      <c r="R7" s="799" t="s">
        <v>1382</v>
      </c>
      <c r="S7" s="799" t="s">
        <v>1382</v>
      </c>
      <c r="T7" s="799" t="s">
        <v>1382</v>
      </c>
      <c r="U7" s="813" t="s">
        <v>1382</v>
      </c>
      <c r="V7" s="868">
        <f t="shared" si="1"/>
        <v>8</v>
      </c>
      <c r="X7" s="912"/>
      <c r="Y7" s="877"/>
      <c r="Z7" s="877"/>
      <c r="AA7" s="877"/>
      <c r="AB7" s="877"/>
      <c r="AC7" s="877"/>
      <c r="AD7" s="877"/>
      <c r="AE7" s="877"/>
      <c r="AF7" s="877"/>
      <c r="AG7" s="877"/>
      <c r="AH7" s="877"/>
      <c r="AI7" s="877"/>
      <c r="AJ7" s="877"/>
      <c r="AK7" s="877"/>
      <c r="AL7" s="877"/>
      <c r="AM7" s="552"/>
      <c r="AN7" s="894"/>
      <c r="AO7" s="877"/>
      <c r="AP7" s="885" t="s">
        <v>1382</v>
      </c>
      <c r="AQ7" s="914"/>
      <c r="AS7" s="943"/>
      <c r="AT7" s="933"/>
      <c r="AU7" s="933"/>
      <c r="AV7" s="933"/>
      <c r="AW7" s="933" t="s">
        <v>366</v>
      </c>
      <c r="AX7" s="933" t="s">
        <v>366</v>
      </c>
      <c r="AY7" s="933" t="s">
        <v>366</v>
      </c>
      <c r="AZ7" s="933" t="s">
        <v>366</v>
      </c>
      <c r="BA7" s="933" t="s">
        <v>366</v>
      </c>
      <c r="BB7" s="933" t="s">
        <v>366</v>
      </c>
      <c r="BC7" s="933" t="s">
        <v>366</v>
      </c>
      <c r="BD7" s="933"/>
      <c r="BE7" s="933"/>
      <c r="BF7" s="933"/>
      <c r="BG7" s="933"/>
      <c r="BH7" s="933"/>
      <c r="BI7" s="933"/>
      <c r="BJ7" s="933"/>
      <c r="BK7" s="933"/>
      <c r="BL7" s="933"/>
      <c r="BM7" s="933"/>
      <c r="BN7" s="933"/>
      <c r="BO7" s="933"/>
      <c r="BP7" s="933"/>
      <c r="BQ7" s="933"/>
      <c r="BR7" s="933"/>
      <c r="BS7" s="933"/>
      <c r="BT7" s="933"/>
      <c r="BU7" s="933"/>
      <c r="BV7" s="933" t="s">
        <v>1420</v>
      </c>
      <c r="BW7" s="944" t="s">
        <v>1420</v>
      </c>
    </row>
    <row r="8" spans="2:75" ht="13.9" customHeight="1">
      <c r="B8" s="1548"/>
      <c r="C8" s="780"/>
      <c r="E8" s="492">
        <v>29</v>
      </c>
      <c r="F8" s="493" t="s">
        <v>1362</v>
      </c>
      <c r="G8" s="824" t="s">
        <v>1361</v>
      </c>
      <c r="H8" s="784">
        <v>40000</v>
      </c>
      <c r="I8" s="1" t="s">
        <v>1288</v>
      </c>
      <c r="J8" s="867"/>
      <c r="K8" s="798"/>
      <c r="L8" s="798"/>
      <c r="M8" s="799" t="s">
        <v>1382</v>
      </c>
      <c r="N8" s="798"/>
      <c r="O8" s="799" t="s">
        <v>1382</v>
      </c>
      <c r="P8" s="799" t="s">
        <v>1382</v>
      </c>
      <c r="Q8" s="799" t="s">
        <v>1382</v>
      </c>
      <c r="R8" s="799" t="s">
        <v>1382</v>
      </c>
      <c r="S8" s="799" t="s">
        <v>1382</v>
      </c>
      <c r="T8" s="799" t="s">
        <v>1382</v>
      </c>
      <c r="U8" s="813" t="s">
        <v>1382</v>
      </c>
      <c r="V8" s="868">
        <f t="shared" si="1"/>
        <v>8</v>
      </c>
      <c r="X8" s="912"/>
      <c r="Y8" s="877"/>
      <c r="Z8" s="877"/>
      <c r="AA8" s="877"/>
      <c r="AB8" s="877"/>
      <c r="AC8" s="877"/>
      <c r="AD8" s="877"/>
      <c r="AE8" s="877"/>
      <c r="AF8" s="877"/>
      <c r="AG8" s="877"/>
      <c r="AH8" s="877"/>
      <c r="AI8" s="877"/>
      <c r="AJ8" s="877"/>
      <c r="AK8" s="877"/>
      <c r="AL8" s="877"/>
      <c r="AM8" s="552"/>
      <c r="AN8" s="894"/>
      <c r="AO8" s="885" t="s">
        <v>1382</v>
      </c>
      <c r="AP8" s="877"/>
      <c r="AQ8" s="914"/>
      <c r="AS8" s="943"/>
      <c r="AT8" s="933"/>
      <c r="AU8" s="933"/>
      <c r="AV8" s="933"/>
      <c r="AW8" s="933" t="s">
        <v>366</v>
      </c>
      <c r="AX8" s="933" t="s">
        <v>366</v>
      </c>
      <c r="AY8" s="933" t="s">
        <v>366</v>
      </c>
      <c r="AZ8" s="933" t="s">
        <v>366</v>
      </c>
      <c r="BA8" s="933" t="s">
        <v>366</v>
      </c>
      <c r="BB8" s="933" t="s">
        <v>366</v>
      </c>
      <c r="BC8" s="933" t="s">
        <v>366</v>
      </c>
      <c r="BD8" s="933"/>
      <c r="BE8" s="933"/>
      <c r="BF8" s="933"/>
      <c r="BG8" s="933"/>
      <c r="BH8" s="933"/>
      <c r="BI8" s="933"/>
      <c r="BJ8" s="933"/>
      <c r="BK8" s="933"/>
      <c r="BL8" s="933"/>
      <c r="BM8" s="933"/>
      <c r="BN8" s="933"/>
      <c r="BO8" s="933"/>
      <c r="BP8" s="933"/>
      <c r="BQ8" s="933"/>
      <c r="BR8" s="933"/>
      <c r="BS8" s="933"/>
      <c r="BT8" s="933"/>
      <c r="BU8" s="933" t="s">
        <v>1420</v>
      </c>
      <c r="BV8" s="933" t="s">
        <v>1420</v>
      </c>
      <c r="BW8" s="944" t="s">
        <v>1420</v>
      </c>
    </row>
    <row r="9" spans="2:75" ht="13.9" customHeight="1" thickBot="1">
      <c r="B9" s="1549"/>
      <c r="C9" s="781"/>
      <c r="D9" s="776"/>
      <c r="E9" s="777">
        <v>28</v>
      </c>
      <c r="F9" s="840" t="s">
        <v>1359</v>
      </c>
      <c r="G9" s="825" t="s">
        <v>1360</v>
      </c>
      <c r="H9" s="785">
        <v>20000</v>
      </c>
      <c r="I9" s="776" t="s">
        <v>1288</v>
      </c>
      <c r="J9" s="869"/>
      <c r="K9" s="804"/>
      <c r="L9" s="804"/>
      <c r="M9" s="814" t="s">
        <v>1382</v>
      </c>
      <c r="N9" s="804"/>
      <c r="O9" s="814" t="s">
        <v>1382</v>
      </c>
      <c r="P9" s="814" t="s">
        <v>1382</v>
      </c>
      <c r="Q9" s="814" t="s">
        <v>1382</v>
      </c>
      <c r="R9" s="814" t="s">
        <v>1382</v>
      </c>
      <c r="S9" s="814" t="s">
        <v>1382</v>
      </c>
      <c r="T9" s="814" t="s">
        <v>1382</v>
      </c>
      <c r="U9" s="815" t="s">
        <v>1382</v>
      </c>
      <c r="V9" s="868">
        <f t="shared" si="1"/>
        <v>8</v>
      </c>
      <c r="X9" s="912"/>
      <c r="Y9" s="877"/>
      <c r="Z9" s="877"/>
      <c r="AA9" s="877"/>
      <c r="AB9" s="877"/>
      <c r="AC9" s="877"/>
      <c r="AD9" s="877"/>
      <c r="AE9" s="877"/>
      <c r="AF9" s="877"/>
      <c r="AG9" s="877"/>
      <c r="AH9" s="882"/>
      <c r="AI9" s="882"/>
      <c r="AJ9" s="882"/>
      <c r="AK9" s="882"/>
      <c r="AL9" s="882"/>
      <c r="AM9" s="887"/>
      <c r="AN9" s="909" t="s">
        <v>1382</v>
      </c>
      <c r="AO9" s="906"/>
      <c r="AP9" s="906"/>
      <c r="AQ9" s="915"/>
      <c r="AS9" s="943"/>
      <c r="AT9" s="933"/>
      <c r="AU9" s="933"/>
      <c r="AV9" s="933"/>
      <c r="AW9" s="933" t="s">
        <v>366</v>
      </c>
      <c r="AX9" s="933" t="s">
        <v>366</v>
      </c>
      <c r="AY9" s="933" t="s">
        <v>366</v>
      </c>
      <c r="AZ9" s="933" t="s">
        <v>366</v>
      </c>
      <c r="BA9" s="933" t="s">
        <v>366</v>
      </c>
      <c r="BB9" s="933" t="s">
        <v>366</v>
      </c>
      <c r="BC9" s="933" t="s">
        <v>366</v>
      </c>
      <c r="BD9" s="933"/>
      <c r="BE9" s="933"/>
      <c r="BF9" s="933"/>
      <c r="BG9" s="933"/>
      <c r="BH9" s="933"/>
      <c r="BI9" s="933"/>
      <c r="BJ9" s="933"/>
      <c r="BK9" s="933"/>
      <c r="BL9" s="933"/>
      <c r="BM9" s="933"/>
      <c r="BN9" s="933"/>
      <c r="BO9" s="933"/>
      <c r="BP9" s="933"/>
      <c r="BQ9" s="933"/>
      <c r="BR9" s="933"/>
      <c r="BS9" s="933"/>
      <c r="BT9" s="933" t="s">
        <v>1420</v>
      </c>
      <c r="BU9" s="933" t="s">
        <v>1420</v>
      </c>
      <c r="BV9" s="933" t="s">
        <v>1420</v>
      </c>
      <c r="BW9" s="944" t="s">
        <v>1420</v>
      </c>
    </row>
    <row r="10" spans="2:75" ht="13.9" customHeight="1">
      <c r="B10" s="1550" t="s">
        <v>1339</v>
      </c>
      <c r="C10" s="1556" t="s">
        <v>1385</v>
      </c>
      <c r="D10" s="1553" t="s">
        <v>1353</v>
      </c>
      <c r="E10" s="697">
        <v>27</v>
      </c>
      <c r="F10" s="841" t="s">
        <v>1289</v>
      </c>
      <c r="G10" s="835" t="s">
        <v>1358</v>
      </c>
      <c r="H10" s="783">
        <v>16000</v>
      </c>
      <c r="I10" s="605" t="s">
        <v>1288</v>
      </c>
      <c r="J10" s="865"/>
      <c r="K10" s="801"/>
      <c r="L10" s="801"/>
      <c r="M10" s="801"/>
      <c r="N10" s="801"/>
      <c r="O10" s="801"/>
      <c r="P10" s="801"/>
      <c r="Q10" s="801"/>
      <c r="R10" s="801"/>
      <c r="S10" s="816" t="s">
        <v>1382</v>
      </c>
      <c r="T10" s="816" t="s">
        <v>1382</v>
      </c>
      <c r="U10" s="817" t="s">
        <v>1382</v>
      </c>
      <c r="V10" s="868">
        <f t="shared" si="1"/>
        <v>3</v>
      </c>
      <c r="X10" s="912"/>
      <c r="Y10" s="877"/>
      <c r="Z10" s="877"/>
      <c r="AA10" s="877"/>
      <c r="AB10" s="877"/>
      <c r="AC10" s="877"/>
      <c r="AD10" s="877"/>
      <c r="AE10" s="877"/>
      <c r="AF10" s="877"/>
      <c r="AG10" s="552"/>
      <c r="AH10" s="891"/>
      <c r="AI10" s="899"/>
      <c r="AJ10" s="899"/>
      <c r="AK10" s="899"/>
      <c r="AL10" s="900" t="s">
        <v>1382</v>
      </c>
      <c r="AM10" s="901"/>
      <c r="AN10" s="889"/>
      <c r="AO10" s="890"/>
      <c r="AP10" s="890"/>
      <c r="AQ10" s="916"/>
      <c r="AS10" s="943"/>
      <c r="AT10" s="933"/>
      <c r="AU10" s="933"/>
      <c r="AV10" s="933"/>
      <c r="AW10" s="933"/>
      <c r="AX10" s="933"/>
      <c r="AY10" s="933"/>
      <c r="AZ10" s="933"/>
      <c r="BA10" s="933"/>
      <c r="BB10" s="933"/>
      <c r="BC10" s="933"/>
      <c r="BD10" s="933"/>
      <c r="BE10" s="933"/>
      <c r="BF10" s="933"/>
      <c r="BG10" s="933"/>
      <c r="BH10" s="933"/>
      <c r="BI10" s="933"/>
      <c r="BJ10" s="933"/>
      <c r="BK10" s="933"/>
      <c r="BL10" s="933"/>
      <c r="BM10" s="933"/>
      <c r="BN10" s="933"/>
      <c r="BO10" s="933"/>
      <c r="BP10" s="933"/>
      <c r="BQ10" s="933"/>
      <c r="BR10" s="933"/>
      <c r="BS10" s="933"/>
      <c r="BT10" s="933"/>
      <c r="BU10" s="933"/>
      <c r="BV10" s="933"/>
      <c r="BW10" s="944"/>
    </row>
    <row r="11" spans="2:75" ht="13.9" customHeight="1">
      <c r="B11" s="1551"/>
      <c r="C11" s="1557"/>
      <c r="D11" s="1554"/>
      <c r="E11" s="492">
        <v>26</v>
      </c>
      <c r="F11" s="493" t="s">
        <v>1290</v>
      </c>
      <c r="G11" s="836" t="s">
        <v>1357</v>
      </c>
      <c r="H11" s="784">
        <v>8000</v>
      </c>
      <c r="I11" s="1" t="s">
        <v>1288</v>
      </c>
      <c r="J11" s="867"/>
      <c r="K11" s="798"/>
      <c r="L11" s="798"/>
      <c r="M11" s="798"/>
      <c r="N11" s="798"/>
      <c r="O11" s="798"/>
      <c r="P11" s="798"/>
      <c r="Q11" s="798"/>
      <c r="R11" s="798"/>
      <c r="S11" s="800" t="s">
        <v>1382</v>
      </c>
      <c r="T11" s="800" t="s">
        <v>1382</v>
      </c>
      <c r="U11" s="818" t="s">
        <v>1382</v>
      </c>
      <c r="V11" s="868">
        <f t="shared" si="1"/>
        <v>3</v>
      </c>
      <c r="X11" s="912"/>
      <c r="Y11" s="877"/>
      <c r="Z11" s="877"/>
      <c r="AA11" s="877"/>
      <c r="AB11" s="877"/>
      <c r="AC11" s="877"/>
      <c r="AD11" s="877"/>
      <c r="AE11" s="877"/>
      <c r="AF11" s="877"/>
      <c r="AG11" s="552"/>
      <c r="AH11" s="894"/>
      <c r="AI11" s="877"/>
      <c r="AJ11" s="877"/>
      <c r="AK11" s="877"/>
      <c r="AL11" s="883" t="s">
        <v>1382</v>
      </c>
      <c r="AM11" s="902"/>
      <c r="AN11" s="881"/>
      <c r="AO11" s="877"/>
      <c r="AP11" s="877"/>
      <c r="AQ11" s="914"/>
      <c r="AS11" s="943"/>
      <c r="AT11" s="933"/>
      <c r="AU11" s="933"/>
      <c r="AV11" s="933"/>
      <c r="AW11" s="933"/>
      <c r="AX11" s="933"/>
      <c r="AY11" s="933"/>
      <c r="AZ11" s="933"/>
      <c r="BA11" s="933"/>
      <c r="BB11" s="933"/>
      <c r="BC11" s="933"/>
      <c r="BD11" s="933"/>
      <c r="BE11" s="933"/>
      <c r="BF11" s="933"/>
      <c r="BG11" s="933"/>
      <c r="BH11" s="933"/>
      <c r="BI11" s="933"/>
      <c r="BJ11" s="933"/>
      <c r="BK11" s="933"/>
      <c r="BL11" s="933"/>
      <c r="BM11" s="933"/>
      <c r="BN11" s="933"/>
      <c r="BO11" s="933"/>
      <c r="BP11" s="933"/>
      <c r="BQ11" s="933"/>
      <c r="BR11" s="933"/>
      <c r="BS11" s="933" t="s">
        <v>1040</v>
      </c>
      <c r="BT11" s="933"/>
      <c r="BU11" s="933"/>
      <c r="BV11" s="933"/>
      <c r="BW11" s="944"/>
    </row>
    <row r="12" spans="2:75" ht="13.9" customHeight="1">
      <c r="B12" s="1551"/>
      <c r="C12" s="1557"/>
      <c r="D12" s="1554"/>
      <c r="E12" s="492">
        <v>25</v>
      </c>
      <c r="F12" s="493" t="s">
        <v>1291</v>
      </c>
      <c r="G12" s="836" t="s">
        <v>1356</v>
      </c>
      <c r="H12" s="784">
        <v>4000</v>
      </c>
      <c r="I12" s="1" t="s">
        <v>1288</v>
      </c>
      <c r="J12" s="867"/>
      <c r="K12" s="798"/>
      <c r="L12" s="798"/>
      <c r="M12" s="798"/>
      <c r="N12" s="798"/>
      <c r="O12" s="798"/>
      <c r="P12" s="798"/>
      <c r="Q12" s="798"/>
      <c r="R12" s="798"/>
      <c r="S12" s="800" t="s">
        <v>1382</v>
      </c>
      <c r="T12" s="800" t="s">
        <v>1382</v>
      </c>
      <c r="U12" s="818" t="s">
        <v>1382</v>
      </c>
      <c r="V12" s="868">
        <f t="shared" si="1"/>
        <v>3</v>
      </c>
      <c r="X12" s="912"/>
      <c r="Y12" s="877"/>
      <c r="Z12" s="877"/>
      <c r="AA12" s="877"/>
      <c r="AB12" s="877"/>
      <c r="AC12" s="877"/>
      <c r="AD12" s="877"/>
      <c r="AE12" s="877"/>
      <c r="AF12" s="877"/>
      <c r="AG12" s="552"/>
      <c r="AH12" s="894"/>
      <c r="AI12" s="877"/>
      <c r="AJ12" s="877"/>
      <c r="AK12" s="877"/>
      <c r="AL12" s="883" t="s">
        <v>1382</v>
      </c>
      <c r="AM12" s="902"/>
      <c r="AN12" s="881"/>
      <c r="AO12" s="877"/>
      <c r="AP12" s="877"/>
      <c r="AQ12" s="914"/>
      <c r="AS12" s="943"/>
      <c r="AT12" s="933"/>
      <c r="AU12" s="933"/>
      <c r="AV12" s="933"/>
      <c r="AW12" s="933"/>
      <c r="AX12" s="933"/>
      <c r="AY12" s="933"/>
      <c r="AZ12" s="933"/>
      <c r="BA12" s="933"/>
      <c r="BB12" s="933"/>
      <c r="BC12" s="933"/>
      <c r="BD12" s="933"/>
      <c r="BE12" s="933"/>
      <c r="BF12" s="933"/>
      <c r="BG12" s="933"/>
      <c r="BH12" s="933"/>
      <c r="BI12" s="933"/>
      <c r="BJ12" s="933"/>
      <c r="BK12" s="933"/>
      <c r="BL12" s="933"/>
      <c r="BM12" s="933"/>
      <c r="BN12" s="933"/>
      <c r="BO12" s="933"/>
      <c r="BP12" s="933"/>
      <c r="BQ12" s="933"/>
      <c r="BR12" s="933" t="s">
        <v>1040</v>
      </c>
      <c r="BS12" s="933" t="s">
        <v>1040</v>
      </c>
      <c r="BT12" s="933"/>
      <c r="BU12" s="933"/>
      <c r="BV12" s="933"/>
      <c r="BW12" s="944"/>
    </row>
    <row r="13" spans="2:75" ht="13.9" customHeight="1">
      <c r="B13" s="1551"/>
      <c r="C13" s="1557"/>
      <c r="D13" s="1554"/>
      <c r="E13" s="492">
        <v>24</v>
      </c>
      <c r="F13" s="493" t="s">
        <v>1292</v>
      </c>
      <c r="G13" s="836" t="s">
        <v>1355</v>
      </c>
      <c r="H13" s="784">
        <v>2000</v>
      </c>
      <c r="I13" s="1" t="s">
        <v>1288</v>
      </c>
      <c r="J13" s="867"/>
      <c r="K13" s="798"/>
      <c r="L13" s="798"/>
      <c r="M13" s="798"/>
      <c r="N13" s="798"/>
      <c r="O13" s="798"/>
      <c r="P13" s="798"/>
      <c r="Q13" s="798"/>
      <c r="R13" s="798"/>
      <c r="S13" s="800" t="s">
        <v>1382</v>
      </c>
      <c r="T13" s="800" t="s">
        <v>1382</v>
      </c>
      <c r="U13" s="818" t="s">
        <v>1382</v>
      </c>
      <c r="V13" s="868">
        <f t="shared" si="1"/>
        <v>3</v>
      </c>
      <c r="X13" s="912"/>
      <c r="Y13" s="877"/>
      <c r="Z13" s="877"/>
      <c r="AA13" s="877"/>
      <c r="AB13" s="877"/>
      <c r="AC13" s="877"/>
      <c r="AD13" s="877"/>
      <c r="AE13" s="877"/>
      <c r="AF13" s="877"/>
      <c r="AG13" s="552"/>
      <c r="AH13" s="894"/>
      <c r="AI13" s="877"/>
      <c r="AJ13" s="877"/>
      <c r="AK13" s="877"/>
      <c r="AL13" s="883" t="s">
        <v>1382</v>
      </c>
      <c r="AM13" s="902"/>
      <c r="AN13" s="881"/>
      <c r="AO13" s="877"/>
      <c r="AP13" s="877"/>
      <c r="AQ13" s="914"/>
      <c r="AS13" s="943"/>
      <c r="AT13" s="933"/>
      <c r="AU13" s="933"/>
      <c r="AV13" s="933"/>
      <c r="AW13" s="933"/>
      <c r="AX13" s="933"/>
      <c r="AY13" s="933"/>
      <c r="AZ13" s="933"/>
      <c r="BA13" s="933"/>
      <c r="BB13" s="933"/>
      <c r="BC13" s="933"/>
      <c r="BD13" s="933"/>
      <c r="BE13" s="933"/>
      <c r="BF13" s="933"/>
      <c r="BG13" s="933"/>
      <c r="BH13" s="933"/>
      <c r="BI13" s="933"/>
      <c r="BJ13" s="933"/>
      <c r="BK13" s="933"/>
      <c r="BL13" s="933"/>
      <c r="BM13" s="933"/>
      <c r="BN13" s="933"/>
      <c r="BO13" s="933"/>
      <c r="BP13" s="933"/>
      <c r="BQ13" s="933" t="s">
        <v>1040</v>
      </c>
      <c r="BR13" s="933" t="s">
        <v>1040</v>
      </c>
      <c r="BS13" s="933" t="s">
        <v>1040</v>
      </c>
      <c r="BT13" s="933"/>
      <c r="BU13" s="933"/>
      <c r="BV13" s="933"/>
      <c r="BW13" s="944"/>
    </row>
    <row r="14" spans="2:75" ht="13.9" customHeight="1">
      <c r="B14" s="1551"/>
      <c r="C14" s="1557"/>
      <c r="D14" s="1555"/>
      <c r="E14" s="778">
        <v>23</v>
      </c>
      <c r="F14" s="842" t="s">
        <v>1293</v>
      </c>
      <c r="G14" s="837" t="s">
        <v>1354</v>
      </c>
      <c r="H14" s="786">
        <v>1000</v>
      </c>
      <c r="I14" s="779" t="s">
        <v>1288</v>
      </c>
      <c r="J14" s="867"/>
      <c r="K14" s="798"/>
      <c r="L14" s="798"/>
      <c r="M14" s="798"/>
      <c r="N14" s="798"/>
      <c r="O14" s="798"/>
      <c r="P14" s="798"/>
      <c r="Q14" s="798"/>
      <c r="R14" s="798"/>
      <c r="S14" s="800" t="s">
        <v>1382</v>
      </c>
      <c r="T14" s="800" t="s">
        <v>1382</v>
      </c>
      <c r="U14" s="818" t="s">
        <v>1382</v>
      </c>
      <c r="V14" s="868">
        <f t="shared" si="1"/>
        <v>3</v>
      </c>
      <c r="X14" s="912"/>
      <c r="Y14" s="877"/>
      <c r="Z14" s="877"/>
      <c r="AA14" s="877"/>
      <c r="AB14" s="877"/>
      <c r="AC14" s="877"/>
      <c r="AD14" s="877"/>
      <c r="AE14" s="877"/>
      <c r="AF14" s="877"/>
      <c r="AG14" s="552"/>
      <c r="AH14" s="894"/>
      <c r="AI14" s="877"/>
      <c r="AJ14" s="877"/>
      <c r="AK14" s="877"/>
      <c r="AL14" s="883" t="s">
        <v>1382</v>
      </c>
      <c r="AM14" s="902"/>
      <c r="AN14" s="881"/>
      <c r="AO14" s="877"/>
      <c r="AP14" s="877"/>
      <c r="AQ14" s="914"/>
      <c r="AS14" s="943"/>
      <c r="AT14" s="933"/>
      <c r="AU14" s="933"/>
      <c r="AV14" s="933"/>
      <c r="AW14" s="933" t="s">
        <v>366</v>
      </c>
      <c r="AX14" s="933" t="s">
        <v>366</v>
      </c>
      <c r="AY14" s="933" t="s">
        <v>366</v>
      </c>
      <c r="AZ14" s="933" t="s">
        <v>366</v>
      </c>
      <c r="BA14" s="933" t="s">
        <v>366</v>
      </c>
      <c r="BB14" s="933" t="s">
        <v>366</v>
      </c>
      <c r="BC14" s="933" t="s">
        <v>366</v>
      </c>
      <c r="BD14" s="933"/>
      <c r="BE14" s="933"/>
      <c r="BF14" s="933"/>
      <c r="BG14" s="933"/>
      <c r="BH14" s="933"/>
      <c r="BI14" s="933"/>
      <c r="BJ14" s="933"/>
      <c r="BK14" s="933"/>
      <c r="BL14" s="933"/>
      <c r="BM14" s="933"/>
      <c r="BN14" s="933"/>
      <c r="BO14" s="933"/>
      <c r="BP14" s="933" t="s">
        <v>1040</v>
      </c>
      <c r="BQ14" s="933" t="s">
        <v>1040</v>
      </c>
      <c r="BR14" s="933" t="s">
        <v>1040</v>
      </c>
      <c r="BS14" s="933" t="s">
        <v>1040</v>
      </c>
      <c r="BT14" s="933"/>
      <c r="BU14" s="933"/>
      <c r="BV14" s="933"/>
      <c r="BW14" s="944"/>
    </row>
    <row r="15" spans="2:75" ht="13.9" customHeight="1">
      <c r="B15" s="1551"/>
      <c r="C15" s="1557"/>
      <c r="E15" s="791">
        <v>22</v>
      </c>
      <c r="F15" s="884" t="s">
        <v>1294</v>
      </c>
      <c r="G15" s="836" t="s">
        <v>1351</v>
      </c>
      <c r="H15" s="784">
        <v>500</v>
      </c>
      <c r="I15" s="1" t="s">
        <v>1288</v>
      </c>
      <c r="J15" s="867"/>
      <c r="K15" s="800" t="s">
        <v>1382</v>
      </c>
      <c r="L15" s="798"/>
      <c r="M15" s="798"/>
      <c r="N15" s="798"/>
      <c r="O15" s="798"/>
      <c r="P15" s="798"/>
      <c r="Q15" s="798"/>
      <c r="R15" s="798"/>
      <c r="S15" s="798"/>
      <c r="T15" s="798"/>
      <c r="U15" s="803"/>
      <c r="V15" s="868">
        <f t="shared" si="1"/>
        <v>1</v>
      </c>
      <c r="X15" s="912"/>
      <c r="Y15" s="877"/>
      <c r="Z15" s="877"/>
      <c r="AA15" s="877"/>
      <c r="AB15" s="877"/>
      <c r="AC15" s="877"/>
      <c r="AD15" s="877"/>
      <c r="AE15" s="877"/>
      <c r="AF15" s="877"/>
      <c r="AG15" s="552"/>
      <c r="AH15" s="894"/>
      <c r="AI15" s="877"/>
      <c r="AJ15" s="877"/>
      <c r="AK15" s="877"/>
      <c r="AL15" s="877"/>
      <c r="AM15" s="903" t="s">
        <v>1382</v>
      </c>
      <c r="AN15" s="881"/>
      <c r="AO15" s="877"/>
      <c r="AP15" s="877"/>
      <c r="AQ15" s="914"/>
      <c r="AS15" s="943"/>
      <c r="AT15" s="933"/>
      <c r="AU15" s="933"/>
      <c r="AV15" s="933"/>
      <c r="AW15" s="933" t="s">
        <v>366</v>
      </c>
      <c r="AX15" s="933" t="s">
        <v>366</v>
      </c>
      <c r="AY15" s="933" t="s">
        <v>366</v>
      </c>
      <c r="AZ15" s="933" t="s">
        <v>366</v>
      </c>
      <c r="BA15" s="933" t="s">
        <v>366</v>
      </c>
      <c r="BB15" s="933" t="s">
        <v>366</v>
      </c>
      <c r="BC15" s="933" t="s">
        <v>366</v>
      </c>
      <c r="BD15" s="933"/>
      <c r="BE15" s="933"/>
      <c r="BF15" s="933"/>
      <c r="BG15" s="933"/>
      <c r="BH15" s="933"/>
      <c r="BI15" s="933"/>
      <c r="BJ15" s="933"/>
      <c r="BK15" s="933"/>
      <c r="BL15" s="933"/>
      <c r="BM15" s="933"/>
      <c r="BN15" s="933"/>
      <c r="BO15" s="933"/>
      <c r="BP15" s="933"/>
      <c r="BQ15" s="933"/>
      <c r="BR15" s="933"/>
      <c r="BS15" s="933"/>
      <c r="BT15" s="933"/>
      <c r="BU15" s="933"/>
      <c r="BV15" s="933"/>
      <c r="BW15" s="944"/>
    </row>
    <row r="16" spans="2:75" ht="13.9" customHeight="1">
      <c r="B16" s="1551"/>
      <c r="C16" s="1558"/>
      <c r="D16" s="776"/>
      <c r="E16" s="777">
        <v>21</v>
      </c>
      <c r="F16" s="840" t="s">
        <v>1295</v>
      </c>
      <c r="G16" s="838" t="s">
        <v>1352</v>
      </c>
      <c r="H16" s="785">
        <v>500</v>
      </c>
      <c r="I16" s="776" t="s">
        <v>1288</v>
      </c>
      <c r="J16" s="869"/>
      <c r="K16" s="804"/>
      <c r="L16" s="804"/>
      <c r="M16" s="809" t="s">
        <v>1382</v>
      </c>
      <c r="N16" s="809" t="s">
        <v>1382</v>
      </c>
      <c r="O16" s="809" t="s">
        <v>1382</v>
      </c>
      <c r="P16" s="809" t="s">
        <v>1382</v>
      </c>
      <c r="Q16" s="809" t="s">
        <v>1382</v>
      </c>
      <c r="R16" s="809" t="s">
        <v>1382</v>
      </c>
      <c r="S16" s="809" t="s">
        <v>1382</v>
      </c>
      <c r="T16" s="809" t="s">
        <v>1382</v>
      </c>
      <c r="U16" s="810" t="s">
        <v>1382</v>
      </c>
      <c r="V16" s="868">
        <f>COUNTIF(J16:U16, "þ")</f>
        <v>9</v>
      </c>
      <c r="X16" s="912"/>
      <c r="Y16" s="877"/>
      <c r="Z16" s="877"/>
      <c r="AA16" s="877"/>
      <c r="AB16" s="877"/>
      <c r="AC16" s="877"/>
      <c r="AD16" s="877"/>
      <c r="AE16" s="877"/>
      <c r="AF16" s="877"/>
      <c r="AG16" s="552"/>
      <c r="AH16" s="894"/>
      <c r="AI16" s="877"/>
      <c r="AJ16" s="877"/>
      <c r="AK16" s="877"/>
      <c r="AL16" s="883" t="s">
        <v>1382</v>
      </c>
      <c r="AM16" s="902"/>
      <c r="AN16" s="881"/>
      <c r="AO16" s="877"/>
      <c r="AP16" s="877"/>
      <c r="AQ16" s="914"/>
      <c r="AS16" s="943"/>
      <c r="AT16" s="933"/>
      <c r="AU16" s="933"/>
      <c r="AV16" s="933"/>
      <c r="AW16" s="933" t="s">
        <v>366</v>
      </c>
      <c r="AX16" s="933" t="s">
        <v>366</v>
      </c>
      <c r="AY16" s="933" t="s">
        <v>366</v>
      </c>
      <c r="AZ16" s="933" t="s">
        <v>366</v>
      </c>
      <c r="BA16" s="933" t="s">
        <v>366</v>
      </c>
      <c r="BB16" s="933" t="s">
        <v>366</v>
      </c>
      <c r="BC16" s="933" t="s">
        <v>366</v>
      </c>
      <c r="BD16" s="933" t="s">
        <v>366</v>
      </c>
      <c r="BE16" s="933" t="s">
        <v>366</v>
      </c>
      <c r="BF16" s="933" t="s">
        <v>366</v>
      </c>
      <c r="BG16" s="933" t="s">
        <v>366</v>
      </c>
      <c r="BH16" s="933" t="s">
        <v>366</v>
      </c>
      <c r="BI16" s="933" t="s">
        <v>366</v>
      </c>
      <c r="BJ16" s="933" t="s">
        <v>366</v>
      </c>
      <c r="BK16" s="933" t="s">
        <v>366</v>
      </c>
      <c r="BL16" s="933" t="s">
        <v>366</v>
      </c>
      <c r="BM16" s="933" t="s">
        <v>1420</v>
      </c>
      <c r="BN16" s="933" t="s">
        <v>366</v>
      </c>
      <c r="BO16" s="933"/>
      <c r="BP16" s="933"/>
      <c r="BQ16" s="933"/>
      <c r="BR16" s="933"/>
      <c r="BS16" s="933"/>
      <c r="BT16" s="933" t="s">
        <v>366</v>
      </c>
      <c r="BU16" s="933" t="s">
        <v>366</v>
      </c>
      <c r="BV16" s="933" t="s">
        <v>366</v>
      </c>
      <c r="BW16" s="944" t="s">
        <v>366</v>
      </c>
    </row>
    <row r="17" spans="2:75" ht="13.9" customHeight="1">
      <c r="B17" s="1551"/>
      <c r="C17" s="1559" t="s">
        <v>1383</v>
      </c>
      <c r="D17" s="605"/>
      <c r="E17" s="697">
        <v>20</v>
      </c>
      <c r="F17" s="843" t="s">
        <v>1296</v>
      </c>
      <c r="G17" s="835" t="s">
        <v>1350</v>
      </c>
      <c r="H17" s="783">
        <v>64</v>
      </c>
      <c r="I17" s="605" t="s">
        <v>1288</v>
      </c>
      <c r="J17" s="865"/>
      <c r="K17" s="801"/>
      <c r="L17" s="801"/>
      <c r="M17" s="806" t="s">
        <v>1382</v>
      </c>
      <c r="N17" s="806" t="s">
        <v>1382</v>
      </c>
      <c r="O17" s="806" t="s">
        <v>1382</v>
      </c>
      <c r="P17" s="806" t="s">
        <v>1382</v>
      </c>
      <c r="Q17" s="806" t="s">
        <v>1382</v>
      </c>
      <c r="R17" s="806" t="s">
        <v>1382</v>
      </c>
      <c r="S17" s="806" t="s">
        <v>1382</v>
      </c>
      <c r="T17" s="806" t="s">
        <v>1382</v>
      </c>
      <c r="U17" s="807" t="s">
        <v>1382</v>
      </c>
      <c r="V17" s="868">
        <f t="shared" ref="V17:V36" si="2">COUNTIF(J17:U17, "þ")</f>
        <v>9</v>
      </c>
      <c r="X17" s="912"/>
      <c r="Y17" s="877"/>
      <c r="Z17" s="877"/>
      <c r="AA17" s="877"/>
      <c r="AB17" s="877"/>
      <c r="AC17" s="877"/>
      <c r="AD17" s="877"/>
      <c r="AE17" s="877"/>
      <c r="AF17" s="877"/>
      <c r="AG17" s="552"/>
      <c r="AH17" s="894"/>
      <c r="AI17" s="877"/>
      <c r="AJ17" s="877"/>
      <c r="AK17" s="883" t="s">
        <v>1382</v>
      </c>
      <c r="AL17" s="877"/>
      <c r="AM17" s="902"/>
      <c r="AN17" s="881"/>
      <c r="AO17" s="877"/>
      <c r="AP17" s="877"/>
      <c r="AQ17" s="914"/>
      <c r="AS17" s="943"/>
      <c r="AT17" s="933"/>
      <c r="AU17" s="933"/>
      <c r="AV17" s="933"/>
      <c r="AW17" s="933" t="s">
        <v>366</v>
      </c>
      <c r="AX17" s="933" t="s">
        <v>366</v>
      </c>
      <c r="AY17" s="933" t="s">
        <v>366</v>
      </c>
      <c r="AZ17" s="933" t="s">
        <v>366</v>
      </c>
      <c r="BA17" s="933" t="s">
        <v>366</v>
      </c>
      <c r="BB17" s="933" t="s">
        <v>366</v>
      </c>
      <c r="BC17" s="933" t="s">
        <v>366</v>
      </c>
      <c r="BD17" s="933" t="s">
        <v>366</v>
      </c>
      <c r="BE17" s="933" t="s">
        <v>366</v>
      </c>
      <c r="BF17" s="933" t="s">
        <v>366</v>
      </c>
      <c r="BG17" s="933" t="s">
        <v>366</v>
      </c>
      <c r="BH17" s="933" t="s">
        <v>366</v>
      </c>
      <c r="BI17" s="933" t="s">
        <v>366</v>
      </c>
      <c r="BJ17" s="933" t="s">
        <v>366</v>
      </c>
      <c r="BK17" s="933" t="s">
        <v>366</v>
      </c>
      <c r="BL17" s="933" t="s">
        <v>1420</v>
      </c>
      <c r="BM17" s="933" t="s">
        <v>1420</v>
      </c>
      <c r="BN17" s="933" t="s">
        <v>366</v>
      </c>
      <c r="BO17" s="933" t="s">
        <v>1040</v>
      </c>
      <c r="BP17" s="933" t="s">
        <v>1040</v>
      </c>
      <c r="BQ17" s="933" t="s">
        <v>1040</v>
      </c>
      <c r="BR17" s="933" t="s">
        <v>1040</v>
      </c>
      <c r="BS17" s="933" t="s">
        <v>1040</v>
      </c>
      <c r="BT17" s="933" t="s">
        <v>1420</v>
      </c>
      <c r="BU17" s="933" t="s">
        <v>1420</v>
      </c>
      <c r="BV17" s="933" t="s">
        <v>1420</v>
      </c>
      <c r="BW17" s="944" t="s">
        <v>1420</v>
      </c>
    </row>
    <row r="18" spans="2:75" ht="13.9" customHeight="1">
      <c r="B18" s="1551"/>
      <c r="C18" s="1560"/>
      <c r="E18" s="492">
        <v>19</v>
      </c>
      <c r="F18" s="844" t="s">
        <v>1297</v>
      </c>
      <c r="G18" s="836" t="s">
        <v>1349</v>
      </c>
      <c r="H18" s="784">
        <v>32</v>
      </c>
      <c r="I18" s="1" t="s">
        <v>1288</v>
      </c>
      <c r="J18" s="867"/>
      <c r="K18" s="798"/>
      <c r="L18" s="798"/>
      <c r="M18" s="797" t="s">
        <v>1382</v>
      </c>
      <c r="N18" s="797" t="s">
        <v>1382</v>
      </c>
      <c r="O18" s="797" t="s">
        <v>1382</v>
      </c>
      <c r="P18" s="797" t="s">
        <v>1382</v>
      </c>
      <c r="Q18" s="797" t="s">
        <v>1382</v>
      </c>
      <c r="R18" s="797" t="s">
        <v>1382</v>
      </c>
      <c r="S18" s="797" t="s">
        <v>1382</v>
      </c>
      <c r="T18" s="797" t="s">
        <v>1382</v>
      </c>
      <c r="U18" s="808" t="s">
        <v>1382</v>
      </c>
      <c r="V18" s="868">
        <f t="shared" si="2"/>
        <v>9</v>
      </c>
      <c r="X18" s="912"/>
      <c r="Y18" s="877"/>
      <c r="Z18" s="877"/>
      <c r="AA18" s="877"/>
      <c r="AB18" s="877"/>
      <c r="AC18" s="877"/>
      <c r="AD18" s="877"/>
      <c r="AE18" s="877"/>
      <c r="AF18" s="877"/>
      <c r="AG18" s="552"/>
      <c r="AH18" s="894"/>
      <c r="AI18" s="877"/>
      <c r="AJ18" s="877"/>
      <c r="AK18" s="883" t="s">
        <v>1382</v>
      </c>
      <c r="AL18" s="877"/>
      <c r="AM18" s="902"/>
      <c r="AN18" s="881"/>
      <c r="AO18" s="877"/>
      <c r="AP18" s="877"/>
      <c r="AQ18" s="914"/>
      <c r="AS18" s="943"/>
      <c r="AT18" s="933"/>
      <c r="AU18" s="933"/>
      <c r="AV18" s="933"/>
      <c r="AW18" s="933" t="s">
        <v>366</v>
      </c>
      <c r="AX18" s="933" t="s">
        <v>366</v>
      </c>
      <c r="AY18" s="933" t="s">
        <v>366</v>
      </c>
      <c r="AZ18" s="933" t="s">
        <v>366</v>
      </c>
      <c r="BA18" s="933" t="s">
        <v>366</v>
      </c>
      <c r="BB18" s="933" t="s">
        <v>366</v>
      </c>
      <c r="BC18" s="933" t="s">
        <v>366</v>
      </c>
      <c r="BD18" s="933" t="s">
        <v>366</v>
      </c>
      <c r="BE18" s="933" t="s">
        <v>366</v>
      </c>
      <c r="BF18" s="933" t="s">
        <v>366</v>
      </c>
      <c r="BG18" s="933" t="s">
        <v>366</v>
      </c>
      <c r="BH18" s="933" t="s">
        <v>366</v>
      </c>
      <c r="BI18" s="933" t="s">
        <v>366</v>
      </c>
      <c r="BJ18" s="933" t="s">
        <v>366</v>
      </c>
      <c r="BK18" s="933" t="s">
        <v>1420</v>
      </c>
      <c r="BL18" s="933" t="s">
        <v>1420</v>
      </c>
      <c r="BM18" s="933" t="s">
        <v>1420</v>
      </c>
      <c r="BN18" s="933" t="s">
        <v>366</v>
      </c>
      <c r="BO18" s="933" t="s">
        <v>1040</v>
      </c>
      <c r="BP18" s="933" t="s">
        <v>1040</v>
      </c>
      <c r="BQ18" s="933" t="s">
        <v>1040</v>
      </c>
      <c r="BR18" s="933" t="s">
        <v>1040</v>
      </c>
      <c r="BS18" s="933" t="s">
        <v>1040</v>
      </c>
      <c r="BT18" s="933" t="s">
        <v>1420</v>
      </c>
      <c r="BU18" s="933" t="s">
        <v>1420</v>
      </c>
      <c r="BV18" s="933" t="s">
        <v>1420</v>
      </c>
      <c r="BW18" s="944" t="s">
        <v>1420</v>
      </c>
    </row>
    <row r="19" spans="2:75" ht="13.9" customHeight="1">
      <c r="B19" s="1551"/>
      <c r="C19" s="1561"/>
      <c r="D19" s="776"/>
      <c r="E19" s="777">
        <v>18</v>
      </c>
      <c r="F19" s="845" t="s">
        <v>1298</v>
      </c>
      <c r="G19" s="838" t="s">
        <v>1348</v>
      </c>
      <c r="H19" s="785">
        <v>16</v>
      </c>
      <c r="I19" s="776" t="s">
        <v>1288</v>
      </c>
      <c r="J19" s="869"/>
      <c r="K19" s="804"/>
      <c r="L19" s="804"/>
      <c r="M19" s="809" t="s">
        <v>1382</v>
      </c>
      <c r="N19" s="809" t="s">
        <v>1382</v>
      </c>
      <c r="O19" s="809" t="s">
        <v>1382</v>
      </c>
      <c r="P19" s="809" t="s">
        <v>1382</v>
      </c>
      <c r="Q19" s="809" t="s">
        <v>1382</v>
      </c>
      <c r="R19" s="809" t="s">
        <v>1382</v>
      </c>
      <c r="S19" s="809" t="s">
        <v>1382</v>
      </c>
      <c r="T19" s="809" t="s">
        <v>1382</v>
      </c>
      <c r="U19" s="810" t="s">
        <v>1382</v>
      </c>
      <c r="V19" s="868">
        <f t="shared" si="2"/>
        <v>9</v>
      </c>
      <c r="X19" s="912"/>
      <c r="Y19" s="877"/>
      <c r="Z19" s="877"/>
      <c r="AA19" s="877"/>
      <c r="AB19" s="877"/>
      <c r="AC19" s="877"/>
      <c r="AD19" s="877"/>
      <c r="AE19" s="877"/>
      <c r="AF19" s="877"/>
      <c r="AG19" s="552"/>
      <c r="AH19" s="894"/>
      <c r="AI19" s="877"/>
      <c r="AJ19" s="877"/>
      <c r="AK19" s="883" t="s">
        <v>1382</v>
      </c>
      <c r="AL19" s="877"/>
      <c r="AM19" s="902"/>
      <c r="AN19" s="881"/>
      <c r="AO19" s="877"/>
      <c r="AP19" s="877"/>
      <c r="AQ19" s="914"/>
      <c r="AS19" s="943"/>
      <c r="AT19" s="933"/>
      <c r="AU19" s="933"/>
      <c r="AV19" s="933"/>
      <c r="AW19" s="933" t="s">
        <v>366</v>
      </c>
      <c r="AX19" s="933" t="s">
        <v>366</v>
      </c>
      <c r="AY19" s="933" t="s">
        <v>366</v>
      </c>
      <c r="AZ19" s="933" t="s">
        <v>366</v>
      </c>
      <c r="BA19" s="933" t="s">
        <v>366</v>
      </c>
      <c r="BB19" s="933" t="s">
        <v>366</v>
      </c>
      <c r="BC19" s="933" t="s">
        <v>366</v>
      </c>
      <c r="BD19" s="933" t="s">
        <v>366</v>
      </c>
      <c r="BE19" s="933" t="s">
        <v>366</v>
      </c>
      <c r="BF19" s="933" t="s">
        <v>366</v>
      </c>
      <c r="BG19" s="933" t="s">
        <v>366</v>
      </c>
      <c r="BH19" s="933" t="s">
        <v>366</v>
      </c>
      <c r="BI19" s="933" t="s">
        <v>366</v>
      </c>
      <c r="BJ19" s="933" t="s">
        <v>1420</v>
      </c>
      <c r="BK19" s="933" t="s">
        <v>1420</v>
      </c>
      <c r="BL19" s="933" t="s">
        <v>1420</v>
      </c>
      <c r="BM19" s="933" t="s">
        <v>1420</v>
      </c>
      <c r="BN19" s="933" t="s">
        <v>366</v>
      </c>
      <c r="BO19" s="933" t="s">
        <v>1040</v>
      </c>
      <c r="BP19" s="933" t="s">
        <v>1040</v>
      </c>
      <c r="BQ19" s="933" t="s">
        <v>1040</v>
      </c>
      <c r="BR19" s="933" t="s">
        <v>1040</v>
      </c>
      <c r="BS19" s="933" t="s">
        <v>1040</v>
      </c>
      <c r="BT19" s="933" t="s">
        <v>1420</v>
      </c>
      <c r="BU19" s="933" t="s">
        <v>1420</v>
      </c>
      <c r="BV19" s="933" t="s">
        <v>1420</v>
      </c>
      <c r="BW19" s="944" t="s">
        <v>1420</v>
      </c>
    </row>
    <row r="20" spans="2:75" ht="13.9" customHeight="1">
      <c r="B20" s="1551"/>
      <c r="C20" s="1562" t="s">
        <v>1384</v>
      </c>
      <c r="D20" s="605"/>
      <c r="E20" s="697">
        <v>17</v>
      </c>
      <c r="F20" s="846" t="s">
        <v>1299</v>
      </c>
      <c r="G20" s="835" t="s">
        <v>1347</v>
      </c>
      <c r="H20" s="783">
        <v>8</v>
      </c>
      <c r="I20" s="605" t="s">
        <v>1288</v>
      </c>
      <c r="J20" s="865"/>
      <c r="K20" s="801"/>
      <c r="L20" s="801"/>
      <c r="M20" s="806" t="s">
        <v>1382</v>
      </c>
      <c r="N20" s="806" t="s">
        <v>1382</v>
      </c>
      <c r="O20" s="806" t="s">
        <v>1382</v>
      </c>
      <c r="P20" s="806" t="s">
        <v>1382</v>
      </c>
      <c r="Q20" s="806" t="s">
        <v>1382</v>
      </c>
      <c r="R20" s="806" t="s">
        <v>1382</v>
      </c>
      <c r="S20" s="806" t="s">
        <v>1382</v>
      </c>
      <c r="T20" s="806" t="s">
        <v>1382</v>
      </c>
      <c r="U20" s="807" t="s">
        <v>1382</v>
      </c>
      <c r="V20" s="868">
        <f t="shared" si="2"/>
        <v>9</v>
      </c>
      <c r="X20" s="912"/>
      <c r="Y20" s="877"/>
      <c r="Z20" s="877"/>
      <c r="AA20" s="877"/>
      <c r="AB20" s="877"/>
      <c r="AC20" s="877"/>
      <c r="AD20" s="877"/>
      <c r="AE20" s="877"/>
      <c r="AF20" s="877"/>
      <c r="AG20" s="552"/>
      <c r="AH20" s="894"/>
      <c r="AI20" s="883" t="s">
        <v>1382</v>
      </c>
      <c r="AJ20" s="883" t="s">
        <v>1382</v>
      </c>
      <c r="AK20" s="877"/>
      <c r="AL20" s="877"/>
      <c r="AM20" s="902"/>
      <c r="AN20" s="881"/>
      <c r="AO20" s="877"/>
      <c r="AP20" s="877"/>
      <c r="AQ20" s="914"/>
      <c r="AS20" s="943"/>
      <c r="AT20" s="933"/>
      <c r="AU20" s="933"/>
      <c r="AV20" s="933"/>
      <c r="AW20" s="933" t="s">
        <v>366</v>
      </c>
      <c r="AX20" s="933" t="s">
        <v>366</v>
      </c>
      <c r="AY20" s="933" t="s">
        <v>366</v>
      </c>
      <c r="AZ20" s="933" t="s">
        <v>366</v>
      </c>
      <c r="BA20" s="933" t="s">
        <v>366</v>
      </c>
      <c r="BB20" s="933" t="s">
        <v>366</v>
      </c>
      <c r="BC20" s="933" t="s">
        <v>366</v>
      </c>
      <c r="BD20" s="933" t="s">
        <v>366</v>
      </c>
      <c r="BE20" s="933" t="s">
        <v>366</v>
      </c>
      <c r="BF20" s="933" t="s">
        <v>366</v>
      </c>
      <c r="BG20" s="933" t="s">
        <v>366</v>
      </c>
      <c r="BH20" s="933" t="s">
        <v>366</v>
      </c>
      <c r="BI20" s="933" t="s">
        <v>1420</v>
      </c>
      <c r="BJ20" s="933" t="s">
        <v>1420</v>
      </c>
      <c r="BK20" s="933" t="s">
        <v>1420</v>
      </c>
      <c r="BL20" s="933" t="s">
        <v>1420</v>
      </c>
      <c r="BM20" s="933" t="s">
        <v>1420</v>
      </c>
      <c r="BN20" s="933" t="s">
        <v>366</v>
      </c>
      <c r="BO20" s="933" t="s">
        <v>1040</v>
      </c>
      <c r="BP20" s="933" t="s">
        <v>1040</v>
      </c>
      <c r="BQ20" s="933" t="s">
        <v>1040</v>
      </c>
      <c r="BR20" s="933" t="s">
        <v>1040</v>
      </c>
      <c r="BS20" s="933" t="s">
        <v>1040</v>
      </c>
      <c r="BT20" s="933" t="s">
        <v>1420</v>
      </c>
      <c r="BU20" s="933" t="s">
        <v>1420</v>
      </c>
      <c r="BV20" s="933" t="s">
        <v>1420</v>
      </c>
      <c r="BW20" s="944" t="s">
        <v>1420</v>
      </c>
    </row>
    <row r="21" spans="2:75" ht="13.9" customHeight="1">
      <c r="B21" s="1551"/>
      <c r="C21" s="1563"/>
      <c r="E21" s="492">
        <v>16</v>
      </c>
      <c r="F21" s="847" t="s">
        <v>1300</v>
      </c>
      <c r="G21" s="836" t="s">
        <v>1346</v>
      </c>
      <c r="H21" s="784">
        <v>4</v>
      </c>
      <c r="I21" s="1" t="s">
        <v>1288</v>
      </c>
      <c r="J21" s="867"/>
      <c r="K21" s="798"/>
      <c r="L21" s="798"/>
      <c r="M21" s="797" t="s">
        <v>1382</v>
      </c>
      <c r="N21" s="797" t="s">
        <v>1382</v>
      </c>
      <c r="O21" s="797" t="s">
        <v>1382</v>
      </c>
      <c r="P21" s="797" t="s">
        <v>1382</v>
      </c>
      <c r="Q21" s="797" t="s">
        <v>1382</v>
      </c>
      <c r="R21" s="797" t="s">
        <v>1382</v>
      </c>
      <c r="S21" s="797" t="s">
        <v>1382</v>
      </c>
      <c r="T21" s="797" t="s">
        <v>1382</v>
      </c>
      <c r="U21" s="808" t="s">
        <v>1382</v>
      </c>
      <c r="V21" s="868">
        <f t="shared" si="2"/>
        <v>9</v>
      </c>
      <c r="X21" s="912"/>
      <c r="Y21" s="877"/>
      <c r="Z21" s="877"/>
      <c r="AA21" s="877"/>
      <c r="AB21" s="877"/>
      <c r="AC21" s="877"/>
      <c r="AD21" s="877"/>
      <c r="AE21" s="877"/>
      <c r="AF21" s="877"/>
      <c r="AG21" s="552"/>
      <c r="AH21" s="894"/>
      <c r="AI21" s="883" t="s">
        <v>1382</v>
      </c>
      <c r="AJ21" s="883" t="s">
        <v>1382</v>
      </c>
      <c r="AK21" s="877"/>
      <c r="AL21" s="877"/>
      <c r="AM21" s="902"/>
      <c r="AN21" s="881"/>
      <c r="AO21" s="877"/>
      <c r="AP21" s="877"/>
      <c r="AQ21" s="914"/>
      <c r="AS21" s="943"/>
      <c r="AT21" s="933"/>
      <c r="AU21" s="933"/>
      <c r="AV21" s="933"/>
      <c r="AW21" s="933" t="s">
        <v>366</v>
      </c>
      <c r="AX21" s="933" t="s">
        <v>366</v>
      </c>
      <c r="AY21" s="933" t="s">
        <v>366</v>
      </c>
      <c r="AZ21" s="933" t="s">
        <v>366</v>
      </c>
      <c r="BA21" s="933" t="s">
        <v>366</v>
      </c>
      <c r="BB21" s="933" t="s">
        <v>366</v>
      </c>
      <c r="BC21" s="933" t="s">
        <v>366</v>
      </c>
      <c r="BD21" s="933" t="s">
        <v>366</v>
      </c>
      <c r="BE21" s="933" t="s">
        <v>366</v>
      </c>
      <c r="BF21" s="933" t="s">
        <v>366</v>
      </c>
      <c r="BG21" s="933" t="s">
        <v>366</v>
      </c>
      <c r="BH21" s="933" t="s">
        <v>1420</v>
      </c>
      <c r="BI21" s="933" t="s">
        <v>1420</v>
      </c>
      <c r="BJ21" s="933" t="s">
        <v>1420</v>
      </c>
      <c r="BK21" s="933" t="s">
        <v>1420</v>
      </c>
      <c r="BL21" s="933" t="s">
        <v>1420</v>
      </c>
      <c r="BM21" s="933" t="s">
        <v>1420</v>
      </c>
      <c r="BN21" s="933" t="s">
        <v>366</v>
      </c>
      <c r="BO21" s="933" t="s">
        <v>1040</v>
      </c>
      <c r="BP21" s="933" t="s">
        <v>1040</v>
      </c>
      <c r="BQ21" s="933" t="s">
        <v>1040</v>
      </c>
      <c r="BR21" s="933" t="s">
        <v>1040</v>
      </c>
      <c r="BS21" s="933" t="s">
        <v>1040</v>
      </c>
      <c r="BT21" s="933" t="s">
        <v>1420</v>
      </c>
      <c r="BU21" s="933" t="s">
        <v>1420</v>
      </c>
      <c r="BV21" s="933" t="s">
        <v>1420</v>
      </c>
      <c r="BW21" s="944" t="s">
        <v>1420</v>
      </c>
    </row>
    <row r="22" spans="2:75" ht="13.9" customHeight="1">
      <c r="B22" s="1551"/>
      <c r="C22" s="1564"/>
      <c r="D22" s="776"/>
      <c r="E22" s="777">
        <v>15</v>
      </c>
      <c r="F22" s="848" t="s">
        <v>1301</v>
      </c>
      <c r="G22" s="838" t="s">
        <v>1345</v>
      </c>
      <c r="H22" s="785">
        <v>2</v>
      </c>
      <c r="I22" s="776" t="s">
        <v>1288</v>
      </c>
      <c r="J22" s="869"/>
      <c r="K22" s="804"/>
      <c r="L22" s="804"/>
      <c r="M22" s="809" t="s">
        <v>1382</v>
      </c>
      <c r="N22" s="809" t="s">
        <v>1382</v>
      </c>
      <c r="O22" s="809" t="s">
        <v>1382</v>
      </c>
      <c r="P22" s="809" t="s">
        <v>1382</v>
      </c>
      <c r="Q22" s="809" t="s">
        <v>1382</v>
      </c>
      <c r="R22" s="809" t="s">
        <v>1382</v>
      </c>
      <c r="S22" s="809" t="s">
        <v>1382</v>
      </c>
      <c r="T22" s="809" t="s">
        <v>1382</v>
      </c>
      <c r="U22" s="810" t="s">
        <v>1382</v>
      </c>
      <c r="V22" s="868">
        <f t="shared" si="2"/>
        <v>9</v>
      </c>
      <c r="X22" s="912"/>
      <c r="Y22" s="877"/>
      <c r="Z22" s="877"/>
      <c r="AA22" s="877"/>
      <c r="AB22" s="877"/>
      <c r="AC22" s="877"/>
      <c r="AD22" s="877"/>
      <c r="AE22" s="877"/>
      <c r="AF22" s="877"/>
      <c r="AG22" s="552"/>
      <c r="AH22" s="894"/>
      <c r="AI22" s="883" t="s">
        <v>1382</v>
      </c>
      <c r="AJ22" s="883" t="s">
        <v>1382</v>
      </c>
      <c r="AK22" s="877"/>
      <c r="AL22" s="877"/>
      <c r="AM22" s="902"/>
      <c r="AN22" s="881"/>
      <c r="AO22" s="877"/>
      <c r="AP22" s="877"/>
      <c r="AQ22" s="914"/>
      <c r="AS22" s="943"/>
      <c r="AT22" s="933"/>
      <c r="AU22" s="933"/>
      <c r="AV22" s="933"/>
      <c r="AW22" s="933" t="s">
        <v>366</v>
      </c>
      <c r="AX22" s="933" t="s">
        <v>366</v>
      </c>
      <c r="AY22" s="933" t="s">
        <v>366</v>
      </c>
      <c r="AZ22" s="933" t="s">
        <v>366</v>
      </c>
      <c r="BA22" s="933" t="s">
        <v>366</v>
      </c>
      <c r="BB22" s="933" t="s">
        <v>366</v>
      </c>
      <c r="BC22" s="933" t="s">
        <v>366</v>
      </c>
      <c r="BD22" s="933" t="s">
        <v>366</v>
      </c>
      <c r="BE22" s="933" t="s">
        <v>366</v>
      </c>
      <c r="BF22" s="933" t="s">
        <v>366</v>
      </c>
      <c r="BG22" s="933" t="s">
        <v>1420</v>
      </c>
      <c r="BH22" s="933" t="s">
        <v>1420</v>
      </c>
      <c r="BI22" s="933" t="s">
        <v>1420</v>
      </c>
      <c r="BJ22" s="933" t="s">
        <v>1420</v>
      </c>
      <c r="BK22" s="933" t="s">
        <v>1420</v>
      </c>
      <c r="BL22" s="933" t="s">
        <v>1420</v>
      </c>
      <c r="BM22" s="933" t="s">
        <v>1420</v>
      </c>
      <c r="BN22" s="933" t="s">
        <v>366</v>
      </c>
      <c r="BO22" s="933" t="s">
        <v>1040</v>
      </c>
      <c r="BP22" s="933" t="s">
        <v>1040</v>
      </c>
      <c r="BQ22" s="933" t="s">
        <v>1040</v>
      </c>
      <c r="BR22" s="933" t="s">
        <v>1040</v>
      </c>
      <c r="BS22" s="933" t="s">
        <v>1040</v>
      </c>
      <c r="BT22" s="933" t="s">
        <v>1420</v>
      </c>
      <c r="BU22" s="933" t="s">
        <v>1420</v>
      </c>
      <c r="BV22" s="933" t="s">
        <v>1420</v>
      </c>
      <c r="BW22" s="944" t="s">
        <v>1420</v>
      </c>
    </row>
    <row r="23" spans="2:75" ht="13.9" customHeight="1">
      <c r="B23" s="1551"/>
      <c r="C23" s="1565" t="s">
        <v>1322</v>
      </c>
      <c r="D23" s="1553"/>
      <c r="E23" s="697">
        <v>14</v>
      </c>
      <c r="F23" s="849" t="s">
        <v>1302</v>
      </c>
      <c r="G23" s="835" t="s">
        <v>1343</v>
      </c>
      <c r="H23" s="783">
        <v>1</v>
      </c>
      <c r="I23" s="605" t="s">
        <v>1303</v>
      </c>
      <c r="J23" s="865"/>
      <c r="K23" s="801"/>
      <c r="L23" s="801"/>
      <c r="M23" s="806" t="s">
        <v>1382</v>
      </c>
      <c r="N23" s="806" t="s">
        <v>1382</v>
      </c>
      <c r="O23" s="806" t="s">
        <v>1382</v>
      </c>
      <c r="P23" s="806" t="s">
        <v>1382</v>
      </c>
      <c r="Q23" s="806" t="s">
        <v>1382</v>
      </c>
      <c r="R23" s="806" t="s">
        <v>1382</v>
      </c>
      <c r="S23" s="806" t="s">
        <v>1382</v>
      </c>
      <c r="T23" s="806" t="s">
        <v>1382</v>
      </c>
      <c r="U23" s="807" t="s">
        <v>1382</v>
      </c>
      <c r="V23" s="868">
        <f t="shared" si="2"/>
        <v>9</v>
      </c>
      <c r="X23" s="912"/>
      <c r="Y23" s="877"/>
      <c r="Z23" s="877"/>
      <c r="AA23" s="877"/>
      <c r="AB23" s="877"/>
      <c r="AC23" s="877"/>
      <c r="AD23" s="877"/>
      <c r="AE23" s="877"/>
      <c r="AF23" s="877"/>
      <c r="AG23" s="552"/>
      <c r="AH23" s="904" t="s">
        <v>1382</v>
      </c>
      <c r="AI23" s="877"/>
      <c r="AJ23" s="877"/>
      <c r="AK23" s="877"/>
      <c r="AL23" s="877"/>
      <c r="AM23" s="902"/>
      <c r="AN23" s="881"/>
      <c r="AO23" s="877"/>
      <c r="AP23" s="877"/>
      <c r="AQ23" s="914"/>
      <c r="AS23" s="943"/>
      <c r="AT23" s="933"/>
      <c r="AU23" s="933"/>
      <c r="AV23" s="933"/>
      <c r="AW23" s="933" t="s">
        <v>366</v>
      </c>
      <c r="AX23" s="933" t="s">
        <v>366</v>
      </c>
      <c r="AY23" s="933" t="s">
        <v>366</v>
      </c>
      <c r="AZ23" s="933" t="s">
        <v>366</v>
      </c>
      <c r="BA23" s="933" t="s">
        <v>366</v>
      </c>
      <c r="BB23" s="933" t="s">
        <v>366</v>
      </c>
      <c r="BC23" s="933" t="s">
        <v>366</v>
      </c>
      <c r="BD23" s="933" t="s">
        <v>366</v>
      </c>
      <c r="BE23" s="933" t="s">
        <v>366</v>
      </c>
      <c r="BF23" s="933" t="s">
        <v>1420</v>
      </c>
      <c r="BG23" s="933" t="s">
        <v>1420</v>
      </c>
      <c r="BH23" s="933" t="s">
        <v>1420</v>
      </c>
      <c r="BI23" s="933" t="s">
        <v>1420</v>
      </c>
      <c r="BJ23" s="933" t="s">
        <v>1420</v>
      </c>
      <c r="BK23" s="933" t="s">
        <v>1420</v>
      </c>
      <c r="BL23" s="933" t="s">
        <v>1420</v>
      </c>
      <c r="BM23" s="933" t="s">
        <v>1420</v>
      </c>
      <c r="BN23" s="933" t="s">
        <v>366</v>
      </c>
      <c r="BO23" s="933" t="s">
        <v>1040</v>
      </c>
      <c r="BP23" s="933" t="s">
        <v>1040</v>
      </c>
      <c r="BQ23" s="933" t="s">
        <v>1040</v>
      </c>
      <c r="BR23" s="933" t="s">
        <v>1040</v>
      </c>
      <c r="BS23" s="933" t="s">
        <v>1040</v>
      </c>
      <c r="BT23" s="933" t="s">
        <v>1420</v>
      </c>
      <c r="BU23" s="933" t="s">
        <v>1420</v>
      </c>
      <c r="BV23" s="933" t="s">
        <v>1420</v>
      </c>
      <c r="BW23" s="944" t="s">
        <v>1420</v>
      </c>
    </row>
    <row r="24" spans="2:75" ht="13.9" customHeight="1">
      <c r="B24" s="1551"/>
      <c r="C24" s="1566"/>
      <c r="D24" s="1571"/>
      <c r="E24" s="492">
        <v>13</v>
      </c>
      <c r="F24" s="850" t="s">
        <v>1304</v>
      </c>
      <c r="G24" s="836" t="s">
        <v>1342</v>
      </c>
      <c r="H24" s="659" t="s">
        <v>1317</v>
      </c>
      <c r="I24" s="1" t="s">
        <v>1303</v>
      </c>
      <c r="J24" s="867"/>
      <c r="K24" s="798"/>
      <c r="L24" s="798"/>
      <c r="M24" s="797" t="s">
        <v>1382</v>
      </c>
      <c r="N24" s="797" t="s">
        <v>1382</v>
      </c>
      <c r="O24" s="797" t="s">
        <v>1382</v>
      </c>
      <c r="P24" s="797" t="s">
        <v>1382</v>
      </c>
      <c r="Q24" s="797" t="s">
        <v>1382</v>
      </c>
      <c r="R24" s="797" t="s">
        <v>1382</v>
      </c>
      <c r="S24" s="797" t="s">
        <v>1382</v>
      </c>
      <c r="T24" s="797" t="s">
        <v>1382</v>
      </c>
      <c r="U24" s="808" t="s">
        <v>1382</v>
      </c>
      <c r="V24" s="868">
        <f t="shared" si="2"/>
        <v>9</v>
      </c>
      <c r="X24" s="912"/>
      <c r="Y24" s="877"/>
      <c r="Z24" s="877"/>
      <c r="AA24" s="877"/>
      <c r="AB24" s="877"/>
      <c r="AC24" s="877"/>
      <c r="AD24" s="877"/>
      <c r="AE24" s="877"/>
      <c r="AF24" s="877"/>
      <c r="AG24" s="552"/>
      <c r="AH24" s="904" t="s">
        <v>1382</v>
      </c>
      <c r="AI24" s="877"/>
      <c r="AJ24" s="877"/>
      <c r="AK24" s="877"/>
      <c r="AL24" s="877"/>
      <c r="AM24" s="902"/>
      <c r="AN24" s="881"/>
      <c r="AO24" s="877"/>
      <c r="AP24" s="877"/>
      <c r="AQ24" s="914"/>
      <c r="AS24" s="943"/>
      <c r="AT24" s="933"/>
      <c r="AU24" s="933"/>
      <c r="AV24" s="933"/>
      <c r="AW24" s="933" t="s">
        <v>366</v>
      </c>
      <c r="AX24" s="933" t="s">
        <v>366</v>
      </c>
      <c r="AY24" s="933" t="s">
        <v>366</v>
      </c>
      <c r="AZ24" s="933" t="s">
        <v>366</v>
      </c>
      <c r="BA24" s="933" t="s">
        <v>366</v>
      </c>
      <c r="BB24" s="933" t="s">
        <v>366</v>
      </c>
      <c r="BC24" s="933" t="s">
        <v>366</v>
      </c>
      <c r="BD24" s="933" t="s">
        <v>366</v>
      </c>
      <c r="BE24" s="933" t="s">
        <v>1420</v>
      </c>
      <c r="BF24" s="933" t="s">
        <v>1420</v>
      </c>
      <c r="BG24" s="933" t="s">
        <v>1420</v>
      </c>
      <c r="BH24" s="933" t="s">
        <v>1420</v>
      </c>
      <c r="BI24" s="933" t="s">
        <v>1420</v>
      </c>
      <c r="BJ24" s="933" t="s">
        <v>1420</v>
      </c>
      <c r="BK24" s="933" t="s">
        <v>1420</v>
      </c>
      <c r="BL24" s="933" t="s">
        <v>1420</v>
      </c>
      <c r="BM24" s="933" t="s">
        <v>1420</v>
      </c>
      <c r="BN24" s="933" t="s">
        <v>366</v>
      </c>
      <c r="BO24" s="933" t="s">
        <v>1040</v>
      </c>
      <c r="BP24" s="933" t="s">
        <v>1040</v>
      </c>
      <c r="BQ24" s="933" t="s">
        <v>1040</v>
      </c>
      <c r="BR24" s="933" t="s">
        <v>1040</v>
      </c>
      <c r="BS24" s="933" t="s">
        <v>1040</v>
      </c>
      <c r="BT24" s="933" t="s">
        <v>1420</v>
      </c>
      <c r="BU24" s="933" t="s">
        <v>1420</v>
      </c>
      <c r="BV24" s="933" t="s">
        <v>1420</v>
      </c>
      <c r="BW24" s="944" t="s">
        <v>1420</v>
      </c>
    </row>
    <row r="25" spans="2:75" ht="13.9" customHeight="1" thickBot="1">
      <c r="B25" s="1552"/>
      <c r="C25" s="1567"/>
      <c r="D25" s="1572"/>
      <c r="E25" s="777">
        <v>12</v>
      </c>
      <c r="F25" s="851" t="s">
        <v>1305</v>
      </c>
      <c r="G25" s="838" t="s">
        <v>1341</v>
      </c>
      <c r="H25" s="787" t="s">
        <v>1318</v>
      </c>
      <c r="I25" s="776" t="s">
        <v>1303</v>
      </c>
      <c r="J25" s="869"/>
      <c r="K25" s="804"/>
      <c r="L25" s="804"/>
      <c r="M25" s="809" t="s">
        <v>1382</v>
      </c>
      <c r="N25" s="809" t="s">
        <v>1382</v>
      </c>
      <c r="O25" s="809" t="s">
        <v>1382</v>
      </c>
      <c r="P25" s="809" t="s">
        <v>1382</v>
      </c>
      <c r="Q25" s="809" t="s">
        <v>1382</v>
      </c>
      <c r="R25" s="809" t="s">
        <v>1382</v>
      </c>
      <c r="S25" s="809" t="s">
        <v>1382</v>
      </c>
      <c r="T25" s="809" t="s">
        <v>1382</v>
      </c>
      <c r="U25" s="810" t="s">
        <v>1382</v>
      </c>
      <c r="V25" s="868">
        <f t="shared" si="2"/>
        <v>9</v>
      </c>
      <c r="X25" s="912"/>
      <c r="Y25" s="882"/>
      <c r="Z25" s="882"/>
      <c r="AA25" s="882"/>
      <c r="AB25" s="882"/>
      <c r="AC25" s="882"/>
      <c r="AD25" s="882"/>
      <c r="AE25" s="882"/>
      <c r="AF25" s="882"/>
      <c r="AG25" s="887"/>
      <c r="AH25" s="905" t="s">
        <v>1382</v>
      </c>
      <c r="AI25" s="906"/>
      <c r="AJ25" s="906"/>
      <c r="AK25" s="906"/>
      <c r="AL25" s="906"/>
      <c r="AM25" s="907"/>
      <c r="AN25" s="881"/>
      <c r="AO25" s="877"/>
      <c r="AP25" s="877"/>
      <c r="AQ25" s="914"/>
      <c r="AS25" s="943"/>
      <c r="AT25" s="933"/>
      <c r="AU25" s="933"/>
      <c r="AV25" s="933"/>
      <c r="AW25" s="933" t="s">
        <v>366</v>
      </c>
      <c r="AX25" s="933" t="s">
        <v>366</v>
      </c>
      <c r="AY25" s="933" t="s">
        <v>366</v>
      </c>
      <c r="AZ25" s="933" t="s">
        <v>366</v>
      </c>
      <c r="BA25" s="933" t="s">
        <v>366</v>
      </c>
      <c r="BB25" s="933" t="s">
        <v>366</v>
      </c>
      <c r="BC25" s="933" t="s">
        <v>366</v>
      </c>
      <c r="BD25" s="933" t="s">
        <v>1420</v>
      </c>
      <c r="BE25" s="933" t="s">
        <v>1420</v>
      </c>
      <c r="BF25" s="933" t="s">
        <v>1420</v>
      </c>
      <c r="BG25" s="933" t="s">
        <v>1420</v>
      </c>
      <c r="BH25" s="933" t="s">
        <v>1420</v>
      </c>
      <c r="BI25" s="933" t="s">
        <v>1420</v>
      </c>
      <c r="BJ25" s="933" t="s">
        <v>1420</v>
      </c>
      <c r="BK25" s="933" t="s">
        <v>1420</v>
      </c>
      <c r="BL25" s="933" t="s">
        <v>1420</v>
      </c>
      <c r="BM25" s="933" t="s">
        <v>1420</v>
      </c>
      <c r="BN25" s="933" t="s">
        <v>366</v>
      </c>
      <c r="BO25" s="933" t="s">
        <v>1040</v>
      </c>
      <c r="BP25" s="933" t="s">
        <v>1040</v>
      </c>
      <c r="BQ25" s="933" t="s">
        <v>1040</v>
      </c>
      <c r="BR25" s="933" t="s">
        <v>1040</v>
      </c>
      <c r="BS25" s="933" t="s">
        <v>1040</v>
      </c>
      <c r="BT25" s="933" t="s">
        <v>1420</v>
      </c>
      <c r="BU25" s="933" t="s">
        <v>1420</v>
      </c>
      <c r="BV25" s="933" t="s">
        <v>1420</v>
      </c>
      <c r="BW25" s="944" t="s">
        <v>1420</v>
      </c>
    </row>
    <row r="26" spans="2:75" ht="13.9" customHeight="1">
      <c r="B26" s="1545" t="s">
        <v>1340</v>
      </c>
      <c r="C26" s="1568" t="s">
        <v>1368</v>
      </c>
      <c r="D26" s="1553" t="s">
        <v>1344</v>
      </c>
      <c r="E26" s="697">
        <v>11</v>
      </c>
      <c r="F26" s="849" t="s">
        <v>1306</v>
      </c>
      <c r="G26" s="835" t="s">
        <v>1335</v>
      </c>
      <c r="H26" s="783">
        <v>16000</v>
      </c>
      <c r="I26" s="605" t="s">
        <v>1307</v>
      </c>
      <c r="J26" s="865"/>
      <c r="K26" s="801"/>
      <c r="L26" s="806" t="s">
        <v>1382</v>
      </c>
      <c r="M26" s="806" t="s">
        <v>1382</v>
      </c>
      <c r="N26" s="806" t="s">
        <v>1382</v>
      </c>
      <c r="O26" s="806" t="s">
        <v>1382</v>
      </c>
      <c r="P26" s="806" t="s">
        <v>1382</v>
      </c>
      <c r="Q26" s="806" t="s">
        <v>1382</v>
      </c>
      <c r="R26" s="806" t="s">
        <v>1382</v>
      </c>
      <c r="S26" s="806" t="s">
        <v>1382</v>
      </c>
      <c r="T26" s="806" t="s">
        <v>1382</v>
      </c>
      <c r="U26" s="807" t="s">
        <v>1382</v>
      </c>
      <c r="V26" s="868">
        <f t="shared" si="2"/>
        <v>10</v>
      </c>
      <c r="X26" s="917"/>
      <c r="Y26" s="891"/>
      <c r="Z26" s="892" t="s">
        <v>1382</v>
      </c>
      <c r="AA26" s="892" t="s">
        <v>1382</v>
      </c>
      <c r="AB26" s="892" t="s">
        <v>1382</v>
      </c>
      <c r="AC26" s="892" t="s">
        <v>1382</v>
      </c>
      <c r="AD26" s="892" t="s">
        <v>1382</v>
      </c>
      <c r="AE26" s="892" t="s">
        <v>1382</v>
      </c>
      <c r="AF26" s="892" t="s">
        <v>1382</v>
      </c>
      <c r="AG26" s="893" t="s">
        <v>1382</v>
      </c>
      <c r="AH26" s="889"/>
      <c r="AI26" s="890"/>
      <c r="AJ26" s="890"/>
      <c r="AK26" s="890"/>
      <c r="AL26" s="890"/>
      <c r="AM26" s="890"/>
      <c r="AN26" s="877"/>
      <c r="AO26" s="877"/>
      <c r="AP26" s="877"/>
      <c r="AQ26" s="914"/>
      <c r="AS26" s="945" t="s">
        <v>1417</v>
      </c>
      <c r="AT26" s="934" t="s">
        <v>1417</v>
      </c>
      <c r="AU26" s="934" t="s">
        <v>1417</v>
      </c>
      <c r="AV26" s="934" t="s">
        <v>1417</v>
      </c>
      <c r="AW26" s="938" t="s">
        <v>1422</v>
      </c>
      <c r="AX26" s="938" t="s">
        <v>1422</v>
      </c>
      <c r="AY26" s="938" t="s">
        <v>1422</v>
      </c>
      <c r="AZ26" s="938" t="s">
        <v>1422</v>
      </c>
      <c r="BA26" s="938" t="s">
        <v>1422</v>
      </c>
      <c r="BB26" s="938" t="s">
        <v>1422</v>
      </c>
      <c r="BC26" s="938" t="s">
        <v>1422</v>
      </c>
      <c r="BD26" s="937" t="s">
        <v>1421</v>
      </c>
      <c r="BE26" s="937" t="s">
        <v>1421</v>
      </c>
      <c r="BF26" s="937" t="s">
        <v>1421</v>
      </c>
      <c r="BG26" s="937" t="s">
        <v>1421</v>
      </c>
      <c r="BH26" s="937" t="s">
        <v>1421</v>
      </c>
      <c r="BI26" s="937" t="s">
        <v>1421</v>
      </c>
      <c r="BJ26" s="937" t="s">
        <v>1421</v>
      </c>
      <c r="BK26" s="937" t="s">
        <v>1421</v>
      </c>
      <c r="BL26" s="937" t="s">
        <v>1421</v>
      </c>
      <c r="BM26" s="937" t="s">
        <v>1421</v>
      </c>
      <c r="BN26" s="935" t="s">
        <v>1418</v>
      </c>
      <c r="BO26" s="933" t="s">
        <v>1040</v>
      </c>
      <c r="BP26" s="933" t="s">
        <v>1040</v>
      </c>
      <c r="BQ26" s="933" t="s">
        <v>1040</v>
      </c>
      <c r="BR26" s="933" t="s">
        <v>1040</v>
      </c>
      <c r="BS26" s="933" t="s">
        <v>1040</v>
      </c>
      <c r="BT26" s="937" t="s">
        <v>1421</v>
      </c>
      <c r="BU26" s="937" t="s">
        <v>1421</v>
      </c>
      <c r="BV26" s="937" t="s">
        <v>1421</v>
      </c>
      <c r="BW26" s="946" t="s">
        <v>1421</v>
      </c>
    </row>
    <row r="27" spans="2:75" ht="13.9" customHeight="1">
      <c r="B27" s="1546"/>
      <c r="C27" s="1569"/>
      <c r="D27" s="1571"/>
      <c r="E27" s="492">
        <v>10</v>
      </c>
      <c r="F27" s="850" t="s">
        <v>1308</v>
      </c>
      <c r="G27" s="836" t="s">
        <v>1333</v>
      </c>
      <c r="H27" s="784">
        <v>8000</v>
      </c>
      <c r="I27" s="1" t="s">
        <v>1307</v>
      </c>
      <c r="J27" s="867"/>
      <c r="K27" s="798"/>
      <c r="L27" s="797" t="s">
        <v>1382</v>
      </c>
      <c r="M27" s="797" t="s">
        <v>1382</v>
      </c>
      <c r="N27" s="797" t="s">
        <v>1382</v>
      </c>
      <c r="O27" s="797" t="s">
        <v>1382</v>
      </c>
      <c r="P27" s="797" t="s">
        <v>1382</v>
      </c>
      <c r="Q27" s="797" t="s">
        <v>1382</v>
      </c>
      <c r="R27" s="797" t="s">
        <v>1382</v>
      </c>
      <c r="S27" s="797" t="s">
        <v>1382</v>
      </c>
      <c r="T27" s="797" t="s">
        <v>1382</v>
      </c>
      <c r="U27" s="808" t="s">
        <v>1382</v>
      </c>
      <c r="V27" s="868">
        <f t="shared" si="2"/>
        <v>10</v>
      </c>
      <c r="X27" s="917"/>
      <c r="Y27" s="894"/>
      <c r="Z27" s="880" t="s">
        <v>1382</v>
      </c>
      <c r="AA27" s="880" t="s">
        <v>1382</v>
      </c>
      <c r="AB27" s="880" t="s">
        <v>1382</v>
      </c>
      <c r="AC27" s="880" t="s">
        <v>1382</v>
      </c>
      <c r="AD27" s="880" t="s">
        <v>1382</v>
      </c>
      <c r="AE27" s="880" t="s">
        <v>1382</v>
      </c>
      <c r="AF27" s="880" t="s">
        <v>1382</v>
      </c>
      <c r="AG27" s="895" t="s">
        <v>1382</v>
      </c>
      <c r="AH27" s="881"/>
      <c r="AI27" s="877"/>
      <c r="AJ27" s="877"/>
      <c r="AK27" s="877"/>
      <c r="AL27" s="877"/>
      <c r="AM27" s="877"/>
      <c r="AN27" s="877"/>
      <c r="AO27" s="877"/>
      <c r="AP27" s="877"/>
      <c r="AQ27" s="914"/>
      <c r="AS27" s="945" t="s">
        <v>1417</v>
      </c>
      <c r="AT27" s="934" t="s">
        <v>1417</v>
      </c>
      <c r="AU27" s="934" t="s">
        <v>1417</v>
      </c>
      <c r="AV27" s="934" t="s">
        <v>1417</v>
      </c>
      <c r="AW27" s="938" t="s">
        <v>1422</v>
      </c>
      <c r="AX27" s="938" t="s">
        <v>1422</v>
      </c>
      <c r="AY27" s="938" t="s">
        <v>1422</v>
      </c>
      <c r="AZ27" s="938" t="s">
        <v>1422</v>
      </c>
      <c r="BA27" s="938" t="s">
        <v>1422</v>
      </c>
      <c r="BB27" s="938" t="s">
        <v>1422</v>
      </c>
      <c r="BC27" s="938" t="s">
        <v>1422</v>
      </c>
      <c r="BD27" s="935" t="s">
        <v>1418</v>
      </c>
      <c r="BE27" s="935" t="s">
        <v>1418</v>
      </c>
      <c r="BF27" s="935" t="s">
        <v>1418</v>
      </c>
      <c r="BG27" s="935" t="s">
        <v>1418</v>
      </c>
      <c r="BH27" s="935" t="s">
        <v>1418</v>
      </c>
      <c r="BI27" s="935" t="s">
        <v>1418</v>
      </c>
      <c r="BJ27" s="935" t="s">
        <v>1418</v>
      </c>
      <c r="BK27" s="935" t="s">
        <v>1418</v>
      </c>
      <c r="BL27" s="935" t="s">
        <v>1418</v>
      </c>
      <c r="BM27" s="935" t="s">
        <v>1418</v>
      </c>
      <c r="BN27" s="935" t="s">
        <v>1418</v>
      </c>
      <c r="BO27" s="933" t="s">
        <v>1040</v>
      </c>
      <c r="BP27" s="933" t="s">
        <v>1040</v>
      </c>
      <c r="BQ27" s="933" t="s">
        <v>1040</v>
      </c>
      <c r="BR27" s="933" t="s">
        <v>1040</v>
      </c>
      <c r="BS27" s="933" t="s">
        <v>1040</v>
      </c>
      <c r="BT27" s="937" t="s">
        <v>1421</v>
      </c>
      <c r="BU27" s="937" t="s">
        <v>1421</v>
      </c>
      <c r="BV27" s="937" t="s">
        <v>1421</v>
      </c>
      <c r="BW27" s="946" t="s">
        <v>1421</v>
      </c>
    </row>
    <row r="28" spans="2:75" ht="13.9" customHeight="1">
      <c r="B28" s="1546"/>
      <c r="C28" s="1569"/>
      <c r="D28" s="1571"/>
      <c r="E28" s="492">
        <v>9</v>
      </c>
      <c r="F28" s="850" t="s">
        <v>1309</v>
      </c>
      <c r="G28" s="836" t="s">
        <v>1332</v>
      </c>
      <c r="H28" s="784">
        <v>4000</v>
      </c>
      <c r="I28" s="1" t="s">
        <v>1307</v>
      </c>
      <c r="J28" s="867"/>
      <c r="K28" s="798"/>
      <c r="L28" s="797" t="s">
        <v>1382</v>
      </c>
      <c r="M28" s="797" t="s">
        <v>1382</v>
      </c>
      <c r="N28" s="797" t="s">
        <v>1382</v>
      </c>
      <c r="O28" s="797" t="s">
        <v>1382</v>
      </c>
      <c r="P28" s="797" t="s">
        <v>1382</v>
      </c>
      <c r="Q28" s="797" t="s">
        <v>1382</v>
      </c>
      <c r="R28" s="797" t="s">
        <v>1382</v>
      </c>
      <c r="S28" s="797" t="s">
        <v>1382</v>
      </c>
      <c r="T28" s="797" t="s">
        <v>1382</v>
      </c>
      <c r="U28" s="808" t="s">
        <v>1382</v>
      </c>
      <c r="V28" s="868">
        <f t="shared" si="2"/>
        <v>10</v>
      </c>
      <c r="X28" s="917"/>
      <c r="Y28" s="894"/>
      <c r="Z28" s="880" t="s">
        <v>1382</v>
      </c>
      <c r="AA28" s="880" t="s">
        <v>1382</v>
      </c>
      <c r="AB28" s="880" t="s">
        <v>1382</v>
      </c>
      <c r="AC28" s="880" t="s">
        <v>1382</v>
      </c>
      <c r="AD28" s="880" t="s">
        <v>1382</v>
      </c>
      <c r="AE28" s="880" t="s">
        <v>1382</v>
      </c>
      <c r="AF28" s="880" t="s">
        <v>1382</v>
      </c>
      <c r="AG28" s="895" t="s">
        <v>1382</v>
      </c>
      <c r="AH28" s="881"/>
      <c r="AI28" s="877"/>
      <c r="AJ28" s="877"/>
      <c r="AK28" s="877"/>
      <c r="AL28" s="877"/>
      <c r="AM28" s="877"/>
      <c r="AN28" s="877"/>
      <c r="AO28" s="877"/>
      <c r="AP28" s="877"/>
      <c r="AQ28" s="914"/>
      <c r="AS28" s="945" t="s">
        <v>1417</v>
      </c>
      <c r="AT28" s="934" t="s">
        <v>1417</v>
      </c>
      <c r="AU28" s="934" t="s">
        <v>1417</v>
      </c>
      <c r="AV28" s="934" t="s">
        <v>1417</v>
      </c>
      <c r="AW28" s="938" t="s">
        <v>1422</v>
      </c>
      <c r="AX28" s="938" t="s">
        <v>1422</v>
      </c>
      <c r="AY28" s="938" t="s">
        <v>1422</v>
      </c>
      <c r="AZ28" s="938" t="s">
        <v>1422</v>
      </c>
      <c r="BA28" s="938" t="s">
        <v>1422</v>
      </c>
      <c r="BB28" s="938" t="s">
        <v>1422</v>
      </c>
      <c r="BC28" s="938" t="s">
        <v>1422</v>
      </c>
      <c r="BD28" s="935" t="s">
        <v>1418</v>
      </c>
      <c r="BE28" s="935" t="s">
        <v>1418</v>
      </c>
      <c r="BF28" s="935" t="s">
        <v>1418</v>
      </c>
      <c r="BG28" s="935" t="s">
        <v>1418</v>
      </c>
      <c r="BH28" s="935" t="s">
        <v>1418</v>
      </c>
      <c r="BI28" s="935" t="s">
        <v>1418</v>
      </c>
      <c r="BJ28" s="935" t="s">
        <v>1418</v>
      </c>
      <c r="BK28" s="935" t="s">
        <v>1418</v>
      </c>
      <c r="BL28" s="935" t="s">
        <v>1418</v>
      </c>
      <c r="BM28" s="935" t="s">
        <v>1418</v>
      </c>
      <c r="BN28" s="935" t="s">
        <v>1418</v>
      </c>
      <c r="BO28" s="933" t="s">
        <v>1040</v>
      </c>
      <c r="BP28" s="933" t="s">
        <v>1040</v>
      </c>
      <c r="BQ28" s="933" t="s">
        <v>1040</v>
      </c>
      <c r="BR28" s="933" t="s">
        <v>1040</v>
      </c>
      <c r="BS28" s="933" t="s">
        <v>1040</v>
      </c>
      <c r="BT28" s="937" t="s">
        <v>1421</v>
      </c>
      <c r="BU28" s="937" t="s">
        <v>1421</v>
      </c>
      <c r="BV28" s="937" t="s">
        <v>1421</v>
      </c>
      <c r="BW28" s="946" t="s">
        <v>1421</v>
      </c>
    </row>
    <row r="29" spans="2:75" ht="13.9" customHeight="1">
      <c r="B29" s="1546"/>
      <c r="C29" s="1569"/>
      <c r="D29" s="1571"/>
      <c r="E29" s="492">
        <v>8</v>
      </c>
      <c r="F29" s="850" t="s">
        <v>1310</v>
      </c>
      <c r="G29" s="836" t="s">
        <v>1331</v>
      </c>
      <c r="H29" s="784">
        <v>2000</v>
      </c>
      <c r="I29" s="1" t="s">
        <v>1307</v>
      </c>
      <c r="J29" s="867"/>
      <c r="K29" s="798"/>
      <c r="L29" s="797" t="s">
        <v>1382</v>
      </c>
      <c r="M29" s="797" t="s">
        <v>1382</v>
      </c>
      <c r="N29" s="797" t="s">
        <v>1382</v>
      </c>
      <c r="O29" s="797" t="s">
        <v>1382</v>
      </c>
      <c r="P29" s="797" t="s">
        <v>1382</v>
      </c>
      <c r="Q29" s="797" t="s">
        <v>1382</v>
      </c>
      <c r="R29" s="797" t="s">
        <v>1382</v>
      </c>
      <c r="S29" s="797" t="s">
        <v>1382</v>
      </c>
      <c r="T29" s="797" t="s">
        <v>1382</v>
      </c>
      <c r="U29" s="808" t="s">
        <v>1382</v>
      </c>
      <c r="V29" s="868">
        <f t="shared" si="2"/>
        <v>10</v>
      </c>
      <c r="X29" s="917"/>
      <c r="Y29" s="894"/>
      <c r="Z29" s="880" t="s">
        <v>1382</v>
      </c>
      <c r="AA29" s="880" t="s">
        <v>1382</v>
      </c>
      <c r="AB29" s="880" t="s">
        <v>1382</v>
      </c>
      <c r="AC29" s="880" t="s">
        <v>1382</v>
      </c>
      <c r="AD29" s="880" t="s">
        <v>1382</v>
      </c>
      <c r="AE29" s="880" t="s">
        <v>1382</v>
      </c>
      <c r="AF29" s="880" t="s">
        <v>1382</v>
      </c>
      <c r="AG29" s="895" t="s">
        <v>1382</v>
      </c>
      <c r="AH29" s="881"/>
      <c r="AI29" s="877"/>
      <c r="AJ29" s="877"/>
      <c r="AK29" s="877"/>
      <c r="AL29" s="877"/>
      <c r="AM29" s="877"/>
      <c r="AN29" s="877"/>
      <c r="AO29" s="877"/>
      <c r="AP29" s="877"/>
      <c r="AQ29" s="914"/>
      <c r="AS29" s="945" t="s">
        <v>1417</v>
      </c>
      <c r="AT29" s="934" t="s">
        <v>1417</v>
      </c>
      <c r="AU29" s="934" t="s">
        <v>1417</v>
      </c>
      <c r="AV29" s="934" t="s">
        <v>1417</v>
      </c>
      <c r="AW29" s="938" t="s">
        <v>1422</v>
      </c>
      <c r="AX29" s="938" t="s">
        <v>1422</v>
      </c>
      <c r="AY29" s="938" t="s">
        <v>1422</v>
      </c>
      <c r="AZ29" s="938" t="s">
        <v>1422</v>
      </c>
      <c r="BA29" s="938" t="s">
        <v>1422</v>
      </c>
      <c r="BB29" s="938" t="s">
        <v>1422</v>
      </c>
      <c r="BC29" s="938" t="s">
        <v>1422</v>
      </c>
      <c r="BD29" s="935" t="s">
        <v>1418</v>
      </c>
      <c r="BE29" s="935" t="s">
        <v>1418</v>
      </c>
      <c r="BF29" s="935" t="s">
        <v>1418</v>
      </c>
      <c r="BG29" s="935" t="s">
        <v>1418</v>
      </c>
      <c r="BH29" s="935" t="s">
        <v>1418</v>
      </c>
      <c r="BI29" s="935" t="s">
        <v>1418</v>
      </c>
      <c r="BJ29" s="935" t="s">
        <v>1418</v>
      </c>
      <c r="BK29" s="935" t="s">
        <v>1418</v>
      </c>
      <c r="BL29" s="935" t="s">
        <v>1418</v>
      </c>
      <c r="BM29" s="935" t="s">
        <v>1418</v>
      </c>
      <c r="BN29" s="935" t="s">
        <v>1418</v>
      </c>
      <c r="BO29" s="933" t="s">
        <v>1040</v>
      </c>
      <c r="BP29" s="933" t="s">
        <v>1040</v>
      </c>
      <c r="BQ29" s="933" t="s">
        <v>1040</v>
      </c>
      <c r="BR29" s="933" t="s">
        <v>1040</v>
      </c>
      <c r="BS29" s="933" t="s">
        <v>1040</v>
      </c>
      <c r="BT29" s="937" t="s">
        <v>1421</v>
      </c>
      <c r="BU29" s="937" t="s">
        <v>1421</v>
      </c>
      <c r="BV29" s="937" t="s">
        <v>1421</v>
      </c>
      <c r="BW29" s="946" t="s">
        <v>1421</v>
      </c>
    </row>
    <row r="30" spans="2:75" ht="13.9" customHeight="1">
      <c r="B30" s="1546"/>
      <c r="C30" s="1569"/>
      <c r="D30" s="1571"/>
      <c r="E30" s="492">
        <v>7</v>
      </c>
      <c r="F30" s="850" t="s">
        <v>1311</v>
      </c>
      <c r="G30" s="828" t="s">
        <v>1330</v>
      </c>
      <c r="H30" s="784">
        <v>1000</v>
      </c>
      <c r="I30" s="1" t="s">
        <v>1307</v>
      </c>
      <c r="J30" s="867"/>
      <c r="K30" s="798"/>
      <c r="L30" s="797" t="s">
        <v>1382</v>
      </c>
      <c r="M30" s="797" t="s">
        <v>1382</v>
      </c>
      <c r="N30" s="797" t="s">
        <v>1382</v>
      </c>
      <c r="O30" s="797" t="s">
        <v>1382</v>
      </c>
      <c r="P30" s="797" t="s">
        <v>1382</v>
      </c>
      <c r="Q30" s="797" t="s">
        <v>1382</v>
      </c>
      <c r="R30" s="797" t="s">
        <v>1382</v>
      </c>
      <c r="S30" s="797" t="s">
        <v>1382</v>
      </c>
      <c r="T30" s="797" t="s">
        <v>1382</v>
      </c>
      <c r="U30" s="808" t="s">
        <v>1382</v>
      </c>
      <c r="V30" s="868">
        <f t="shared" si="2"/>
        <v>10</v>
      </c>
      <c r="X30" s="917"/>
      <c r="Y30" s="894"/>
      <c r="Z30" s="880" t="s">
        <v>1382</v>
      </c>
      <c r="AA30" s="880" t="s">
        <v>1382</v>
      </c>
      <c r="AB30" s="880" t="s">
        <v>1382</v>
      </c>
      <c r="AC30" s="880" t="s">
        <v>1382</v>
      </c>
      <c r="AD30" s="880" t="s">
        <v>1382</v>
      </c>
      <c r="AE30" s="880" t="s">
        <v>1382</v>
      </c>
      <c r="AF30" s="880" t="s">
        <v>1382</v>
      </c>
      <c r="AG30" s="895" t="s">
        <v>1382</v>
      </c>
      <c r="AH30" s="881"/>
      <c r="AI30" s="877"/>
      <c r="AJ30" s="877"/>
      <c r="AK30" s="877"/>
      <c r="AL30" s="877"/>
      <c r="AM30" s="877"/>
      <c r="AN30" s="877"/>
      <c r="AO30" s="877"/>
      <c r="AP30" s="877"/>
      <c r="AQ30" s="914"/>
      <c r="AS30" s="945" t="s">
        <v>1417</v>
      </c>
      <c r="AT30" s="934" t="s">
        <v>1417</v>
      </c>
      <c r="AU30" s="934" t="s">
        <v>1417</v>
      </c>
      <c r="AV30" s="934" t="s">
        <v>1417</v>
      </c>
      <c r="AW30" s="938" t="s">
        <v>1422</v>
      </c>
      <c r="AX30" s="938" t="s">
        <v>1422</v>
      </c>
      <c r="AY30" s="938" t="s">
        <v>1422</v>
      </c>
      <c r="AZ30" s="938" t="s">
        <v>1422</v>
      </c>
      <c r="BA30" s="938" t="s">
        <v>1422</v>
      </c>
      <c r="BB30" s="938" t="s">
        <v>1422</v>
      </c>
      <c r="BC30" s="938" t="s">
        <v>1422</v>
      </c>
      <c r="BD30" s="935" t="s">
        <v>1418</v>
      </c>
      <c r="BE30" s="935" t="s">
        <v>1418</v>
      </c>
      <c r="BF30" s="935" t="s">
        <v>1418</v>
      </c>
      <c r="BG30" s="935" t="s">
        <v>1418</v>
      </c>
      <c r="BH30" s="935" t="s">
        <v>1418</v>
      </c>
      <c r="BI30" s="935" t="s">
        <v>1418</v>
      </c>
      <c r="BJ30" s="935" t="s">
        <v>1418</v>
      </c>
      <c r="BK30" s="935" t="s">
        <v>1418</v>
      </c>
      <c r="BL30" s="935" t="s">
        <v>1418</v>
      </c>
      <c r="BM30" s="935" t="s">
        <v>1418</v>
      </c>
      <c r="BN30" s="935" t="s">
        <v>1418</v>
      </c>
      <c r="BO30" s="933" t="s">
        <v>1040</v>
      </c>
      <c r="BP30" s="933" t="s">
        <v>1040</v>
      </c>
      <c r="BQ30" s="933" t="s">
        <v>1040</v>
      </c>
      <c r="BR30" s="933" t="s">
        <v>1040</v>
      </c>
      <c r="BS30" s="933" t="s">
        <v>1040</v>
      </c>
      <c r="BT30" s="937" t="s">
        <v>1421</v>
      </c>
      <c r="BU30" s="937" t="s">
        <v>1421</v>
      </c>
      <c r="BV30" s="937" t="s">
        <v>1421</v>
      </c>
      <c r="BW30" s="946" t="s">
        <v>1421</v>
      </c>
    </row>
    <row r="31" spans="2:75" ht="13.9" customHeight="1">
      <c r="B31" s="1546"/>
      <c r="C31" s="1569"/>
      <c r="D31" s="1571"/>
      <c r="E31" s="492">
        <v>6</v>
      </c>
      <c r="F31" s="850" t="s">
        <v>1312</v>
      </c>
      <c r="G31" s="829" t="s">
        <v>1329</v>
      </c>
      <c r="H31" s="784">
        <v>500</v>
      </c>
      <c r="I31" s="1" t="s">
        <v>1307</v>
      </c>
      <c r="J31" s="867"/>
      <c r="K31" s="797" t="s">
        <v>1382</v>
      </c>
      <c r="L31" s="797" t="s">
        <v>1382</v>
      </c>
      <c r="M31" s="797" t="s">
        <v>1382</v>
      </c>
      <c r="N31" s="797" t="s">
        <v>1382</v>
      </c>
      <c r="O31" s="797" t="s">
        <v>1382</v>
      </c>
      <c r="P31" s="797" t="s">
        <v>1382</v>
      </c>
      <c r="Q31" s="797" t="s">
        <v>1382</v>
      </c>
      <c r="R31" s="797" t="s">
        <v>1382</v>
      </c>
      <c r="S31" s="797" t="s">
        <v>1382</v>
      </c>
      <c r="T31" s="797" t="s">
        <v>1382</v>
      </c>
      <c r="U31" s="808" t="s">
        <v>1382</v>
      </c>
      <c r="V31" s="868">
        <f t="shared" si="2"/>
        <v>11</v>
      </c>
      <c r="X31" s="917"/>
      <c r="Y31" s="894"/>
      <c r="Z31" s="880" t="s">
        <v>1382</v>
      </c>
      <c r="AA31" s="880" t="s">
        <v>1382</v>
      </c>
      <c r="AB31" s="880" t="s">
        <v>1382</v>
      </c>
      <c r="AC31" s="880" t="s">
        <v>1382</v>
      </c>
      <c r="AD31" s="880" t="s">
        <v>1382</v>
      </c>
      <c r="AE31" s="880" t="s">
        <v>1382</v>
      </c>
      <c r="AF31" s="880" t="s">
        <v>1382</v>
      </c>
      <c r="AG31" s="895" t="s">
        <v>1382</v>
      </c>
      <c r="AH31" s="881"/>
      <c r="AI31" s="877"/>
      <c r="AJ31" s="877"/>
      <c r="AK31" s="877"/>
      <c r="AL31" s="877"/>
      <c r="AM31" s="877"/>
      <c r="AN31" s="877"/>
      <c r="AO31" s="877"/>
      <c r="AP31" s="877"/>
      <c r="AQ31" s="914"/>
      <c r="AS31" s="947" t="s">
        <v>1419</v>
      </c>
      <c r="AT31" s="936" t="s">
        <v>1419</v>
      </c>
      <c r="AU31" s="936" t="s">
        <v>1419</v>
      </c>
      <c r="AV31" s="936" t="s">
        <v>1419</v>
      </c>
      <c r="AW31" s="938" t="s">
        <v>1422</v>
      </c>
      <c r="AX31" s="938" t="s">
        <v>1422</v>
      </c>
      <c r="AY31" s="938" t="s">
        <v>1422</v>
      </c>
      <c r="AZ31" s="938" t="s">
        <v>1422</v>
      </c>
      <c r="BA31" s="938" t="s">
        <v>1422</v>
      </c>
      <c r="BB31" s="938" t="s">
        <v>1422</v>
      </c>
      <c r="BC31" s="938" t="s">
        <v>1422</v>
      </c>
      <c r="BD31" s="935" t="s">
        <v>1418</v>
      </c>
      <c r="BE31" s="935" t="s">
        <v>1418</v>
      </c>
      <c r="BF31" s="935" t="s">
        <v>1418</v>
      </c>
      <c r="BG31" s="935" t="s">
        <v>1418</v>
      </c>
      <c r="BH31" s="935" t="s">
        <v>1418</v>
      </c>
      <c r="BI31" s="935" t="s">
        <v>1418</v>
      </c>
      <c r="BJ31" s="935" t="s">
        <v>1418</v>
      </c>
      <c r="BK31" s="935" t="s">
        <v>1418</v>
      </c>
      <c r="BL31" s="935" t="s">
        <v>1418</v>
      </c>
      <c r="BM31" s="935" t="s">
        <v>1418</v>
      </c>
      <c r="BN31" s="935" t="s">
        <v>1418</v>
      </c>
      <c r="BO31" s="933" t="s">
        <v>1040</v>
      </c>
      <c r="BP31" s="933" t="s">
        <v>1040</v>
      </c>
      <c r="BQ31" s="933" t="s">
        <v>1040</v>
      </c>
      <c r="BR31" s="933" t="s">
        <v>1040</v>
      </c>
      <c r="BS31" s="933" t="s">
        <v>1040</v>
      </c>
      <c r="BT31" s="937" t="s">
        <v>1421</v>
      </c>
      <c r="BU31" s="937" t="s">
        <v>1421</v>
      </c>
      <c r="BV31" s="937" t="s">
        <v>1421</v>
      </c>
      <c r="BW31" s="946" t="s">
        <v>1421</v>
      </c>
    </row>
    <row r="32" spans="2:75" ht="13.9" customHeight="1" thickBot="1">
      <c r="B32" s="1546"/>
      <c r="C32" s="1570"/>
      <c r="D32" s="1577" t="s">
        <v>1328</v>
      </c>
      <c r="E32" s="831">
        <v>5</v>
      </c>
      <c r="F32" s="852" t="s">
        <v>1386</v>
      </c>
      <c r="G32" s="830" t="s">
        <v>1334</v>
      </c>
      <c r="H32" s="1535" t="s">
        <v>1313</v>
      </c>
      <c r="I32" s="1535"/>
      <c r="J32" s="869"/>
      <c r="K32" s="809" t="s">
        <v>1382</v>
      </c>
      <c r="L32" s="809" t="s">
        <v>1382</v>
      </c>
      <c r="M32" s="809" t="s">
        <v>1382</v>
      </c>
      <c r="N32" s="809" t="s">
        <v>1382</v>
      </c>
      <c r="O32" s="809" t="s">
        <v>1382</v>
      </c>
      <c r="P32" s="809" t="s">
        <v>1382</v>
      </c>
      <c r="Q32" s="809" t="s">
        <v>1382</v>
      </c>
      <c r="R32" s="809" t="s">
        <v>1382</v>
      </c>
      <c r="S32" s="809" t="s">
        <v>1382</v>
      </c>
      <c r="T32" s="809" t="s">
        <v>1382</v>
      </c>
      <c r="U32" s="810" t="s">
        <v>1382</v>
      </c>
      <c r="V32" s="868">
        <f t="shared" si="2"/>
        <v>11</v>
      </c>
      <c r="X32" s="918"/>
      <c r="Y32" s="896" t="s">
        <v>1382</v>
      </c>
      <c r="Z32" s="897" t="s">
        <v>1382</v>
      </c>
      <c r="AA32" s="897" t="s">
        <v>1382</v>
      </c>
      <c r="AB32" s="897" t="s">
        <v>1382</v>
      </c>
      <c r="AC32" s="897" t="s">
        <v>1382</v>
      </c>
      <c r="AD32" s="897" t="s">
        <v>1382</v>
      </c>
      <c r="AE32" s="897" t="s">
        <v>1382</v>
      </c>
      <c r="AF32" s="897" t="s">
        <v>1382</v>
      </c>
      <c r="AG32" s="898" t="s">
        <v>1382</v>
      </c>
      <c r="AH32" s="881"/>
      <c r="AI32" s="877"/>
      <c r="AJ32" s="877"/>
      <c r="AK32" s="877"/>
      <c r="AL32" s="877"/>
      <c r="AM32" s="877"/>
      <c r="AN32" s="877"/>
      <c r="AO32" s="877"/>
      <c r="AP32" s="877"/>
      <c r="AQ32" s="914"/>
      <c r="AS32" s="947" t="s">
        <v>1419</v>
      </c>
      <c r="AT32" s="936" t="s">
        <v>1419</v>
      </c>
      <c r="AU32" s="936" t="s">
        <v>1419</v>
      </c>
      <c r="AV32" s="936" t="s">
        <v>1419</v>
      </c>
      <c r="AW32" s="938" t="s">
        <v>1422</v>
      </c>
      <c r="AX32" s="938" t="s">
        <v>1422</v>
      </c>
      <c r="AY32" s="938" t="s">
        <v>1422</v>
      </c>
      <c r="AZ32" s="938" t="s">
        <v>1422</v>
      </c>
      <c r="BA32" s="938" t="s">
        <v>1422</v>
      </c>
      <c r="BB32" s="938" t="s">
        <v>1422</v>
      </c>
      <c r="BC32" s="938" t="s">
        <v>1422</v>
      </c>
      <c r="BD32" s="935" t="s">
        <v>1418</v>
      </c>
      <c r="BE32" s="935" t="s">
        <v>1418</v>
      </c>
      <c r="BF32" s="935" t="s">
        <v>1418</v>
      </c>
      <c r="BG32" s="935" t="s">
        <v>1418</v>
      </c>
      <c r="BH32" s="935" t="s">
        <v>1418</v>
      </c>
      <c r="BI32" s="935" t="s">
        <v>1418</v>
      </c>
      <c r="BJ32" s="935" t="s">
        <v>1418</v>
      </c>
      <c r="BK32" s="935" t="s">
        <v>1418</v>
      </c>
      <c r="BL32" s="935" t="s">
        <v>1418</v>
      </c>
      <c r="BM32" s="935" t="s">
        <v>1418</v>
      </c>
      <c r="BN32" s="935" t="s">
        <v>1418</v>
      </c>
      <c r="BO32" s="933" t="s">
        <v>1040</v>
      </c>
      <c r="BP32" s="933" t="s">
        <v>1040</v>
      </c>
      <c r="BQ32" s="933" t="s">
        <v>1040</v>
      </c>
      <c r="BR32" s="933" t="s">
        <v>1040</v>
      </c>
      <c r="BS32" s="933" t="s">
        <v>1040</v>
      </c>
      <c r="BT32" s="937" t="s">
        <v>1421</v>
      </c>
      <c r="BU32" s="937" t="s">
        <v>1421</v>
      </c>
      <c r="BV32" s="937" t="s">
        <v>1421</v>
      </c>
      <c r="BW32" s="946" t="s">
        <v>1421</v>
      </c>
    </row>
    <row r="33" spans="2:75" ht="13.9" customHeight="1">
      <c r="B33" s="1546"/>
      <c r="C33" s="1573" t="s">
        <v>1367</v>
      </c>
      <c r="D33" s="1577"/>
      <c r="E33" s="697">
        <v>4</v>
      </c>
      <c r="F33" s="849" t="s">
        <v>1314</v>
      </c>
      <c r="G33" s="826" t="s">
        <v>1326</v>
      </c>
      <c r="H33" s="1537" t="s">
        <v>1313</v>
      </c>
      <c r="I33" s="1537"/>
      <c r="J33" s="870" t="s">
        <v>1382</v>
      </c>
      <c r="K33" s="801"/>
      <c r="L33" s="801"/>
      <c r="M33" s="801"/>
      <c r="N33" s="801"/>
      <c r="O33" s="801"/>
      <c r="P33" s="801"/>
      <c r="Q33" s="801"/>
      <c r="R33" s="801"/>
      <c r="S33" s="801"/>
      <c r="T33" s="801"/>
      <c r="U33" s="802"/>
      <c r="V33" s="868">
        <f>COUNTIF(J33:U33, "þ")</f>
        <v>1</v>
      </c>
      <c r="X33" s="919" t="s">
        <v>1382</v>
      </c>
      <c r="Y33" s="888" t="s">
        <v>1382</v>
      </c>
      <c r="Z33" s="889"/>
      <c r="AA33" s="890"/>
      <c r="AB33" s="890"/>
      <c r="AC33" s="890"/>
      <c r="AD33" s="890"/>
      <c r="AE33" s="890"/>
      <c r="AF33" s="890"/>
      <c r="AG33" s="890"/>
      <c r="AH33" s="877"/>
      <c r="AI33" s="877"/>
      <c r="AJ33" s="877"/>
      <c r="AK33" s="877"/>
      <c r="AL33" s="877"/>
      <c r="AM33" s="877"/>
      <c r="AN33" s="877"/>
      <c r="AO33" s="877"/>
      <c r="AP33" s="877"/>
      <c r="AQ33" s="914"/>
      <c r="AS33" s="943" t="s">
        <v>366</v>
      </c>
      <c r="AT33" s="933" t="s">
        <v>366</v>
      </c>
      <c r="AU33" s="933" t="s">
        <v>366</v>
      </c>
      <c r="AV33" s="933" t="s">
        <v>366</v>
      </c>
      <c r="AW33" s="933" t="s">
        <v>366</v>
      </c>
      <c r="AX33" s="933" t="s">
        <v>366</v>
      </c>
      <c r="AY33" s="933" t="s">
        <v>366</v>
      </c>
      <c r="AZ33" s="933" t="s">
        <v>366</v>
      </c>
      <c r="BA33" s="933" t="s">
        <v>366</v>
      </c>
      <c r="BB33" s="933" t="s">
        <v>366</v>
      </c>
      <c r="BC33" s="933" t="s">
        <v>366</v>
      </c>
      <c r="BD33" s="933"/>
      <c r="BE33" s="933"/>
      <c r="BF33" s="933"/>
      <c r="BG33" s="933"/>
      <c r="BH33" s="933"/>
      <c r="BI33" s="933"/>
      <c r="BJ33" s="933"/>
      <c r="BK33" s="933"/>
      <c r="BL33" s="933"/>
      <c r="BM33" s="933"/>
      <c r="BN33" s="933"/>
      <c r="BO33" s="933"/>
      <c r="BP33" s="933"/>
      <c r="BQ33" s="933"/>
      <c r="BR33" s="933"/>
      <c r="BS33" s="933"/>
      <c r="BT33" s="933"/>
      <c r="BU33" s="933"/>
      <c r="BV33" s="933"/>
      <c r="BW33" s="944"/>
    </row>
    <row r="34" spans="2:75" ht="13.9" customHeight="1">
      <c r="B34" s="1546"/>
      <c r="C34" s="1574"/>
      <c r="D34" s="1577"/>
      <c r="E34" s="492">
        <v>3</v>
      </c>
      <c r="F34" s="850" t="s">
        <v>1327</v>
      </c>
      <c r="G34" s="824" t="s">
        <v>1325</v>
      </c>
      <c r="H34" s="1538" t="s">
        <v>1313</v>
      </c>
      <c r="I34" s="1538"/>
      <c r="J34" s="871" t="s">
        <v>1382</v>
      </c>
      <c r="K34" s="798"/>
      <c r="L34" s="798"/>
      <c r="M34" s="798"/>
      <c r="N34" s="798"/>
      <c r="O34" s="798"/>
      <c r="P34" s="798"/>
      <c r="Q34" s="798"/>
      <c r="R34" s="798"/>
      <c r="S34" s="798"/>
      <c r="T34" s="798"/>
      <c r="U34" s="803"/>
      <c r="V34" s="868">
        <f t="shared" si="2"/>
        <v>1</v>
      </c>
      <c r="X34" s="879" t="s">
        <v>1382</v>
      </c>
      <c r="Y34" s="886"/>
      <c r="Z34" s="881"/>
      <c r="AA34" s="877"/>
      <c r="AB34" s="877"/>
      <c r="AC34" s="877"/>
      <c r="AD34" s="877"/>
      <c r="AE34" s="877"/>
      <c r="AF34" s="877"/>
      <c r="AG34" s="877"/>
      <c r="AH34" s="877"/>
      <c r="AI34" s="877"/>
      <c r="AJ34" s="877"/>
      <c r="AK34" s="877"/>
      <c r="AL34" s="877"/>
      <c r="AM34" s="877"/>
      <c r="AN34" s="877"/>
      <c r="AO34" s="877"/>
      <c r="AP34" s="877"/>
      <c r="AQ34" s="914"/>
      <c r="AS34" s="943" t="s">
        <v>366</v>
      </c>
      <c r="AT34" s="933" t="s">
        <v>366</v>
      </c>
      <c r="AU34" s="933" t="s">
        <v>366</v>
      </c>
      <c r="AV34" s="933" t="s">
        <v>366</v>
      </c>
      <c r="AW34" s="933" t="s">
        <v>366</v>
      </c>
      <c r="AX34" s="933" t="s">
        <v>366</v>
      </c>
      <c r="AY34" s="933" t="s">
        <v>366</v>
      </c>
      <c r="AZ34" s="933" t="s">
        <v>366</v>
      </c>
      <c r="BA34" s="933" t="s">
        <v>366</v>
      </c>
      <c r="BB34" s="933" t="s">
        <v>366</v>
      </c>
      <c r="BC34" s="933" t="s">
        <v>366</v>
      </c>
      <c r="BD34" s="933"/>
      <c r="BE34" s="933"/>
      <c r="BF34" s="933"/>
      <c r="BG34" s="933"/>
      <c r="BH34" s="933"/>
      <c r="BI34" s="933"/>
      <c r="BJ34" s="933"/>
      <c r="BK34" s="933"/>
      <c r="BL34" s="933"/>
      <c r="BM34" s="933"/>
      <c r="BN34" s="933"/>
      <c r="BO34" s="933"/>
      <c r="BP34" s="933"/>
      <c r="BQ34" s="933"/>
      <c r="BR34" s="933"/>
      <c r="BS34" s="933"/>
      <c r="BT34" s="933"/>
      <c r="BU34" s="933"/>
      <c r="BV34" s="933"/>
      <c r="BW34" s="944"/>
    </row>
    <row r="35" spans="2:75" ht="13.9" customHeight="1">
      <c r="B35" s="1546"/>
      <c r="C35" s="1574"/>
      <c r="D35" s="1577"/>
      <c r="E35" s="778">
        <v>2</v>
      </c>
      <c r="F35" s="853" t="s">
        <v>1315</v>
      </c>
      <c r="G35" s="827" t="s">
        <v>1324</v>
      </c>
      <c r="H35" s="1531" t="s">
        <v>1313</v>
      </c>
      <c r="I35" s="1531"/>
      <c r="J35" s="871" t="s">
        <v>1382</v>
      </c>
      <c r="K35" s="798"/>
      <c r="L35" s="798"/>
      <c r="M35" s="798"/>
      <c r="N35" s="798"/>
      <c r="O35" s="798"/>
      <c r="P35" s="798"/>
      <c r="Q35" s="798"/>
      <c r="R35" s="798"/>
      <c r="S35" s="798"/>
      <c r="T35" s="798"/>
      <c r="U35" s="803"/>
      <c r="V35" s="868">
        <f t="shared" si="2"/>
        <v>1</v>
      </c>
      <c r="X35" s="879" t="s">
        <v>1382</v>
      </c>
      <c r="Y35" s="886"/>
      <c r="Z35" s="881"/>
      <c r="AA35" s="877"/>
      <c r="AB35" s="877"/>
      <c r="AC35" s="877"/>
      <c r="AD35" s="877"/>
      <c r="AE35" s="877"/>
      <c r="AF35" s="877"/>
      <c r="AG35" s="877"/>
      <c r="AH35" s="877"/>
      <c r="AI35" s="877"/>
      <c r="AJ35" s="877"/>
      <c r="AK35" s="877"/>
      <c r="AL35" s="877"/>
      <c r="AM35" s="877"/>
      <c r="AN35" s="877"/>
      <c r="AO35" s="877"/>
      <c r="AP35" s="877"/>
      <c r="AQ35" s="914"/>
      <c r="AS35" s="943" t="s">
        <v>366</v>
      </c>
      <c r="AT35" s="933" t="s">
        <v>366</v>
      </c>
      <c r="AU35" s="933" t="s">
        <v>366</v>
      </c>
      <c r="AV35" s="933" t="s">
        <v>366</v>
      </c>
      <c r="AW35" s="933" t="s">
        <v>366</v>
      </c>
      <c r="AX35" s="933" t="s">
        <v>366</v>
      </c>
      <c r="AY35" s="933" t="s">
        <v>366</v>
      </c>
      <c r="AZ35" s="933" t="s">
        <v>366</v>
      </c>
      <c r="BA35" s="933" t="s">
        <v>366</v>
      </c>
      <c r="BB35" s="933" t="s">
        <v>366</v>
      </c>
      <c r="BC35" s="933" t="s">
        <v>366</v>
      </c>
      <c r="BD35" s="933"/>
      <c r="BE35" s="933"/>
      <c r="BF35" s="933"/>
      <c r="BG35" s="933"/>
      <c r="BH35" s="933"/>
      <c r="BI35" s="933"/>
      <c r="BJ35" s="933"/>
      <c r="BK35" s="933"/>
      <c r="BL35" s="933"/>
      <c r="BM35" s="933"/>
      <c r="BN35" s="933"/>
      <c r="BO35" s="933"/>
      <c r="BP35" s="933"/>
      <c r="BQ35" s="933"/>
      <c r="BR35" s="933"/>
      <c r="BS35" s="933"/>
      <c r="BT35" s="933"/>
      <c r="BU35" s="933"/>
      <c r="BV35" s="933"/>
      <c r="BW35" s="944"/>
    </row>
    <row r="36" spans="2:75" ht="13.9" customHeight="1" thickBot="1">
      <c r="B36" s="1547"/>
      <c r="C36" s="1575"/>
      <c r="D36" s="776"/>
      <c r="E36" s="777">
        <v>1</v>
      </c>
      <c r="F36" s="851" t="s">
        <v>1316</v>
      </c>
      <c r="G36" s="825" t="s">
        <v>1323</v>
      </c>
      <c r="H36" s="1576" t="s">
        <v>1313</v>
      </c>
      <c r="I36" s="1576"/>
      <c r="J36" s="872" t="s">
        <v>1382</v>
      </c>
      <c r="K36" s="804"/>
      <c r="L36" s="804"/>
      <c r="M36" s="804"/>
      <c r="N36" s="804"/>
      <c r="O36" s="804"/>
      <c r="P36" s="804"/>
      <c r="Q36" s="804"/>
      <c r="R36" s="804"/>
      <c r="S36" s="804"/>
      <c r="T36" s="804"/>
      <c r="U36" s="805"/>
      <c r="V36" s="873">
        <f t="shared" si="2"/>
        <v>1</v>
      </c>
      <c r="X36" s="920" t="s">
        <v>1382</v>
      </c>
      <c r="Y36" s="921"/>
      <c r="Z36" s="922"/>
      <c r="AA36" s="923"/>
      <c r="AB36" s="923"/>
      <c r="AC36" s="923"/>
      <c r="AD36" s="923"/>
      <c r="AE36" s="923"/>
      <c r="AF36" s="923"/>
      <c r="AG36" s="923"/>
      <c r="AH36" s="923"/>
      <c r="AI36" s="923"/>
      <c r="AJ36" s="923"/>
      <c r="AK36" s="923"/>
      <c r="AL36" s="923"/>
      <c r="AM36" s="923"/>
      <c r="AN36" s="923"/>
      <c r="AO36" s="923"/>
      <c r="AP36" s="923"/>
      <c r="AQ36" s="924"/>
      <c r="AS36" s="948" t="s">
        <v>366</v>
      </c>
      <c r="AT36" s="949" t="s">
        <v>366</v>
      </c>
      <c r="AU36" s="949" t="s">
        <v>366</v>
      </c>
      <c r="AV36" s="949" t="s">
        <v>366</v>
      </c>
      <c r="AW36" s="949" t="s">
        <v>366</v>
      </c>
      <c r="AX36" s="949" t="s">
        <v>366</v>
      </c>
      <c r="AY36" s="949" t="s">
        <v>366</v>
      </c>
      <c r="AZ36" s="949" t="s">
        <v>366</v>
      </c>
      <c r="BA36" s="949" t="s">
        <v>366</v>
      </c>
      <c r="BB36" s="949" t="s">
        <v>366</v>
      </c>
      <c r="BC36" s="949" t="s">
        <v>366</v>
      </c>
      <c r="BD36" s="949"/>
      <c r="BE36" s="949"/>
      <c r="BF36" s="949"/>
      <c r="BG36" s="949"/>
      <c r="BH36" s="949"/>
      <c r="BI36" s="949"/>
      <c r="BJ36" s="949"/>
      <c r="BK36" s="949"/>
      <c r="BL36" s="949"/>
      <c r="BM36" s="949"/>
      <c r="BN36" s="949"/>
      <c r="BO36" s="949"/>
      <c r="BP36" s="949"/>
      <c r="BQ36" s="949"/>
      <c r="BR36" s="949"/>
      <c r="BS36" s="949"/>
      <c r="BT36" s="949"/>
      <c r="BU36" s="949"/>
      <c r="BV36" s="949"/>
      <c r="BW36" s="950"/>
    </row>
    <row r="37" spans="2:75" ht="15.75" thickBot="1">
      <c r="C37" s="780"/>
      <c r="J37" s="874">
        <f>COUNTIF(J6:J36, "þ")</f>
        <v>4</v>
      </c>
      <c r="K37" s="875">
        <f t="shared" ref="K37:U37" si="3">COUNTIF(K6:K36, "þ")</f>
        <v>3</v>
      </c>
      <c r="L37" s="875">
        <f t="shared" si="3"/>
        <v>7</v>
      </c>
      <c r="M37" s="875">
        <f t="shared" si="3"/>
        <v>21</v>
      </c>
      <c r="N37" s="875">
        <f t="shared" si="3"/>
        <v>17</v>
      </c>
      <c r="O37" s="875">
        <f t="shared" si="3"/>
        <v>21</v>
      </c>
      <c r="P37" s="875">
        <f t="shared" si="3"/>
        <v>21</v>
      </c>
      <c r="Q37" s="875">
        <f t="shared" si="3"/>
        <v>21</v>
      </c>
      <c r="R37" s="875">
        <f t="shared" si="3"/>
        <v>21</v>
      </c>
      <c r="S37" s="875">
        <f t="shared" si="3"/>
        <v>26</v>
      </c>
      <c r="T37" s="875">
        <f t="shared" si="3"/>
        <v>26</v>
      </c>
      <c r="U37" s="875">
        <f t="shared" si="3"/>
        <v>26</v>
      </c>
      <c r="V37" s="876">
        <f>SUM(V6:V36)</f>
        <v>214</v>
      </c>
    </row>
    <row r="38" spans="2:75">
      <c r="E38" s="832" t="s">
        <v>1283</v>
      </c>
      <c r="AS38" s="951" t="s">
        <v>1283</v>
      </c>
    </row>
    <row r="39" spans="2:75">
      <c r="B39" s="789"/>
      <c r="C39" s="788"/>
      <c r="AU39" s="933" t="s">
        <v>366</v>
      </c>
      <c r="AV39" s="493" t="s">
        <v>1424</v>
      </c>
    </row>
    <row r="40" spans="2:75" ht="15.75">
      <c r="B40" s="789"/>
      <c r="C40" s="788"/>
      <c r="F40" s="854" t="s">
        <v>1388</v>
      </c>
      <c r="G40" s="839" t="s">
        <v>1338</v>
      </c>
      <c r="I40" s="857" t="s">
        <v>1391</v>
      </c>
      <c r="AU40" s="935" t="s">
        <v>1418</v>
      </c>
      <c r="AV40" s="493" t="s">
        <v>1425</v>
      </c>
    </row>
    <row r="41" spans="2:75" ht="15.75">
      <c r="B41" s="789"/>
      <c r="C41" s="788"/>
      <c r="F41" s="855" t="s">
        <v>1389</v>
      </c>
      <c r="G41" s="833" t="s">
        <v>1337</v>
      </c>
      <c r="I41" s="857" t="s">
        <v>1392</v>
      </c>
      <c r="AU41" s="934" t="s">
        <v>1417</v>
      </c>
      <c r="AV41" s="493" t="s">
        <v>1426</v>
      </c>
    </row>
    <row r="42" spans="2:75">
      <c r="F42" s="856" t="s">
        <v>1390</v>
      </c>
      <c r="G42" s="834" t="s">
        <v>1336</v>
      </c>
      <c r="I42" s="857" t="s">
        <v>1393</v>
      </c>
      <c r="AU42" s="933" t="s">
        <v>1040</v>
      </c>
      <c r="AV42" s="493" t="s">
        <v>1427</v>
      </c>
    </row>
    <row r="43" spans="2:75">
      <c r="AU43" s="933" t="s">
        <v>1420</v>
      </c>
      <c r="AV43" s="493" t="s">
        <v>1428</v>
      </c>
    </row>
    <row r="44" spans="2:75" ht="15.75">
      <c r="J44" s="604"/>
      <c r="K44" s="605"/>
      <c r="L44" s="605"/>
      <c r="M44" s="605"/>
      <c r="N44" s="605"/>
      <c r="O44" s="605"/>
      <c r="P44" s="605"/>
      <c r="Q44" s="605"/>
      <c r="R44" s="605"/>
      <c r="S44" s="1047"/>
      <c r="AU44" s="938" t="s">
        <v>1422</v>
      </c>
      <c r="AV44" s="493" t="s">
        <v>1429</v>
      </c>
    </row>
    <row r="45" spans="2:75" ht="15.75">
      <c r="J45" s="606"/>
      <c r="S45" s="1048"/>
      <c r="AU45" s="937" t="s">
        <v>1421</v>
      </c>
      <c r="AV45" s="493" t="s">
        <v>1430</v>
      </c>
    </row>
    <row r="46" spans="2:75">
      <c r="J46" s="606"/>
      <c r="S46" s="1048"/>
    </row>
    <row r="47" spans="2:75">
      <c r="J47" s="606"/>
      <c r="S47" s="1048"/>
    </row>
    <row r="48" spans="2:75">
      <c r="J48" s="606"/>
      <c r="S48" s="1048"/>
    </row>
    <row r="49" spans="10:19">
      <c r="J49" s="606"/>
      <c r="S49" s="1048"/>
    </row>
    <row r="50" spans="10:19">
      <c r="J50" s="606"/>
      <c r="S50" s="1048"/>
    </row>
    <row r="51" spans="10:19">
      <c r="J51" s="606"/>
      <c r="S51" s="1048"/>
    </row>
    <row r="52" spans="10:19">
      <c r="J52" s="606"/>
      <c r="S52" s="1048"/>
    </row>
    <row r="53" spans="10:19">
      <c r="J53" s="606"/>
      <c r="S53" s="1048"/>
    </row>
    <row r="54" spans="10:19">
      <c r="J54" s="606"/>
      <c r="S54" s="1048"/>
    </row>
    <row r="55" spans="10:19">
      <c r="J55" s="606"/>
      <c r="S55" s="1048"/>
    </row>
    <row r="56" spans="10:19">
      <c r="J56" s="606"/>
      <c r="S56" s="1048"/>
    </row>
    <row r="57" spans="10:19">
      <c r="J57" s="606"/>
      <c r="S57" s="1048"/>
    </row>
    <row r="58" spans="10:19">
      <c r="J58" s="606"/>
      <c r="S58" s="1048"/>
    </row>
    <row r="59" spans="10:19">
      <c r="J59" s="606"/>
      <c r="S59" s="1048"/>
    </row>
    <row r="60" spans="10:19">
      <c r="J60" s="606"/>
      <c r="S60" s="1048"/>
    </row>
    <row r="61" spans="10:19">
      <c r="J61" s="606"/>
      <c r="S61" s="1048"/>
    </row>
    <row r="62" spans="10:19">
      <c r="J62" s="606"/>
      <c r="S62" s="1048"/>
    </row>
    <row r="63" spans="10:19">
      <c r="J63" s="606"/>
      <c r="S63" s="1048"/>
    </row>
    <row r="64" spans="10:19">
      <c r="J64" s="606"/>
      <c r="S64" s="1048"/>
    </row>
    <row r="65" spans="10:19">
      <c r="J65" s="606"/>
      <c r="S65" s="1048"/>
    </row>
    <row r="66" spans="10:19">
      <c r="J66" s="606"/>
      <c r="S66" s="1048"/>
    </row>
    <row r="67" spans="10:19">
      <c r="J67" s="606"/>
      <c r="S67" s="1048"/>
    </row>
    <row r="68" spans="10:19">
      <c r="J68" s="606"/>
      <c r="S68" s="1048"/>
    </row>
    <row r="69" spans="10:19">
      <c r="J69" s="606"/>
      <c r="S69" s="1048"/>
    </row>
    <row r="70" spans="10:19">
      <c r="J70" s="606"/>
      <c r="S70" s="1048"/>
    </row>
    <row r="71" spans="10:19">
      <c r="J71" s="606"/>
      <c r="S71" s="1048"/>
    </row>
    <row r="72" spans="10:19">
      <c r="J72" s="606"/>
      <c r="S72" s="1048"/>
    </row>
    <row r="73" spans="10:19">
      <c r="J73" s="606"/>
      <c r="S73" s="1048"/>
    </row>
    <row r="74" spans="10:19">
      <c r="J74" s="606"/>
      <c r="S74" s="1048"/>
    </row>
    <row r="75" spans="10:19">
      <c r="J75" s="606"/>
      <c r="S75" s="1048"/>
    </row>
    <row r="76" spans="10:19">
      <c r="J76" s="606"/>
      <c r="S76" s="1048"/>
    </row>
    <row r="77" spans="10:19">
      <c r="J77" s="606"/>
      <c r="S77" s="1048"/>
    </row>
    <row r="78" spans="10:19">
      <c r="J78" s="606"/>
      <c r="S78" s="1048"/>
    </row>
    <row r="79" spans="10:19">
      <c r="J79" s="606"/>
      <c r="S79" s="1048"/>
    </row>
    <row r="80" spans="10:19">
      <c r="J80" s="606"/>
      <c r="S80" s="1048"/>
    </row>
    <row r="81" spans="10:19">
      <c r="J81" s="606"/>
      <c r="S81" s="1048"/>
    </row>
    <row r="82" spans="10:19">
      <c r="J82" s="606"/>
      <c r="S82" s="1048"/>
    </row>
    <row r="83" spans="10:19">
      <c r="J83" s="606"/>
      <c r="S83" s="1048"/>
    </row>
    <row r="84" spans="10:19">
      <c r="J84" s="606"/>
      <c r="S84" s="1048"/>
    </row>
    <row r="85" spans="10:19">
      <c r="J85" s="606"/>
      <c r="S85" s="1048"/>
    </row>
    <row r="86" spans="10:19">
      <c r="J86" s="606"/>
      <c r="S86" s="1048"/>
    </row>
    <row r="87" spans="10:19">
      <c r="J87" s="606"/>
      <c r="S87" s="1048"/>
    </row>
    <row r="88" spans="10:19">
      <c r="J88" s="606"/>
      <c r="S88" s="1048"/>
    </row>
    <row r="89" spans="10:19">
      <c r="J89" s="606"/>
      <c r="S89" s="1048"/>
    </row>
    <row r="90" spans="10:19">
      <c r="J90" s="606"/>
      <c r="S90" s="1048"/>
    </row>
    <row r="91" spans="10:19">
      <c r="J91" s="606"/>
      <c r="S91" s="1048"/>
    </row>
    <row r="92" spans="10:19">
      <c r="J92" s="606"/>
      <c r="S92" s="1048"/>
    </row>
    <row r="93" spans="10:19">
      <c r="J93" s="606"/>
      <c r="S93" s="1048"/>
    </row>
    <row r="94" spans="10:19">
      <c r="J94" s="606"/>
      <c r="S94" s="1048"/>
    </row>
    <row r="95" spans="10:19">
      <c r="J95" s="606"/>
      <c r="S95" s="1048"/>
    </row>
    <row r="96" spans="10:19">
      <c r="J96" s="606"/>
      <c r="S96" s="1048"/>
    </row>
    <row r="97" spans="10:19">
      <c r="J97" s="1049"/>
      <c r="K97" s="776"/>
      <c r="L97" s="776"/>
      <c r="M97" s="776"/>
      <c r="N97" s="776"/>
      <c r="O97" s="776"/>
      <c r="P97" s="776"/>
      <c r="Q97" s="776"/>
      <c r="R97" s="776"/>
      <c r="S97" s="1050"/>
    </row>
  </sheetData>
  <sheetProtection algorithmName="SHA-512" hashValue="PeJjyLeuhWeUHk5ar0W0ZChr/RqiDMUA9/3tpXOS35tUi7YsWyOlSTb27fmVtxpWtqaPXh+3GLG2cl3d8GFHlg==" saltValue="TyndeeMGGmI9ikClj4L5bg==" spinCount="100000" sheet="1" objects="1" scenarios="1"/>
  <mergeCells count="42">
    <mergeCell ref="AS2:BW3"/>
    <mergeCell ref="B26:B36"/>
    <mergeCell ref="B6:B9"/>
    <mergeCell ref="B10:B25"/>
    <mergeCell ref="D10:D14"/>
    <mergeCell ref="C10:C16"/>
    <mergeCell ref="C17:C19"/>
    <mergeCell ref="C20:C22"/>
    <mergeCell ref="C23:C25"/>
    <mergeCell ref="C26:C32"/>
    <mergeCell ref="D23:D25"/>
    <mergeCell ref="D26:D31"/>
    <mergeCell ref="C33:C36"/>
    <mergeCell ref="H36:I36"/>
    <mergeCell ref="D32:D35"/>
    <mergeCell ref="AJ3:AJ4"/>
    <mergeCell ref="J2:U2"/>
    <mergeCell ref="H32:I32"/>
    <mergeCell ref="C4:G4"/>
    <mergeCell ref="H33:I33"/>
    <mergeCell ref="H34:I34"/>
    <mergeCell ref="AL3:AL4"/>
    <mergeCell ref="AM3:AM4"/>
    <mergeCell ref="AN3:AN4"/>
    <mergeCell ref="AO3:AO4"/>
    <mergeCell ref="H35:I35"/>
    <mergeCell ref="AP3:AP4"/>
    <mergeCell ref="AQ3:AQ4"/>
    <mergeCell ref="X2:AQ2"/>
    <mergeCell ref="X3:X4"/>
    <mergeCell ref="Y3:Y4"/>
    <mergeCell ref="Z3:Z4"/>
    <mergeCell ref="AA3:AA4"/>
    <mergeCell ref="AB3:AB4"/>
    <mergeCell ref="AC3:AC4"/>
    <mergeCell ref="AD3:AD4"/>
    <mergeCell ref="AE3:AE4"/>
    <mergeCell ref="AF3:AF4"/>
    <mergeCell ref="AG3:AG4"/>
    <mergeCell ref="AH3:AH4"/>
    <mergeCell ref="AI3:AI4"/>
    <mergeCell ref="AK3:AK4"/>
  </mergeCells>
  <phoneticPr fontId="63" type="noConversion"/>
  <conditionalFormatting sqref="AS6:BW36">
    <cfRule type="cellIs" dxfId="43" priority="23" operator="equal">
      <formula>"H"</formula>
    </cfRule>
    <cfRule type="cellIs" dxfId="42" priority="24" operator="equal">
      <formula>"P/H"</formula>
    </cfRule>
    <cfRule type="cellIs" dxfId="41" priority="25" operator="equal">
      <formula>"P"</formula>
    </cfRule>
  </conditionalFormatting>
  <conditionalFormatting sqref="AU39">
    <cfRule type="cellIs" dxfId="40" priority="20" operator="equal">
      <formula>"H"</formula>
    </cfRule>
    <cfRule type="cellIs" dxfId="39" priority="21" operator="equal">
      <formula>"P/H"</formula>
    </cfRule>
    <cfRule type="cellIs" dxfId="38" priority="22" operator="equal">
      <formula>"P"</formula>
    </cfRule>
  </conditionalFormatting>
  <conditionalFormatting sqref="AU42">
    <cfRule type="cellIs" dxfId="37" priority="17" operator="equal">
      <formula>"H"</formula>
    </cfRule>
    <cfRule type="cellIs" dxfId="36" priority="18" operator="equal">
      <formula>"P/H"</formula>
    </cfRule>
    <cfRule type="cellIs" dxfId="35" priority="19" operator="equal">
      <formula>"P"</formula>
    </cfRule>
  </conditionalFormatting>
  <conditionalFormatting sqref="AU40">
    <cfRule type="cellIs" dxfId="34" priority="14" operator="equal">
      <formula>"H"</formula>
    </cfRule>
    <cfRule type="cellIs" dxfId="33" priority="15" operator="equal">
      <formula>"P/H"</formula>
    </cfRule>
    <cfRule type="cellIs" dxfId="32" priority="16" operator="equal">
      <formula>"P"</formula>
    </cfRule>
  </conditionalFormatting>
  <conditionalFormatting sqref="AU41">
    <cfRule type="cellIs" dxfId="31" priority="11" operator="equal">
      <formula>"H"</formula>
    </cfRule>
    <cfRule type="cellIs" dxfId="30" priority="12" operator="equal">
      <formula>"P/H"</formula>
    </cfRule>
    <cfRule type="cellIs" dxfId="29" priority="13" operator="equal">
      <formula>"P"</formula>
    </cfRule>
  </conditionalFormatting>
  <conditionalFormatting sqref="AU43">
    <cfRule type="cellIs" dxfId="28" priority="8" operator="equal">
      <formula>"H"</formula>
    </cfRule>
    <cfRule type="cellIs" dxfId="27" priority="9" operator="equal">
      <formula>"P/H"</formula>
    </cfRule>
    <cfRule type="cellIs" dxfId="26" priority="10" operator="equal">
      <formula>"P"</formula>
    </cfRule>
  </conditionalFormatting>
  <conditionalFormatting sqref="AU44">
    <cfRule type="cellIs" dxfId="25" priority="5" operator="equal">
      <formula>"H"</formula>
    </cfRule>
    <cfRule type="cellIs" dxfId="24" priority="6" operator="equal">
      <formula>"P/H"</formula>
    </cfRule>
    <cfRule type="cellIs" dxfId="23" priority="7" operator="equal">
      <formula>"P"</formula>
    </cfRule>
  </conditionalFormatting>
  <conditionalFormatting sqref="AU45">
    <cfRule type="cellIs" dxfId="22" priority="2" operator="equal">
      <formula>"H"</formula>
    </cfRule>
    <cfRule type="cellIs" dxfId="21" priority="3" operator="equal">
      <formula>"P/H"</formula>
    </cfRule>
    <cfRule type="cellIs" dxfId="20" priority="4" operator="equal">
      <formula>"P"</formula>
    </cfRule>
  </conditionalFormatting>
  <conditionalFormatting sqref="A6:XFD36">
    <cfRule type="expression" dxfId="19" priority="1">
      <formula>ROW()=CELL("Row")</formula>
    </cfRule>
  </conditionalFormatting>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78CB-F6F3-4823-A2CF-350DE14651B1}">
  <sheetPr codeName="Trang_tính15">
    <tabColor rgb="FFFFFF00"/>
    <pageSetUpPr fitToPage="1"/>
  </sheetPr>
  <dimension ref="B1:BS53"/>
  <sheetViews>
    <sheetView showGridLines="0" zoomScaleNormal="100" workbookViewId="0">
      <pane xSplit="5" ySplit="5" topLeftCell="F20" activePane="bottomRight" state="frozen"/>
      <selection activeCell="G6" sqref="G6"/>
      <selection pane="topRight" activeCell="G6" sqref="G6"/>
      <selection pane="bottomLeft" activeCell="G6" sqref="G6"/>
      <selection pane="bottomRight" activeCell="G6" sqref="G6"/>
    </sheetView>
  </sheetViews>
  <sheetFormatPr defaultColWidth="8.85546875" defaultRowHeight="12.75"/>
  <cols>
    <col min="1" max="1" width="2.7109375" style="1" customWidth="1"/>
    <col min="2" max="2" width="7.85546875" style="588" bestFit="1" customWidth="1"/>
    <col min="3" max="3" width="31.7109375" style="1" bestFit="1" customWidth="1"/>
    <col min="4" max="4" width="22" style="1" customWidth="1"/>
    <col min="5" max="5" width="30" style="1" bestFit="1" customWidth="1"/>
    <col min="6" max="26" width="8.7109375" style="492" customWidth="1"/>
    <col min="27" max="36" width="8.85546875" style="492" customWidth="1"/>
    <col min="37" max="71" width="8.85546875" style="492"/>
    <col min="72" max="16384" width="8.85546875" style="1"/>
  </cols>
  <sheetData>
    <row r="1" spans="2:71" s="546" customFormat="1" ht="22.9" customHeight="1">
      <c r="G1" s="1118"/>
      <c r="H1" s="1226" t="s">
        <v>1891</v>
      </c>
      <c r="I1" s="1118"/>
      <c r="J1" s="1118"/>
      <c r="K1" s="1118"/>
      <c r="L1" s="1118"/>
      <c r="M1" s="1118"/>
      <c r="N1" s="1118"/>
      <c r="O1" s="1118"/>
      <c r="P1" s="1118"/>
      <c r="Q1" s="1118"/>
      <c r="R1" s="1118"/>
      <c r="S1" s="1118"/>
      <c r="T1" s="1118"/>
      <c r="U1" s="1118"/>
      <c r="V1" s="1118"/>
      <c r="W1" s="1118"/>
      <c r="X1" s="1118"/>
      <c r="Y1" s="1118"/>
      <c r="Z1" s="1118"/>
      <c r="AA1" s="1118"/>
      <c r="AB1" s="1118"/>
      <c r="AC1" s="1118"/>
      <c r="AD1" s="1118"/>
      <c r="AE1" s="1118"/>
      <c r="AF1" s="1118"/>
      <c r="AG1" s="1118"/>
      <c r="AH1" s="1118"/>
      <c r="AI1" s="1118"/>
      <c r="AJ1" s="1118"/>
      <c r="AK1" s="1118"/>
      <c r="AL1" s="1118"/>
      <c r="AM1" s="1118"/>
      <c r="AN1" s="1118"/>
      <c r="AO1" s="1118"/>
      <c r="AP1" s="1118"/>
      <c r="AQ1" s="1118"/>
      <c r="AR1" s="1118"/>
      <c r="AS1" s="1118"/>
      <c r="AT1" s="1118"/>
      <c r="AU1" s="1118"/>
      <c r="AV1" s="1118"/>
      <c r="AW1" s="1118"/>
      <c r="AX1" s="1118"/>
      <c r="AY1" s="1118"/>
      <c r="AZ1" s="1118"/>
      <c r="BA1" s="1118"/>
      <c r="BB1" s="1118"/>
      <c r="BC1" s="1118"/>
      <c r="BD1" s="1118"/>
      <c r="BE1" s="1118"/>
      <c r="BF1" s="1118"/>
      <c r="BG1" s="1118"/>
      <c r="BH1" s="1118"/>
      <c r="BI1" s="1118"/>
      <c r="BJ1" s="1118"/>
      <c r="BK1" s="1118"/>
      <c r="BL1" s="1118"/>
      <c r="BM1" s="1118"/>
      <c r="BN1" s="1118"/>
      <c r="BO1" s="1118"/>
      <c r="BP1" s="1118"/>
      <c r="BQ1" s="1118"/>
      <c r="BR1" s="1118"/>
      <c r="BS1" s="1118"/>
    </row>
    <row r="2" spans="2:71" s="546" customFormat="1" ht="33" customHeight="1">
      <c r="B2" s="1119"/>
      <c r="F2" s="1578" t="s">
        <v>1889</v>
      </c>
      <c r="G2" s="1579"/>
      <c r="H2" s="1596" t="s">
        <v>1887</v>
      </c>
      <c r="I2" s="1597"/>
      <c r="J2" s="1597"/>
      <c r="K2" s="1597"/>
      <c r="L2" s="1597"/>
      <c r="M2" s="1597"/>
      <c r="N2" s="1597"/>
      <c r="O2" s="1597"/>
      <c r="P2" s="1597"/>
      <c r="Q2" s="1597"/>
      <c r="R2" s="1597"/>
      <c r="S2" s="1597"/>
      <c r="T2" s="1597"/>
      <c r="U2" s="1597"/>
      <c r="V2" s="1597"/>
      <c r="W2" s="1598"/>
      <c r="X2" s="1580" t="s">
        <v>1883</v>
      </c>
      <c r="Y2" s="1581"/>
      <c r="Z2" s="1581"/>
      <c r="AA2" s="1582"/>
      <c r="AB2" s="1583" t="s">
        <v>1882</v>
      </c>
      <c r="AC2" s="1584"/>
      <c r="AD2" s="1584"/>
      <c r="AE2" s="1584"/>
      <c r="AF2" s="1584"/>
      <c r="AG2" s="1584"/>
      <c r="AH2" s="1584"/>
      <c r="AI2" s="1584"/>
      <c r="AJ2" s="1585"/>
      <c r="AK2" s="1586" t="s">
        <v>1884</v>
      </c>
      <c r="AL2" s="1587"/>
      <c r="AM2" s="1587"/>
      <c r="AN2" s="1587"/>
      <c r="AO2" s="1587"/>
      <c r="AP2" s="1588"/>
      <c r="AQ2" s="1589" t="s">
        <v>1886</v>
      </c>
      <c r="AR2" s="1590"/>
      <c r="AS2" s="1590"/>
      <c r="AT2" s="1591"/>
      <c r="AU2" s="1580" t="s">
        <v>1885</v>
      </c>
      <c r="AV2" s="1592"/>
      <c r="AW2" s="1118"/>
      <c r="AX2" s="1118"/>
      <c r="AY2" s="1118"/>
      <c r="AZ2" s="1118"/>
      <c r="BA2" s="1118"/>
      <c r="BB2" s="1118"/>
      <c r="BC2" s="1118"/>
      <c r="BD2" s="1118"/>
      <c r="BE2" s="1118"/>
      <c r="BF2" s="1118"/>
      <c r="BG2" s="1118"/>
      <c r="BH2" s="1118"/>
      <c r="BI2" s="1118"/>
      <c r="BJ2" s="1118"/>
      <c r="BK2" s="1118"/>
      <c r="BL2" s="1118"/>
      <c r="BM2" s="1118"/>
      <c r="BN2" s="1118"/>
      <c r="BO2" s="1118"/>
      <c r="BP2" s="1118"/>
      <c r="BQ2" s="1118"/>
      <c r="BR2" s="1118"/>
      <c r="BS2" s="1118"/>
    </row>
    <row r="3" spans="2:71" s="1146" customFormat="1" ht="12">
      <c r="B3" s="1145"/>
      <c r="F3" s="1207">
        <v>1</v>
      </c>
      <c r="G3" s="1208">
        <v>2</v>
      </c>
      <c r="H3" s="1204">
        <v>1</v>
      </c>
      <c r="I3" s="1205">
        <v>2</v>
      </c>
      <c r="J3" s="1205">
        <v>3</v>
      </c>
      <c r="K3" s="1205">
        <v>4</v>
      </c>
      <c r="L3" s="1205">
        <v>5</v>
      </c>
      <c r="M3" s="1205">
        <v>6</v>
      </c>
      <c r="N3" s="1205">
        <v>7</v>
      </c>
      <c r="O3" s="1205">
        <v>8</v>
      </c>
      <c r="P3" s="1205">
        <v>9</v>
      </c>
      <c r="Q3" s="1205">
        <v>10</v>
      </c>
      <c r="R3" s="1205">
        <v>11</v>
      </c>
      <c r="S3" s="1205">
        <v>12</v>
      </c>
      <c r="T3" s="1205">
        <v>13</v>
      </c>
      <c r="U3" s="1205">
        <v>14</v>
      </c>
      <c r="V3" s="1205">
        <v>15</v>
      </c>
      <c r="W3" s="1206">
        <v>16</v>
      </c>
      <c r="X3" s="1201">
        <v>1</v>
      </c>
      <c r="Y3" s="1202">
        <v>2</v>
      </c>
      <c r="Z3" s="1202">
        <v>3</v>
      </c>
      <c r="AA3" s="1203">
        <v>4</v>
      </c>
      <c r="AB3" s="1198">
        <v>1</v>
      </c>
      <c r="AC3" s="1199">
        <v>2</v>
      </c>
      <c r="AD3" s="1199">
        <v>3</v>
      </c>
      <c r="AE3" s="1199">
        <v>4</v>
      </c>
      <c r="AF3" s="1199">
        <v>5</v>
      </c>
      <c r="AG3" s="1199">
        <v>6</v>
      </c>
      <c r="AH3" s="1199">
        <v>7</v>
      </c>
      <c r="AI3" s="1199">
        <v>8</v>
      </c>
      <c r="AJ3" s="1200">
        <v>9</v>
      </c>
      <c r="AK3" s="1195">
        <v>1</v>
      </c>
      <c r="AL3" s="1196">
        <v>2</v>
      </c>
      <c r="AM3" s="1196">
        <v>3</v>
      </c>
      <c r="AN3" s="1196">
        <v>4</v>
      </c>
      <c r="AO3" s="1196">
        <v>5</v>
      </c>
      <c r="AP3" s="1197">
        <v>6</v>
      </c>
      <c r="AQ3" s="1192">
        <v>1</v>
      </c>
      <c r="AR3" s="1193">
        <v>2</v>
      </c>
      <c r="AS3" s="1193">
        <v>3</v>
      </c>
      <c r="AT3" s="1194">
        <v>4</v>
      </c>
      <c r="AU3" s="1188">
        <v>1</v>
      </c>
      <c r="AV3" s="1189">
        <v>2</v>
      </c>
      <c r="AW3" s="1147"/>
      <c r="AX3" s="1147"/>
      <c r="AY3" s="1147"/>
      <c r="AZ3" s="1147"/>
      <c r="BA3" s="1147"/>
      <c r="BB3" s="1147"/>
      <c r="BC3" s="1147"/>
      <c r="BD3" s="1147"/>
      <c r="BE3" s="1147"/>
      <c r="BF3" s="1147"/>
      <c r="BG3" s="1147"/>
      <c r="BH3" s="1147"/>
      <c r="BI3" s="1147"/>
      <c r="BJ3" s="1147"/>
      <c r="BK3" s="1147"/>
      <c r="BL3" s="1147"/>
      <c r="BM3" s="1147"/>
      <c r="BN3" s="1147"/>
      <c r="BO3" s="1147"/>
      <c r="BP3" s="1147"/>
      <c r="BQ3" s="1147"/>
      <c r="BR3" s="1147"/>
      <c r="BS3" s="1147"/>
    </row>
    <row r="4" spans="2:71" s="131" customFormat="1" ht="27" customHeight="1">
      <c r="B4" s="1226" t="s">
        <v>1890</v>
      </c>
      <c r="F4" s="1170" t="s">
        <v>1819</v>
      </c>
      <c r="G4" s="1171" t="s">
        <v>1820</v>
      </c>
      <c r="H4" s="1163" t="s">
        <v>1821</v>
      </c>
      <c r="I4" s="1164" t="s">
        <v>1822</v>
      </c>
      <c r="J4" s="1164" t="s">
        <v>1823</v>
      </c>
      <c r="K4" s="1164" t="s">
        <v>1824</v>
      </c>
      <c r="L4" s="1164" t="s">
        <v>1825</v>
      </c>
      <c r="M4" s="1164" t="s">
        <v>1826</v>
      </c>
      <c r="N4" s="1164" t="s">
        <v>1827</v>
      </c>
      <c r="O4" s="1164" t="s">
        <v>1828</v>
      </c>
      <c r="P4" s="1164" t="s">
        <v>1839</v>
      </c>
      <c r="Q4" s="1164" t="s">
        <v>1840</v>
      </c>
      <c r="R4" s="1164" t="s">
        <v>1833</v>
      </c>
      <c r="S4" s="1164" t="s">
        <v>1834</v>
      </c>
      <c r="T4" s="1164" t="s">
        <v>1835</v>
      </c>
      <c r="U4" s="1165" t="s">
        <v>1836</v>
      </c>
      <c r="V4" s="1164" t="s">
        <v>1832</v>
      </c>
      <c r="W4" s="1166" t="s">
        <v>1829</v>
      </c>
      <c r="X4" s="1153" t="s">
        <v>1845</v>
      </c>
      <c r="Y4" s="1154" t="s">
        <v>1846</v>
      </c>
      <c r="Z4" s="1155" t="s">
        <v>1847</v>
      </c>
      <c r="AA4" s="1156" t="s">
        <v>1848</v>
      </c>
      <c r="AB4" s="1153" t="s">
        <v>1858</v>
      </c>
      <c r="AC4" s="1174" t="s">
        <v>1859</v>
      </c>
      <c r="AD4" s="1174" t="s">
        <v>1860</v>
      </c>
      <c r="AE4" s="1174" t="s">
        <v>1861</v>
      </c>
      <c r="AF4" s="1174" t="s">
        <v>1862</v>
      </c>
      <c r="AG4" s="1174" t="s">
        <v>1863</v>
      </c>
      <c r="AH4" s="1174" t="s">
        <v>1864</v>
      </c>
      <c r="AI4" s="1174" t="s">
        <v>1865</v>
      </c>
      <c r="AJ4" s="1175" t="s">
        <v>1866</v>
      </c>
      <c r="AK4" s="1179" t="s">
        <v>1867</v>
      </c>
      <c r="AL4" s="1154" t="s">
        <v>1868</v>
      </c>
      <c r="AM4" s="1180" t="s">
        <v>1869</v>
      </c>
      <c r="AN4" s="1154" t="s">
        <v>1870</v>
      </c>
      <c r="AO4" s="1154" t="s">
        <v>1871</v>
      </c>
      <c r="AP4" s="1181" t="s">
        <v>1872</v>
      </c>
      <c r="AQ4" s="1184" t="s">
        <v>1867</v>
      </c>
      <c r="AR4" s="1155" t="s">
        <v>1881</v>
      </c>
      <c r="AS4" s="1155" t="s">
        <v>1870</v>
      </c>
      <c r="AT4" s="1185" t="s">
        <v>1871</v>
      </c>
      <c r="AU4" s="1190" t="s">
        <v>1867</v>
      </c>
      <c r="AV4" s="1156" t="s">
        <v>1870</v>
      </c>
      <c r="AW4" s="614"/>
      <c r="AX4" s="614"/>
      <c r="AY4" s="614"/>
      <c r="AZ4" s="614"/>
      <c r="BA4" s="614"/>
      <c r="BB4" s="614"/>
      <c r="BC4" s="614"/>
      <c r="BD4" s="614"/>
      <c r="BE4" s="614"/>
      <c r="BF4" s="614"/>
      <c r="BG4" s="614"/>
      <c r="BH4" s="614"/>
      <c r="BI4" s="614"/>
      <c r="BJ4" s="614"/>
      <c r="BK4" s="614"/>
      <c r="BL4" s="614"/>
      <c r="BM4" s="614"/>
      <c r="BN4" s="614"/>
      <c r="BO4" s="614"/>
      <c r="BP4" s="614"/>
      <c r="BQ4" s="614"/>
      <c r="BR4" s="614"/>
      <c r="BS4" s="614"/>
    </row>
    <row r="5" spans="2:71" s="131" customFormat="1" ht="40.9" customHeight="1" thickBot="1">
      <c r="B5" s="1141"/>
      <c r="C5" s="1241" t="s">
        <v>1893</v>
      </c>
      <c r="D5" s="1241" t="s">
        <v>1895</v>
      </c>
      <c r="E5" s="1242" t="s">
        <v>1894</v>
      </c>
      <c r="F5" s="1172" t="s">
        <v>1679</v>
      </c>
      <c r="G5" s="1173" t="s">
        <v>1805</v>
      </c>
      <c r="H5" s="1167" t="s">
        <v>1806</v>
      </c>
      <c r="I5" s="1168" t="s">
        <v>1807</v>
      </c>
      <c r="J5" s="1168" t="s">
        <v>1808</v>
      </c>
      <c r="K5" s="1168" t="s">
        <v>1809</v>
      </c>
      <c r="L5" s="1168" t="s">
        <v>1211</v>
      </c>
      <c r="M5" s="1168" t="s">
        <v>1810</v>
      </c>
      <c r="N5" s="1168" t="s">
        <v>1811</v>
      </c>
      <c r="O5" s="1168" t="s">
        <v>1812</v>
      </c>
      <c r="P5" s="1168" t="s">
        <v>1813</v>
      </c>
      <c r="Q5" s="1168" t="s">
        <v>1814</v>
      </c>
      <c r="R5" s="1168" t="s">
        <v>1815</v>
      </c>
      <c r="S5" s="1168" t="s">
        <v>1816</v>
      </c>
      <c r="T5" s="1168" t="s">
        <v>1818</v>
      </c>
      <c r="U5" s="1168" t="s">
        <v>1817</v>
      </c>
      <c r="V5" s="1168" t="s">
        <v>1830</v>
      </c>
      <c r="W5" s="1169" t="s">
        <v>1831</v>
      </c>
      <c r="X5" s="1148" t="s">
        <v>1841</v>
      </c>
      <c r="Y5" s="1149" t="s">
        <v>1842</v>
      </c>
      <c r="Z5" s="1151" t="s">
        <v>1843</v>
      </c>
      <c r="AA5" s="1150" t="s">
        <v>1844</v>
      </c>
      <c r="AB5" s="1176" t="s">
        <v>1849</v>
      </c>
      <c r="AC5" s="1177" t="s">
        <v>1850</v>
      </c>
      <c r="AD5" s="1177" t="s">
        <v>1851</v>
      </c>
      <c r="AE5" s="1177" t="s">
        <v>1852</v>
      </c>
      <c r="AF5" s="1177" t="s">
        <v>1853</v>
      </c>
      <c r="AG5" s="1177" t="s">
        <v>1854</v>
      </c>
      <c r="AH5" s="1177" t="s">
        <v>1855</v>
      </c>
      <c r="AI5" s="1177" t="s">
        <v>1856</v>
      </c>
      <c r="AJ5" s="1178" t="s">
        <v>1857</v>
      </c>
      <c r="AK5" s="1182" t="s">
        <v>1873</v>
      </c>
      <c r="AL5" s="1149" t="s">
        <v>1874</v>
      </c>
      <c r="AM5" s="1149" t="s">
        <v>1875</v>
      </c>
      <c r="AN5" s="1149" t="s">
        <v>1876</v>
      </c>
      <c r="AO5" s="1149" t="s">
        <v>1877</v>
      </c>
      <c r="AP5" s="1183" t="s">
        <v>1878</v>
      </c>
      <c r="AQ5" s="1186" t="s">
        <v>1873</v>
      </c>
      <c r="AR5" s="1151" t="s">
        <v>1879</v>
      </c>
      <c r="AS5" s="1151" t="s">
        <v>1876</v>
      </c>
      <c r="AT5" s="1187" t="s">
        <v>1880</v>
      </c>
      <c r="AU5" s="1191" t="s">
        <v>1873</v>
      </c>
      <c r="AV5" s="1150" t="s">
        <v>1876</v>
      </c>
      <c r="AW5" s="614"/>
      <c r="AX5" s="614"/>
      <c r="AY5" s="614"/>
      <c r="AZ5" s="614"/>
      <c r="BA5" s="614"/>
      <c r="BB5" s="614"/>
      <c r="BC5" s="614"/>
      <c r="BD5" s="614"/>
      <c r="BE5" s="614"/>
      <c r="BF5" s="614"/>
      <c r="BG5" s="614"/>
      <c r="BH5" s="614"/>
      <c r="BI5" s="614"/>
      <c r="BJ5" s="614"/>
      <c r="BK5" s="614"/>
      <c r="BL5" s="614"/>
      <c r="BM5" s="614"/>
      <c r="BN5" s="614"/>
      <c r="BO5" s="614"/>
      <c r="BP5" s="614"/>
      <c r="BQ5" s="614"/>
      <c r="BR5" s="614"/>
      <c r="BS5" s="614"/>
    </row>
    <row r="6" spans="2:71" ht="18.600000000000001" customHeight="1" thickTop="1">
      <c r="B6" s="1137" t="s">
        <v>357</v>
      </c>
      <c r="C6" s="1127" t="s">
        <v>1713</v>
      </c>
      <c r="D6" s="1127" t="s">
        <v>1769</v>
      </c>
      <c r="E6" s="1235" t="s">
        <v>1694</v>
      </c>
      <c r="F6" s="697"/>
      <c r="G6" s="1143"/>
      <c r="H6" s="1142"/>
      <c r="I6" s="697"/>
      <c r="J6" s="697"/>
      <c r="K6" s="697"/>
      <c r="L6" s="697"/>
      <c r="M6" s="697"/>
      <c r="N6" s="697"/>
      <c r="O6" s="697"/>
      <c r="P6" s="697"/>
      <c r="Q6" s="697"/>
      <c r="R6" s="697"/>
      <c r="S6" s="697"/>
      <c r="T6" s="697"/>
      <c r="U6" s="697"/>
      <c r="V6" s="697"/>
      <c r="W6" s="1143"/>
      <c r="X6" s="1142"/>
      <c r="Y6" s="697"/>
      <c r="Z6" s="697"/>
      <c r="AA6" s="697"/>
      <c r="AB6" s="1142"/>
      <c r="AC6" s="697"/>
      <c r="AD6" s="697"/>
      <c r="AE6" s="697"/>
      <c r="AF6" s="697"/>
      <c r="AG6" s="697"/>
      <c r="AH6" s="697"/>
      <c r="AI6" s="697"/>
      <c r="AJ6" s="1143"/>
      <c r="AK6" s="1142"/>
      <c r="AL6" s="697"/>
      <c r="AM6" s="697"/>
      <c r="AN6" s="697"/>
      <c r="AO6" s="697"/>
      <c r="AP6" s="1143"/>
      <c r="AQ6" s="1142"/>
      <c r="AR6" s="697"/>
      <c r="AS6" s="697"/>
      <c r="AT6" s="1143"/>
      <c r="AU6" s="1142"/>
      <c r="AV6" s="1143"/>
    </row>
    <row r="7" spans="2:71">
      <c r="B7" s="1138" t="s">
        <v>1</v>
      </c>
      <c r="C7" s="1131" t="s">
        <v>1679</v>
      </c>
      <c r="D7" s="1128" t="s">
        <v>1760</v>
      </c>
      <c r="E7" s="1227" t="s">
        <v>1683</v>
      </c>
      <c r="G7" s="1158"/>
      <c r="H7" s="1157"/>
      <c r="W7" s="1158"/>
      <c r="X7" s="1157"/>
      <c r="AB7" s="1157"/>
      <c r="AJ7" s="1158"/>
      <c r="AK7" s="1157"/>
      <c r="AP7" s="1158"/>
      <c r="AQ7" s="1157"/>
      <c r="AT7" s="1158"/>
      <c r="AU7" s="1157"/>
      <c r="AV7" s="1158"/>
    </row>
    <row r="8" spans="2:71">
      <c r="B8" s="1138"/>
      <c r="C8" s="1132" t="s">
        <v>1709</v>
      </c>
      <c r="D8" s="780" t="s">
        <v>1761</v>
      </c>
      <c r="E8" s="1228" t="s">
        <v>1695</v>
      </c>
      <c r="F8" s="492">
        <v>1</v>
      </c>
      <c r="G8" s="1158"/>
      <c r="H8" s="1157"/>
      <c r="I8" s="492">
        <v>1</v>
      </c>
      <c r="K8" s="492">
        <v>1</v>
      </c>
      <c r="M8" s="492">
        <v>1</v>
      </c>
      <c r="O8" s="492">
        <v>1</v>
      </c>
      <c r="P8" s="492">
        <v>1</v>
      </c>
      <c r="R8" s="492">
        <v>1</v>
      </c>
      <c r="S8" s="492">
        <v>1</v>
      </c>
      <c r="U8" s="492">
        <v>1</v>
      </c>
      <c r="V8" s="492">
        <v>1</v>
      </c>
      <c r="W8" s="1158"/>
      <c r="X8" s="1157">
        <v>1</v>
      </c>
      <c r="Y8" s="492">
        <v>1</v>
      </c>
      <c r="Z8" s="492">
        <v>1</v>
      </c>
      <c r="AA8" s="492">
        <v>1</v>
      </c>
      <c r="AB8" s="1157">
        <v>1</v>
      </c>
      <c r="AC8" s="492">
        <v>1</v>
      </c>
      <c r="AD8" s="492">
        <v>1</v>
      </c>
      <c r="AE8" s="492">
        <v>1</v>
      </c>
      <c r="AF8" s="492">
        <v>1</v>
      </c>
      <c r="AG8" s="492">
        <v>1</v>
      </c>
      <c r="AH8" s="492">
        <v>1</v>
      </c>
      <c r="AI8" s="492">
        <v>1</v>
      </c>
      <c r="AJ8" s="1158">
        <v>1</v>
      </c>
      <c r="AK8" s="1157">
        <v>1</v>
      </c>
      <c r="AL8" s="492">
        <v>1</v>
      </c>
      <c r="AM8" s="492">
        <v>1</v>
      </c>
      <c r="AN8" s="492">
        <v>1</v>
      </c>
      <c r="AO8" s="492">
        <v>1</v>
      </c>
      <c r="AP8" s="1158">
        <v>1</v>
      </c>
      <c r="AQ8" s="1157">
        <v>1</v>
      </c>
      <c r="AR8" s="492">
        <v>1</v>
      </c>
      <c r="AS8" s="492">
        <v>1</v>
      </c>
      <c r="AT8" s="1158">
        <v>1</v>
      </c>
      <c r="AU8" s="1157">
        <v>1</v>
      </c>
      <c r="AV8" s="1158">
        <v>1</v>
      </c>
    </row>
    <row r="9" spans="2:71">
      <c r="B9" s="1138"/>
      <c r="C9" s="1132" t="s">
        <v>1710</v>
      </c>
      <c r="D9" s="780" t="s">
        <v>1762</v>
      </c>
      <c r="E9" s="1228" t="s">
        <v>1696</v>
      </c>
      <c r="F9" s="492">
        <v>1</v>
      </c>
      <c r="G9" s="1158"/>
      <c r="H9" s="1157"/>
      <c r="I9" s="492">
        <v>1</v>
      </c>
      <c r="K9" s="492">
        <v>1</v>
      </c>
      <c r="M9" s="492">
        <v>1</v>
      </c>
      <c r="O9" s="492">
        <v>1</v>
      </c>
      <c r="Q9" s="492">
        <v>1</v>
      </c>
      <c r="R9" s="492">
        <v>1</v>
      </c>
      <c r="S9" s="492">
        <v>1</v>
      </c>
      <c r="U9" s="492">
        <v>1</v>
      </c>
      <c r="V9" s="492">
        <v>1</v>
      </c>
      <c r="W9" s="1158"/>
      <c r="X9" s="1157">
        <v>1</v>
      </c>
      <c r="Y9" s="492">
        <v>1</v>
      </c>
      <c r="Z9" s="492">
        <v>1</v>
      </c>
      <c r="AA9" s="492">
        <v>1</v>
      </c>
      <c r="AB9" s="1157">
        <v>1</v>
      </c>
      <c r="AC9" s="492">
        <v>1</v>
      </c>
      <c r="AD9" s="492">
        <v>1</v>
      </c>
      <c r="AE9" s="492">
        <v>1</v>
      </c>
      <c r="AF9" s="492">
        <v>1</v>
      </c>
      <c r="AG9" s="492">
        <v>1</v>
      </c>
      <c r="AH9" s="492">
        <v>1</v>
      </c>
      <c r="AI9" s="492">
        <v>1</v>
      </c>
      <c r="AJ9" s="1158">
        <v>1</v>
      </c>
      <c r="AK9" s="1157">
        <v>1</v>
      </c>
      <c r="AL9" s="492">
        <v>1</v>
      </c>
      <c r="AM9" s="492">
        <v>1</v>
      </c>
      <c r="AN9" s="492">
        <v>1</v>
      </c>
      <c r="AO9" s="492">
        <v>1</v>
      </c>
      <c r="AP9" s="1158">
        <v>1</v>
      </c>
      <c r="AQ9" s="1157">
        <v>1</v>
      </c>
      <c r="AR9" s="492">
        <v>1</v>
      </c>
      <c r="AS9" s="492">
        <v>1</v>
      </c>
      <c r="AT9" s="1158">
        <v>1</v>
      </c>
      <c r="AU9" s="1157">
        <v>1</v>
      </c>
      <c r="AV9" s="1158">
        <v>1</v>
      </c>
    </row>
    <row r="10" spans="2:71">
      <c r="B10" s="1138"/>
      <c r="C10" s="1132" t="s">
        <v>1711</v>
      </c>
      <c r="D10" s="780" t="s">
        <v>1763</v>
      </c>
      <c r="E10" s="1228" t="s">
        <v>1697</v>
      </c>
      <c r="F10" s="492">
        <v>1</v>
      </c>
      <c r="G10" s="1158"/>
      <c r="H10" s="1157"/>
      <c r="I10" s="492">
        <v>1</v>
      </c>
      <c r="K10" s="492">
        <v>1</v>
      </c>
      <c r="M10" s="492">
        <v>1</v>
      </c>
      <c r="O10" s="492">
        <v>1</v>
      </c>
      <c r="P10" s="492">
        <v>1</v>
      </c>
      <c r="R10" s="492">
        <v>1</v>
      </c>
      <c r="S10" s="492">
        <v>1</v>
      </c>
      <c r="U10" s="492">
        <v>1</v>
      </c>
      <c r="V10" s="492">
        <v>1</v>
      </c>
      <c r="W10" s="1158"/>
      <c r="X10" s="1157">
        <v>1</v>
      </c>
      <c r="Y10" s="492">
        <v>1</v>
      </c>
      <c r="Z10" s="492">
        <v>1</v>
      </c>
      <c r="AA10" s="492">
        <v>1</v>
      </c>
      <c r="AB10" s="1157">
        <v>1</v>
      </c>
      <c r="AC10" s="492">
        <v>1</v>
      </c>
      <c r="AD10" s="492">
        <v>1</v>
      </c>
      <c r="AE10" s="492">
        <v>1</v>
      </c>
      <c r="AF10" s="492">
        <v>1</v>
      </c>
      <c r="AG10" s="492">
        <v>1</v>
      </c>
      <c r="AH10" s="492">
        <v>1</v>
      </c>
      <c r="AI10" s="492">
        <v>1</v>
      </c>
      <c r="AJ10" s="1158">
        <v>1</v>
      </c>
      <c r="AK10" s="1157">
        <v>1</v>
      </c>
      <c r="AL10" s="492">
        <v>1</v>
      </c>
      <c r="AM10" s="492">
        <v>1</v>
      </c>
      <c r="AN10" s="492">
        <v>1</v>
      </c>
      <c r="AO10" s="492">
        <v>1</v>
      </c>
      <c r="AP10" s="1158">
        <v>1</v>
      </c>
      <c r="AQ10" s="1157">
        <v>1</v>
      </c>
      <c r="AR10" s="492">
        <v>1</v>
      </c>
      <c r="AS10" s="492">
        <v>1</v>
      </c>
      <c r="AT10" s="1158">
        <v>1</v>
      </c>
      <c r="AU10" s="1157">
        <v>1</v>
      </c>
      <c r="AV10" s="1158">
        <v>1</v>
      </c>
    </row>
    <row r="11" spans="2:71">
      <c r="B11" s="1138"/>
      <c r="C11" s="1133" t="s">
        <v>1712</v>
      </c>
      <c r="D11" s="780" t="s">
        <v>1764</v>
      </c>
      <c r="E11" s="1229" t="s">
        <v>1698</v>
      </c>
      <c r="F11" s="492">
        <v>1</v>
      </c>
      <c r="G11" s="1158"/>
      <c r="H11" s="1157"/>
      <c r="I11" s="492">
        <v>1</v>
      </c>
      <c r="K11" s="492">
        <v>1</v>
      </c>
      <c r="M11" s="492">
        <v>1</v>
      </c>
      <c r="O11" s="492">
        <v>1</v>
      </c>
      <c r="P11" s="492">
        <v>1</v>
      </c>
      <c r="R11" s="492">
        <v>1</v>
      </c>
      <c r="S11" s="492">
        <v>1</v>
      </c>
      <c r="U11" s="492">
        <v>1</v>
      </c>
      <c r="V11" s="492">
        <v>1</v>
      </c>
      <c r="W11" s="1158"/>
      <c r="X11" s="1157">
        <v>1</v>
      </c>
      <c r="Y11" s="492">
        <v>1</v>
      </c>
      <c r="Z11" s="492">
        <v>1</v>
      </c>
      <c r="AA11" s="492">
        <v>1</v>
      </c>
      <c r="AB11" s="1157">
        <v>1</v>
      </c>
      <c r="AC11" s="492">
        <v>1</v>
      </c>
      <c r="AD11" s="492">
        <v>1</v>
      </c>
      <c r="AE11" s="492">
        <v>1</v>
      </c>
      <c r="AF11" s="492">
        <v>1</v>
      </c>
      <c r="AG11" s="492">
        <v>1</v>
      </c>
      <c r="AH11" s="492">
        <v>1</v>
      </c>
      <c r="AI11" s="492">
        <v>1</v>
      </c>
      <c r="AJ11" s="1158">
        <v>1</v>
      </c>
      <c r="AK11" s="1157">
        <v>1</v>
      </c>
      <c r="AL11" s="492">
        <v>1</v>
      </c>
      <c r="AM11" s="492">
        <v>1</v>
      </c>
      <c r="AN11" s="492">
        <v>1</v>
      </c>
      <c r="AO11" s="492">
        <v>1</v>
      </c>
      <c r="AP11" s="1158">
        <v>1</v>
      </c>
      <c r="AQ11" s="1157">
        <v>1</v>
      </c>
      <c r="AR11" s="492">
        <v>1</v>
      </c>
      <c r="AS11" s="492">
        <v>1</v>
      </c>
      <c r="AT11" s="1158">
        <v>1</v>
      </c>
      <c r="AU11" s="1157">
        <v>1</v>
      </c>
      <c r="AV11" s="1158">
        <v>1</v>
      </c>
    </row>
    <row r="12" spans="2:71">
      <c r="B12" s="1236" t="s">
        <v>55</v>
      </c>
      <c r="C12" s="1134" t="s">
        <v>1670</v>
      </c>
      <c r="D12" s="1129" t="s">
        <v>244</v>
      </c>
      <c r="E12" s="1230" t="s">
        <v>1684</v>
      </c>
      <c r="G12" s="1158"/>
      <c r="H12" s="1157"/>
      <c r="W12" s="1158"/>
      <c r="X12" s="1157"/>
      <c r="AB12" s="1157"/>
      <c r="AJ12" s="1158"/>
      <c r="AK12" s="1157"/>
      <c r="AP12" s="1158"/>
      <c r="AQ12" s="1157"/>
      <c r="AT12" s="1158"/>
      <c r="AU12" s="1157"/>
      <c r="AV12" s="1158"/>
    </row>
    <row r="13" spans="2:71">
      <c r="B13" s="1138"/>
      <c r="C13" s="1135" t="s">
        <v>1714</v>
      </c>
      <c r="D13" s="780" t="s">
        <v>1776</v>
      </c>
      <c r="E13" s="1231" t="s">
        <v>1699</v>
      </c>
      <c r="G13" s="1158">
        <v>1</v>
      </c>
      <c r="H13" s="1157">
        <v>1</v>
      </c>
      <c r="J13" s="492">
        <v>1</v>
      </c>
      <c r="L13" s="492">
        <v>1</v>
      </c>
      <c r="N13" s="492">
        <v>1</v>
      </c>
      <c r="P13" s="492">
        <v>1</v>
      </c>
      <c r="R13" s="492">
        <v>1</v>
      </c>
      <c r="T13" s="492">
        <v>1</v>
      </c>
      <c r="W13" s="1158">
        <v>1</v>
      </c>
      <c r="X13" s="1157">
        <v>1</v>
      </c>
      <c r="AB13" s="1157">
        <v>1</v>
      </c>
      <c r="AJ13" s="1158"/>
      <c r="AK13" s="1157"/>
      <c r="AP13" s="1158"/>
      <c r="AQ13" s="1157"/>
      <c r="AT13" s="1158"/>
      <c r="AU13" s="1157"/>
      <c r="AV13" s="1158"/>
    </row>
    <row r="14" spans="2:71">
      <c r="B14" s="1138"/>
      <c r="C14" s="1135" t="s">
        <v>1715</v>
      </c>
      <c r="D14" s="780" t="s">
        <v>1777</v>
      </c>
      <c r="E14" s="1231" t="s">
        <v>1700</v>
      </c>
      <c r="G14" s="1158">
        <v>1</v>
      </c>
      <c r="H14" s="1157">
        <v>1</v>
      </c>
      <c r="J14" s="492">
        <v>1</v>
      </c>
      <c r="L14" s="492">
        <v>1</v>
      </c>
      <c r="N14" s="492">
        <v>1</v>
      </c>
      <c r="P14" s="492">
        <v>1</v>
      </c>
      <c r="R14" s="492">
        <v>1</v>
      </c>
      <c r="T14" s="492">
        <v>1</v>
      </c>
      <c r="W14" s="1158">
        <v>1</v>
      </c>
      <c r="X14" s="1157">
        <v>1</v>
      </c>
      <c r="AB14" s="1157"/>
      <c r="AC14" s="492">
        <v>1</v>
      </c>
      <c r="AJ14" s="1158"/>
      <c r="AK14" s="1157"/>
      <c r="AP14" s="1158"/>
      <c r="AQ14" s="1157"/>
      <c r="AT14" s="1158"/>
      <c r="AU14" s="1157"/>
      <c r="AV14" s="1158"/>
    </row>
    <row r="15" spans="2:71">
      <c r="B15" s="1138"/>
      <c r="C15" s="1135" t="s">
        <v>1716</v>
      </c>
      <c r="D15" s="780" t="s">
        <v>1778</v>
      </c>
      <c r="E15" s="1231" t="s">
        <v>1701</v>
      </c>
      <c r="G15" s="1158">
        <v>1</v>
      </c>
      <c r="H15" s="1157">
        <v>1</v>
      </c>
      <c r="J15" s="492">
        <v>1</v>
      </c>
      <c r="L15" s="492">
        <v>1</v>
      </c>
      <c r="N15" s="492">
        <v>1</v>
      </c>
      <c r="P15" s="492">
        <v>1</v>
      </c>
      <c r="R15" s="492">
        <v>1</v>
      </c>
      <c r="T15" s="492">
        <v>1</v>
      </c>
      <c r="W15" s="1158">
        <v>1</v>
      </c>
      <c r="X15" s="1157">
        <v>1</v>
      </c>
      <c r="AB15" s="1157"/>
      <c r="AD15" s="492">
        <v>1</v>
      </c>
      <c r="AJ15" s="1158"/>
      <c r="AK15" s="1157"/>
      <c r="AP15" s="1158"/>
      <c r="AQ15" s="1157"/>
      <c r="AT15" s="1158"/>
      <c r="AU15" s="1157"/>
      <c r="AV15" s="1158"/>
    </row>
    <row r="16" spans="2:71">
      <c r="B16" s="1138"/>
      <c r="C16" s="1135" t="s">
        <v>1717</v>
      </c>
      <c r="D16" s="780" t="s">
        <v>1779</v>
      </c>
      <c r="E16" s="1231" t="s">
        <v>1702</v>
      </c>
      <c r="G16" s="1158">
        <v>1</v>
      </c>
      <c r="H16" s="1157">
        <v>1</v>
      </c>
      <c r="J16" s="492">
        <v>1</v>
      </c>
      <c r="L16" s="492">
        <v>1</v>
      </c>
      <c r="N16" s="492">
        <v>1</v>
      </c>
      <c r="P16" s="492">
        <v>1</v>
      </c>
      <c r="R16" s="492">
        <v>1</v>
      </c>
      <c r="T16" s="492">
        <v>1</v>
      </c>
      <c r="W16" s="1158">
        <v>1</v>
      </c>
      <c r="X16" s="1157">
        <v>1</v>
      </c>
      <c r="AB16" s="1157"/>
      <c r="AE16" s="492">
        <v>1</v>
      </c>
      <c r="AJ16" s="1158"/>
      <c r="AK16" s="1157"/>
      <c r="AP16" s="1158"/>
      <c r="AQ16" s="1157"/>
      <c r="AT16" s="1158"/>
      <c r="AU16" s="1157"/>
      <c r="AV16" s="1158"/>
    </row>
    <row r="17" spans="2:71">
      <c r="B17" s="1138"/>
      <c r="C17" s="1135" t="s">
        <v>1718</v>
      </c>
      <c r="D17" s="780" t="s">
        <v>1780</v>
      </c>
      <c r="E17" s="1231" t="s">
        <v>1703</v>
      </c>
      <c r="G17" s="1158">
        <v>1</v>
      </c>
      <c r="H17" s="1157">
        <v>1</v>
      </c>
      <c r="J17" s="492">
        <v>1</v>
      </c>
      <c r="L17" s="492">
        <v>1</v>
      </c>
      <c r="N17" s="492">
        <v>1</v>
      </c>
      <c r="P17" s="492">
        <v>1</v>
      </c>
      <c r="R17" s="492">
        <v>1</v>
      </c>
      <c r="T17" s="492">
        <v>1</v>
      </c>
      <c r="W17" s="1158">
        <v>1</v>
      </c>
      <c r="X17" s="1157">
        <v>1</v>
      </c>
      <c r="AB17" s="1157"/>
      <c r="AF17" s="492">
        <v>1</v>
      </c>
      <c r="AJ17" s="1158"/>
      <c r="AK17" s="1157"/>
      <c r="AP17" s="1158"/>
      <c r="AQ17" s="1157"/>
      <c r="AT17" s="1158"/>
      <c r="AU17" s="1157"/>
      <c r="AV17" s="1158"/>
    </row>
    <row r="18" spans="2:71">
      <c r="B18" s="1236" t="s">
        <v>105</v>
      </c>
      <c r="C18" s="1134" t="s">
        <v>1719</v>
      </c>
      <c r="D18" s="1129" t="s">
        <v>1765</v>
      </c>
      <c r="E18" s="1230" t="s">
        <v>1685</v>
      </c>
      <c r="G18" s="1158"/>
      <c r="H18" s="1157"/>
      <c r="W18" s="1158"/>
      <c r="X18" s="1157"/>
      <c r="AB18" s="1157"/>
      <c r="AJ18" s="1158"/>
      <c r="AK18" s="1157"/>
      <c r="AP18" s="1158"/>
      <c r="AQ18" s="1157"/>
      <c r="AT18" s="1158"/>
      <c r="AU18" s="1157"/>
      <c r="AV18" s="1158"/>
    </row>
    <row r="19" spans="2:71">
      <c r="B19" s="1138"/>
      <c r="C19" s="1135" t="s">
        <v>1720</v>
      </c>
      <c r="D19" s="780" t="s">
        <v>1781</v>
      </c>
      <c r="E19" s="1231" t="s">
        <v>1704</v>
      </c>
      <c r="G19" s="1158">
        <v>1</v>
      </c>
      <c r="H19" s="1157"/>
      <c r="I19" s="492">
        <v>1</v>
      </c>
      <c r="K19" s="492">
        <v>1</v>
      </c>
      <c r="M19" s="492">
        <v>1</v>
      </c>
      <c r="O19" s="492">
        <v>1</v>
      </c>
      <c r="P19" s="492">
        <v>1</v>
      </c>
      <c r="R19" s="492">
        <v>1</v>
      </c>
      <c r="S19" s="492">
        <v>1</v>
      </c>
      <c r="U19" s="492">
        <v>1</v>
      </c>
      <c r="V19" s="492">
        <v>1</v>
      </c>
      <c r="W19" s="1158"/>
      <c r="X19" s="1157">
        <v>1</v>
      </c>
      <c r="Y19" s="492">
        <v>1</v>
      </c>
      <c r="Z19" s="492">
        <v>1</v>
      </c>
      <c r="AA19" s="492">
        <v>1</v>
      </c>
      <c r="AB19" s="1157">
        <v>1</v>
      </c>
      <c r="AC19" s="492">
        <v>1</v>
      </c>
      <c r="AD19" s="492">
        <v>1</v>
      </c>
      <c r="AE19" s="492">
        <v>1</v>
      </c>
      <c r="AF19" s="492">
        <v>1</v>
      </c>
      <c r="AG19" s="492">
        <v>1</v>
      </c>
      <c r="AH19" s="492">
        <v>1</v>
      </c>
      <c r="AI19" s="492">
        <v>1</v>
      </c>
      <c r="AJ19" s="1158">
        <v>1</v>
      </c>
      <c r="AK19" s="1157">
        <v>1</v>
      </c>
      <c r="AL19" s="492">
        <v>1</v>
      </c>
      <c r="AM19" s="492">
        <v>1</v>
      </c>
      <c r="AN19" s="492">
        <v>1</v>
      </c>
      <c r="AO19" s="492">
        <v>1</v>
      </c>
      <c r="AP19" s="1158">
        <v>1</v>
      </c>
      <c r="AQ19" s="1157">
        <v>1</v>
      </c>
      <c r="AR19" s="492">
        <v>1</v>
      </c>
      <c r="AS19" s="492">
        <v>1</v>
      </c>
      <c r="AT19" s="1158">
        <v>1</v>
      </c>
      <c r="AU19" s="1157">
        <v>1</v>
      </c>
      <c r="AV19" s="1158">
        <v>1</v>
      </c>
    </row>
    <row r="20" spans="2:71">
      <c r="B20" s="1138"/>
      <c r="C20" s="1135" t="s">
        <v>1897</v>
      </c>
      <c r="D20" s="780" t="s">
        <v>1782</v>
      </c>
      <c r="E20" s="1231" t="s">
        <v>1705</v>
      </c>
      <c r="G20" s="1158">
        <v>1</v>
      </c>
      <c r="H20" s="1157"/>
      <c r="I20" s="492">
        <v>1</v>
      </c>
      <c r="K20" s="492">
        <v>1</v>
      </c>
      <c r="M20" s="492">
        <v>1</v>
      </c>
      <c r="O20" s="492">
        <v>1</v>
      </c>
      <c r="P20" s="492">
        <v>1</v>
      </c>
      <c r="S20" s="492">
        <v>1</v>
      </c>
      <c r="U20" s="492">
        <v>1</v>
      </c>
      <c r="W20" s="1158">
        <v>1</v>
      </c>
      <c r="X20" s="1157"/>
      <c r="Y20" s="492">
        <v>1</v>
      </c>
      <c r="Z20" s="492">
        <v>1</v>
      </c>
      <c r="AB20" s="1157"/>
      <c r="AJ20" s="1158"/>
      <c r="AK20" s="1157"/>
      <c r="AM20" s="492">
        <v>1</v>
      </c>
      <c r="AP20" s="1158">
        <v>1</v>
      </c>
      <c r="AQ20" s="1157"/>
      <c r="AR20" s="492">
        <v>1</v>
      </c>
      <c r="AT20" s="1158">
        <v>1</v>
      </c>
      <c r="AU20" s="1157"/>
      <c r="AV20" s="1158"/>
    </row>
    <row r="21" spans="2:71">
      <c r="B21" s="1138"/>
      <c r="C21" s="1135" t="s">
        <v>1721</v>
      </c>
      <c r="D21" s="780" t="s">
        <v>1783</v>
      </c>
      <c r="E21" s="1231" t="s">
        <v>1706</v>
      </c>
      <c r="G21" s="1158">
        <v>1</v>
      </c>
      <c r="H21" s="1157"/>
      <c r="I21" s="492">
        <v>1</v>
      </c>
      <c r="K21" s="492">
        <v>1</v>
      </c>
      <c r="M21" s="492">
        <v>1</v>
      </c>
      <c r="O21" s="492">
        <v>1</v>
      </c>
      <c r="P21" s="492">
        <v>1</v>
      </c>
      <c r="R21" s="492">
        <v>1</v>
      </c>
      <c r="S21" s="492">
        <v>1</v>
      </c>
      <c r="U21" s="492">
        <v>1</v>
      </c>
      <c r="V21" s="492">
        <v>1</v>
      </c>
      <c r="W21" s="1158"/>
      <c r="X21" s="1157">
        <v>1</v>
      </c>
      <c r="Y21" s="492">
        <v>1</v>
      </c>
      <c r="Z21" s="492">
        <v>1</v>
      </c>
      <c r="AA21" s="492">
        <v>1</v>
      </c>
      <c r="AB21" s="1157">
        <v>1</v>
      </c>
      <c r="AC21" s="492">
        <v>1</v>
      </c>
      <c r="AD21" s="492">
        <v>1</v>
      </c>
      <c r="AE21" s="492">
        <v>1</v>
      </c>
      <c r="AF21" s="492">
        <v>1</v>
      </c>
      <c r="AG21" s="492">
        <v>1</v>
      </c>
      <c r="AH21" s="492">
        <v>1</v>
      </c>
      <c r="AI21" s="492">
        <v>1</v>
      </c>
      <c r="AJ21" s="1158">
        <v>1</v>
      </c>
      <c r="AK21" s="1157">
        <v>1</v>
      </c>
      <c r="AL21" s="492">
        <v>1</v>
      </c>
      <c r="AM21" s="492">
        <v>1</v>
      </c>
      <c r="AN21" s="492">
        <v>1</v>
      </c>
      <c r="AO21" s="492">
        <v>1</v>
      </c>
      <c r="AP21" s="1158">
        <v>1</v>
      </c>
      <c r="AQ21" s="1157">
        <v>1</v>
      </c>
      <c r="AR21" s="492">
        <v>1</v>
      </c>
      <c r="AS21" s="492">
        <v>1</v>
      </c>
      <c r="AT21" s="1158">
        <v>1</v>
      </c>
      <c r="AU21" s="1157">
        <v>1</v>
      </c>
      <c r="AV21" s="1158">
        <v>1</v>
      </c>
    </row>
    <row r="22" spans="2:71">
      <c r="B22" s="1138"/>
      <c r="C22" s="1135" t="s">
        <v>1722</v>
      </c>
      <c r="D22" s="780" t="s">
        <v>1784</v>
      </c>
      <c r="E22" s="1231" t="s">
        <v>1707</v>
      </c>
      <c r="G22" s="1158">
        <v>1</v>
      </c>
      <c r="H22" s="1157"/>
      <c r="I22" s="492">
        <v>1</v>
      </c>
      <c r="K22" s="492">
        <v>1</v>
      </c>
      <c r="M22" s="492">
        <v>1</v>
      </c>
      <c r="O22" s="492">
        <v>1</v>
      </c>
      <c r="P22" s="492">
        <v>1</v>
      </c>
      <c r="R22" s="492">
        <v>1</v>
      </c>
      <c r="S22" s="492">
        <v>1</v>
      </c>
      <c r="U22" s="492">
        <v>1</v>
      </c>
      <c r="V22" s="492">
        <v>1</v>
      </c>
      <c r="W22" s="1158"/>
      <c r="X22" s="1157">
        <v>1</v>
      </c>
      <c r="Y22" s="492">
        <v>1</v>
      </c>
      <c r="Z22" s="492">
        <v>1</v>
      </c>
      <c r="AA22" s="492">
        <v>1</v>
      </c>
      <c r="AB22" s="1157">
        <v>1</v>
      </c>
      <c r="AC22" s="492">
        <v>1</v>
      </c>
      <c r="AD22" s="492">
        <v>1</v>
      </c>
      <c r="AE22" s="492">
        <v>1</v>
      </c>
      <c r="AF22" s="492">
        <v>1</v>
      </c>
      <c r="AG22" s="492">
        <v>1</v>
      </c>
      <c r="AH22" s="492">
        <v>1</v>
      </c>
      <c r="AI22" s="492">
        <v>1</v>
      </c>
      <c r="AJ22" s="1158">
        <v>1</v>
      </c>
      <c r="AK22" s="1157">
        <v>1</v>
      </c>
      <c r="AL22" s="492">
        <v>1</v>
      </c>
      <c r="AM22" s="492">
        <v>1</v>
      </c>
      <c r="AN22" s="492">
        <v>1</v>
      </c>
      <c r="AO22" s="492">
        <v>1</v>
      </c>
      <c r="AP22" s="1158">
        <v>1</v>
      </c>
      <c r="AQ22" s="1157">
        <v>1</v>
      </c>
      <c r="AR22" s="492">
        <v>1</v>
      </c>
      <c r="AS22" s="492">
        <v>1</v>
      </c>
      <c r="AT22" s="1158">
        <v>1</v>
      </c>
      <c r="AU22" s="1157">
        <v>1</v>
      </c>
      <c r="AV22" s="1158">
        <v>1</v>
      </c>
    </row>
    <row r="23" spans="2:71" s="790" customFormat="1" ht="38.25">
      <c r="B23" s="1237"/>
      <c r="C23" s="1243" t="s">
        <v>1774</v>
      </c>
      <c r="D23" s="1209" t="s">
        <v>1896</v>
      </c>
      <c r="E23" s="1238" t="s">
        <v>1708</v>
      </c>
      <c r="F23" s="1239"/>
      <c r="G23" s="1240"/>
      <c r="H23" s="1593" t="s">
        <v>1888</v>
      </c>
      <c r="I23" s="1594"/>
      <c r="J23" s="1594"/>
      <c r="K23" s="1594"/>
      <c r="L23" s="1594"/>
      <c r="M23" s="1594"/>
      <c r="N23" s="1594"/>
      <c r="O23" s="1594"/>
      <c r="P23" s="1594"/>
      <c r="Q23" s="1594"/>
      <c r="R23" s="1594"/>
      <c r="S23" s="1594"/>
      <c r="T23" s="1594"/>
      <c r="U23" s="1594"/>
      <c r="V23" s="1594"/>
      <c r="W23" s="1594"/>
      <c r="X23" s="1595"/>
      <c r="Y23" s="1594"/>
      <c r="Z23" s="1594"/>
      <c r="AA23" s="1594"/>
      <c r="AB23" s="1595" t="s">
        <v>1888</v>
      </c>
      <c r="AC23" s="1594"/>
      <c r="AD23" s="1594"/>
      <c r="AE23" s="1594"/>
      <c r="AF23" s="1594"/>
      <c r="AG23" s="1594"/>
      <c r="AH23" s="1594"/>
      <c r="AI23" s="1594"/>
      <c r="AJ23" s="1594"/>
      <c r="AK23" s="1595"/>
      <c r="AL23" s="1594"/>
      <c r="AM23" s="1594"/>
      <c r="AN23" s="1594"/>
      <c r="AO23" s="1594"/>
      <c r="AP23" s="1594"/>
      <c r="AQ23" s="1595"/>
      <c r="AR23" s="1594"/>
      <c r="AS23" s="1594"/>
      <c r="AT23" s="1594"/>
      <c r="AU23" s="1239"/>
      <c r="AV23" s="1240"/>
      <c r="AW23" s="1144"/>
      <c r="AX23" s="1144"/>
      <c r="AY23" s="1144"/>
      <c r="AZ23" s="1144"/>
      <c r="BA23" s="1144"/>
      <c r="BB23" s="1144"/>
      <c r="BC23" s="1144"/>
      <c r="BD23" s="1144"/>
      <c r="BE23" s="1144"/>
      <c r="BF23" s="1144"/>
      <c r="BG23" s="1144"/>
      <c r="BH23" s="1144"/>
      <c r="BI23" s="1144"/>
      <c r="BJ23" s="1144"/>
      <c r="BK23" s="1144"/>
      <c r="BL23" s="1144"/>
      <c r="BM23" s="1144"/>
      <c r="BN23" s="1144"/>
      <c r="BO23" s="1144"/>
      <c r="BP23" s="1144"/>
      <c r="BQ23" s="1144"/>
      <c r="BR23" s="1144"/>
      <c r="BS23" s="1144"/>
    </row>
    <row r="24" spans="2:71">
      <c r="B24" s="1236" t="s">
        <v>1674</v>
      </c>
      <c r="C24" s="1134" t="s">
        <v>1671</v>
      </c>
      <c r="D24" s="1129" t="s">
        <v>1766</v>
      </c>
      <c r="E24" s="1230" t="s">
        <v>1686</v>
      </c>
      <c r="G24" s="1158"/>
      <c r="H24" s="1157"/>
      <c r="W24" s="1158"/>
      <c r="X24" s="1157"/>
      <c r="AB24" s="1157"/>
      <c r="AJ24" s="1158"/>
      <c r="AK24" s="1157"/>
      <c r="AP24" s="1158"/>
      <c r="AQ24" s="1157"/>
      <c r="AT24" s="1158"/>
      <c r="AU24" s="1157"/>
      <c r="AV24" s="1158"/>
    </row>
    <row r="25" spans="2:71">
      <c r="B25" s="1138"/>
      <c r="C25" s="1135" t="s">
        <v>1726</v>
      </c>
      <c r="D25" s="780" t="s">
        <v>1785</v>
      </c>
      <c r="E25" s="1231" t="s">
        <v>1730</v>
      </c>
      <c r="G25" s="1158">
        <v>1</v>
      </c>
      <c r="H25" s="1157"/>
      <c r="I25" s="492">
        <v>1</v>
      </c>
      <c r="K25" s="492">
        <v>1</v>
      </c>
      <c r="M25" s="492">
        <v>1</v>
      </c>
      <c r="N25" s="492">
        <v>1</v>
      </c>
      <c r="Q25" s="492">
        <v>1</v>
      </c>
      <c r="R25" s="492">
        <v>1</v>
      </c>
      <c r="U25" s="492">
        <v>1</v>
      </c>
      <c r="W25" s="1158">
        <v>1</v>
      </c>
      <c r="X25" s="1157">
        <v>1</v>
      </c>
      <c r="AB25" s="1157"/>
      <c r="AG25" s="492">
        <v>1</v>
      </c>
      <c r="AJ25" s="1158"/>
      <c r="AK25" s="1157"/>
      <c r="AP25" s="1158"/>
      <c r="AQ25" s="1157"/>
      <c r="AT25" s="1158"/>
      <c r="AU25" s="1157"/>
      <c r="AV25" s="1158"/>
    </row>
    <row r="26" spans="2:71">
      <c r="B26" s="1138"/>
      <c r="C26" s="1135" t="s">
        <v>1725</v>
      </c>
      <c r="D26" s="780" t="s">
        <v>1786</v>
      </c>
      <c r="E26" s="1231" t="s">
        <v>1731</v>
      </c>
      <c r="G26" s="1158">
        <v>1</v>
      </c>
      <c r="H26" s="1157"/>
      <c r="I26" s="492">
        <v>1</v>
      </c>
      <c r="K26" s="492">
        <v>1</v>
      </c>
      <c r="M26" s="492">
        <v>1</v>
      </c>
      <c r="N26" s="492">
        <v>1</v>
      </c>
      <c r="Q26" s="492">
        <v>1</v>
      </c>
      <c r="R26" s="492">
        <v>1</v>
      </c>
      <c r="U26" s="492">
        <v>1</v>
      </c>
      <c r="W26" s="1158">
        <v>1</v>
      </c>
      <c r="X26" s="1157">
        <v>1</v>
      </c>
      <c r="AB26" s="1157"/>
      <c r="AH26" s="492">
        <v>1</v>
      </c>
      <c r="AJ26" s="1158"/>
      <c r="AK26" s="1157"/>
      <c r="AP26" s="1158"/>
      <c r="AQ26" s="1157"/>
      <c r="AT26" s="1158"/>
      <c r="AU26" s="1157"/>
      <c r="AV26" s="1158"/>
    </row>
    <row r="27" spans="2:71">
      <c r="B27" s="1236" t="s">
        <v>1249</v>
      </c>
      <c r="C27" s="1134" t="s">
        <v>1723</v>
      </c>
      <c r="D27" s="1129" t="s">
        <v>1667</v>
      </c>
      <c r="E27" s="1230" t="s">
        <v>1687</v>
      </c>
      <c r="G27" s="1158"/>
      <c r="H27" s="1157"/>
      <c r="W27" s="1158"/>
      <c r="X27" s="1157"/>
      <c r="AB27" s="1157"/>
      <c r="AJ27" s="1158"/>
      <c r="AK27" s="1157"/>
      <c r="AP27" s="1158"/>
      <c r="AQ27" s="1157"/>
      <c r="AT27" s="1158"/>
      <c r="AU27" s="1157"/>
      <c r="AV27" s="1158"/>
    </row>
    <row r="28" spans="2:71">
      <c r="B28" s="1138"/>
      <c r="C28" s="1135" t="s">
        <v>1728</v>
      </c>
      <c r="D28" s="780" t="s">
        <v>1787</v>
      </c>
      <c r="E28" s="1231" t="s">
        <v>1732</v>
      </c>
      <c r="G28" s="1158">
        <v>1</v>
      </c>
      <c r="H28" s="1157"/>
      <c r="I28" s="492">
        <v>1</v>
      </c>
      <c r="J28" s="492">
        <v>1</v>
      </c>
      <c r="M28" s="492">
        <v>1</v>
      </c>
      <c r="O28" s="492">
        <v>1</v>
      </c>
      <c r="Q28" s="492">
        <v>1</v>
      </c>
      <c r="R28" s="492">
        <v>1</v>
      </c>
      <c r="U28" s="492">
        <v>1</v>
      </c>
      <c r="W28" s="1158">
        <v>1</v>
      </c>
      <c r="X28" s="1157">
        <v>1</v>
      </c>
      <c r="AB28" s="1157"/>
      <c r="AI28" s="492">
        <v>1</v>
      </c>
      <c r="AJ28" s="1158"/>
      <c r="AK28" s="1157"/>
      <c r="AP28" s="1158"/>
      <c r="AQ28" s="1157"/>
      <c r="AT28" s="1158"/>
      <c r="AU28" s="1157"/>
      <c r="AV28" s="1158"/>
    </row>
    <row r="29" spans="2:71">
      <c r="B29" s="1236" t="s">
        <v>1675</v>
      </c>
      <c r="C29" s="1134" t="s">
        <v>1724</v>
      </c>
      <c r="D29" s="1129" t="s">
        <v>1767</v>
      </c>
      <c r="E29" s="1230" t="s">
        <v>1688</v>
      </c>
      <c r="G29" s="1158"/>
      <c r="H29" s="1157"/>
      <c r="W29" s="1158"/>
      <c r="X29" s="1157"/>
      <c r="AB29" s="1157"/>
      <c r="AJ29" s="1158"/>
      <c r="AK29" s="1157"/>
      <c r="AP29" s="1158"/>
      <c r="AQ29" s="1157"/>
      <c r="AT29" s="1158"/>
      <c r="AU29" s="1157"/>
      <c r="AV29" s="1158"/>
    </row>
    <row r="30" spans="2:71">
      <c r="B30" s="1138"/>
      <c r="C30" s="1135" t="s">
        <v>1729</v>
      </c>
      <c r="D30" s="780" t="s">
        <v>1788</v>
      </c>
      <c r="E30" s="1231" t="s">
        <v>1733</v>
      </c>
      <c r="G30" s="1158">
        <v>1</v>
      </c>
      <c r="H30" s="1157"/>
      <c r="I30" s="492">
        <v>1</v>
      </c>
      <c r="K30" s="492">
        <v>1</v>
      </c>
      <c r="M30" s="492">
        <v>1</v>
      </c>
      <c r="N30" s="492">
        <v>1</v>
      </c>
      <c r="Q30" s="492">
        <v>1</v>
      </c>
      <c r="R30" s="492">
        <v>1</v>
      </c>
      <c r="U30" s="492">
        <v>1</v>
      </c>
      <c r="W30" s="1158">
        <v>1</v>
      </c>
      <c r="X30" s="1157">
        <v>1</v>
      </c>
      <c r="AB30" s="1157">
        <v>1</v>
      </c>
      <c r="AC30" s="492">
        <v>1</v>
      </c>
      <c r="AD30" s="492">
        <v>1</v>
      </c>
      <c r="AE30" s="492">
        <v>1</v>
      </c>
      <c r="AF30" s="492">
        <v>1</v>
      </c>
      <c r="AG30" s="492">
        <v>1</v>
      </c>
      <c r="AH30" s="492">
        <v>1</v>
      </c>
      <c r="AI30" s="492">
        <v>1</v>
      </c>
      <c r="AJ30" s="1158">
        <v>1</v>
      </c>
      <c r="AK30" s="1157"/>
      <c r="AP30" s="1158"/>
      <c r="AQ30" s="1157"/>
      <c r="AT30" s="1158"/>
      <c r="AU30" s="1157"/>
      <c r="AV30" s="1158"/>
    </row>
    <row r="31" spans="2:71">
      <c r="B31" s="1236" t="s">
        <v>1676</v>
      </c>
      <c r="C31" s="1134" t="s">
        <v>1680</v>
      </c>
      <c r="D31" s="1129" t="s">
        <v>1768</v>
      </c>
      <c r="E31" s="1230" t="s">
        <v>1689</v>
      </c>
      <c r="G31" s="1158"/>
      <c r="H31" s="1157"/>
      <c r="W31" s="1158"/>
      <c r="X31" s="1157"/>
      <c r="AB31" s="1157"/>
      <c r="AJ31" s="1158"/>
      <c r="AK31" s="1157"/>
      <c r="AP31" s="1158"/>
      <c r="AQ31" s="1157"/>
      <c r="AT31" s="1158"/>
      <c r="AU31" s="1157"/>
      <c r="AV31" s="1158"/>
    </row>
    <row r="32" spans="2:71" ht="13.5" thickBot="1">
      <c r="B32" s="1139"/>
      <c r="C32" s="1136" t="s">
        <v>1727</v>
      </c>
      <c r="D32" s="1130" t="s">
        <v>1789</v>
      </c>
      <c r="E32" s="1234" t="s">
        <v>1734</v>
      </c>
      <c r="G32" s="1158">
        <v>1</v>
      </c>
      <c r="H32" s="1157"/>
      <c r="I32" s="492">
        <v>1</v>
      </c>
      <c r="K32" s="492">
        <v>1</v>
      </c>
      <c r="M32" s="492">
        <v>1</v>
      </c>
      <c r="O32" s="492">
        <v>1</v>
      </c>
      <c r="Q32" s="492">
        <v>1</v>
      </c>
      <c r="R32" s="492">
        <v>1</v>
      </c>
      <c r="S32" s="492">
        <v>1</v>
      </c>
      <c r="U32" s="492">
        <v>1</v>
      </c>
      <c r="V32" s="492">
        <v>1</v>
      </c>
      <c r="W32" s="1158"/>
      <c r="X32" s="1157">
        <v>1</v>
      </c>
      <c r="Y32" s="492">
        <v>1</v>
      </c>
      <c r="Z32" s="492">
        <v>1</v>
      </c>
      <c r="AA32" s="492">
        <v>1</v>
      </c>
      <c r="AB32" s="1157">
        <v>1</v>
      </c>
      <c r="AC32" s="492">
        <v>1</v>
      </c>
      <c r="AD32" s="492">
        <v>1</v>
      </c>
      <c r="AE32" s="492">
        <v>1</v>
      </c>
      <c r="AF32" s="492">
        <v>1</v>
      </c>
      <c r="AG32" s="492">
        <v>1</v>
      </c>
      <c r="AH32" s="492">
        <v>1</v>
      </c>
      <c r="AI32" s="492">
        <v>1</v>
      </c>
      <c r="AJ32" s="1158">
        <v>1</v>
      </c>
      <c r="AK32" s="1157">
        <v>1</v>
      </c>
      <c r="AL32" s="492">
        <v>1</v>
      </c>
      <c r="AM32" s="492">
        <v>1</v>
      </c>
      <c r="AN32" s="492">
        <v>1</v>
      </c>
      <c r="AO32" s="492">
        <v>1</v>
      </c>
      <c r="AP32" s="1158">
        <v>1</v>
      </c>
      <c r="AQ32" s="1157">
        <v>1</v>
      </c>
      <c r="AR32" s="492">
        <v>1</v>
      </c>
      <c r="AS32" s="492">
        <v>1</v>
      </c>
      <c r="AT32" s="1158">
        <v>1</v>
      </c>
      <c r="AU32" s="1157">
        <v>1</v>
      </c>
      <c r="AV32" s="1158">
        <v>1</v>
      </c>
    </row>
    <row r="33" spans="2:71" ht="16.899999999999999" customHeight="1" thickTop="1">
      <c r="B33" s="1140" t="s">
        <v>1681</v>
      </c>
      <c r="C33" s="1126" t="s">
        <v>1735</v>
      </c>
      <c r="D33" s="1126" t="s">
        <v>1775</v>
      </c>
      <c r="E33" s="1235" t="s">
        <v>1892</v>
      </c>
      <c r="G33" s="1158"/>
      <c r="H33" s="1157"/>
      <c r="W33" s="1158"/>
      <c r="X33" s="1157"/>
      <c r="AB33" s="1157"/>
      <c r="AJ33" s="1158"/>
      <c r="AK33" s="1157"/>
      <c r="AP33" s="1158"/>
      <c r="AQ33" s="1157"/>
      <c r="AT33" s="1158"/>
      <c r="AU33" s="1157"/>
      <c r="AV33" s="1158"/>
    </row>
    <row r="34" spans="2:71">
      <c r="B34" s="1236" t="s">
        <v>1677</v>
      </c>
      <c r="C34" s="1134" t="s">
        <v>1747</v>
      </c>
      <c r="D34" s="1129" t="s">
        <v>1770</v>
      </c>
      <c r="E34" s="1230" t="s">
        <v>1690</v>
      </c>
      <c r="G34" s="1158"/>
      <c r="H34" s="1157"/>
      <c r="W34" s="1158"/>
      <c r="X34" s="1157"/>
      <c r="AB34" s="1157"/>
      <c r="AJ34" s="1158"/>
      <c r="AK34" s="1157"/>
      <c r="AP34" s="1158"/>
      <c r="AQ34" s="1157"/>
      <c r="AT34" s="1158"/>
      <c r="AU34" s="1157"/>
      <c r="AV34" s="1158"/>
    </row>
    <row r="35" spans="2:71">
      <c r="B35" s="1138"/>
      <c r="C35" s="1135" t="s">
        <v>1748</v>
      </c>
      <c r="D35" s="780" t="s">
        <v>1790</v>
      </c>
      <c r="E35" s="1231" t="s">
        <v>1736</v>
      </c>
      <c r="G35" s="1158">
        <v>1</v>
      </c>
      <c r="H35" s="1157"/>
      <c r="I35" s="492">
        <v>1</v>
      </c>
      <c r="K35" s="492">
        <v>1</v>
      </c>
      <c r="M35" s="492">
        <v>1</v>
      </c>
      <c r="O35" s="492">
        <v>1</v>
      </c>
      <c r="Q35" s="492">
        <v>1</v>
      </c>
      <c r="R35" s="492">
        <v>1</v>
      </c>
      <c r="S35" s="492">
        <v>1</v>
      </c>
      <c r="U35" s="492">
        <v>1</v>
      </c>
      <c r="W35" s="1158">
        <v>1</v>
      </c>
      <c r="X35" s="1157">
        <v>1</v>
      </c>
      <c r="Y35" s="492">
        <v>1</v>
      </c>
      <c r="Z35" s="492">
        <v>1</v>
      </c>
      <c r="AA35" s="492">
        <v>1</v>
      </c>
      <c r="AB35" s="1157"/>
      <c r="AJ35" s="1158"/>
      <c r="AK35" s="1157"/>
      <c r="AP35" s="1158"/>
      <c r="AQ35" s="1157"/>
      <c r="AT35" s="1158"/>
      <c r="AU35" s="1157"/>
      <c r="AV35" s="1158"/>
    </row>
    <row r="36" spans="2:71">
      <c r="B36" s="1236" t="s">
        <v>1678</v>
      </c>
      <c r="C36" s="1134" t="s">
        <v>1743</v>
      </c>
      <c r="D36" s="1129" t="s">
        <v>1771</v>
      </c>
      <c r="E36" s="1230" t="s">
        <v>1691</v>
      </c>
      <c r="G36" s="1158"/>
      <c r="H36" s="1157"/>
      <c r="W36" s="1158"/>
      <c r="X36" s="1157"/>
      <c r="AB36" s="1157"/>
      <c r="AJ36" s="1158"/>
      <c r="AK36" s="1157"/>
      <c r="AP36" s="1158"/>
      <c r="AQ36" s="1157"/>
      <c r="AT36" s="1158"/>
      <c r="AU36" s="1157"/>
      <c r="AV36" s="1158"/>
    </row>
    <row r="37" spans="2:71">
      <c r="B37" s="1138"/>
      <c r="C37" s="1135" t="s">
        <v>1744</v>
      </c>
      <c r="D37" s="780" t="s">
        <v>1791</v>
      </c>
      <c r="E37" s="1231" t="s">
        <v>1737</v>
      </c>
      <c r="G37" s="1158">
        <v>1</v>
      </c>
      <c r="H37" s="1157"/>
      <c r="I37" s="492">
        <v>1</v>
      </c>
      <c r="K37" s="492">
        <v>1</v>
      </c>
      <c r="L37" s="492">
        <v>1</v>
      </c>
      <c r="O37" s="492">
        <v>1</v>
      </c>
      <c r="Q37" s="492">
        <v>1</v>
      </c>
      <c r="S37" s="492">
        <v>1</v>
      </c>
      <c r="U37" s="492">
        <v>1</v>
      </c>
      <c r="W37" s="1158">
        <v>1</v>
      </c>
      <c r="X37" s="1157"/>
      <c r="Y37" s="492">
        <v>1</v>
      </c>
      <c r="AB37" s="1157"/>
      <c r="AJ37" s="1158"/>
      <c r="AK37" s="1157"/>
      <c r="AL37" s="492">
        <v>1</v>
      </c>
      <c r="AO37" s="492">
        <v>1</v>
      </c>
      <c r="AP37" s="1158"/>
      <c r="AQ37" s="1157"/>
      <c r="AT37" s="1158"/>
      <c r="AU37" s="1157"/>
      <c r="AV37" s="1158"/>
    </row>
    <row r="38" spans="2:71">
      <c r="B38" s="1138"/>
      <c r="C38" s="1135" t="s">
        <v>1745</v>
      </c>
      <c r="D38" s="780" t="s">
        <v>1792</v>
      </c>
      <c r="E38" s="1231" t="s">
        <v>1738</v>
      </c>
      <c r="G38" s="1158">
        <v>1</v>
      </c>
      <c r="H38" s="1157"/>
      <c r="I38" s="492">
        <v>1</v>
      </c>
      <c r="K38" s="492">
        <v>1</v>
      </c>
      <c r="L38" s="492">
        <v>1</v>
      </c>
      <c r="O38" s="492">
        <v>1</v>
      </c>
      <c r="Q38" s="492">
        <v>1</v>
      </c>
      <c r="S38" s="492">
        <v>1</v>
      </c>
      <c r="U38" s="492">
        <v>1</v>
      </c>
      <c r="W38" s="1158">
        <v>1</v>
      </c>
      <c r="X38" s="1157"/>
      <c r="Y38" s="492">
        <v>1</v>
      </c>
      <c r="AB38" s="1157"/>
      <c r="AJ38" s="1158"/>
      <c r="AK38" s="1157"/>
      <c r="AM38" s="492">
        <v>1</v>
      </c>
      <c r="AP38" s="1158">
        <v>1</v>
      </c>
      <c r="AQ38" s="1157"/>
      <c r="AT38" s="1158"/>
      <c r="AU38" s="1157"/>
      <c r="AV38" s="1158"/>
    </row>
    <row r="39" spans="2:71">
      <c r="B39" s="1236" t="s">
        <v>1035</v>
      </c>
      <c r="C39" s="1134" t="s">
        <v>1746</v>
      </c>
      <c r="D39" s="1129" t="s">
        <v>1772</v>
      </c>
      <c r="E39" s="1230" t="s">
        <v>1692</v>
      </c>
      <c r="G39" s="1158"/>
      <c r="H39" s="1157"/>
      <c r="W39" s="1158"/>
      <c r="X39" s="1157"/>
      <c r="AB39" s="1157"/>
      <c r="AJ39" s="1158"/>
      <c r="AK39" s="1157"/>
      <c r="AP39" s="1158"/>
      <c r="AQ39" s="1157"/>
      <c r="AT39" s="1158"/>
      <c r="AU39" s="1157"/>
      <c r="AV39" s="1158"/>
    </row>
    <row r="40" spans="2:71">
      <c r="B40" s="1138"/>
      <c r="C40" s="1135" t="s">
        <v>1741</v>
      </c>
      <c r="D40" s="780" t="s">
        <v>1793</v>
      </c>
      <c r="E40" s="1231" t="s">
        <v>1739</v>
      </c>
      <c r="G40" s="1158">
        <v>1</v>
      </c>
      <c r="H40" s="1157"/>
      <c r="I40" s="492">
        <v>1</v>
      </c>
      <c r="K40" s="492">
        <v>1</v>
      </c>
      <c r="M40" s="492">
        <v>1</v>
      </c>
      <c r="O40" s="492">
        <v>1</v>
      </c>
      <c r="Q40" s="492">
        <v>1</v>
      </c>
      <c r="S40" s="492">
        <v>1</v>
      </c>
      <c r="U40" s="492">
        <v>1</v>
      </c>
      <c r="W40" s="1158">
        <v>1</v>
      </c>
      <c r="X40" s="1157"/>
      <c r="Y40" s="492">
        <v>1</v>
      </c>
      <c r="Z40" s="492">
        <v>1</v>
      </c>
      <c r="AA40" s="492">
        <v>1</v>
      </c>
      <c r="AB40" s="1157"/>
      <c r="AJ40" s="1158"/>
      <c r="AK40" s="1157"/>
      <c r="AN40" s="492">
        <v>1</v>
      </c>
      <c r="AO40" s="492">
        <v>1</v>
      </c>
      <c r="AP40" s="1158">
        <v>1</v>
      </c>
      <c r="AQ40" s="1157"/>
      <c r="AS40" s="492">
        <v>1</v>
      </c>
      <c r="AT40" s="1158">
        <v>1</v>
      </c>
      <c r="AU40" s="1157"/>
      <c r="AV40" s="1158">
        <v>1</v>
      </c>
    </row>
    <row r="41" spans="2:71">
      <c r="B41" s="1138"/>
      <c r="C41" s="1135" t="s">
        <v>1742</v>
      </c>
      <c r="D41" s="780" t="s">
        <v>1794</v>
      </c>
      <c r="E41" s="1231" t="s">
        <v>1740</v>
      </c>
      <c r="G41" s="1158">
        <v>1</v>
      </c>
      <c r="H41" s="1157"/>
      <c r="I41" s="492">
        <v>1</v>
      </c>
      <c r="K41" s="492">
        <v>1</v>
      </c>
      <c r="M41" s="492">
        <v>1</v>
      </c>
      <c r="O41" s="492">
        <v>1</v>
      </c>
      <c r="Q41" s="492">
        <v>1</v>
      </c>
      <c r="S41" s="492">
        <v>1</v>
      </c>
      <c r="U41" s="492">
        <v>1</v>
      </c>
      <c r="W41" s="1158">
        <v>1</v>
      </c>
      <c r="X41" s="1157"/>
      <c r="Y41" s="492">
        <v>1</v>
      </c>
      <c r="Z41" s="492">
        <v>1</v>
      </c>
      <c r="AA41" s="492">
        <v>1</v>
      </c>
      <c r="AB41" s="1157"/>
      <c r="AJ41" s="1158"/>
      <c r="AK41" s="1157"/>
      <c r="AN41" s="492">
        <v>1</v>
      </c>
      <c r="AO41" s="492">
        <v>1</v>
      </c>
      <c r="AP41" s="1158">
        <v>1</v>
      </c>
      <c r="AQ41" s="1157"/>
      <c r="AS41" s="492">
        <v>1</v>
      </c>
      <c r="AT41" s="1158">
        <v>1</v>
      </c>
      <c r="AU41" s="1157"/>
      <c r="AV41" s="1158">
        <v>1</v>
      </c>
    </row>
    <row r="42" spans="2:71" ht="25.5">
      <c r="B42" s="1138"/>
      <c r="C42" s="1135" t="s">
        <v>1749</v>
      </c>
      <c r="D42" s="925" t="s">
        <v>1795</v>
      </c>
      <c r="E42" s="1231" t="s">
        <v>1750</v>
      </c>
      <c r="G42" s="1158">
        <v>1</v>
      </c>
      <c r="H42" s="1157"/>
      <c r="I42" s="492">
        <v>1</v>
      </c>
      <c r="K42" s="492">
        <v>1</v>
      </c>
      <c r="M42" s="492">
        <v>1</v>
      </c>
      <c r="O42" s="492">
        <v>1</v>
      </c>
      <c r="Q42" s="492">
        <v>1</v>
      </c>
      <c r="S42" s="492">
        <v>1</v>
      </c>
      <c r="U42" s="492">
        <v>1</v>
      </c>
      <c r="W42" s="1158">
        <v>1</v>
      </c>
      <c r="X42" s="1157"/>
      <c r="Y42" s="492">
        <v>1</v>
      </c>
      <c r="Z42" s="492">
        <v>1</v>
      </c>
      <c r="AA42" s="492">
        <v>1</v>
      </c>
      <c r="AB42" s="1157"/>
      <c r="AJ42" s="1158"/>
      <c r="AK42" s="1157"/>
      <c r="AN42" s="492">
        <v>1</v>
      </c>
      <c r="AO42" s="492">
        <v>1</v>
      </c>
      <c r="AP42" s="1158">
        <v>1</v>
      </c>
      <c r="AQ42" s="1157"/>
      <c r="AS42" s="492">
        <v>1</v>
      </c>
      <c r="AT42" s="1158">
        <v>1</v>
      </c>
      <c r="AU42" s="1157"/>
      <c r="AV42" s="1158">
        <v>1</v>
      </c>
    </row>
    <row r="43" spans="2:71">
      <c r="B43" s="1236" t="s">
        <v>1682</v>
      </c>
      <c r="C43" s="1134" t="s">
        <v>1751</v>
      </c>
      <c r="D43" s="1129" t="s">
        <v>1773</v>
      </c>
      <c r="E43" s="1230" t="s">
        <v>1693</v>
      </c>
      <c r="G43" s="1158"/>
      <c r="H43" s="1157"/>
      <c r="W43" s="1158"/>
      <c r="X43" s="1157"/>
      <c r="AB43" s="1157"/>
      <c r="AJ43" s="1158"/>
      <c r="AK43" s="1157"/>
      <c r="AP43" s="1158"/>
      <c r="AQ43" s="1157"/>
      <c r="AT43" s="1158"/>
      <c r="AU43" s="1157"/>
      <c r="AV43" s="1158"/>
    </row>
    <row r="44" spans="2:71">
      <c r="B44" s="1138"/>
      <c r="C44" s="1135" t="s">
        <v>1752</v>
      </c>
      <c r="D44" s="780" t="s">
        <v>1796</v>
      </c>
      <c r="E44" s="1231" t="s">
        <v>1756</v>
      </c>
      <c r="G44" s="1158">
        <v>1</v>
      </c>
      <c r="H44" s="1157"/>
      <c r="I44" s="492">
        <v>1</v>
      </c>
      <c r="K44" s="492">
        <v>1</v>
      </c>
      <c r="M44" s="492">
        <v>1</v>
      </c>
      <c r="O44" s="492">
        <v>1</v>
      </c>
      <c r="Q44" s="492">
        <v>1</v>
      </c>
      <c r="S44" s="492">
        <v>1</v>
      </c>
      <c r="U44" s="492">
        <v>1</v>
      </c>
      <c r="W44" s="1158">
        <v>1</v>
      </c>
      <c r="X44" s="1157"/>
      <c r="AB44" s="1157"/>
      <c r="AJ44" s="1158"/>
      <c r="AK44" s="1157"/>
      <c r="AP44" s="1158"/>
      <c r="AQ44" s="1157"/>
      <c r="AT44" s="1158"/>
      <c r="AU44" s="1157"/>
      <c r="AV44" s="1158"/>
    </row>
    <row r="45" spans="2:71">
      <c r="B45" s="1138"/>
      <c r="C45" s="1135" t="s">
        <v>1753</v>
      </c>
      <c r="D45" s="780" t="s">
        <v>1797</v>
      </c>
      <c r="E45" s="1232" t="s">
        <v>1757</v>
      </c>
      <c r="G45" s="1158">
        <v>1</v>
      </c>
      <c r="H45" s="1157"/>
      <c r="I45" s="492">
        <v>1</v>
      </c>
      <c r="K45" s="492">
        <v>1</v>
      </c>
      <c r="M45" s="492">
        <v>1</v>
      </c>
      <c r="O45" s="492">
        <v>1</v>
      </c>
      <c r="Q45" s="492">
        <v>1</v>
      </c>
      <c r="S45" s="492">
        <v>1</v>
      </c>
      <c r="U45" s="492">
        <v>1</v>
      </c>
      <c r="W45" s="1158">
        <v>1</v>
      </c>
      <c r="X45" s="1157"/>
      <c r="AB45" s="1157"/>
      <c r="AJ45" s="1158"/>
      <c r="AK45" s="1157"/>
      <c r="AP45" s="1158"/>
      <c r="AQ45" s="1157"/>
      <c r="AT45" s="1158"/>
      <c r="AU45" s="1157"/>
      <c r="AV45" s="1158"/>
    </row>
    <row r="46" spans="2:71">
      <c r="B46" s="1138"/>
      <c r="C46" s="1135" t="s">
        <v>1754</v>
      </c>
      <c r="D46" s="780" t="s">
        <v>1798</v>
      </c>
      <c r="E46" s="1232" t="s">
        <v>1758</v>
      </c>
      <c r="G46" s="1158">
        <v>1</v>
      </c>
      <c r="H46" s="1157"/>
      <c r="I46" s="492">
        <v>1</v>
      </c>
      <c r="K46" s="492">
        <v>1</v>
      </c>
      <c r="M46" s="492">
        <v>1</v>
      </c>
      <c r="O46" s="492">
        <v>1</v>
      </c>
      <c r="Q46" s="492">
        <v>1</v>
      </c>
      <c r="S46" s="492">
        <v>1</v>
      </c>
      <c r="U46" s="492">
        <v>1</v>
      </c>
      <c r="W46" s="1158">
        <v>1</v>
      </c>
      <c r="X46" s="1157"/>
      <c r="AB46" s="1157"/>
      <c r="AJ46" s="1158"/>
      <c r="AK46" s="1157"/>
      <c r="AP46" s="1158"/>
      <c r="AQ46" s="1157"/>
      <c r="AT46" s="1158"/>
      <c r="AU46" s="1157"/>
      <c r="AV46" s="1158"/>
    </row>
    <row r="47" spans="2:71" ht="27.6" customHeight="1" thickBot="1">
      <c r="B47" s="1139"/>
      <c r="C47" s="1161" t="s">
        <v>1755</v>
      </c>
      <c r="D47" s="1162" t="s">
        <v>1799</v>
      </c>
      <c r="E47" s="1233" t="s">
        <v>1759</v>
      </c>
      <c r="F47" s="777"/>
      <c r="G47" s="1160">
        <v>1</v>
      </c>
      <c r="H47" s="1159"/>
      <c r="I47" s="777">
        <v>1</v>
      </c>
      <c r="J47" s="777"/>
      <c r="K47" s="777">
        <v>1</v>
      </c>
      <c r="L47" s="777"/>
      <c r="M47" s="777">
        <v>1</v>
      </c>
      <c r="N47" s="777"/>
      <c r="O47" s="777">
        <v>1</v>
      </c>
      <c r="P47" s="777"/>
      <c r="Q47" s="777">
        <v>1</v>
      </c>
      <c r="R47" s="777"/>
      <c r="S47" s="777">
        <v>1</v>
      </c>
      <c r="T47" s="777"/>
      <c r="U47" s="777">
        <v>1</v>
      </c>
      <c r="V47" s="777"/>
      <c r="W47" s="1160">
        <v>1</v>
      </c>
      <c r="X47" s="1159"/>
      <c r="Y47" s="777"/>
      <c r="Z47" s="777"/>
      <c r="AA47" s="777"/>
      <c r="AB47" s="1159"/>
      <c r="AC47" s="777"/>
      <c r="AD47" s="777"/>
      <c r="AE47" s="777"/>
      <c r="AF47" s="777"/>
      <c r="AG47" s="777"/>
      <c r="AH47" s="777"/>
      <c r="AI47" s="777"/>
      <c r="AJ47" s="1160"/>
      <c r="AK47" s="1159"/>
      <c r="AL47" s="777"/>
      <c r="AM47" s="777"/>
      <c r="AN47" s="777"/>
      <c r="AO47" s="777"/>
      <c r="AP47" s="1160"/>
      <c r="AQ47" s="1159"/>
      <c r="AR47" s="777"/>
      <c r="AS47" s="777"/>
      <c r="AT47" s="1160"/>
      <c r="AU47" s="1159"/>
      <c r="AV47" s="1160"/>
    </row>
    <row r="48" spans="2:71" s="546" customFormat="1" ht="18" customHeight="1" thickTop="1">
      <c r="B48" s="1119"/>
      <c r="F48" s="1210">
        <f>SUM(F7:F47)</f>
        <v>4</v>
      </c>
      <c r="G48" s="1211">
        <f t="shared" ref="G48:AV48" si="0">SUM(G7:G47)</f>
        <v>24</v>
      </c>
      <c r="H48" s="1212">
        <f t="shared" si="0"/>
        <v>5</v>
      </c>
      <c r="I48" s="1213">
        <f t="shared" si="0"/>
        <v>23</v>
      </c>
      <c r="J48" s="1213">
        <f t="shared" si="0"/>
        <v>6</v>
      </c>
      <c r="K48" s="1213">
        <f t="shared" si="0"/>
        <v>22</v>
      </c>
      <c r="L48" s="1213">
        <f t="shared" si="0"/>
        <v>7</v>
      </c>
      <c r="M48" s="1213">
        <f t="shared" si="0"/>
        <v>21</v>
      </c>
      <c r="N48" s="1213">
        <f t="shared" si="0"/>
        <v>8</v>
      </c>
      <c r="O48" s="1213">
        <f t="shared" si="0"/>
        <v>20</v>
      </c>
      <c r="P48" s="1213">
        <f t="shared" si="0"/>
        <v>12</v>
      </c>
      <c r="Q48" s="1213">
        <f t="shared" si="0"/>
        <v>16</v>
      </c>
      <c r="R48" s="1213">
        <f t="shared" si="0"/>
        <v>18</v>
      </c>
      <c r="S48" s="1213">
        <f t="shared" si="0"/>
        <v>19</v>
      </c>
      <c r="T48" s="1213">
        <f t="shared" si="0"/>
        <v>5</v>
      </c>
      <c r="U48" s="1213">
        <f t="shared" si="0"/>
        <v>23</v>
      </c>
      <c r="V48" s="1213">
        <f t="shared" si="0"/>
        <v>8</v>
      </c>
      <c r="W48" s="1214">
        <f t="shared" si="0"/>
        <v>20</v>
      </c>
      <c r="X48" s="1215">
        <f t="shared" si="0"/>
        <v>18</v>
      </c>
      <c r="Y48" s="1216">
        <f t="shared" si="0"/>
        <v>15</v>
      </c>
      <c r="Z48" s="1217">
        <f t="shared" si="0"/>
        <v>13</v>
      </c>
      <c r="AA48" s="1218">
        <f t="shared" si="0"/>
        <v>12</v>
      </c>
      <c r="AB48" s="1152">
        <f t="shared" si="0"/>
        <v>10</v>
      </c>
      <c r="AC48" s="1224">
        <f t="shared" si="0"/>
        <v>10</v>
      </c>
      <c r="AD48" s="1224">
        <f t="shared" si="0"/>
        <v>10</v>
      </c>
      <c r="AE48" s="1224">
        <f t="shared" si="0"/>
        <v>10</v>
      </c>
      <c r="AF48" s="1224">
        <f t="shared" si="0"/>
        <v>10</v>
      </c>
      <c r="AG48" s="1224">
        <f t="shared" si="0"/>
        <v>10</v>
      </c>
      <c r="AH48" s="1224">
        <f t="shared" si="0"/>
        <v>10</v>
      </c>
      <c r="AI48" s="1224">
        <f t="shared" si="0"/>
        <v>10</v>
      </c>
      <c r="AJ48" s="1225">
        <f t="shared" si="0"/>
        <v>9</v>
      </c>
      <c r="AK48" s="1219">
        <f t="shared" si="0"/>
        <v>8</v>
      </c>
      <c r="AL48" s="1216">
        <f t="shared" si="0"/>
        <v>9</v>
      </c>
      <c r="AM48" s="1216">
        <f t="shared" si="0"/>
        <v>10</v>
      </c>
      <c r="AN48" s="1216">
        <f t="shared" si="0"/>
        <v>11</v>
      </c>
      <c r="AO48" s="1216">
        <f t="shared" si="0"/>
        <v>12</v>
      </c>
      <c r="AP48" s="1220">
        <f t="shared" si="0"/>
        <v>13</v>
      </c>
      <c r="AQ48" s="1221">
        <f t="shared" si="0"/>
        <v>8</v>
      </c>
      <c r="AR48" s="1217">
        <f t="shared" si="0"/>
        <v>9</v>
      </c>
      <c r="AS48" s="1217">
        <f t="shared" si="0"/>
        <v>11</v>
      </c>
      <c r="AT48" s="1222">
        <f t="shared" si="0"/>
        <v>12</v>
      </c>
      <c r="AU48" s="1223">
        <f t="shared" si="0"/>
        <v>8</v>
      </c>
      <c r="AV48" s="1218">
        <f t="shared" si="0"/>
        <v>11</v>
      </c>
      <c r="AW48" s="1118"/>
      <c r="AX48" s="1118"/>
      <c r="AY48" s="1118"/>
      <c r="AZ48" s="1118"/>
      <c r="BA48" s="1118"/>
      <c r="BB48" s="1118"/>
      <c r="BC48" s="1118"/>
      <c r="BD48" s="1118"/>
      <c r="BE48" s="1118"/>
      <c r="BF48" s="1118"/>
      <c r="BG48" s="1118"/>
      <c r="BH48" s="1118"/>
      <c r="BI48" s="1118"/>
      <c r="BJ48" s="1118"/>
      <c r="BK48" s="1118"/>
      <c r="BL48" s="1118"/>
      <c r="BM48" s="1118"/>
      <c r="BN48" s="1118"/>
      <c r="BO48" s="1118"/>
      <c r="BP48" s="1118"/>
      <c r="BQ48" s="1118"/>
      <c r="BR48" s="1118"/>
      <c r="BS48" s="1118"/>
    </row>
    <row r="49" spans="2:5">
      <c r="B49" s="603" t="s">
        <v>1804</v>
      </c>
    </row>
    <row r="50" spans="2:5" ht="6.6" customHeight="1">
      <c r="B50" s="603"/>
    </row>
    <row r="51" spans="2:5">
      <c r="C51" s="1132" t="s">
        <v>1801</v>
      </c>
      <c r="D51" s="1" t="s">
        <v>1802</v>
      </c>
      <c r="E51" s="1" t="s">
        <v>1837</v>
      </c>
    </row>
    <row r="52" spans="2:5" ht="4.1500000000000004" customHeight="1"/>
    <row r="53" spans="2:5">
      <c r="C53" s="1135" t="s">
        <v>1800</v>
      </c>
      <c r="D53" s="1" t="s">
        <v>1803</v>
      </c>
      <c r="E53" s="1" t="s">
        <v>1838</v>
      </c>
    </row>
  </sheetData>
  <sheetProtection algorithmName="SHA-512" hashValue="RpctE+gwjUDNuTqkkkKXWBVvx3Xh0wikPUFOFD5TBbbd3UNjJ5XlwKn6oqe3BcspsK3bPOZrd8GQcvcDYkRknQ==" saltValue="8Xbi4INypkiLGUcQUDlMKA==" spinCount="100000" sheet="1" objects="1" scenarios="1"/>
  <mergeCells count="12">
    <mergeCell ref="AU2:AV2"/>
    <mergeCell ref="H23:W23"/>
    <mergeCell ref="X23:AA23"/>
    <mergeCell ref="AB23:AJ23"/>
    <mergeCell ref="AK23:AP23"/>
    <mergeCell ref="AQ23:AT23"/>
    <mergeCell ref="H2:W2"/>
    <mergeCell ref="F2:G2"/>
    <mergeCell ref="X2:AA2"/>
    <mergeCell ref="AB2:AJ2"/>
    <mergeCell ref="AK2:AP2"/>
    <mergeCell ref="AQ2:AT2"/>
  </mergeCells>
  <conditionalFormatting sqref="F6:F47">
    <cfRule type="cellIs" dxfId="18" priority="13" operator="equal">
      <formula>1</formula>
    </cfRule>
  </conditionalFormatting>
  <conditionalFormatting sqref="G6:G47">
    <cfRule type="cellIs" dxfId="17" priority="12" operator="equal">
      <formula>1</formula>
    </cfRule>
  </conditionalFormatting>
  <conditionalFormatting sqref="H6:W22 H23 H24:W47">
    <cfRule type="cellIs" dxfId="16" priority="11" operator="equal">
      <formula>1</formula>
    </cfRule>
  </conditionalFormatting>
  <conditionalFormatting sqref="X6:X47">
    <cfRule type="cellIs" dxfId="15" priority="10" operator="equal">
      <formula>1</formula>
    </cfRule>
  </conditionalFormatting>
  <conditionalFormatting sqref="Y6:Y22 Y24:Y47">
    <cfRule type="cellIs" dxfId="14" priority="9" operator="equal">
      <formula>1</formula>
    </cfRule>
  </conditionalFormatting>
  <conditionalFormatting sqref="AB6:AJ22 AB24:AJ47 AB23">
    <cfRule type="cellIs" dxfId="13" priority="8" operator="equal">
      <formula>1</formula>
    </cfRule>
  </conditionalFormatting>
  <conditionalFormatting sqref="AK6:AP22 AK24:AP47 AK23">
    <cfRule type="cellIs" dxfId="12" priority="7" operator="equal">
      <formula>1</formula>
    </cfRule>
  </conditionalFormatting>
  <conditionalFormatting sqref="Z6:Z22 Z24:Z47">
    <cfRule type="cellIs" dxfId="11" priority="6" operator="equal">
      <formula>1</formula>
    </cfRule>
  </conditionalFormatting>
  <conditionalFormatting sqref="AQ6:AT22 AQ24:AT47">
    <cfRule type="cellIs" dxfId="10" priority="5" operator="equal">
      <formula>1</formula>
    </cfRule>
  </conditionalFormatting>
  <conditionalFormatting sqref="AA6:AA22 AA24:AA47">
    <cfRule type="cellIs" dxfId="9" priority="4" operator="equal">
      <formula>1</formula>
    </cfRule>
  </conditionalFormatting>
  <conditionalFormatting sqref="AU6:AV47">
    <cfRule type="cellIs" dxfId="8" priority="2" operator="equal">
      <formula>1</formula>
    </cfRule>
  </conditionalFormatting>
  <conditionalFormatting sqref="AQ23">
    <cfRule type="cellIs" dxfId="7" priority="1" operator="equal">
      <formula>1</formula>
    </cfRule>
  </conditionalFormatting>
  <printOptions horizontalCentered="1"/>
  <pageMargins left="0.19685039370078741" right="0.19685039370078741" top="0.78740157480314965" bottom="0.39370078740157483" header="0.31496062992125984" footer="0.31496062992125984"/>
  <pageSetup paperSize="8" scale="43"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FEC4B-60D1-4917-9964-97B896226541}">
  <sheetPr codeName="Trang_tính12">
    <tabColor theme="5" tint="0.79998168889431442"/>
    <pageSetUpPr fitToPage="1"/>
  </sheetPr>
  <dimension ref="A1:AF132"/>
  <sheetViews>
    <sheetView showGridLines="0" zoomScale="120" zoomScaleNormal="120" workbookViewId="0">
      <pane ySplit="26" topLeftCell="A50" activePane="bottomLeft" state="frozen"/>
      <selection activeCell="G6" sqref="G6"/>
      <selection pane="bottomLeft" activeCell="A58" sqref="A58:XFD58"/>
    </sheetView>
  </sheetViews>
  <sheetFormatPr defaultRowHeight="12.75" outlineLevelRow="1"/>
  <cols>
    <col min="1" max="1" width="3.140625" customWidth="1"/>
    <col min="2" max="2" width="11.140625" style="591" customWidth="1"/>
    <col min="3" max="3" width="20.140625" style="591" customWidth="1"/>
    <col min="4" max="4" width="13" style="955" customWidth="1"/>
    <col min="5" max="5" width="4.28515625" style="955" customWidth="1"/>
    <col min="6" max="11" width="18.7109375" customWidth="1"/>
    <col min="12" max="12" width="20.140625" customWidth="1"/>
    <col min="13" max="19" width="18.7109375" customWidth="1"/>
  </cols>
  <sheetData>
    <row r="1" spans="1:24" ht="12.75" customHeight="1">
      <c r="F1" s="407"/>
      <c r="G1" s="407"/>
      <c r="H1" s="407"/>
      <c r="I1" s="407"/>
      <c r="J1" s="407"/>
      <c r="K1" s="407"/>
      <c r="L1" s="407"/>
      <c r="M1" s="407"/>
      <c r="N1" s="407"/>
      <c r="O1" s="407"/>
      <c r="P1" s="407"/>
      <c r="Q1" s="407"/>
      <c r="R1" s="407"/>
      <c r="S1" s="407"/>
    </row>
    <row r="2" spans="1:24" ht="13.15" hidden="1" customHeight="1">
      <c r="F2" s="1387" t="s">
        <v>761</v>
      </c>
      <c r="G2" s="1388"/>
      <c r="H2" s="1388"/>
      <c r="I2" s="1388"/>
      <c r="J2" s="1388"/>
      <c r="K2" s="1388"/>
      <c r="L2" s="1388"/>
      <c r="M2" s="1388"/>
      <c r="N2" s="1388"/>
      <c r="O2" s="1388"/>
      <c r="P2" s="1388"/>
      <c r="Q2" s="1388"/>
      <c r="R2" s="1388"/>
      <c r="S2" s="1389"/>
    </row>
    <row r="3" spans="1:24" ht="13.15" hidden="1" customHeight="1">
      <c r="F3" s="1373" t="s">
        <v>762</v>
      </c>
      <c r="G3" s="1374"/>
      <c r="H3" s="1374"/>
      <c r="I3" s="1375"/>
      <c r="J3" s="1379" t="s">
        <v>763</v>
      </c>
      <c r="K3" s="1380"/>
      <c r="L3" s="1381"/>
      <c r="M3" s="1382" t="s">
        <v>764</v>
      </c>
      <c r="N3" s="1383"/>
      <c r="O3" s="1383"/>
      <c r="P3" s="1384"/>
      <c r="Q3" s="1385" t="s">
        <v>765</v>
      </c>
      <c r="R3" s="1386"/>
      <c r="S3" s="439" t="s">
        <v>766</v>
      </c>
    </row>
    <row r="4" spans="1:24" s="382" customFormat="1" hidden="1">
      <c r="B4" s="443"/>
      <c r="C4" s="443"/>
      <c r="D4" s="956"/>
      <c r="E4" s="956"/>
      <c r="F4" s="433">
        <v>14</v>
      </c>
      <c r="G4" s="434">
        <v>15</v>
      </c>
      <c r="H4" s="434">
        <v>16</v>
      </c>
      <c r="I4" s="435">
        <v>17</v>
      </c>
      <c r="J4" s="433">
        <v>18</v>
      </c>
      <c r="K4" s="434">
        <v>19</v>
      </c>
      <c r="L4" s="435">
        <v>20</v>
      </c>
      <c r="M4" s="433">
        <v>21</v>
      </c>
      <c r="N4" s="434">
        <v>22</v>
      </c>
      <c r="O4" s="434">
        <v>23</v>
      </c>
      <c r="P4" s="435">
        <v>24</v>
      </c>
      <c r="Q4" s="433">
        <v>25</v>
      </c>
      <c r="R4" s="435">
        <v>26</v>
      </c>
      <c r="S4" s="436">
        <v>27</v>
      </c>
    </row>
    <row r="5" spans="1:24" s="958" customFormat="1" ht="30" hidden="1" customHeight="1">
      <c r="D5" s="959"/>
      <c r="E5" s="959"/>
      <c r="F5" s="960" t="s">
        <v>68</v>
      </c>
      <c r="G5" s="961" t="s">
        <v>682</v>
      </c>
      <c r="H5" s="961" t="s">
        <v>683</v>
      </c>
      <c r="I5" s="962" t="s">
        <v>1478</v>
      </c>
      <c r="J5" s="960" t="s">
        <v>66</v>
      </c>
      <c r="K5" s="961" t="s">
        <v>686</v>
      </c>
      <c r="L5" s="962" t="s">
        <v>687</v>
      </c>
      <c r="M5" s="960" t="s">
        <v>67</v>
      </c>
      <c r="N5" s="961" t="s">
        <v>1494</v>
      </c>
      <c r="O5" s="961" t="s">
        <v>689</v>
      </c>
      <c r="P5" s="962" t="s">
        <v>1479</v>
      </c>
      <c r="Q5" s="960" t="s">
        <v>691</v>
      </c>
      <c r="R5" s="962" t="s">
        <v>692</v>
      </c>
      <c r="S5" s="963" t="s">
        <v>197</v>
      </c>
    </row>
    <row r="6" spans="1:24" s="964" customFormat="1" hidden="1">
      <c r="B6" s="965"/>
      <c r="C6" s="965"/>
      <c r="D6" s="966"/>
      <c r="E6" s="966"/>
      <c r="F6" s="967" t="str">
        <f>Cetasika!F16</f>
        <v>Moha</v>
      </c>
      <c r="G6" s="968" t="str">
        <f>Cetasika!F17</f>
        <v>Ahirika</v>
      </c>
      <c r="H6" s="968" t="str">
        <f>Cetasika!F18</f>
        <v>Anottappa</v>
      </c>
      <c r="I6" s="969" t="str">
        <f>Cetasika!F19</f>
        <v>Uddhacca</v>
      </c>
      <c r="J6" s="967" t="str">
        <f>Cetasika!F20</f>
        <v>Lobha</v>
      </c>
      <c r="K6" s="968" t="str">
        <f>Cetasika!F21</f>
        <v>Diṭṭhi</v>
      </c>
      <c r="L6" s="969" t="str">
        <f>Cetasika!F22</f>
        <v>Māna</v>
      </c>
      <c r="M6" s="967" t="str">
        <f>Cetasika!F23</f>
        <v>Dosa</v>
      </c>
      <c r="N6" s="968" t="str">
        <f>Cetasika!F24</f>
        <v>Issā</v>
      </c>
      <c r="O6" s="968" t="str">
        <f>Cetasika!F25</f>
        <v>Macchariya</v>
      </c>
      <c r="P6" s="969" t="str">
        <f>Cetasika!F26</f>
        <v>Kukkucca</v>
      </c>
      <c r="Q6" s="967" t="str">
        <f>Cetasika!F27</f>
        <v>Thina</v>
      </c>
      <c r="R6" s="969" t="str">
        <f>Cetasika!F28</f>
        <v>Middha</v>
      </c>
      <c r="S6" s="970" t="str">
        <f>Cetasika!F29</f>
        <v>Vicikicchā</v>
      </c>
    </row>
    <row r="7" spans="1:24" s="382" customFormat="1" hidden="1">
      <c r="B7" s="443"/>
      <c r="C7" s="443"/>
      <c r="D7" s="956"/>
      <c r="E7" s="956"/>
    </row>
    <row r="8" spans="1:24" s="382" customFormat="1" hidden="1">
      <c r="B8" s="443"/>
      <c r="C8" s="443"/>
      <c r="D8" s="956"/>
      <c r="E8" s="956"/>
    </row>
    <row r="9" spans="1:24" s="374" customFormat="1" ht="28.15" hidden="1" customHeight="1">
      <c r="A9" s="971">
        <v>4</v>
      </c>
      <c r="B9" s="972" t="s">
        <v>1443</v>
      </c>
      <c r="C9" s="973" t="s">
        <v>1434</v>
      </c>
      <c r="D9" s="974" t="s">
        <v>1454</v>
      </c>
      <c r="E9" s="974"/>
      <c r="F9" s="974" t="s">
        <v>1463</v>
      </c>
      <c r="G9" s="975"/>
      <c r="H9" s="975"/>
      <c r="I9" s="975"/>
      <c r="J9" s="974" t="s">
        <v>1471</v>
      </c>
      <c r="K9" s="974" t="s">
        <v>1462</v>
      </c>
      <c r="L9" s="975"/>
      <c r="M9" s="975"/>
      <c r="N9" s="975"/>
      <c r="O9" s="975"/>
      <c r="P9" s="975"/>
      <c r="Q9" s="975"/>
      <c r="R9" s="975"/>
      <c r="S9" s="976"/>
      <c r="T9" s="441"/>
      <c r="U9" s="441"/>
      <c r="V9" s="441"/>
      <c r="W9" s="441"/>
      <c r="X9" s="441"/>
    </row>
    <row r="10" spans="1:24" s="374" customFormat="1" ht="28.15" hidden="1" customHeight="1">
      <c r="A10" s="971">
        <v>4</v>
      </c>
      <c r="B10" s="972" t="s">
        <v>1444</v>
      </c>
      <c r="C10" s="973" t="s">
        <v>1435</v>
      </c>
      <c r="D10" s="974" t="s">
        <v>1455</v>
      </c>
      <c r="E10" s="974"/>
      <c r="F10" s="974" t="s">
        <v>1465</v>
      </c>
      <c r="G10" s="975"/>
      <c r="H10" s="975"/>
      <c r="I10" s="975"/>
      <c r="J10" s="974" t="s">
        <v>1472</v>
      </c>
      <c r="K10" s="974" t="s">
        <v>1464</v>
      </c>
      <c r="L10" s="975"/>
      <c r="M10" s="975"/>
      <c r="N10" s="975"/>
      <c r="O10" s="975"/>
      <c r="P10" s="975"/>
      <c r="Q10" s="975"/>
      <c r="R10" s="975"/>
      <c r="S10" s="976"/>
      <c r="T10" s="441"/>
      <c r="U10" s="441"/>
      <c r="V10" s="441"/>
      <c r="W10" s="441"/>
      <c r="X10" s="441"/>
    </row>
    <row r="11" spans="1:24" s="374" customFormat="1" ht="28.15" hidden="1" customHeight="1">
      <c r="A11" s="971">
        <v>4</v>
      </c>
      <c r="B11" s="972" t="s">
        <v>1445</v>
      </c>
      <c r="C11" s="973" t="s">
        <v>1436</v>
      </c>
      <c r="D11" s="974" t="s">
        <v>1452</v>
      </c>
      <c r="E11" s="974"/>
      <c r="F11" s="974" t="s">
        <v>1466</v>
      </c>
      <c r="G11" s="975"/>
      <c r="H11" s="975"/>
      <c r="I11" s="975"/>
      <c r="J11" s="974" t="s">
        <v>1467</v>
      </c>
      <c r="K11" s="974" t="s">
        <v>1468</v>
      </c>
      <c r="L11" s="975"/>
      <c r="M11" s="975"/>
      <c r="N11" s="975"/>
      <c r="O11" s="975"/>
      <c r="P11" s="975"/>
      <c r="Q11" s="975"/>
      <c r="R11" s="975"/>
      <c r="S11" s="976"/>
      <c r="T11" s="441"/>
      <c r="U11" s="441"/>
      <c r="V11" s="441"/>
      <c r="W11" s="441"/>
      <c r="X11" s="441"/>
    </row>
    <row r="12" spans="1:24" s="374" customFormat="1" ht="28.15" hidden="1" customHeight="1">
      <c r="A12" s="971">
        <v>4</v>
      </c>
      <c r="B12" s="972" t="s">
        <v>1446</v>
      </c>
      <c r="C12" s="973" t="s">
        <v>1437</v>
      </c>
      <c r="D12" s="974" t="s">
        <v>1453</v>
      </c>
      <c r="E12" s="974"/>
      <c r="F12" s="975"/>
      <c r="G12" s="975"/>
      <c r="H12" s="975"/>
      <c r="I12" s="975"/>
      <c r="J12" s="974" t="s">
        <v>1469</v>
      </c>
      <c r="K12" s="974" t="s">
        <v>1473</v>
      </c>
      <c r="L12" s="975"/>
      <c r="M12" s="974" t="s">
        <v>1470</v>
      </c>
      <c r="N12" s="975"/>
      <c r="O12" s="975"/>
      <c r="P12" s="975"/>
      <c r="Q12" s="975"/>
      <c r="R12" s="975"/>
      <c r="S12" s="976"/>
      <c r="T12" s="441"/>
      <c r="U12" s="441"/>
      <c r="V12" s="441"/>
      <c r="W12" s="441"/>
      <c r="X12" s="441"/>
    </row>
    <row r="13" spans="1:24" s="374" customFormat="1" ht="38.25" hidden="1">
      <c r="A13" s="971">
        <v>4</v>
      </c>
      <c r="B13" s="972" t="s">
        <v>1447</v>
      </c>
      <c r="C13" s="973" t="s">
        <v>1438</v>
      </c>
      <c r="D13" s="974" t="s">
        <v>1460</v>
      </c>
      <c r="E13" s="974"/>
      <c r="F13" s="975"/>
      <c r="G13" s="975"/>
      <c r="H13" s="975"/>
      <c r="I13" s="975"/>
      <c r="J13" s="975" t="s">
        <v>1461</v>
      </c>
      <c r="K13" s="974" t="s">
        <v>1474</v>
      </c>
      <c r="L13" s="975"/>
      <c r="M13" s="975"/>
      <c r="N13" s="975"/>
      <c r="O13" s="975"/>
      <c r="P13" s="975"/>
      <c r="Q13" s="975"/>
      <c r="R13" s="975"/>
      <c r="S13" s="976"/>
      <c r="T13" s="441"/>
      <c r="U13" s="441"/>
      <c r="V13" s="441"/>
      <c r="W13" s="441"/>
      <c r="X13" s="441"/>
    </row>
    <row r="14" spans="1:24" s="374" customFormat="1" ht="28.15" hidden="1" customHeight="1">
      <c r="A14" s="971"/>
      <c r="B14" s="977"/>
      <c r="C14" s="978"/>
      <c r="D14" s="979"/>
      <c r="E14" s="979"/>
      <c r="F14" s="979"/>
      <c r="G14" s="979"/>
      <c r="H14" s="979"/>
      <c r="I14" s="979"/>
      <c r="J14" s="979"/>
      <c r="K14" s="979"/>
      <c r="L14" s="979"/>
      <c r="M14" s="979"/>
      <c r="N14" s="979"/>
      <c r="O14" s="979"/>
      <c r="P14" s="979"/>
      <c r="Q14" s="979"/>
      <c r="R14" s="979"/>
      <c r="S14" s="980"/>
      <c r="T14" s="441"/>
      <c r="U14" s="441"/>
      <c r="V14" s="441"/>
      <c r="W14" s="441"/>
      <c r="X14" s="441"/>
    </row>
    <row r="15" spans="1:24" s="374" customFormat="1" ht="28.15" hidden="1" customHeight="1">
      <c r="A15" s="971">
        <v>6</v>
      </c>
      <c r="B15" s="972" t="s">
        <v>1448</v>
      </c>
      <c r="C15" s="973" t="s">
        <v>1439</v>
      </c>
      <c r="D15" s="974" t="s">
        <v>1456</v>
      </c>
      <c r="E15" s="974"/>
      <c r="F15" s="974" t="s">
        <v>1482</v>
      </c>
      <c r="G15" s="975"/>
      <c r="H15" s="975"/>
      <c r="I15" s="974" t="s">
        <v>1480</v>
      </c>
      <c r="J15" s="974" t="s">
        <v>1475</v>
      </c>
      <c r="K15" s="975"/>
      <c r="L15" s="975"/>
      <c r="M15" s="974" t="s">
        <v>1476</v>
      </c>
      <c r="N15" s="975"/>
      <c r="O15" s="975"/>
      <c r="P15" s="974" t="s">
        <v>1480</v>
      </c>
      <c r="Q15" s="982" t="s">
        <v>1477</v>
      </c>
      <c r="R15" s="982" t="s">
        <v>1477</v>
      </c>
      <c r="S15" s="981" t="s">
        <v>1481</v>
      </c>
      <c r="T15" s="441"/>
      <c r="U15" s="441"/>
      <c r="V15" s="441"/>
      <c r="W15" s="441"/>
      <c r="X15" s="441"/>
    </row>
    <row r="16" spans="1:24" s="374" customFormat="1" ht="28.15" hidden="1" customHeight="1">
      <c r="A16" s="971"/>
      <c r="B16" s="977"/>
      <c r="C16" s="978"/>
      <c r="D16" s="979"/>
      <c r="E16" s="979"/>
      <c r="F16" s="979"/>
      <c r="G16" s="979"/>
      <c r="H16" s="979"/>
      <c r="I16" s="979"/>
      <c r="J16" s="979"/>
      <c r="K16" s="979"/>
      <c r="L16" s="979"/>
      <c r="M16" s="979"/>
      <c r="N16" s="979"/>
      <c r="O16" s="979"/>
      <c r="P16" s="979"/>
      <c r="Q16" s="979"/>
      <c r="R16" s="979"/>
      <c r="S16" s="980"/>
      <c r="T16" s="441"/>
      <c r="U16" s="441"/>
      <c r="V16" s="441"/>
      <c r="W16" s="441"/>
      <c r="X16" s="441"/>
    </row>
    <row r="17" spans="1:32" s="374" customFormat="1" ht="28.15" hidden="1" customHeight="1">
      <c r="A17" s="971">
        <v>7</v>
      </c>
      <c r="B17" s="972" t="s">
        <v>1449</v>
      </c>
      <c r="C17" s="973" t="s">
        <v>1440</v>
      </c>
      <c r="D17" s="974" t="s">
        <v>1457</v>
      </c>
      <c r="E17" s="974"/>
      <c r="F17" s="974" t="s">
        <v>1488</v>
      </c>
      <c r="G17" s="975"/>
      <c r="H17" s="975"/>
      <c r="I17" s="975"/>
      <c r="J17" s="974" t="s">
        <v>1483</v>
      </c>
      <c r="K17" s="974" t="s">
        <v>1486</v>
      </c>
      <c r="L17" s="974" t="s">
        <v>1485</v>
      </c>
      <c r="M17" s="974" t="s">
        <v>1484</v>
      </c>
      <c r="N17" s="975"/>
      <c r="O17" s="975"/>
      <c r="P17" s="975"/>
      <c r="Q17" s="975"/>
      <c r="R17" s="975"/>
      <c r="S17" s="981" t="s">
        <v>1487</v>
      </c>
      <c r="T17" s="441"/>
      <c r="U17" s="441"/>
      <c r="V17" s="441"/>
      <c r="W17" s="441"/>
      <c r="X17" s="441"/>
    </row>
    <row r="18" spans="1:32" s="374" customFormat="1" ht="28.15" hidden="1" customHeight="1">
      <c r="A18" s="971"/>
      <c r="B18" s="977"/>
      <c r="C18" s="978"/>
      <c r="D18" s="979"/>
      <c r="E18" s="979"/>
      <c r="F18" s="979"/>
      <c r="G18" s="979"/>
      <c r="H18" s="979"/>
      <c r="I18" s="979"/>
      <c r="J18" s="979"/>
      <c r="K18" s="979"/>
      <c r="L18" s="979"/>
      <c r="M18" s="979"/>
      <c r="N18" s="979"/>
      <c r="O18" s="979"/>
      <c r="P18" s="979"/>
      <c r="Q18" s="979"/>
      <c r="R18" s="979"/>
      <c r="S18" s="980"/>
      <c r="T18" s="441"/>
      <c r="U18" s="441"/>
      <c r="V18" s="441"/>
      <c r="W18" s="441"/>
      <c r="X18" s="441"/>
    </row>
    <row r="19" spans="1:32" s="374" customFormat="1" ht="28.15" hidden="1" customHeight="1">
      <c r="A19" s="971">
        <v>10</v>
      </c>
      <c r="B19" s="972" t="s">
        <v>1450</v>
      </c>
      <c r="C19" s="973" t="s">
        <v>1441</v>
      </c>
      <c r="D19" s="974" t="s">
        <v>1458</v>
      </c>
      <c r="E19" s="974"/>
      <c r="F19" s="974" t="s">
        <v>1497</v>
      </c>
      <c r="G19" s="975"/>
      <c r="H19" s="975"/>
      <c r="I19" s="975"/>
      <c r="J19" s="974" t="s">
        <v>1489</v>
      </c>
      <c r="K19" s="974" t="s">
        <v>1492</v>
      </c>
      <c r="L19" s="974" t="s">
        <v>1491</v>
      </c>
      <c r="M19" s="974" t="s">
        <v>1490</v>
      </c>
      <c r="N19" s="974" t="s">
        <v>1495</v>
      </c>
      <c r="O19" s="974" t="s">
        <v>1496</v>
      </c>
      <c r="P19" s="975"/>
      <c r="Q19" s="975"/>
      <c r="R19" s="975"/>
      <c r="S19" s="981" t="s">
        <v>1493</v>
      </c>
      <c r="T19" s="441"/>
      <c r="U19" s="441"/>
      <c r="V19" s="441"/>
      <c r="W19" s="441"/>
      <c r="X19" s="441"/>
    </row>
    <row r="20" spans="1:32" s="374" customFormat="1" ht="28.15" hidden="1" customHeight="1">
      <c r="A20" s="971">
        <v>10</v>
      </c>
      <c r="B20" s="972" t="s">
        <v>1451</v>
      </c>
      <c r="C20" s="973" t="s">
        <v>1442</v>
      </c>
      <c r="D20" s="974" t="s">
        <v>1459</v>
      </c>
      <c r="E20" s="974"/>
      <c r="F20" s="974" t="s">
        <v>1500</v>
      </c>
      <c r="G20" s="974" t="s">
        <v>1505</v>
      </c>
      <c r="H20" s="974" t="s">
        <v>1506</v>
      </c>
      <c r="I20" s="974" t="s">
        <v>1504</v>
      </c>
      <c r="J20" s="974" t="s">
        <v>1498</v>
      </c>
      <c r="K20" s="974" t="s">
        <v>1501</v>
      </c>
      <c r="L20" s="974" t="s">
        <v>1491</v>
      </c>
      <c r="M20" s="974" t="s">
        <v>1499</v>
      </c>
      <c r="N20" s="975"/>
      <c r="O20" s="975"/>
      <c r="P20" s="975"/>
      <c r="Q20" s="974" t="s">
        <v>1503</v>
      </c>
      <c r="R20" s="975"/>
      <c r="S20" s="981" t="s">
        <v>1502</v>
      </c>
      <c r="T20" s="441"/>
      <c r="U20" s="441"/>
      <c r="V20" s="441"/>
      <c r="W20" s="441"/>
      <c r="X20" s="441"/>
    </row>
    <row r="21" spans="1:32" hidden="1">
      <c r="D21" s="591"/>
      <c r="E21" s="591"/>
      <c r="F21" s="591"/>
      <c r="G21" s="591"/>
      <c r="H21" s="591"/>
      <c r="I21" s="591"/>
      <c r="J21" s="591"/>
      <c r="K21" s="591"/>
      <c r="L21" s="591"/>
      <c r="M21" s="591"/>
      <c r="N21" s="591"/>
      <c r="O21" s="591"/>
      <c r="P21" s="591"/>
      <c r="Q21" s="591"/>
      <c r="R21" s="591"/>
      <c r="S21" s="591"/>
      <c r="T21" s="591"/>
      <c r="U21" s="591"/>
      <c r="V21" s="591"/>
      <c r="W21" s="591"/>
      <c r="X21" s="591"/>
      <c r="Y21" s="591"/>
      <c r="Z21" s="591"/>
      <c r="AA21" s="591"/>
      <c r="AB21" s="591"/>
      <c r="AC21" s="591"/>
      <c r="AD21" s="591"/>
      <c r="AE21" s="591"/>
      <c r="AF21" s="591"/>
    </row>
    <row r="22" spans="1:32" hidden="1">
      <c r="D22" s="591"/>
      <c r="E22" s="591"/>
      <c r="F22" s="591"/>
      <c r="G22" s="591"/>
      <c r="H22" s="591"/>
      <c r="I22" s="591"/>
      <c r="J22" s="591"/>
      <c r="K22" s="591"/>
      <c r="L22" s="591"/>
      <c r="M22" s="591"/>
      <c r="N22" s="591"/>
      <c r="O22" s="591"/>
      <c r="P22" s="591"/>
      <c r="Q22" s="591"/>
      <c r="R22" s="591"/>
      <c r="S22" s="591"/>
      <c r="T22" s="591"/>
      <c r="U22" s="591"/>
      <c r="V22" s="591"/>
      <c r="W22" s="591"/>
      <c r="X22" s="591"/>
      <c r="Y22" s="591"/>
      <c r="Z22" s="591"/>
      <c r="AA22" s="591"/>
      <c r="AB22" s="591"/>
      <c r="AC22" s="591"/>
      <c r="AD22" s="591"/>
      <c r="AE22" s="591"/>
      <c r="AF22" s="591"/>
    </row>
    <row r="23" spans="1:32" ht="18" customHeight="1">
      <c r="C23" s="1043"/>
      <c r="D23" s="1044"/>
      <c r="E23" s="1045" t="s">
        <v>1898</v>
      </c>
      <c r="F23" s="1046" t="s">
        <v>1578</v>
      </c>
      <c r="G23" s="591"/>
      <c r="H23" s="591"/>
      <c r="I23" s="591"/>
      <c r="J23" s="591"/>
      <c r="K23" s="591"/>
      <c r="L23" s="591"/>
      <c r="M23" s="591"/>
      <c r="N23" s="591"/>
      <c r="O23" s="591"/>
      <c r="P23" s="591"/>
      <c r="Q23" s="591"/>
      <c r="R23" s="591"/>
      <c r="S23" s="591"/>
      <c r="T23" s="591"/>
      <c r="U23" s="591"/>
      <c r="V23" s="591"/>
      <c r="W23" s="591"/>
      <c r="X23" s="591"/>
      <c r="Y23" s="591"/>
      <c r="Z23" s="591"/>
      <c r="AA23" s="591"/>
      <c r="AB23" s="591"/>
      <c r="AC23" s="591"/>
      <c r="AD23" s="591"/>
      <c r="AE23" s="591"/>
      <c r="AF23" s="591"/>
    </row>
    <row r="24" spans="1:32">
      <c r="F24" s="1003" t="s">
        <v>1507</v>
      </c>
      <c r="G24" s="1004" t="s">
        <v>1508</v>
      </c>
      <c r="H24" s="1004" t="s">
        <v>1509</v>
      </c>
      <c r="I24" s="1004" t="s">
        <v>1510</v>
      </c>
      <c r="J24" s="1004" t="s">
        <v>1511</v>
      </c>
      <c r="K24" s="1004" t="s">
        <v>1512</v>
      </c>
      <c r="L24" s="1004" t="s">
        <v>1513</v>
      </c>
      <c r="M24" s="1004" t="s">
        <v>1514</v>
      </c>
      <c r="N24" s="1005" t="s">
        <v>1515</v>
      </c>
      <c r="O24" s="591"/>
      <c r="P24" s="591"/>
      <c r="Q24" s="591"/>
      <c r="R24" s="591"/>
      <c r="S24" s="591"/>
      <c r="T24" s="591"/>
      <c r="U24" s="591"/>
      <c r="V24" s="591"/>
      <c r="W24" s="591"/>
      <c r="X24" s="591"/>
      <c r="Y24" s="591"/>
      <c r="Z24" s="591"/>
      <c r="AA24" s="591"/>
      <c r="AB24" s="591"/>
      <c r="AC24" s="591"/>
      <c r="AD24" s="591"/>
      <c r="AE24" s="591"/>
      <c r="AF24" s="591"/>
    </row>
    <row r="25" spans="1:32">
      <c r="F25" s="1006" t="s">
        <v>1434</v>
      </c>
      <c r="G25" s="1007" t="s">
        <v>1435</v>
      </c>
      <c r="H25" s="1007" t="s">
        <v>1436</v>
      </c>
      <c r="I25" s="1007" t="s">
        <v>1437</v>
      </c>
      <c r="J25" s="1007" t="s">
        <v>1438</v>
      </c>
      <c r="K25" s="1007" t="s">
        <v>1439</v>
      </c>
      <c r="L25" s="1007" t="s">
        <v>1440</v>
      </c>
      <c r="M25" s="1007" t="s">
        <v>1441</v>
      </c>
      <c r="N25" s="1008" t="s">
        <v>1442</v>
      </c>
      <c r="O25" s="591"/>
      <c r="P25" s="591"/>
      <c r="Q25" s="591"/>
      <c r="R25" s="591"/>
      <c r="S25" s="591"/>
      <c r="T25" s="591"/>
      <c r="U25" s="591"/>
      <c r="V25" s="591"/>
      <c r="W25" s="591"/>
      <c r="X25" s="591"/>
      <c r="Y25" s="591"/>
      <c r="Z25" s="591"/>
      <c r="AA25" s="591"/>
      <c r="AB25" s="591"/>
      <c r="AC25" s="591"/>
      <c r="AD25" s="591"/>
      <c r="AE25" s="591"/>
      <c r="AF25" s="591"/>
    </row>
    <row r="26" spans="1:32" ht="24">
      <c r="B26" s="957"/>
      <c r="F26" s="1009" t="s">
        <v>1454</v>
      </c>
      <c r="G26" s="1010" t="s">
        <v>1455</v>
      </c>
      <c r="H26" s="1010" t="s">
        <v>1452</v>
      </c>
      <c r="I26" s="1010" t="s">
        <v>1453</v>
      </c>
      <c r="J26" s="1010" t="s">
        <v>1460</v>
      </c>
      <c r="K26" s="1010" t="s">
        <v>1456</v>
      </c>
      <c r="L26" s="1010" t="s">
        <v>1457</v>
      </c>
      <c r="M26" s="1010" t="s">
        <v>1517</v>
      </c>
      <c r="N26" s="1011" t="s">
        <v>1516</v>
      </c>
      <c r="O26" s="591"/>
      <c r="P26" s="591"/>
      <c r="Q26" s="591"/>
      <c r="R26" s="591"/>
      <c r="S26" s="591"/>
      <c r="T26" s="591"/>
      <c r="U26" s="591"/>
      <c r="V26" s="591"/>
      <c r="W26" s="591"/>
      <c r="X26" s="591"/>
      <c r="Y26" s="591"/>
      <c r="Z26" s="591"/>
      <c r="AA26" s="591"/>
      <c r="AB26" s="591"/>
      <c r="AC26" s="591"/>
      <c r="AD26" s="591"/>
      <c r="AE26" s="591"/>
      <c r="AF26" s="591"/>
    </row>
    <row r="27" spans="1:32">
      <c r="B27" s="1601" t="s">
        <v>195</v>
      </c>
      <c r="C27" s="987" t="s">
        <v>68</v>
      </c>
      <c r="D27" s="984" t="s">
        <v>836</v>
      </c>
      <c r="E27" s="1014">
        <f>COUNTA(F27:N27)</f>
        <v>7</v>
      </c>
      <c r="F27" s="1017" t="s">
        <v>1463</v>
      </c>
      <c r="G27" s="1018" t="s">
        <v>1523</v>
      </c>
      <c r="H27" s="1019" t="s">
        <v>1466</v>
      </c>
      <c r="I27" s="1019"/>
      <c r="J27" s="1019"/>
      <c r="K27" s="1019" t="s">
        <v>1482</v>
      </c>
      <c r="L27" s="1019" t="s">
        <v>1488</v>
      </c>
      <c r="M27" s="1019" t="s">
        <v>1497</v>
      </c>
      <c r="N27" s="1020" t="s">
        <v>1500</v>
      </c>
      <c r="O27" s="591"/>
      <c r="P27" s="591"/>
      <c r="Q27" s="591"/>
      <c r="R27" s="591"/>
      <c r="S27" s="591"/>
      <c r="T27" s="591"/>
      <c r="U27" s="591"/>
      <c r="V27" s="591"/>
      <c r="W27" s="591"/>
      <c r="X27" s="591"/>
      <c r="Y27" s="591"/>
      <c r="Z27" s="591"/>
      <c r="AA27" s="591"/>
      <c r="AB27" s="591"/>
      <c r="AC27" s="591"/>
      <c r="AD27" s="591"/>
      <c r="AE27" s="591"/>
      <c r="AF27" s="591"/>
    </row>
    <row r="28" spans="1:32">
      <c r="B28" s="1600"/>
      <c r="C28" s="988" t="s">
        <v>682</v>
      </c>
      <c r="D28" s="985" t="s">
        <v>843</v>
      </c>
      <c r="E28" s="1015">
        <f t="shared" ref="E28:E40" si="0">COUNTA(F28:N28)</f>
        <v>1</v>
      </c>
      <c r="F28" s="1021"/>
      <c r="G28" s="1022"/>
      <c r="H28" s="1022"/>
      <c r="I28" s="1022"/>
      <c r="J28" s="1022"/>
      <c r="K28" s="1022"/>
      <c r="L28" s="1022"/>
      <c r="M28" s="1022"/>
      <c r="N28" s="1023" t="s">
        <v>1505</v>
      </c>
      <c r="O28" s="591"/>
      <c r="P28" s="591"/>
      <c r="Q28" s="591"/>
      <c r="R28" s="591"/>
      <c r="S28" s="591"/>
      <c r="T28" s="591"/>
      <c r="U28" s="591"/>
      <c r="V28" s="591"/>
      <c r="W28" s="591"/>
      <c r="X28" s="591"/>
      <c r="Y28" s="591"/>
      <c r="Z28" s="591"/>
      <c r="AA28" s="591"/>
      <c r="AB28" s="591"/>
      <c r="AC28" s="591"/>
      <c r="AD28" s="591"/>
      <c r="AE28" s="591"/>
      <c r="AF28" s="591"/>
    </row>
    <row r="29" spans="1:32">
      <c r="B29" s="1600"/>
      <c r="C29" s="988" t="s">
        <v>683</v>
      </c>
      <c r="D29" s="985" t="s">
        <v>844</v>
      </c>
      <c r="E29" s="1015">
        <f t="shared" si="0"/>
        <v>1</v>
      </c>
      <c r="F29" s="1021"/>
      <c r="G29" s="1022"/>
      <c r="H29" s="1022"/>
      <c r="I29" s="1022"/>
      <c r="J29" s="1022"/>
      <c r="K29" s="1022"/>
      <c r="L29" s="1022"/>
      <c r="M29" s="1022"/>
      <c r="N29" s="1023" t="s">
        <v>1506</v>
      </c>
      <c r="O29" s="591"/>
      <c r="P29" s="591"/>
      <c r="Q29" s="591"/>
      <c r="R29" s="591"/>
      <c r="S29" s="591"/>
      <c r="T29" s="591"/>
      <c r="U29" s="591"/>
      <c r="V29" s="591"/>
      <c r="W29" s="591"/>
      <c r="X29" s="591"/>
      <c r="Y29" s="591"/>
      <c r="Z29" s="591"/>
      <c r="AA29" s="591"/>
      <c r="AB29" s="591"/>
      <c r="AC29" s="591"/>
      <c r="AD29" s="591"/>
      <c r="AE29" s="591"/>
      <c r="AF29" s="591"/>
    </row>
    <row r="30" spans="1:32">
      <c r="B30" s="1600"/>
      <c r="C30" s="988" t="s">
        <v>1526</v>
      </c>
      <c r="D30" s="985" t="s">
        <v>851</v>
      </c>
      <c r="E30" s="1015">
        <f t="shared" si="0"/>
        <v>3</v>
      </c>
      <c r="F30" s="1021"/>
      <c r="G30" s="1022"/>
      <c r="H30" s="1022"/>
      <c r="I30" s="1022"/>
      <c r="J30" s="1022"/>
      <c r="K30" s="1022" t="s">
        <v>1480</v>
      </c>
      <c r="L30" s="1022"/>
      <c r="M30" s="1040" t="s">
        <v>1573</v>
      </c>
      <c r="N30" s="1023" t="s">
        <v>1504</v>
      </c>
      <c r="O30" s="591"/>
      <c r="P30" s="591"/>
      <c r="Q30" s="591"/>
      <c r="R30" s="591"/>
      <c r="S30" s="591"/>
      <c r="T30" s="591"/>
      <c r="U30" s="591"/>
      <c r="V30" s="591"/>
      <c r="W30" s="591"/>
      <c r="X30" s="591"/>
      <c r="Y30" s="591"/>
      <c r="Z30" s="591"/>
      <c r="AA30" s="591"/>
      <c r="AB30" s="591"/>
      <c r="AC30" s="591"/>
      <c r="AD30" s="591"/>
      <c r="AE30" s="591"/>
      <c r="AF30" s="591"/>
    </row>
    <row r="31" spans="1:32" ht="25.5">
      <c r="B31" s="1599" t="s">
        <v>194</v>
      </c>
      <c r="C31" s="988" t="s">
        <v>66</v>
      </c>
      <c r="D31" s="985" t="s">
        <v>856</v>
      </c>
      <c r="E31" s="1015">
        <f t="shared" si="0"/>
        <v>9</v>
      </c>
      <c r="F31" s="1021" t="s">
        <v>1471</v>
      </c>
      <c r="G31" s="1022" t="s">
        <v>1472</v>
      </c>
      <c r="H31" s="1024" t="s">
        <v>1522</v>
      </c>
      <c r="I31" s="1022" t="s">
        <v>1469</v>
      </c>
      <c r="J31" s="1022" t="s">
        <v>1461</v>
      </c>
      <c r="K31" s="1022" t="s">
        <v>1475</v>
      </c>
      <c r="L31" s="1024" t="s">
        <v>1521</v>
      </c>
      <c r="M31" s="1022" t="s">
        <v>1489</v>
      </c>
      <c r="N31" s="1023" t="s">
        <v>1498</v>
      </c>
      <c r="O31" s="591"/>
      <c r="P31" s="591"/>
      <c r="Q31" s="591"/>
      <c r="R31" s="591"/>
      <c r="S31" s="591"/>
      <c r="T31" s="591"/>
      <c r="U31" s="591"/>
      <c r="V31" s="591"/>
      <c r="W31" s="591"/>
      <c r="X31" s="591"/>
      <c r="Y31" s="591"/>
      <c r="Z31" s="591"/>
      <c r="AA31" s="591"/>
      <c r="AB31" s="591"/>
      <c r="AC31" s="591"/>
      <c r="AD31" s="591"/>
      <c r="AE31" s="591"/>
      <c r="AF31" s="591"/>
    </row>
    <row r="32" spans="1:32" ht="38.25">
      <c r="B32" s="1600"/>
      <c r="C32" s="988" t="s">
        <v>686</v>
      </c>
      <c r="D32" s="985" t="s">
        <v>860</v>
      </c>
      <c r="E32" s="1015">
        <f t="shared" si="0"/>
        <v>8</v>
      </c>
      <c r="F32" s="1021" t="s">
        <v>1462</v>
      </c>
      <c r="G32" s="1022" t="s">
        <v>1464</v>
      </c>
      <c r="H32" s="1022" t="s">
        <v>1468</v>
      </c>
      <c r="I32" s="1022" t="s">
        <v>1473</v>
      </c>
      <c r="J32" s="1022" t="s">
        <v>1474</v>
      </c>
      <c r="K32" s="1022"/>
      <c r="L32" s="1022" t="s">
        <v>1486</v>
      </c>
      <c r="M32" s="1022" t="s">
        <v>1492</v>
      </c>
      <c r="N32" s="1023" t="s">
        <v>1501</v>
      </c>
      <c r="O32" s="591"/>
      <c r="P32" s="591"/>
      <c r="Q32" s="591"/>
      <c r="R32" s="591"/>
      <c r="S32" s="591"/>
      <c r="T32" s="591"/>
      <c r="U32" s="591"/>
      <c r="V32" s="591"/>
      <c r="W32" s="591"/>
      <c r="X32" s="591"/>
      <c r="Y32" s="591"/>
      <c r="Z32" s="591"/>
      <c r="AA32" s="591"/>
      <c r="AB32" s="591"/>
      <c r="AC32" s="591"/>
      <c r="AD32" s="591"/>
      <c r="AE32" s="591"/>
      <c r="AF32" s="591"/>
    </row>
    <row r="33" spans="2:32">
      <c r="B33" s="1600"/>
      <c r="C33" s="988" t="s">
        <v>687</v>
      </c>
      <c r="D33" s="985" t="s">
        <v>867</v>
      </c>
      <c r="E33" s="1015">
        <f t="shared" si="0"/>
        <v>3</v>
      </c>
      <c r="F33" s="1021"/>
      <c r="G33" s="1022"/>
      <c r="H33" s="1022"/>
      <c r="I33" s="1022"/>
      <c r="J33" s="1022"/>
      <c r="K33" s="1022"/>
      <c r="L33" s="1024" t="s">
        <v>1519</v>
      </c>
      <c r="M33" s="1022" t="s">
        <v>1491</v>
      </c>
      <c r="N33" s="1023" t="s">
        <v>1491</v>
      </c>
      <c r="O33" s="591"/>
      <c r="P33" s="591"/>
      <c r="Q33" s="591"/>
      <c r="R33" s="591"/>
      <c r="S33" s="591"/>
      <c r="T33" s="591"/>
      <c r="U33" s="591"/>
      <c r="V33" s="591"/>
      <c r="W33" s="591"/>
      <c r="X33" s="591"/>
      <c r="Y33" s="591"/>
      <c r="Z33" s="591"/>
      <c r="AA33" s="591"/>
      <c r="AB33" s="591"/>
      <c r="AC33" s="591"/>
      <c r="AD33" s="591"/>
      <c r="AE33" s="591"/>
      <c r="AF33" s="591"/>
    </row>
    <row r="34" spans="2:32">
      <c r="B34" s="1599" t="s">
        <v>200</v>
      </c>
      <c r="C34" s="988" t="s">
        <v>67</v>
      </c>
      <c r="D34" s="985" t="s">
        <v>873</v>
      </c>
      <c r="E34" s="1015">
        <f t="shared" si="0"/>
        <v>5</v>
      </c>
      <c r="F34" s="1021"/>
      <c r="G34" s="1022"/>
      <c r="H34" s="1022"/>
      <c r="I34" s="1022" t="s">
        <v>1470</v>
      </c>
      <c r="J34" s="1022"/>
      <c r="K34" s="1022" t="s">
        <v>1476</v>
      </c>
      <c r="L34" s="1024" t="s">
        <v>1520</v>
      </c>
      <c r="M34" s="1022" t="s">
        <v>1490</v>
      </c>
      <c r="N34" s="1023" t="s">
        <v>1499</v>
      </c>
      <c r="O34" s="591"/>
      <c r="P34" s="591"/>
      <c r="Q34" s="591"/>
      <c r="R34" s="591"/>
      <c r="S34" s="591"/>
      <c r="T34" s="591"/>
      <c r="U34" s="591"/>
      <c r="V34" s="591"/>
      <c r="W34" s="591"/>
      <c r="X34" s="591"/>
      <c r="Y34" s="591"/>
      <c r="Z34" s="591"/>
      <c r="AA34" s="591"/>
      <c r="AB34" s="591"/>
      <c r="AC34" s="591"/>
      <c r="AD34" s="591"/>
      <c r="AE34" s="591"/>
      <c r="AF34" s="591"/>
    </row>
    <row r="35" spans="2:32">
      <c r="B35" s="1600"/>
      <c r="C35" s="988" t="s">
        <v>1524</v>
      </c>
      <c r="D35" s="985" t="s">
        <v>878</v>
      </c>
      <c r="E35" s="1015">
        <f t="shared" si="0"/>
        <v>1</v>
      </c>
      <c r="F35" s="1021"/>
      <c r="G35" s="1022"/>
      <c r="H35" s="1022"/>
      <c r="I35" s="1022"/>
      <c r="J35" s="1022"/>
      <c r="K35" s="1022"/>
      <c r="L35" s="1022"/>
      <c r="M35" s="1022" t="s">
        <v>1495</v>
      </c>
      <c r="N35" s="1023"/>
      <c r="O35" s="591"/>
      <c r="P35" s="591"/>
      <c r="Q35" s="591"/>
      <c r="R35" s="591"/>
      <c r="S35" s="591"/>
      <c r="T35" s="591"/>
      <c r="U35" s="591"/>
      <c r="V35" s="591"/>
      <c r="W35" s="591"/>
      <c r="X35" s="591"/>
      <c r="Y35" s="591"/>
      <c r="Z35" s="591"/>
      <c r="AA35" s="591"/>
      <c r="AB35" s="591"/>
      <c r="AC35" s="591"/>
      <c r="AD35" s="591"/>
      <c r="AE35" s="591"/>
      <c r="AF35" s="591"/>
    </row>
    <row r="36" spans="2:32">
      <c r="B36" s="1600"/>
      <c r="C36" s="988" t="s">
        <v>1575</v>
      </c>
      <c r="D36" s="985" t="s">
        <v>883</v>
      </c>
      <c r="E36" s="1015">
        <f t="shared" si="0"/>
        <v>1</v>
      </c>
      <c r="F36" s="1021"/>
      <c r="G36" s="1022"/>
      <c r="H36" s="1022"/>
      <c r="I36" s="1022"/>
      <c r="J36" s="1022"/>
      <c r="K36" s="1022"/>
      <c r="L36" s="1022"/>
      <c r="M36" s="1022" t="s">
        <v>1496</v>
      </c>
      <c r="N36" s="1023"/>
      <c r="O36" s="591"/>
      <c r="P36" s="591"/>
      <c r="Q36" s="591"/>
      <c r="R36" s="591"/>
      <c r="S36" s="591"/>
      <c r="T36" s="591"/>
      <c r="U36" s="591"/>
      <c r="V36" s="591"/>
      <c r="W36" s="591"/>
      <c r="X36" s="591"/>
      <c r="Y36" s="591"/>
      <c r="Z36" s="591"/>
      <c r="AA36" s="591"/>
      <c r="AB36" s="591"/>
      <c r="AC36" s="591"/>
      <c r="AD36" s="591"/>
      <c r="AE36" s="591"/>
      <c r="AF36" s="591"/>
    </row>
    <row r="37" spans="2:32">
      <c r="B37" s="1600"/>
      <c r="C37" s="988" t="s">
        <v>1525</v>
      </c>
      <c r="D37" s="985" t="s">
        <v>888</v>
      </c>
      <c r="E37" s="1015">
        <f t="shared" si="0"/>
        <v>1</v>
      </c>
      <c r="F37" s="1021"/>
      <c r="G37" s="1022"/>
      <c r="H37" s="1022"/>
      <c r="I37" s="1022"/>
      <c r="J37" s="1022"/>
      <c r="K37" s="1025" t="s">
        <v>1480</v>
      </c>
      <c r="L37" s="1022"/>
      <c r="M37" s="1022"/>
      <c r="N37" s="1023"/>
      <c r="O37" s="591"/>
      <c r="P37" s="591"/>
      <c r="Q37" s="591"/>
      <c r="R37" s="591"/>
      <c r="S37" s="591"/>
      <c r="T37" s="591"/>
      <c r="U37" s="591"/>
      <c r="V37" s="591"/>
      <c r="W37" s="591"/>
      <c r="X37" s="591"/>
      <c r="Y37" s="591"/>
      <c r="Z37" s="591"/>
      <c r="AA37" s="591"/>
      <c r="AB37" s="591"/>
      <c r="AC37" s="591"/>
      <c r="AD37" s="591"/>
      <c r="AE37" s="591"/>
      <c r="AF37" s="591"/>
    </row>
    <row r="38" spans="2:32">
      <c r="B38" s="1599" t="s">
        <v>204</v>
      </c>
      <c r="C38" s="988" t="s">
        <v>691</v>
      </c>
      <c r="D38" s="985" t="s">
        <v>894</v>
      </c>
      <c r="E38" s="1015">
        <f t="shared" si="0"/>
        <v>2</v>
      </c>
      <c r="F38" s="1021"/>
      <c r="G38" s="1022"/>
      <c r="H38" s="1022"/>
      <c r="I38" s="1022"/>
      <c r="J38" s="1022"/>
      <c r="K38" s="1022" t="s">
        <v>1477</v>
      </c>
      <c r="L38" s="1022"/>
      <c r="M38" s="1022"/>
      <c r="N38" s="1023" t="s">
        <v>1503</v>
      </c>
      <c r="O38" s="591"/>
      <c r="P38" s="591"/>
      <c r="Q38" s="591"/>
      <c r="R38" s="591"/>
      <c r="S38" s="591"/>
      <c r="T38" s="591"/>
      <c r="U38" s="591"/>
      <c r="V38" s="591"/>
      <c r="W38" s="591"/>
      <c r="X38" s="591"/>
      <c r="Y38" s="591"/>
      <c r="Z38" s="591"/>
      <c r="AA38" s="591"/>
      <c r="AB38" s="591"/>
      <c r="AC38" s="591"/>
      <c r="AD38" s="591"/>
      <c r="AE38" s="591"/>
      <c r="AF38" s="591"/>
    </row>
    <row r="39" spans="2:32">
      <c r="B39" s="1600"/>
      <c r="C39" s="988" t="s">
        <v>692</v>
      </c>
      <c r="D39" s="985" t="s">
        <v>899</v>
      </c>
      <c r="E39" s="1015">
        <f t="shared" si="0"/>
        <v>1</v>
      </c>
      <c r="F39" s="1021"/>
      <c r="G39" s="1022"/>
      <c r="H39" s="1022"/>
      <c r="I39" s="1022"/>
      <c r="J39" s="1022"/>
      <c r="K39" s="1025" t="s">
        <v>1477</v>
      </c>
      <c r="L39" s="1022"/>
      <c r="M39" s="1022"/>
      <c r="N39" s="1023"/>
      <c r="O39" s="591"/>
      <c r="P39" s="591"/>
      <c r="Q39" s="591"/>
      <c r="R39" s="591"/>
      <c r="S39" s="591"/>
      <c r="T39" s="591"/>
      <c r="U39" s="591"/>
      <c r="V39" s="591"/>
      <c r="W39" s="591"/>
      <c r="X39" s="591"/>
      <c r="Y39" s="591"/>
      <c r="Z39" s="591"/>
      <c r="AA39" s="591"/>
      <c r="AB39" s="591"/>
      <c r="AC39" s="591"/>
      <c r="AD39" s="591"/>
      <c r="AE39" s="591"/>
      <c r="AF39" s="591"/>
    </row>
    <row r="40" spans="2:32" ht="25.5">
      <c r="B40" s="983"/>
      <c r="C40" s="989" t="s">
        <v>197</v>
      </c>
      <c r="D40" s="986" t="s">
        <v>208</v>
      </c>
      <c r="E40" s="1016">
        <f t="shared" si="0"/>
        <v>4</v>
      </c>
      <c r="F40" s="1026"/>
      <c r="G40" s="1027"/>
      <c r="H40" s="1027"/>
      <c r="I40" s="1027"/>
      <c r="J40" s="1027"/>
      <c r="K40" s="1027" t="s">
        <v>1481</v>
      </c>
      <c r="L40" s="1028" t="s">
        <v>1518</v>
      </c>
      <c r="M40" s="1027" t="s">
        <v>1493</v>
      </c>
      <c r="N40" s="1029" t="s">
        <v>1502</v>
      </c>
      <c r="O40" s="591"/>
      <c r="P40" s="591"/>
      <c r="Q40" s="591"/>
      <c r="R40" s="591"/>
      <c r="S40" s="591"/>
      <c r="T40" s="591"/>
      <c r="U40" s="591"/>
      <c r="V40" s="591"/>
      <c r="W40" s="591"/>
      <c r="X40" s="591"/>
      <c r="Y40" s="591"/>
      <c r="Z40" s="591"/>
      <c r="AA40" s="591"/>
      <c r="AB40" s="591"/>
      <c r="AC40" s="591"/>
      <c r="AD40" s="591"/>
      <c r="AE40" s="591"/>
      <c r="AF40" s="591"/>
    </row>
    <row r="41" spans="2:32">
      <c r="D41" s="789" t="s">
        <v>1672</v>
      </c>
      <c r="E41" s="591" t="s">
        <v>1149</v>
      </c>
      <c r="F41" s="990">
        <f>COUNTA(F27:F40)</f>
        <v>3</v>
      </c>
      <c r="G41" s="991">
        <f t="shared" ref="G41:N41" si="1">COUNTA(G27:G40)</f>
        <v>3</v>
      </c>
      <c r="H41" s="991">
        <f t="shared" si="1"/>
        <v>3</v>
      </c>
      <c r="I41" s="991">
        <f t="shared" si="1"/>
        <v>3</v>
      </c>
      <c r="J41" s="991">
        <f t="shared" si="1"/>
        <v>2</v>
      </c>
      <c r="K41" s="991">
        <f>COUNTA(K27:K40)</f>
        <v>8</v>
      </c>
      <c r="L41" s="991">
        <f t="shared" si="1"/>
        <v>6</v>
      </c>
      <c r="M41" s="991">
        <f>COUNTA(M27:M40)</f>
        <v>9</v>
      </c>
      <c r="N41" s="992">
        <f t="shared" si="1"/>
        <v>10</v>
      </c>
      <c r="O41" s="591"/>
      <c r="P41" s="591"/>
      <c r="Q41" s="591"/>
      <c r="R41" s="591"/>
      <c r="S41" s="591"/>
      <c r="T41" s="591"/>
      <c r="U41" s="591"/>
      <c r="V41" s="591"/>
      <c r="W41" s="591"/>
      <c r="X41" s="591"/>
      <c r="Y41" s="591"/>
      <c r="Z41" s="591"/>
      <c r="AA41" s="591"/>
      <c r="AB41" s="591"/>
      <c r="AC41" s="591"/>
      <c r="AD41" s="591"/>
      <c r="AE41" s="591"/>
      <c r="AF41" s="591"/>
    </row>
    <row r="42" spans="2:32" s="382" customFormat="1" ht="18" customHeight="1">
      <c r="B42" s="443"/>
      <c r="C42" s="443"/>
      <c r="D42" s="993" t="s">
        <v>1283</v>
      </c>
      <c r="E42" s="993"/>
      <c r="F42" s="994" t="s">
        <v>1527</v>
      </c>
      <c r="G42" s="443"/>
      <c r="H42" s="443"/>
      <c r="I42" s="443"/>
      <c r="J42" s="443"/>
      <c r="K42" s="443"/>
      <c r="L42" s="443"/>
      <c r="M42" s="443"/>
      <c r="N42" s="443"/>
      <c r="O42" s="443"/>
      <c r="P42" s="443"/>
      <c r="Q42" s="443"/>
      <c r="R42" s="443"/>
      <c r="S42" s="443"/>
      <c r="T42" s="443"/>
      <c r="U42" s="443"/>
      <c r="V42" s="443"/>
      <c r="W42" s="443"/>
      <c r="X42" s="443"/>
      <c r="Y42" s="443"/>
      <c r="Z42" s="443"/>
      <c r="AA42" s="443"/>
      <c r="AB42" s="443"/>
      <c r="AC42" s="443"/>
      <c r="AD42" s="443"/>
      <c r="AE42" s="443"/>
      <c r="AF42" s="443"/>
    </row>
    <row r="43" spans="2:32">
      <c r="D43" s="591"/>
      <c r="E43" s="591"/>
      <c r="F43" s="591"/>
      <c r="G43" s="591"/>
      <c r="H43" s="591"/>
      <c r="I43" s="591"/>
      <c r="J43" s="591"/>
      <c r="K43" s="591"/>
      <c r="L43" s="591"/>
      <c r="M43" s="591"/>
      <c r="N43" s="591"/>
      <c r="O43" s="591"/>
      <c r="P43" s="591"/>
      <c r="Q43" s="591"/>
      <c r="R43" s="591"/>
      <c r="S43" s="591"/>
      <c r="T43" s="591"/>
      <c r="U43" s="591"/>
      <c r="V43" s="591"/>
      <c r="W43" s="591"/>
      <c r="X43" s="591"/>
      <c r="Y43" s="591"/>
      <c r="Z43" s="591"/>
      <c r="AA43" s="591"/>
      <c r="AB43" s="591"/>
      <c r="AC43" s="591"/>
      <c r="AD43" s="591"/>
      <c r="AE43" s="591"/>
      <c r="AF43" s="591"/>
    </row>
    <row r="44" spans="2:32" outlineLevel="1">
      <c r="B44" s="995"/>
      <c r="C44" s="996"/>
      <c r="D44" s="997"/>
      <c r="E44" s="1012"/>
      <c r="F44" s="1003" t="s">
        <v>1507</v>
      </c>
      <c r="G44" s="1004" t="s">
        <v>1508</v>
      </c>
      <c r="H44" s="1004" t="s">
        <v>1509</v>
      </c>
      <c r="I44" s="1004" t="s">
        <v>1510</v>
      </c>
      <c r="J44" s="1004" t="s">
        <v>1511</v>
      </c>
      <c r="K44" s="1004" t="s">
        <v>1512</v>
      </c>
      <c r="L44" s="1004" t="s">
        <v>1513</v>
      </c>
      <c r="M44" s="1004" t="s">
        <v>1514</v>
      </c>
      <c r="N44" s="1005" t="s">
        <v>1515</v>
      </c>
      <c r="O44" s="591"/>
      <c r="P44" s="591"/>
      <c r="Q44" s="591"/>
      <c r="R44" s="591"/>
      <c r="S44" s="591"/>
      <c r="T44" s="591"/>
      <c r="U44" s="591"/>
      <c r="V44" s="591"/>
      <c r="W44" s="591"/>
      <c r="X44" s="591"/>
      <c r="Y44" s="591"/>
      <c r="Z44" s="591"/>
      <c r="AA44" s="591"/>
      <c r="AB44" s="591"/>
      <c r="AC44" s="591"/>
      <c r="AD44" s="591"/>
      <c r="AE44" s="591"/>
      <c r="AF44" s="591"/>
    </row>
    <row r="45" spans="2:32" outlineLevel="1">
      <c r="B45" s="998"/>
      <c r="C45" s="609" t="s">
        <v>1572</v>
      </c>
      <c r="D45" s="999"/>
      <c r="F45" s="1006" t="s">
        <v>1434</v>
      </c>
      <c r="G45" s="1007" t="s">
        <v>1435</v>
      </c>
      <c r="H45" s="1007" t="s">
        <v>1436</v>
      </c>
      <c r="I45" s="1007" t="s">
        <v>1437</v>
      </c>
      <c r="J45" s="1007" t="s">
        <v>1438</v>
      </c>
      <c r="K45" s="1007" t="s">
        <v>1439</v>
      </c>
      <c r="L45" s="1007" t="s">
        <v>1440</v>
      </c>
      <c r="M45" s="1007" t="s">
        <v>1441</v>
      </c>
      <c r="N45" s="1008" t="s">
        <v>1442</v>
      </c>
      <c r="O45" s="591"/>
      <c r="P45" s="591"/>
      <c r="Q45" s="591"/>
      <c r="R45" s="591"/>
      <c r="S45" s="591"/>
      <c r="T45" s="591"/>
      <c r="U45" s="591"/>
      <c r="V45" s="591"/>
      <c r="W45" s="591"/>
      <c r="X45" s="591"/>
      <c r="Y45" s="591"/>
      <c r="Z45" s="591"/>
      <c r="AA45" s="591"/>
      <c r="AB45" s="591"/>
      <c r="AC45" s="591"/>
      <c r="AD45" s="591"/>
      <c r="AE45" s="591"/>
      <c r="AF45" s="591"/>
    </row>
    <row r="46" spans="2:32" ht="24" outlineLevel="1">
      <c r="B46" s="1000"/>
      <c r="C46" s="1001"/>
      <c r="D46" s="1002"/>
      <c r="E46" s="1013"/>
      <c r="F46" s="1009" t="s">
        <v>1454</v>
      </c>
      <c r="G46" s="1010" t="s">
        <v>1455</v>
      </c>
      <c r="H46" s="1010" t="s">
        <v>1452</v>
      </c>
      <c r="I46" s="1010" t="s">
        <v>1453</v>
      </c>
      <c r="J46" s="1010" t="s">
        <v>1460</v>
      </c>
      <c r="K46" s="1010" t="s">
        <v>1456</v>
      </c>
      <c r="L46" s="1010" t="s">
        <v>1457</v>
      </c>
      <c r="M46" s="1010" t="s">
        <v>1517</v>
      </c>
      <c r="N46" s="1011" t="s">
        <v>1516</v>
      </c>
      <c r="O46" s="591"/>
      <c r="P46" s="591"/>
      <c r="Q46" s="591"/>
      <c r="R46" s="591"/>
      <c r="S46" s="591"/>
      <c r="T46" s="591"/>
      <c r="U46" s="591"/>
      <c r="V46" s="591"/>
      <c r="W46" s="591"/>
      <c r="X46" s="591"/>
      <c r="Y46" s="591"/>
      <c r="Z46" s="591"/>
      <c r="AA46" s="591"/>
      <c r="AB46" s="591"/>
      <c r="AC46" s="591"/>
      <c r="AD46" s="591"/>
      <c r="AE46" s="591"/>
      <c r="AF46" s="591"/>
    </row>
    <row r="47" spans="2:32" outlineLevel="1">
      <c r="B47" s="1601" t="s">
        <v>195</v>
      </c>
      <c r="C47" s="987" t="s">
        <v>68</v>
      </c>
      <c r="D47" s="984" t="s">
        <v>836</v>
      </c>
      <c r="E47" s="1014">
        <f>COUNTA(F47:N47)</f>
        <v>7</v>
      </c>
      <c r="F47" s="1030" t="s">
        <v>1530</v>
      </c>
      <c r="G47" s="1031" t="s">
        <v>1533</v>
      </c>
      <c r="H47" s="1031" t="s">
        <v>1536</v>
      </c>
      <c r="I47" s="1031"/>
      <c r="J47" s="1031"/>
      <c r="K47" s="1031" t="s">
        <v>1547</v>
      </c>
      <c r="L47" s="1031" t="s">
        <v>1553</v>
      </c>
      <c r="M47" s="1031" t="s">
        <v>1561</v>
      </c>
      <c r="N47" s="1032" t="s">
        <v>1564</v>
      </c>
      <c r="O47" s="591"/>
      <c r="P47" s="591"/>
      <c r="Q47" s="591"/>
      <c r="R47" s="591"/>
      <c r="S47" s="591"/>
      <c r="T47" s="591"/>
      <c r="U47" s="591"/>
      <c r="V47" s="591"/>
      <c r="W47" s="591"/>
      <c r="X47" s="591"/>
      <c r="Y47" s="591"/>
      <c r="Z47" s="591"/>
      <c r="AA47" s="591"/>
      <c r="AB47" s="591"/>
      <c r="AC47" s="591"/>
      <c r="AD47" s="591"/>
      <c r="AE47" s="591"/>
      <c r="AF47" s="591"/>
    </row>
    <row r="48" spans="2:32" outlineLevel="1">
      <c r="B48" s="1600"/>
      <c r="C48" s="988" t="s">
        <v>682</v>
      </c>
      <c r="D48" s="985" t="s">
        <v>843</v>
      </c>
      <c r="E48" s="1015">
        <f t="shared" ref="E48:E60" si="2">COUNTA(F48:N48)</f>
        <v>1</v>
      </c>
      <c r="F48" s="1033"/>
      <c r="G48" s="1034"/>
      <c r="H48" s="1034"/>
      <c r="I48" s="1034"/>
      <c r="J48" s="1034"/>
      <c r="K48" s="1034"/>
      <c r="L48" s="1034"/>
      <c r="M48" s="1034"/>
      <c r="N48" s="1035" t="s">
        <v>1570</v>
      </c>
      <c r="O48" s="591"/>
      <c r="P48" s="591"/>
      <c r="Q48" s="591"/>
      <c r="R48" s="591"/>
      <c r="S48" s="591"/>
      <c r="T48" s="591"/>
      <c r="U48" s="591"/>
      <c r="V48" s="591"/>
      <c r="W48" s="591"/>
      <c r="X48" s="591"/>
      <c r="Y48" s="591"/>
      <c r="Z48" s="591"/>
      <c r="AA48" s="591"/>
      <c r="AB48" s="591"/>
      <c r="AC48" s="591"/>
      <c r="AD48" s="591"/>
      <c r="AE48" s="591"/>
      <c r="AF48" s="591"/>
    </row>
    <row r="49" spans="2:32" outlineLevel="1">
      <c r="B49" s="1600"/>
      <c r="C49" s="988" t="s">
        <v>683</v>
      </c>
      <c r="D49" s="985" t="s">
        <v>844</v>
      </c>
      <c r="E49" s="1015">
        <f t="shared" si="2"/>
        <v>1</v>
      </c>
      <c r="F49" s="1033"/>
      <c r="G49" s="1034"/>
      <c r="H49" s="1034"/>
      <c r="I49" s="1034"/>
      <c r="J49" s="1034"/>
      <c r="K49" s="1034"/>
      <c r="L49" s="1034"/>
      <c r="M49" s="1034"/>
      <c r="N49" s="1035" t="s">
        <v>1571</v>
      </c>
      <c r="O49" s="591"/>
      <c r="P49" s="591"/>
      <c r="Q49" s="591"/>
      <c r="R49" s="591"/>
      <c r="S49" s="591"/>
      <c r="T49" s="591"/>
      <c r="U49" s="591"/>
      <c r="V49" s="591"/>
      <c r="W49" s="591"/>
      <c r="X49" s="591"/>
      <c r="Y49" s="591"/>
      <c r="Z49" s="591"/>
      <c r="AA49" s="591"/>
      <c r="AB49" s="591"/>
      <c r="AC49" s="591"/>
      <c r="AD49" s="591"/>
      <c r="AE49" s="591"/>
      <c r="AF49" s="591"/>
    </row>
    <row r="50" spans="2:32" ht="25.5" outlineLevel="1">
      <c r="B50" s="1600"/>
      <c r="C50" s="988" t="s">
        <v>1526</v>
      </c>
      <c r="D50" s="985" t="s">
        <v>851</v>
      </c>
      <c r="E50" s="1015">
        <f t="shared" si="2"/>
        <v>3</v>
      </c>
      <c r="F50" s="1033"/>
      <c r="G50" s="1034"/>
      <c r="H50" s="1034"/>
      <c r="I50" s="1034"/>
      <c r="J50" s="1034"/>
      <c r="K50" s="1034" t="s">
        <v>1544</v>
      </c>
      <c r="L50" s="1034"/>
      <c r="M50" s="1040" t="s">
        <v>1574</v>
      </c>
      <c r="N50" s="1035" t="s">
        <v>1569</v>
      </c>
      <c r="O50" s="591"/>
      <c r="P50" s="591"/>
      <c r="Q50" s="591"/>
      <c r="R50" s="591"/>
      <c r="S50" s="591"/>
      <c r="T50" s="591"/>
      <c r="U50" s="591"/>
      <c r="V50" s="591"/>
      <c r="W50" s="591"/>
      <c r="X50" s="591"/>
      <c r="Y50" s="591"/>
      <c r="Z50" s="591"/>
      <c r="AA50" s="591"/>
      <c r="AB50" s="591"/>
      <c r="AC50" s="591"/>
      <c r="AD50" s="591"/>
      <c r="AE50" s="591"/>
      <c r="AF50" s="591"/>
    </row>
    <row r="51" spans="2:32" ht="25.5" outlineLevel="1">
      <c r="B51" s="1599" t="s">
        <v>194</v>
      </c>
      <c r="C51" s="988" t="s">
        <v>66</v>
      </c>
      <c r="D51" s="985" t="s">
        <v>856</v>
      </c>
      <c r="E51" s="1015">
        <f t="shared" si="2"/>
        <v>9</v>
      </c>
      <c r="F51" s="1033" t="s">
        <v>1528</v>
      </c>
      <c r="G51" s="1034" t="s">
        <v>1531</v>
      </c>
      <c r="H51" s="1034" t="s">
        <v>1534</v>
      </c>
      <c r="I51" s="1034" t="s">
        <v>1537</v>
      </c>
      <c r="J51" s="1034" t="s">
        <v>1540</v>
      </c>
      <c r="K51" s="1034" t="s">
        <v>1542</v>
      </c>
      <c r="L51" s="1034" t="s">
        <v>1548</v>
      </c>
      <c r="M51" s="1034" t="s">
        <v>1554</v>
      </c>
      <c r="N51" s="1035" t="s">
        <v>1562</v>
      </c>
      <c r="O51" s="591"/>
      <c r="P51" s="591"/>
      <c r="Q51" s="591"/>
      <c r="R51" s="591"/>
      <c r="S51" s="591"/>
      <c r="T51" s="591"/>
      <c r="U51" s="591"/>
      <c r="V51" s="591"/>
      <c r="W51" s="591"/>
      <c r="X51" s="591"/>
      <c r="Y51" s="591"/>
      <c r="Z51" s="591"/>
      <c r="AA51" s="591"/>
      <c r="AB51" s="591"/>
      <c r="AC51" s="591"/>
      <c r="AD51" s="591"/>
      <c r="AE51" s="591"/>
      <c r="AF51" s="591"/>
    </row>
    <row r="52" spans="2:32" ht="76.5" outlineLevel="1">
      <c r="B52" s="1600"/>
      <c r="C52" s="988" t="s">
        <v>686</v>
      </c>
      <c r="D52" s="985" t="s">
        <v>860</v>
      </c>
      <c r="E52" s="1015">
        <f t="shared" si="2"/>
        <v>8</v>
      </c>
      <c r="F52" s="1033" t="s">
        <v>1529</v>
      </c>
      <c r="G52" s="1034" t="s">
        <v>1532</v>
      </c>
      <c r="H52" s="1034" t="s">
        <v>1535</v>
      </c>
      <c r="I52" s="1034" t="s">
        <v>1539</v>
      </c>
      <c r="J52" s="1034" t="s">
        <v>1541</v>
      </c>
      <c r="K52" s="1034"/>
      <c r="L52" s="1034" t="s">
        <v>1551</v>
      </c>
      <c r="M52" s="1034" t="s">
        <v>1557</v>
      </c>
      <c r="N52" s="1035" t="s">
        <v>1566</v>
      </c>
      <c r="O52" s="591"/>
      <c r="P52" s="591"/>
      <c r="Q52" s="591"/>
      <c r="R52" s="591"/>
      <c r="S52" s="591"/>
      <c r="T52" s="591"/>
      <c r="U52" s="591"/>
      <c r="V52" s="591"/>
      <c r="W52" s="591"/>
      <c r="X52" s="591"/>
      <c r="Y52" s="591"/>
      <c r="Z52" s="591"/>
      <c r="AA52" s="591"/>
      <c r="AB52" s="591"/>
      <c r="AC52" s="591"/>
      <c r="AD52" s="591"/>
      <c r="AE52" s="591"/>
      <c r="AF52" s="591"/>
    </row>
    <row r="53" spans="2:32" outlineLevel="1">
      <c r="B53" s="1600"/>
      <c r="C53" s="988" t="s">
        <v>687</v>
      </c>
      <c r="D53" s="985" t="s">
        <v>867</v>
      </c>
      <c r="E53" s="1015">
        <f t="shared" si="2"/>
        <v>3</v>
      </c>
      <c r="F53" s="1033"/>
      <c r="G53" s="1034"/>
      <c r="H53" s="1034"/>
      <c r="I53" s="1034"/>
      <c r="J53" s="1034"/>
      <c r="K53" s="1034"/>
      <c r="L53" s="1034" t="s">
        <v>1550</v>
      </c>
      <c r="M53" s="1034" t="s">
        <v>1556</v>
      </c>
      <c r="N53" s="1035" t="s">
        <v>1565</v>
      </c>
      <c r="O53" s="591"/>
      <c r="P53" s="591"/>
      <c r="Q53" s="591"/>
      <c r="R53" s="591"/>
      <c r="S53" s="591"/>
      <c r="T53" s="591"/>
      <c r="U53" s="591"/>
      <c r="V53" s="591"/>
      <c r="W53" s="591"/>
      <c r="X53" s="591"/>
      <c r="Y53" s="591"/>
      <c r="Z53" s="591"/>
      <c r="AA53" s="591"/>
      <c r="AB53" s="591"/>
      <c r="AC53" s="591"/>
      <c r="AD53" s="591"/>
      <c r="AE53" s="591"/>
      <c r="AF53" s="591"/>
    </row>
    <row r="54" spans="2:32" ht="25.5" outlineLevel="1">
      <c r="B54" s="1599" t="s">
        <v>200</v>
      </c>
      <c r="C54" s="988" t="s">
        <v>67</v>
      </c>
      <c r="D54" s="985" t="s">
        <v>873</v>
      </c>
      <c r="E54" s="1015">
        <f t="shared" si="2"/>
        <v>5</v>
      </c>
      <c r="F54" s="1033"/>
      <c r="G54" s="1034"/>
      <c r="H54" s="1034"/>
      <c r="I54" s="1034" t="s">
        <v>1538</v>
      </c>
      <c r="J54" s="1034"/>
      <c r="K54" s="1034" t="s">
        <v>1543</v>
      </c>
      <c r="L54" s="1034" t="s">
        <v>1549</v>
      </c>
      <c r="M54" s="1034" t="s">
        <v>1555</v>
      </c>
      <c r="N54" s="1035" t="s">
        <v>1563</v>
      </c>
      <c r="O54" s="591"/>
      <c r="P54" s="591"/>
      <c r="Q54" s="591"/>
      <c r="R54" s="591"/>
      <c r="S54" s="591"/>
      <c r="T54" s="591"/>
      <c r="U54" s="591"/>
      <c r="V54" s="591"/>
      <c r="W54" s="591"/>
      <c r="X54" s="591"/>
      <c r="Y54" s="591"/>
      <c r="Z54" s="591"/>
      <c r="AA54" s="591"/>
      <c r="AB54" s="591"/>
      <c r="AC54" s="591"/>
      <c r="AD54" s="591"/>
      <c r="AE54" s="591"/>
      <c r="AF54" s="591"/>
    </row>
    <row r="55" spans="2:32" outlineLevel="1">
      <c r="B55" s="1600"/>
      <c r="C55" s="988" t="s">
        <v>1524</v>
      </c>
      <c r="D55" s="985" t="s">
        <v>878</v>
      </c>
      <c r="E55" s="1015">
        <f t="shared" si="2"/>
        <v>1</v>
      </c>
      <c r="F55" s="1033"/>
      <c r="G55" s="1034"/>
      <c r="H55" s="1034"/>
      <c r="I55" s="1034"/>
      <c r="J55" s="1034"/>
      <c r="K55" s="1034"/>
      <c r="L55" s="1034"/>
      <c r="M55" s="1034" t="s">
        <v>1559</v>
      </c>
      <c r="N55" s="1035"/>
      <c r="O55" s="591"/>
      <c r="P55" s="591"/>
      <c r="Q55" s="591"/>
      <c r="R55" s="591"/>
      <c r="S55" s="591"/>
      <c r="T55" s="591"/>
      <c r="U55" s="591"/>
      <c r="V55" s="591"/>
      <c r="W55" s="591"/>
      <c r="X55" s="591"/>
      <c r="Y55" s="591"/>
      <c r="Z55" s="591"/>
      <c r="AA55" s="591"/>
      <c r="AB55" s="591"/>
      <c r="AC55" s="591"/>
      <c r="AD55" s="591"/>
      <c r="AE55" s="591"/>
      <c r="AF55" s="591"/>
    </row>
    <row r="56" spans="2:32" outlineLevel="1">
      <c r="B56" s="1600"/>
      <c r="C56" s="988" t="s">
        <v>1579</v>
      </c>
      <c r="D56" s="985" t="s">
        <v>883</v>
      </c>
      <c r="E56" s="1015">
        <f t="shared" si="2"/>
        <v>1</v>
      </c>
      <c r="F56" s="1033"/>
      <c r="G56" s="1034"/>
      <c r="H56" s="1034"/>
      <c r="I56" s="1034"/>
      <c r="J56" s="1034"/>
      <c r="K56" s="1034"/>
      <c r="L56" s="1034"/>
      <c r="M56" s="1034" t="s">
        <v>1560</v>
      </c>
      <c r="N56" s="1035"/>
      <c r="O56" s="591"/>
      <c r="P56" s="591"/>
      <c r="Q56" s="591"/>
      <c r="R56" s="591"/>
      <c r="S56" s="591"/>
      <c r="T56" s="591"/>
      <c r="U56" s="591"/>
      <c r="V56" s="591"/>
      <c r="W56" s="591"/>
      <c r="X56" s="591"/>
      <c r="Y56" s="591"/>
      <c r="Z56" s="591"/>
      <c r="AA56" s="591"/>
      <c r="AB56" s="591"/>
      <c r="AC56" s="591"/>
      <c r="AD56" s="591"/>
      <c r="AE56" s="591"/>
      <c r="AF56" s="591"/>
    </row>
    <row r="57" spans="2:32" ht="25.5" outlineLevel="1">
      <c r="B57" s="1600"/>
      <c r="C57" s="988" t="s">
        <v>1525</v>
      </c>
      <c r="D57" s="985" t="s">
        <v>888</v>
      </c>
      <c r="E57" s="1015">
        <f t="shared" si="2"/>
        <v>1</v>
      </c>
      <c r="F57" s="1033"/>
      <c r="G57" s="1034"/>
      <c r="H57" s="1034"/>
      <c r="I57" s="1034"/>
      <c r="J57" s="1034"/>
      <c r="K57" s="1036" t="s">
        <v>1544</v>
      </c>
      <c r="L57" s="1034"/>
      <c r="M57" s="1034"/>
      <c r="N57" s="1035"/>
      <c r="O57" s="591"/>
      <c r="P57" s="591"/>
      <c r="Q57" s="591"/>
      <c r="R57" s="591"/>
      <c r="S57" s="591"/>
      <c r="T57" s="591"/>
      <c r="U57" s="591"/>
      <c r="V57" s="591"/>
      <c r="W57" s="591"/>
      <c r="X57" s="591"/>
      <c r="Y57" s="591"/>
      <c r="Z57" s="591"/>
      <c r="AA57" s="591"/>
      <c r="AB57" s="591"/>
      <c r="AC57" s="591"/>
      <c r="AD57" s="591"/>
      <c r="AE57" s="591"/>
      <c r="AF57" s="591"/>
    </row>
    <row r="58" spans="2:32" outlineLevel="1">
      <c r="B58" s="1599" t="s">
        <v>204</v>
      </c>
      <c r="C58" s="988" t="s">
        <v>691</v>
      </c>
      <c r="D58" s="985" t="s">
        <v>894</v>
      </c>
      <c r="E58" s="1015">
        <f t="shared" si="2"/>
        <v>2</v>
      </c>
      <c r="F58" s="1033"/>
      <c r="G58" s="1034"/>
      <c r="H58" s="1034"/>
      <c r="I58" s="1034"/>
      <c r="J58" s="1034"/>
      <c r="K58" s="1034" t="s">
        <v>1545</v>
      </c>
      <c r="L58" s="1034"/>
      <c r="M58" s="1034"/>
      <c r="N58" s="1035" t="s">
        <v>1568</v>
      </c>
      <c r="O58" s="591"/>
      <c r="P58" s="591"/>
      <c r="Q58" s="591"/>
      <c r="R58" s="591"/>
      <c r="S58" s="591"/>
      <c r="T58" s="591"/>
      <c r="U58" s="591"/>
      <c r="V58" s="591"/>
      <c r="W58" s="591"/>
      <c r="X58" s="591"/>
      <c r="Y58" s="591"/>
      <c r="Z58" s="591"/>
      <c r="AA58" s="591"/>
      <c r="AB58" s="591"/>
      <c r="AC58" s="591"/>
      <c r="AD58" s="591"/>
      <c r="AE58" s="591"/>
      <c r="AF58" s="591"/>
    </row>
    <row r="59" spans="2:32" outlineLevel="1">
      <c r="B59" s="1600"/>
      <c r="C59" s="988" t="s">
        <v>692</v>
      </c>
      <c r="D59" s="985" t="s">
        <v>899</v>
      </c>
      <c r="E59" s="1015">
        <f t="shared" si="2"/>
        <v>1</v>
      </c>
      <c r="F59" s="1033"/>
      <c r="G59" s="1034"/>
      <c r="H59" s="1034"/>
      <c r="I59" s="1034"/>
      <c r="J59" s="1034"/>
      <c r="K59" s="1036" t="s">
        <v>1545</v>
      </c>
      <c r="L59" s="1034"/>
      <c r="M59" s="1034"/>
      <c r="N59" s="1035"/>
      <c r="O59" s="591"/>
      <c r="P59" s="591"/>
      <c r="Q59" s="591"/>
      <c r="R59" s="591"/>
      <c r="S59" s="591"/>
      <c r="T59" s="591"/>
      <c r="U59" s="591"/>
      <c r="V59" s="591"/>
      <c r="W59" s="591"/>
      <c r="X59" s="591"/>
      <c r="Y59" s="591"/>
      <c r="Z59" s="591"/>
      <c r="AA59" s="591"/>
      <c r="AB59" s="591"/>
      <c r="AC59" s="591"/>
      <c r="AD59" s="591"/>
      <c r="AE59" s="591"/>
      <c r="AF59" s="591"/>
    </row>
    <row r="60" spans="2:32" outlineLevel="1">
      <c r="B60" s="983"/>
      <c r="C60" s="989" t="s">
        <v>197</v>
      </c>
      <c r="D60" s="986" t="s">
        <v>208</v>
      </c>
      <c r="E60" s="1016">
        <f t="shared" si="2"/>
        <v>4</v>
      </c>
      <c r="F60" s="1037"/>
      <c r="G60" s="1038"/>
      <c r="H60" s="1038"/>
      <c r="I60" s="1038"/>
      <c r="J60" s="1038"/>
      <c r="K60" s="1038" t="s">
        <v>1546</v>
      </c>
      <c r="L60" s="1038" t="s">
        <v>1552</v>
      </c>
      <c r="M60" s="1038" t="s">
        <v>1558</v>
      </c>
      <c r="N60" s="1039" t="s">
        <v>1567</v>
      </c>
      <c r="O60" s="591"/>
      <c r="P60" s="591"/>
      <c r="Q60" s="591"/>
      <c r="R60" s="591"/>
      <c r="S60" s="591"/>
      <c r="T60" s="591"/>
      <c r="U60" s="591"/>
      <c r="V60" s="591"/>
      <c r="W60" s="591"/>
      <c r="X60" s="591"/>
      <c r="Y60" s="591"/>
      <c r="Z60" s="591"/>
      <c r="AA60" s="591"/>
      <c r="AB60" s="591"/>
      <c r="AC60" s="591"/>
      <c r="AD60" s="591"/>
      <c r="AE60" s="591"/>
      <c r="AF60" s="591"/>
    </row>
    <row r="61" spans="2:32" outlineLevel="1">
      <c r="D61" s="789" t="s">
        <v>1672</v>
      </c>
      <c r="E61" s="591" t="s">
        <v>1149</v>
      </c>
      <c r="F61" s="990">
        <f>COUNTA(F47:F60)</f>
        <v>3</v>
      </c>
      <c r="G61" s="991">
        <f t="shared" ref="G61" si="3">COUNTA(G47:G60)</f>
        <v>3</v>
      </c>
      <c r="H61" s="991">
        <f t="shared" ref="H61" si="4">COUNTA(H47:H60)</f>
        <v>3</v>
      </c>
      <c r="I61" s="991">
        <f t="shared" ref="I61" si="5">COUNTA(I47:I60)</f>
        <v>3</v>
      </c>
      <c r="J61" s="991">
        <f t="shared" ref="J61" si="6">COUNTA(J47:J60)</f>
        <v>2</v>
      </c>
      <c r="K61" s="991">
        <f>COUNTA(K47:K60)</f>
        <v>8</v>
      </c>
      <c r="L61" s="991">
        <f t="shared" ref="L61" si="7">COUNTA(L47:L60)</f>
        <v>6</v>
      </c>
      <c r="M61" s="991">
        <f>COUNTA(M47:M60)</f>
        <v>9</v>
      </c>
      <c r="N61" s="992">
        <f t="shared" ref="N61" si="8">COUNTA(N47:N60)</f>
        <v>10</v>
      </c>
      <c r="O61" s="591"/>
      <c r="P61" s="591"/>
      <c r="Q61" s="591"/>
      <c r="R61" s="591"/>
      <c r="S61" s="591"/>
      <c r="T61" s="591"/>
      <c r="U61" s="591"/>
      <c r="V61" s="591"/>
      <c r="W61" s="591"/>
      <c r="X61" s="591"/>
      <c r="Y61" s="591"/>
      <c r="Z61" s="591"/>
      <c r="AA61" s="591"/>
      <c r="AB61" s="591"/>
      <c r="AC61" s="591"/>
      <c r="AD61" s="591"/>
      <c r="AE61" s="591"/>
      <c r="AF61" s="591"/>
    </row>
    <row r="62" spans="2:32" outlineLevel="1">
      <c r="D62" s="993" t="s">
        <v>1283</v>
      </c>
      <c r="E62" s="993"/>
      <c r="F62" s="994" t="s">
        <v>1527</v>
      </c>
      <c r="G62" s="443"/>
      <c r="H62" s="443"/>
      <c r="I62" s="443"/>
      <c r="J62" s="443"/>
      <c r="K62" s="591"/>
      <c r="L62" s="591"/>
      <c r="M62" s="591"/>
      <c r="N62" s="591"/>
      <c r="O62" s="591"/>
      <c r="P62" s="591"/>
      <c r="Q62" s="591"/>
      <c r="R62" s="591"/>
      <c r="S62" s="591"/>
      <c r="T62" s="591"/>
      <c r="U62" s="591"/>
      <c r="V62" s="591"/>
      <c r="W62" s="591"/>
      <c r="X62" s="591"/>
      <c r="Y62" s="591"/>
      <c r="Z62" s="591"/>
      <c r="AA62" s="591"/>
      <c r="AB62" s="591"/>
      <c r="AC62" s="591"/>
      <c r="AD62" s="591"/>
      <c r="AE62" s="591"/>
      <c r="AF62" s="591"/>
    </row>
    <row r="63" spans="2:32">
      <c r="D63" s="591"/>
      <c r="E63" s="591"/>
      <c r="F63" s="591"/>
      <c r="G63" s="591"/>
      <c r="H63" s="591"/>
      <c r="I63" s="591"/>
      <c r="J63" s="591"/>
      <c r="K63" s="591"/>
      <c r="L63" s="591"/>
      <c r="M63" s="591"/>
      <c r="N63" s="591"/>
      <c r="O63" s="591"/>
      <c r="P63" s="591"/>
      <c r="Q63" s="591"/>
      <c r="R63" s="591"/>
      <c r="S63" s="591"/>
      <c r="T63" s="591"/>
      <c r="U63" s="591"/>
      <c r="V63" s="591"/>
      <c r="W63" s="591"/>
      <c r="X63" s="591"/>
      <c r="Y63" s="591"/>
      <c r="Z63" s="591"/>
      <c r="AA63" s="591"/>
      <c r="AB63" s="591"/>
      <c r="AC63" s="591"/>
      <c r="AD63" s="591"/>
      <c r="AE63" s="591"/>
      <c r="AF63" s="591"/>
    </row>
    <row r="64" spans="2:32" ht="13.15" customHeight="1">
      <c r="D64" s="591"/>
      <c r="E64" s="591"/>
      <c r="F64" s="591"/>
      <c r="G64" s="591"/>
      <c r="H64" s="591"/>
      <c r="I64" s="591"/>
      <c r="J64" s="591"/>
      <c r="K64" s="591"/>
      <c r="L64" s="591"/>
      <c r="M64" s="591"/>
      <c r="N64" s="591"/>
      <c r="O64" s="591"/>
      <c r="P64" s="591"/>
      <c r="Q64" s="591"/>
      <c r="R64" s="591"/>
      <c r="S64" s="591"/>
      <c r="T64" s="591"/>
      <c r="U64" s="591"/>
      <c r="V64" s="591"/>
      <c r="W64" s="591"/>
      <c r="X64" s="591"/>
      <c r="Y64" s="591"/>
      <c r="Z64" s="591"/>
      <c r="AA64" s="591"/>
      <c r="AB64" s="591"/>
      <c r="AC64" s="591"/>
      <c r="AD64" s="591"/>
      <c r="AE64" s="591"/>
      <c r="AF64" s="591"/>
    </row>
    <row r="65" spans="4:32">
      <c r="D65" s="591"/>
      <c r="E65" s="591"/>
      <c r="F65" s="591"/>
      <c r="G65" s="591"/>
      <c r="H65" s="591"/>
      <c r="I65" s="591"/>
      <c r="J65" s="591"/>
      <c r="K65" s="591"/>
      <c r="L65" s="591"/>
      <c r="M65" s="591"/>
      <c r="N65" s="591"/>
      <c r="O65" s="591"/>
      <c r="P65" s="591"/>
      <c r="Q65" s="591"/>
      <c r="R65" s="591"/>
      <c r="S65" s="591"/>
      <c r="T65" s="591"/>
      <c r="U65" s="591"/>
      <c r="V65" s="591"/>
      <c r="W65" s="591"/>
      <c r="X65" s="591"/>
      <c r="Y65" s="591"/>
      <c r="Z65" s="591"/>
      <c r="AA65" s="591"/>
      <c r="AB65" s="591"/>
      <c r="AC65" s="591"/>
      <c r="AD65" s="591"/>
      <c r="AE65" s="591"/>
      <c r="AF65" s="591"/>
    </row>
    <row r="66" spans="4:32">
      <c r="D66" s="591"/>
      <c r="E66" s="591"/>
      <c r="F66" s="591"/>
      <c r="G66" s="591"/>
      <c r="H66" s="591"/>
      <c r="I66" s="591"/>
      <c r="J66" s="591"/>
      <c r="K66" s="591"/>
      <c r="L66" s="591"/>
      <c r="M66" s="591"/>
      <c r="N66" s="591"/>
      <c r="O66" s="591"/>
      <c r="P66" s="591"/>
      <c r="Q66" s="591"/>
      <c r="R66" s="591"/>
      <c r="S66" s="591"/>
      <c r="T66" s="591"/>
      <c r="U66" s="591"/>
      <c r="V66" s="591"/>
      <c r="W66" s="591"/>
      <c r="X66" s="591"/>
      <c r="Y66" s="591"/>
      <c r="Z66" s="591"/>
      <c r="AA66" s="591"/>
      <c r="AB66" s="591"/>
      <c r="AC66" s="591"/>
      <c r="AD66" s="591"/>
      <c r="AE66" s="591"/>
      <c r="AF66" s="591"/>
    </row>
    <row r="67" spans="4:32">
      <c r="D67" s="591"/>
      <c r="E67" s="591"/>
      <c r="F67" s="591"/>
      <c r="G67" s="591"/>
      <c r="H67" s="591"/>
      <c r="I67" s="591"/>
      <c r="J67" s="591"/>
      <c r="K67" s="591"/>
      <c r="L67" s="591"/>
      <c r="M67" s="591"/>
      <c r="N67" s="591"/>
      <c r="O67" s="591"/>
      <c r="P67" s="591"/>
      <c r="Q67" s="591"/>
      <c r="R67" s="591"/>
      <c r="S67" s="591"/>
      <c r="T67" s="591"/>
      <c r="U67" s="591"/>
      <c r="V67" s="591"/>
      <c r="W67" s="591"/>
      <c r="X67" s="591"/>
      <c r="Y67" s="591"/>
      <c r="Z67" s="591"/>
      <c r="AA67" s="591"/>
      <c r="AB67" s="591"/>
      <c r="AC67" s="591"/>
      <c r="AD67" s="591"/>
      <c r="AE67" s="591"/>
      <c r="AF67" s="591"/>
    </row>
    <row r="68" spans="4:32">
      <c r="D68" s="591"/>
      <c r="E68" s="591"/>
      <c r="F68" s="591"/>
      <c r="G68" s="591"/>
      <c r="H68" s="591"/>
      <c r="I68" s="591"/>
      <c r="J68" s="591"/>
      <c r="K68" s="591"/>
      <c r="L68" s="591"/>
      <c r="M68" s="591"/>
      <c r="N68" s="591"/>
      <c r="O68" s="591"/>
      <c r="P68" s="591"/>
      <c r="Q68" s="591"/>
      <c r="R68" s="591"/>
      <c r="S68" s="591"/>
      <c r="T68" s="591"/>
      <c r="U68" s="591"/>
      <c r="V68" s="591"/>
      <c r="W68" s="591"/>
      <c r="X68" s="591"/>
      <c r="Y68" s="591"/>
      <c r="Z68" s="591"/>
      <c r="AA68" s="591"/>
      <c r="AB68" s="591"/>
      <c r="AC68" s="591"/>
      <c r="AD68" s="591"/>
      <c r="AE68" s="591"/>
      <c r="AF68" s="591"/>
    </row>
    <row r="69" spans="4:32">
      <c r="D69" s="591"/>
      <c r="E69" s="591"/>
      <c r="F69" s="591"/>
      <c r="G69" s="591"/>
      <c r="H69" s="591"/>
      <c r="I69" s="591"/>
      <c r="J69" s="591"/>
      <c r="K69" s="591"/>
      <c r="L69" s="591"/>
      <c r="M69" s="591"/>
      <c r="N69" s="591"/>
      <c r="O69" s="591"/>
      <c r="P69" s="591"/>
      <c r="Q69" s="591"/>
      <c r="R69" s="591"/>
      <c r="S69" s="591"/>
      <c r="T69" s="591"/>
      <c r="U69" s="591"/>
      <c r="V69" s="591"/>
      <c r="W69" s="591"/>
      <c r="X69" s="591"/>
      <c r="Y69" s="591"/>
      <c r="Z69" s="591"/>
      <c r="AA69" s="591"/>
      <c r="AB69" s="591"/>
      <c r="AC69" s="591"/>
      <c r="AD69" s="591"/>
      <c r="AE69" s="591"/>
      <c r="AF69" s="591"/>
    </row>
    <row r="70" spans="4:32">
      <c r="D70" s="591"/>
      <c r="E70" s="591"/>
      <c r="F70" s="591"/>
      <c r="G70" s="591"/>
      <c r="H70" s="591"/>
      <c r="I70" s="591"/>
      <c r="J70" s="591"/>
      <c r="K70" s="591"/>
      <c r="L70" s="591"/>
      <c r="M70" s="591"/>
      <c r="N70" s="591"/>
      <c r="O70" s="591"/>
      <c r="P70" s="591"/>
      <c r="Q70" s="591"/>
      <c r="R70" s="591"/>
      <c r="S70" s="591"/>
      <c r="T70" s="591"/>
      <c r="U70" s="591"/>
      <c r="V70" s="591"/>
      <c r="W70" s="591"/>
      <c r="X70" s="591"/>
      <c r="Y70" s="591"/>
      <c r="Z70" s="591"/>
      <c r="AA70" s="591"/>
      <c r="AB70" s="591"/>
      <c r="AC70" s="591"/>
      <c r="AD70" s="591"/>
      <c r="AE70" s="591"/>
      <c r="AF70" s="591"/>
    </row>
    <row r="71" spans="4:32">
      <c r="D71" s="591"/>
      <c r="E71" s="591"/>
      <c r="F71" s="591"/>
      <c r="G71" s="591"/>
      <c r="H71" s="591"/>
      <c r="I71" s="591"/>
      <c r="J71" s="591"/>
      <c r="K71" s="591"/>
      <c r="L71" s="591"/>
      <c r="M71" s="591"/>
      <c r="N71" s="591"/>
      <c r="O71" s="591"/>
      <c r="P71" s="591"/>
      <c r="Q71" s="591"/>
      <c r="R71" s="591"/>
      <c r="S71" s="591"/>
      <c r="T71" s="591"/>
      <c r="U71" s="591"/>
      <c r="V71" s="591"/>
      <c r="W71" s="591"/>
      <c r="X71" s="591"/>
      <c r="Y71" s="591"/>
      <c r="Z71" s="591"/>
      <c r="AA71" s="591"/>
      <c r="AB71" s="591"/>
      <c r="AC71" s="591"/>
      <c r="AD71" s="591"/>
      <c r="AE71" s="591"/>
      <c r="AF71" s="591"/>
    </row>
    <row r="72" spans="4:32">
      <c r="D72" s="591"/>
      <c r="E72" s="591"/>
      <c r="F72" s="591"/>
      <c r="G72" s="591"/>
      <c r="H72" s="591"/>
      <c r="I72" s="591"/>
      <c r="J72" s="591"/>
      <c r="K72" s="591"/>
      <c r="L72" s="591"/>
      <c r="M72" s="591"/>
      <c r="N72" s="591"/>
      <c r="O72" s="591"/>
      <c r="P72" s="591"/>
      <c r="Q72" s="591"/>
      <c r="R72" s="591"/>
      <c r="S72" s="591"/>
      <c r="T72" s="591"/>
      <c r="U72" s="591"/>
      <c r="V72" s="591"/>
      <c r="W72" s="591"/>
      <c r="X72" s="591"/>
      <c r="Y72" s="591"/>
      <c r="Z72" s="591"/>
      <c r="AA72" s="591"/>
      <c r="AB72" s="591"/>
      <c r="AC72" s="591"/>
      <c r="AD72" s="591"/>
      <c r="AE72" s="591"/>
      <c r="AF72" s="591"/>
    </row>
    <row r="73" spans="4:32">
      <c r="D73" s="591"/>
      <c r="E73" s="591"/>
      <c r="F73" s="591"/>
      <c r="G73" s="591"/>
      <c r="H73" s="591"/>
      <c r="I73" s="591"/>
      <c r="J73" s="591"/>
      <c r="K73" s="591"/>
      <c r="L73" s="591"/>
      <c r="M73" s="591"/>
      <c r="N73" s="591"/>
      <c r="O73" s="591"/>
      <c r="P73" s="591"/>
      <c r="Q73" s="591"/>
      <c r="R73" s="591"/>
      <c r="S73" s="591"/>
      <c r="T73" s="591"/>
      <c r="U73" s="591"/>
      <c r="V73" s="591"/>
      <c r="W73" s="591"/>
      <c r="X73" s="591"/>
      <c r="Y73" s="591"/>
      <c r="Z73" s="591"/>
      <c r="AA73" s="591"/>
      <c r="AB73" s="591"/>
      <c r="AC73" s="591"/>
      <c r="AD73" s="591"/>
      <c r="AE73" s="591"/>
      <c r="AF73" s="591"/>
    </row>
    <row r="74" spans="4:32">
      <c r="D74" s="591"/>
      <c r="E74" s="591"/>
      <c r="F74" s="591"/>
      <c r="G74" s="591"/>
      <c r="H74" s="591"/>
      <c r="I74" s="591"/>
      <c r="J74" s="591"/>
      <c r="K74" s="591"/>
      <c r="L74" s="591"/>
      <c r="M74" s="591"/>
      <c r="N74" s="591"/>
      <c r="O74" s="591"/>
      <c r="P74" s="591"/>
      <c r="Q74" s="591"/>
      <c r="R74" s="591"/>
      <c r="S74" s="591"/>
      <c r="T74" s="591"/>
      <c r="U74" s="591"/>
      <c r="V74" s="591"/>
      <c r="W74" s="591"/>
      <c r="X74" s="591"/>
      <c r="Y74" s="591"/>
      <c r="Z74" s="591"/>
      <c r="AA74" s="591"/>
      <c r="AB74" s="591"/>
      <c r="AC74" s="591"/>
      <c r="AD74" s="591"/>
      <c r="AE74" s="591"/>
      <c r="AF74" s="591"/>
    </row>
    <row r="75" spans="4:32">
      <c r="D75" s="591"/>
      <c r="E75" s="591"/>
      <c r="F75" s="591"/>
      <c r="G75" s="591"/>
      <c r="H75" s="591"/>
      <c r="I75" s="591"/>
      <c r="J75" s="591"/>
      <c r="K75" s="591"/>
      <c r="L75" s="591"/>
      <c r="M75" s="591"/>
      <c r="N75" s="591"/>
      <c r="O75" s="591"/>
      <c r="P75" s="591"/>
      <c r="Q75" s="591"/>
      <c r="R75" s="591"/>
      <c r="S75" s="591"/>
      <c r="T75" s="591"/>
      <c r="U75" s="591"/>
      <c r="V75" s="591"/>
      <c r="W75" s="591"/>
      <c r="X75" s="591"/>
      <c r="Y75" s="591"/>
      <c r="Z75" s="591"/>
      <c r="AA75" s="591"/>
      <c r="AB75" s="591"/>
      <c r="AC75" s="591"/>
      <c r="AD75" s="591"/>
      <c r="AE75" s="591"/>
      <c r="AF75" s="591"/>
    </row>
    <row r="76" spans="4:32">
      <c r="D76" s="591"/>
      <c r="E76" s="591"/>
      <c r="F76" s="591"/>
      <c r="G76" s="591"/>
      <c r="H76" s="591"/>
      <c r="I76" s="591"/>
      <c r="J76" s="591"/>
      <c r="K76" s="591"/>
      <c r="L76" s="591"/>
      <c r="M76" s="591"/>
      <c r="N76" s="591"/>
      <c r="O76" s="591"/>
      <c r="P76" s="591"/>
      <c r="Q76" s="591"/>
      <c r="R76" s="591"/>
      <c r="S76" s="591"/>
      <c r="T76" s="591"/>
      <c r="U76" s="591"/>
      <c r="V76" s="591"/>
      <c r="W76" s="591"/>
      <c r="X76" s="591"/>
      <c r="Y76" s="591"/>
      <c r="Z76" s="591"/>
      <c r="AA76" s="591"/>
      <c r="AB76" s="591"/>
      <c r="AC76" s="591"/>
      <c r="AD76" s="591"/>
      <c r="AE76" s="591"/>
      <c r="AF76" s="591"/>
    </row>
    <row r="77" spans="4:32">
      <c r="D77" s="591"/>
      <c r="E77" s="591"/>
      <c r="F77" s="591"/>
      <c r="G77" s="591"/>
      <c r="H77" s="591"/>
      <c r="I77" s="591"/>
      <c r="J77" s="591"/>
      <c r="K77" s="591"/>
      <c r="L77" s="591"/>
      <c r="M77" s="591"/>
      <c r="N77" s="591"/>
      <c r="O77" s="591"/>
      <c r="P77" s="591"/>
      <c r="Q77" s="591"/>
      <c r="R77" s="591"/>
      <c r="S77" s="591"/>
      <c r="T77" s="591"/>
      <c r="U77" s="591"/>
      <c r="V77" s="591"/>
      <c r="W77" s="591"/>
      <c r="X77" s="591"/>
      <c r="Y77" s="591"/>
      <c r="Z77" s="591"/>
      <c r="AA77" s="591"/>
      <c r="AB77" s="591"/>
      <c r="AC77" s="591"/>
      <c r="AD77" s="591"/>
      <c r="AE77" s="591"/>
      <c r="AF77" s="591"/>
    </row>
    <row r="78" spans="4:32">
      <c r="D78" s="591"/>
      <c r="E78" s="591"/>
      <c r="F78" s="591"/>
      <c r="G78" s="591"/>
      <c r="H78" s="591"/>
      <c r="I78" s="591"/>
      <c r="J78" s="591"/>
      <c r="K78" s="591"/>
      <c r="L78" s="591"/>
      <c r="M78" s="591"/>
      <c r="N78" s="591"/>
      <c r="O78" s="591"/>
      <c r="P78" s="591"/>
      <c r="Q78" s="591"/>
      <c r="R78" s="591"/>
      <c r="S78" s="591"/>
      <c r="T78" s="591"/>
      <c r="U78" s="591"/>
      <c r="V78" s="591"/>
      <c r="W78" s="591"/>
      <c r="X78" s="591"/>
      <c r="Y78" s="591"/>
      <c r="Z78" s="591"/>
      <c r="AA78" s="591"/>
      <c r="AB78" s="591"/>
      <c r="AC78" s="591"/>
      <c r="AD78" s="591"/>
      <c r="AE78" s="591"/>
      <c r="AF78" s="591"/>
    </row>
    <row r="79" spans="4:32" ht="13.15" customHeight="1">
      <c r="D79" s="591"/>
      <c r="E79" s="591"/>
      <c r="F79" s="591"/>
      <c r="G79" s="591"/>
      <c r="H79" s="591"/>
      <c r="I79" s="591"/>
      <c r="J79" s="591"/>
      <c r="K79" s="591"/>
      <c r="L79" s="591"/>
      <c r="M79" s="591"/>
      <c r="N79" s="591"/>
      <c r="O79" s="591"/>
      <c r="P79" s="591"/>
      <c r="Q79" s="591"/>
      <c r="R79" s="591"/>
      <c r="S79" s="591"/>
      <c r="T79" s="591"/>
      <c r="U79" s="591"/>
      <c r="V79" s="591"/>
      <c r="W79" s="591"/>
      <c r="X79" s="591"/>
      <c r="Y79" s="591"/>
      <c r="Z79" s="591"/>
      <c r="AA79" s="591"/>
      <c r="AB79" s="591"/>
      <c r="AC79" s="591"/>
      <c r="AD79" s="591"/>
      <c r="AE79" s="591"/>
      <c r="AF79" s="591"/>
    </row>
    <row r="80" spans="4:32">
      <c r="D80" s="591"/>
      <c r="E80" s="591"/>
      <c r="F80" s="591"/>
      <c r="G80" s="591"/>
      <c r="H80" s="591"/>
      <c r="I80" s="591"/>
      <c r="J80" s="591"/>
      <c r="K80" s="591"/>
      <c r="L80" s="591"/>
      <c r="M80" s="591"/>
      <c r="N80" s="591"/>
      <c r="O80" s="591"/>
      <c r="P80" s="591"/>
      <c r="Q80" s="591"/>
      <c r="R80" s="591"/>
      <c r="S80" s="591"/>
      <c r="T80" s="591"/>
      <c r="U80" s="591"/>
      <c r="V80" s="591"/>
      <c r="W80" s="591"/>
      <c r="X80" s="591"/>
      <c r="Y80" s="591"/>
      <c r="Z80" s="591"/>
      <c r="AA80" s="591"/>
      <c r="AB80" s="591"/>
      <c r="AC80" s="591"/>
      <c r="AD80" s="591"/>
      <c r="AE80" s="591"/>
      <c r="AF80" s="591"/>
    </row>
    <row r="81" spans="4:32">
      <c r="D81" s="591"/>
      <c r="E81" s="591"/>
      <c r="F81" s="591"/>
      <c r="G81" s="591"/>
      <c r="H81" s="591"/>
      <c r="I81" s="591"/>
      <c r="J81" s="591"/>
      <c r="K81" s="591"/>
      <c r="L81" s="591"/>
      <c r="M81" s="591"/>
      <c r="N81" s="591"/>
      <c r="O81" s="591"/>
      <c r="P81" s="591"/>
      <c r="Q81" s="591"/>
      <c r="R81" s="591"/>
      <c r="S81" s="591"/>
      <c r="T81" s="591"/>
      <c r="U81" s="591"/>
      <c r="V81" s="591"/>
      <c r="W81" s="591"/>
      <c r="X81" s="591"/>
      <c r="Y81" s="591"/>
      <c r="Z81" s="591"/>
      <c r="AA81" s="591"/>
      <c r="AB81" s="591"/>
      <c r="AC81" s="591"/>
      <c r="AD81" s="591"/>
      <c r="AE81" s="591"/>
      <c r="AF81" s="591"/>
    </row>
    <row r="82" spans="4:32">
      <c r="D82" s="591"/>
      <c r="E82" s="591"/>
      <c r="F82" s="591"/>
      <c r="G82" s="591"/>
      <c r="H82" s="591"/>
      <c r="I82" s="591"/>
      <c r="J82" s="591"/>
      <c r="K82" s="591"/>
      <c r="L82" s="591"/>
      <c r="M82" s="591"/>
      <c r="N82" s="591"/>
      <c r="O82" s="591"/>
      <c r="P82" s="591"/>
      <c r="Q82" s="591"/>
      <c r="R82" s="591"/>
      <c r="S82" s="591"/>
      <c r="T82" s="591"/>
      <c r="U82" s="591"/>
      <c r="V82" s="591"/>
      <c r="W82" s="591"/>
      <c r="X82" s="591"/>
      <c r="Y82" s="591"/>
      <c r="Z82" s="591"/>
      <c r="AA82" s="591"/>
      <c r="AB82" s="591"/>
      <c r="AC82" s="591"/>
      <c r="AD82" s="591"/>
      <c r="AE82" s="591"/>
      <c r="AF82" s="591"/>
    </row>
    <row r="83" spans="4:32">
      <c r="D83" s="591"/>
      <c r="E83" s="591"/>
      <c r="F83" s="591"/>
      <c r="G83" s="591"/>
      <c r="H83" s="591"/>
      <c r="I83" s="591"/>
      <c r="J83" s="591"/>
      <c r="K83" s="591"/>
      <c r="L83" s="591"/>
      <c r="M83" s="591"/>
      <c r="N83" s="591"/>
      <c r="O83" s="591"/>
      <c r="P83" s="591"/>
      <c r="Q83" s="591"/>
      <c r="R83" s="591"/>
      <c r="S83" s="591"/>
      <c r="T83" s="591"/>
      <c r="U83" s="591"/>
      <c r="V83" s="591"/>
      <c r="W83" s="591"/>
      <c r="X83" s="591"/>
      <c r="Y83" s="591"/>
      <c r="Z83" s="591"/>
      <c r="AA83" s="591"/>
      <c r="AB83" s="591"/>
      <c r="AC83" s="591"/>
      <c r="AD83" s="591"/>
      <c r="AE83" s="591"/>
      <c r="AF83" s="591"/>
    </row>
    <row r="84" spans="4:32">
      <c r="D84" s="591"/>
      <c r="E84" s="591"/>
      <c r="F84" s="591"/>
      <c r="G84" s="591"/>
      <c r="H84" s="591"/>
      <c r="I84" s="591"/>
      <c r="J84" s="591"/>
      <c r="K84" s="591"/>
      <c r="L84" s="591"/>
      <c r="M84" s="591"/>
      <c r="N84" s="591"/>
      <c r="O84" s="591"/>
      <c r="P84" s="591"/>
      <c r="Q84" s="591"/>
      <c r="R84" s="591"/>
      <c r="S84" s="591"/>
      <c r="T84" s="591"/>
      <c r="U84" s="591"/>
      <c r="V84" s="591"/>
      <c r="W84" s="591"/>
      <c r="X84" s="591"/>
      <c r="Y84" s="591"/>
      <c r="Z84" s="591"/>
      <c r="AA84" s="591"/>
      <c r="AB84" s="591"/>
      <c r="AC84" s="591"/>
      <c r="AD84" s="591"/>
      <c r="AE84" s="591"/>
      <c r="AF84" s="591"/>
    </row>
    <row r="85" spans="4:32">
      <c r="D85" s="591"/>
      <c r="E85" s="591"/>
      <c r="F85" s="591"/>
      <c r="G85" s="591"/>
      <c r="H85" s="591"/>
      <c r="I85" s="591"/>
      <c r="J85" s="591"/>
      <c r="K85" s="591"/>
      <c r="L85" s="591"/>
      <c r="M85" s="591"/>
      <c r="N85" s="591"/>
      <c r="O85" s="591"/>
      <c r="P85" s="591"/>
      <c r="Q85" s="591"/>
      <c r="R85" s="591"/>
      <c r="S85" s="591"/>
      <c r="T85" s="591"/>
      <c r="U85" s="591"/>
      <c r="V85" s="591"/>
      <c r="W85" s="591"/>
      <c r="X85" s="591"/>
      <c r="Y85" s="591"/>
      <c r="Z85" s="591"/>
      <c r="AA85" s="591"/>
      <c r="AB85" s="591"/>
      <c r="AC85" s="591"/>
      <c r="AD85" s="591"/>
      <c r="AE85" s="591"/>
      <c r="AF85" s="591"/>
    </row>
    <row r="86" spans="4:32">
      <c r="D86" s="591"/>
      <c r="E86" s="591"/>
      <c r="F86" s="591"/>
      <c r="G86" s="591"/>
      <c r="H86" s="591"/>
      <c r="I86" s="591"/>
      <c r="J86" s="591"/>
      <c r="K86" s="591"/>
      <c r="L86" s="591"/>
      <c r="M86" s="591"/>
      <c r="N86" s="591"/>
      <c r="O86" s="591"/>
      <c r="P86" s="591"/>
      <c r="Q86" s="591"/>
      <c r="R86" s="591"/>
      <c r="S86" s="591"/>
      <c r="T86" s="591"/>
      <c r="U86" s="591"/>
      <c r="V86" s="591"/>
      <c r="W86" s="591"/>
      <c r="X86" s="591"/>
      <c r="Y86" s="591"/>
      <c r="Z86" s="591"/>
      <c r="AA86" s="591"/>
      <c r="AB86" s="591"/>
      <c r="AC86" s="591"/>
      <c r="AD86" s="591"/>
      <c r="AE86" s="591"/>
      <c r="AF86" s="591"/>
    </row>
    <row r="87" spans="4:32">
      <c r="D87" s="591"/>
      <c r="E87" s="591"/>
      <c r="F87" s="591"/>
      <c r="G87" s="591"/>
      <c r="H87" s="591"/>
      <c r="I87" s="591"/>
      <c r="J87" s="591"/>
      <c r="K87" s="591"/>
      <c r="L87" s="591"/>
      <c r="M87" s="591"/>
      <c r="N87" s="591"/>
      <c r="O87" s="591"/>
      <c r="P87" s="591"/>
      <c r="Q87" s="591"/>
      <c r="R87" s="591"/>
      <c r="S87" s="591"/>
      <c r="T87" s="591"/>
      <c r="U87" s="591"/>
      <c r="V87" s="591"/>
      <c r="W87" s="591"/>
      <c r="X87" s="591"/>
      <c r="Y87" s="591"/>
      <c r="Z87" s="591"/>
      <c r="AA87" s="591"/>
      <c r="AB87" s="591"/>
      <c r="AC87" s="591"/>
      <c r="AD87" s="591"/>
      <c r="AE87" s="591"/>
      <c r="AF87" s="591"/>
    </row>
    <row r="88" spans="4:32">
      <c r="D88" s="591"/>
      <c r="E88" s="591"/>
      <c r="F88" s="591"/>
      <c r="G88" s="591"/>
      <c r="H88" s="591"/>
      <c r="I88" s="591"/>
      <c r="J88" s="591"/>
      <c r="K88" s="591"/>
      <c r="L88" s="591"/>
      <c r="M88" s="591"/>
      <c r="N88" s="591"/>
      <c r="O88" s="591"/>
      <c r="P88" s="591"/>
      <c r="Q88" s="591"/>
      <c r="R88" s="591"/>
      <c r="S88" s="591"/>
      <c r="T88" s="591"/>
      <c r="U88" s="591"/>
      <c r="V88" s="591"/>
      <c r="W88" s="591"/>
      <c r="X88" s="591"/>
      <c r="Y88" s="591"/>
      <c r="Z88" s="591"/>
      <c r="AA88" s="591"/>
      <c r="AB88" s="591"/>
      <c r="AC88" s="591"/>
      <c r="AD88" s="591"/>
      <c r="AE88" s="591"/>
      <c r="AF88" s="591"/>
    </row>
    <row r="89" spans="4:32">
      <c r="D89" s="591"/>
      <c r="E89" s="591"/>
      <c r="F89" s="591"/>
      <c r="G89" s="591"/>
      <c r="H89" s="591"/>
      <c r="I89" s="591"/>
      <c r="J89" s="591"/>
      <c r="K89" s="591"/>
      <c r="L89" s="591"/>
      <c r="M89" s="591"/>
      <c r="N89" s="591"/>
      <c r="O89" s="591"/>
      <c r="P89" s="591"/>
      <c r="Q89" s="591"/>
      <c r="R89" s="591"/>
      <c r="S89" s="591"/>
      <c r="T89" s="591"/>
      <c r="U89" s="591"/>
      <c r="V89" s="591"/>
      <c r="W89" s="591"/>
      <c r="X89" s="591"/>
      <c r="Y89" s="591"/>
      <c r="Z89" s="591"/>
      <c r="AA89" s="591"/>
      <c r="AB89" s="591"/>
      <c r="AC89" s="591"/>
      <c r="AD89" s="591"/>
      <c r="AE89" s="591"/>
      <c r="AF89" s="591"/>
    </row>
    <row r="90" spans="4:32">
      <c r="D90" s="591"/>
      <c r="E90" s="591"/>
      <c r="F90" s="591"/>
      <c r="G90" s="591"/>
      <c r="H90" s="591"/>
      <c r="I90" s="591"/>
      <c r="J90" s="591"/>
      <c r="K90" s="591"/>
      <c r="L90" s="591"/>
      <c r="M90" s="591"/>
      <c r="N90" s="591"/>
      <c r="O90" s="591"/>
      <c r="P90" s="591"/>
      <c r="Q90" s="591"/>
      <c r="R90" s="591"/>
      <c r="S90" s="591"/>
      <c r="T90" s="591"/>
      <c r="U90" s="591"/>
      <c r="V90" s="591"/>
      <c r="W90" s="591"/>
      <c r="X90" s="591"/>
      <c r="Y90" s="591"/>
      <c r="Z90" s="591"/>
      <c r="AA90" s="591"/>
      <c r="AB90" s="591"/>
      <c r="AC90" s="591"/>
      <c r="AD90" s="591"/>
      <c r="AE90" s="591"/>
      <c r="AF90" s="591"/>
    </row>
    <row r="91" spans="4:32">
      <c r="D91" s="591"/>
      <c r="E91" s="591"/>
      <c r="F91" s="591"/>
      <c r="G91" s="591"/>
      <c r="H91" s="591"/>
      <c r="I91" s="591"/>
      <c r="J91" s="591"/>
      <c r="K91" s="591"/>
      <c r="L91" s="591"/>
      <c r="M91" s="591"/>
      <c r="N91" s="591"/>
      <c r="O91" s="591"/>
      <c r="P91" s="591"/>
      <c r="Q91" s="591"/>
      <c r="R91" s="591"/>
      <c r="S91" s="591"/>
      <c r="T91" s="591"/>
      <c r="U91" s="591"/>
      <c r="V91" s="591"/>
      <c r="W91" s="591"/>
      <c r="X91" s="591"/>
      <c r="Y91" s="591"/>
      <c r="Z91" s="591"/>
      <c r="AA91" s="591"/>
      <c r="AB91" s="591"/>
      <c r="AC91" s="591"/>
      <c r="AD91" s="591"/>
      <c r="AE91" s="591"/>
      <c r="AF91" s="591"/>
    </row>
    <row r="92" spans="4:32">
      <c r="D92" s="591"/>
      <c r="E92" s="591"/>
      <c r="F92" s="591"/>
      <c r="G92" s="591"/>
      <c r="H92" s="591"/>
      <c r="I92" s="591"/>
      <c r="J92" s="591"/>
      <c r="K92" s="591"/>
      <c r="L92" s="591"/>
      <c r="M92" s="591"/>
      <c r="N92" s="591"/>
      <c r="O92" s="591"/>
      <c r="P92" s="591"/>
      <c r="Q92" s="591"/>
      <c r="R92" s="591"/>
      <c r="S92" s="591"/>
      <c r="T92" s="591"/>
      <c r="U92" s="591"/>
      <c r="V92" s="591"/>
      <c r="W92" s="591"/>
      <c r="X92" s="591"/>
      <c r="Y92" s="591"/>
      <c r="Z92" s="591"/>
      <c r="AA92" s="591"/>
      <c r="AB92" s="591"/>
      <c r="AC92" s="591"/>
      <c r="AD92" s="591"/>
      <c r="AE92" s="591"/>
      <c r="AF92" s="591"/>
    </row>
    <row r="93" spans="4:32">
      <c r="D93" s="591"/>
      <c r="E93" s="591"/>
      <c r="F93" s="591"/>
      <c r="G93" s="591"/>
      <c r="H93" s="591"/>
      <c r="I93" s="591"/>
      <c r="J93" s="591"/>
      <c r="K93" s="591"/>
      <c r="L93" s="591"/>
      <c r="M93" s="591"/>
      <c r="N93" s="591"/>
      <c r="O93" s="591"/>
      <c r="P93" s="591"/>
      <c r="Q93" s="591"/>
      <c r="R93" s="591"/>
      <c r="S93" s="591"/>
      <c r="T93" s="591"/>
      <c r="U93" s="591"/>
      <c r="V93" s="591"/>
      <c r="W93" s="591"/>
      <c r="X93" s="591"/>
      <c r="Y93" s="591"/>
      <c r="Z93" s="591"/>
      <c r="AA93" s="591"/>
      <c r="AB93" s="591"/>
      <c r="AC93" s="591"/>
      <c r="AD93" s="591"/>
      <c r="AE93" s="591"/>
      <c r="AF93" s="591"/>
    </row>
    <row r="94" spans="4:32">
      <c r="D94" s="591"/>
      <c r="E94" s="591"/>
      <c r="F94" s="591"/>
      <c r="G94" s="591"/>
      <c r="H94" s="591"/>
      <c r="I94" s="591"/>
      <c r="J94" s="591"/>
      <c r="K94" s="591"/>
      <c r="L94" s="591"/>
      <c r="M94" s="591"/>
      <c r="N94" s="591"/>
      <c r="O94" s="591"/>
      <c r="P94" s="591"/>
      <c r="Q94" s="591"/>
      <c r="R94" s="591"/>
      <c r="S94" s="591"/>
      <c r="T94" s="591"/>
      <c r="U94" s="591"/>
      <c r="V94" s="591"/>
      <c r="W94" s="591"/>
      <c r="X94" s="591"/>
      <c r="Y94" s="591"/>
      <c r="Z94" s="591"/>
      <c r="AA94" s="591"/>
      <c r="AB94" s="591"/>
      <c r="AC94" s="591"/>
      <c r="AD94" s="591"/>
      <c r="AE94" s="591"/>
      <c r="AF94" s="591"/>
    </row>
    <row r="95" spans="4:32">
      <c r="D95" s="591"/>
      <c r="E95" s="591"/>
      <c r="F95" s="591"/>
      <c r="G95" s="591"/>
      <c r="H95" s="591"/>
      <c r="I95" s="591"/>
      <c r="J95" s="591"/>
      <c r="K95" s="591"/>
      <c r="L95" s="591"/>
      <c r="M95" s="591"/>
      <c r="N95" s="591"/>
      <c r="O95" s="591"/>
      <c r="P95" s="591"/>
      <c r="Q95" s="591"/>
      <c r="R95" s="591"/>
      <c r="S95" s="591"/>
      <c r="T95" s="591"/>
      <c r="U95" s="591"/>
      <c r="V95" s="591"/>
      <c r="W95" s="591"/>
      <c r="X95" s="591"/>
      <c r="Y95" s="591"/>
      <c r="Z95" s="591"/>
      <c r="AA95" s="591"/>
      <c r="AB95" s="591"/>
      <c r="AC95" s="591"/>
      <c r="AD95" s="591"/>
      <c r="AE95" s="591"/>
      <c r="AF95" s="591"/>
    </row>
    <row r="96" spans="4:32">
      <c r="D96" s="591"/>
      <c r="E96" s="591"/>
      <c r="F96" s="591"/>
      <c r="G96" s="591"/>
      <c r="H96" s="591"/>
      <c r="I96" s="591"/>
      <c r="J96" s="591"/>
      <c r="K96" s="591"/>
      <c r="L96" s="591"/>
      <c r="M96" s="591"/>
      <c r="N96" s="591"/>
      <c r="O96" s="591"/>
      <c r="P96" s="591"/>
      <c r="Q96" s="591"/>
      <c r="R96" s="591"/>
      <c r="S96" s="591"/>
      <c r="T96" s="591"/>
      <c r="U96" s="591"/>
      <c r="V96" s="591"/>
      <c r="W96" s="591"/>
      <c r="X96" s="591"/>
      <c r="Y96" s="591"/>
      <c r="Z96" s="591"/>
      <c r="AA96" s="591"/>
      <c r="AB96" s="591"/>
      <c r="AC96" s="591"/>
      <c r="AD96" s="591"/>
      <c r="AE96" s="591"/>
      <c r="AF96" s="591"/>
    </row>
    <row r="97" spans="4:32">
      <c r="D97" s="591"/>
      <c r="E97" s="591"/>
      <c r="F97" s="591"/>
      <c r="G97" s="591"/>
      <c r="H97" s="591"/>
      <c r="I97" s="591"/>
      <c r="J97" s="591"/>
      <c r="K97" s="591"/>
      <c r="L97" s="591"/>
      <c r="M97" s="591"/>
      <c r="N97" s="591"/>
      <c r="O97" s="591"/>
      <c r="P97" s="591"/>
      <c r="Q97" s="591"/>
      <c r="R97" s="591"/>
      <c r="S97" s="591"/>
      <c r="T97" s="591"/>
      <c r="U97" s="591"/>
      <c r="V97" s="591"/>
      <c r="W97" s="591"/>
      <c r="X97" s="591"/>
      <c r="Y97" s="591"/>
      <c r="Z97" s="591"/>
      <c r="AA97" s="591"/>
      <c r="AB97" s="591"/>
      <c r="AC97" s="591"/>
      <c r="AD97" s="591"/>
      <c r="AE97" s="591"/>
      <c r="AF97" s="591"/>
    </row>
    <row r="98" spans="4:32">
      <c r="D98" s="591"/>
      <c r="E98" s="591"/>
      <c r="F98" s="591"/>
      <c r="G98" s="591"/>
      <c r="H98" s="591"/>
      <c r="I98" s="591"/>
      <c r="J98" s="591"/>
      <c r="K98" s="591"/>
      <c r="L98" s="591"/>
      <c r="M98" s="591"/>
      <c r="N98" s="591"/>
      <c r="O98" s="591"/>
      <c r="P98" s="591"/>
      <c r="Q98" s="591"/>
      <c r="R98" s="591"/>
      <c r="S98" s="591"/>
      <c r="T98" s="591"/>
      <c r="U98" s="591"/>
      <c r="V98" s="591"/>
      <c r="W98" s="591"/>
      <c r="X98" s="591"/>
      <c r="Y98" s="591"/>
      <c r="Z98" s="591"/>
      <c r="AA98" s="591"/>
      <c r="AB98" s="591"/>
      <c r="AC98" s="591"/>
      <c r="AD98" s="591"/>
      <c r="AE98" s="591"/>
      <c r="AF98" s="591"/>
    </row>
    <row r="99" spans="4:32">
      <c r="D99" s="591"/>
      <c r="E99" s="591"/>
      <c r="F99" s="591"/>
      <c r="G99" s="591"/>
      <c r="H99" s="591"/>
      <c r="I99" s="591"/>
      <c r="J99" s="591"/>
      <c r="K99" s="591"/>
      <c r="L99" s="591"/>
      <c r="M99" s="591"/>
      <c r="N99" s="591"/>
      <c r="O99" s="591"/>
      <c r="P99" s="591"/>
      <c r="Q99" s="591"/>
      <c r="R99" s="591"/>
      <c r="S99" s="591"/>
      <c r="T99" s="591"/>
      <c r="U99" s="591"/>
      <c r="V99" s="591"/>
      <c r="W99" s="591"/>
      <c r="X99" s="591"/>
      <c r="Y99" s="591"/>
      <c r="Z99" s="591"/>
      <c r="AA99" s="591"/>
      <c r="AB99" s="591"/>
      <c r="AC99" s="591"/>
      <c r="AD99" s="591"/>
      <c r="AE99" s="591"/>
      <c r="AF99" s="591"/>
    </row>
    <row r="100" spans="4:32">
      <c r="D100" s="591"/>
      <c r="E100" s="591"/>
      <c r="F100" s="591"/>
      <c r="G100" s="591"/>
      <c r="H100" s="591"/>
      <c r="I100" s="591"/>
      <c r="J100" s="591"/>
      <c r="K100" s="591"/>
      <c r="L100" s="591"/>
      <c r="M100" s="591"/>
      <c r="N100" s="591"/>
      <c r="O100" s="591"/>
      <c r="P100" s="591"/>
      <c r="Q100" s="591"/>
      <c r="R100" s="591"/>
      <c r="S100" s="591"/>
      <c r="T100" s="591"/>
      <c r="U100" s="591"/>
      <c r="V100" s="591"/>
      <c r="W100" s="591"/>
      <c r="X100" s="591"/>
      <c r="Y100" s="591"/>
      <c r="Z100" s="591"/>
      <c r="AA100" s="591"/>
      <c r="AB100" s="591"/>
      <c r="AC100" s="591"/>
      <c r="AD100" s="591"/>
      <c r="AE100" s="591"/>
      <c r="AF100" s="591"/>
    </row>
    <row r="101" spans="4:32">
      <c r="D101" s="591"/>
      <c r="E101" s="591"/>
      <c r="F101" s="591"/>
      <c r="G101" s="591"/>
      <c r="H101" s="591"/>
      <c r="I101" s="591"/>
      <c r="J101" s="591"/>
      <c r="K101" s="591"/>
      <c r="L101" s="591"/>
      <c r="M101" s="591"/>
      <c r="N101" s="591"/>
      <c r="O101" s="591"/>
      <c r="P101" s="591"/>
      <c r="Q101" s="591"/>
      <c r="R101" s="591"/>
      <c r="S101" s="591"/>
      <c r="T101" s="591"/>
      <c r="U101" s="591"/>
      <c r="V101" s="591"/>
      <c r="W101" s="591"/>
      <c r="X101" s="591"/>
      <c r="Y101" s="591"/>
      <c r="Z101" s="591"/>
      <c r="AA101" s="591"/>
      <c r="AB101" s="591"/>
      <c r="AC101" s="591"/>
      <c r="AD101" s="591"/>
      <c r="AE101" s="591"/>
      <c r="AF101" s="591"/>
    </row>
    <row r="102" spans="4:32">
      <c r="D102" s="591"/>
      <c r="E102" s="591"/>
      <c r="F102" s="591"/>
      <c r="G102" s="591"/>
      <c r="H102" s="591"/>
      <c r="I102" s="591"/>
      <c r="J102" s="591"/>
      <c r="K102" s="591"/>
      <c r="L102" s="591"/>
      <c r="M102" s="591"/>
      <c r="N102" s="591"/>
      <c r="O102" s="591"/>
      <c r="P102" s="591"/>
      <c r="Q102" s="591"/>
      <c r="R102" s="591"/>
      <c r="S102" s="591"/>
      <c r="T102" s="591"/>
      <c r="U102" s="591"/>
      <c r="V102" s="591"/>
      <c r="W102" s="591"/>
      <c r="X102" s="591"/>
      <c r="Y102" s="591"/>
      <c r="Z102" s="591"/>
      <c r="AA102" s="591"/>
      <c r="AB102" s="591"/>
      <c r="AC102" s="591"/>
      <c r="AD102" s="591"/>
      <c r="AE102" s="591"/>
      <c r="AF102" s="591"/>
    </row>
    <row r="103" spans="4:32">
      <c r="D103" s="591"/>
      <c r="E103" s="591"/>
      <c r="F103" s="591"/>
      <c r="G103" s="591"/>
      <c r="H103" s="591"/>
      <c r="I103" s="591"/>
      <c r="J103" s="591"/>
      <c r="K103" s="591"/>
      <c r="L103" s="591"/>
      <c r="M103" s="591"/>
      <c r="N103" s="591"/>
      <c r="O103" s="591"/>
      <c r="P103" s="591"/>
      <c r="Q103" s="591"/>
      <c r="R103" s="591"/>
      <c r="S103" s="591"/>
      <c r="T103" s="591"/>
      <c r="U103" s="591"/>
      <c r="V103" s="591"/>
      <c r="W103" s="591"/>
      <c r="X103" s="591"/>
      <c r="Y103" s="591"/>
      <c r="Z103" s="591"/>
      <c r="AA103" s="591"/>
      <c r="AB103" s="591"/>
      <c r="AC103" s="591"/>
      <c r="AD103" s="591"/>
      <c r="AE103" s="591"/>
      <c r="AF103" s="591"/>
    </row>
    <row r="104" spans="4:32">
      <c r="D104" s="591"/>
      <c r="E104" s="591"/>
      <c r="F104" s="591"/>
      <c r="G104" s="591"/>
      <c r="H104" s="591"/>
      <c r="I104" s="591"/>
      <c r="J104" s="591"/>
      <c r="K104" s="591"/>
      <c r="L104" s="591"/>
      <c r="M104" s="591"/>
      <c r="N104" s="591"/>
      <c r="O104" s="591"/>
      <c r="P104" s="591"/>
      <c r="Q104" s="591"/>
      <c r="R104" s="591"/>
      <c r="S104" s="591"/>
      <c r="T104" s="591"/>
      <c r="U104" s="591"/>
      <c r="V104" s="591"/>
      <c r="W104" s="591"/>
      <c r="X104" s="591"/>
      <c r="Y104" s="591"/>
      <c r="Z104" s="591"/>
      <c r="AA104" s="591"/>
      <c r="AB104" s="591"/>
      <c r="AC104" s="591"/>
      <c r="AD104" s="591"/>
      <c r="AE104" s="591"/>
      <c r="AF104" s="591"/>
    </row>
    <row r="105" spans="4:32">
      <c r="D105" s="591"/>
      <c r="E105" s="591"/>
      <c r="F105" s="591"/>
      <c r="G105" s="591"/>
      <c r="H105" s="591"/>
      <c r="I105" s="591"/>
      <c r="J105" s="591"/>
      <c r="K105" s="591"/>
      <c r="L105" s="591"/>
      <c r="M105" s="591"/>
      <c r="N105" s="591"/>
      <c r="O105" s="591"/>
      <c r="P105" s="591"/>
      <c r="Q105" s="591"/>
      <c r="R105" s="591"/>
      <c r="S105" s="591"/>
      <c r="T105" s="591"/>
      <c r="U105" s="591"/>
      <c r="V105" s="591"/>
      <c r="W105" s="591"/>
      <c r="X105" s="591"/>
      <c r="Y105" s="591"/>
      <c r="Z105" s="591"/>
      <c r="AA105" s="591"/>
      <c r="AB105" s="591"/>
      <c r="AC105" s="591"/>
      <c r="AD105" s="591"/>
      <c r="AE105" s="591"/>
      <c r="AF105" s="591"/>
    </row>
    <row r="106" spans="4:32">
      <c r="D106" s="591"/>
      <c r="E106" s="591"/>
      <c r="F106" s="591"/>
      <c r="G106" s="591"/>
      <c r="H106" s="591"/>
      <c r="I106" s="591"/>
      <c r="J106" s="591"/>
      <c r="K106" s="591"/>
      <c r="L106" s="591"/>
      <c r="M106" s="591"/>
      <c r="N106" s="591"/>
      <c r="O106" s="591"/>
      <c r="P106" s="591"/>
      <c r="Q106" s="591"/>
      <c r="R106" s="591"/>
      <c r="S106" s="591"/>
      <c r="T106" s="591"/>
      <c r="U106" s="591"/>
      <c r="V106" s="591"/>
      <c r="W106" s="591"/>
      <c r="X106" s="591"/>
      <c r="Y106" s="591"/>
      <c r="Z106" s="591"/>
      <c r="AA106" s="591"/>
      <c r="AB106" s="591"/>
      <c r="AC106" s="591"/>
      <c r="AD106" s="591"/>
      <c r="AE106" s="591"/>
      <c r="AF106" s="591"/>
    </row>
    <row r="107" spans="4:32">
      <c r="D107" s="591"/>
      <c r="E107" s="591"/>
      <c r="F107" s="591"/>
      <c r="G107" s="591"/>
      <c r="H107" s="591"/>
      <c r="I107" s="591"/>
      <c r="J107" s="591"/>
      <c r="K107" s="591"/>
      <c r="L107" s="591"/>
      <c r="M107" s="591"/>
      <c r="N107" s="591"/>
      <c r="O107" s="591"/>
      <c r="P107" s="591"/>
      <c r="Q107" s="591"/>
      <c r="R107" s="591"/>
      <c r="S107" s="591"/>
      <c r="T107" s="591"/>
      <c r="U107" s="591"/>
      <c r="V107" s="591"/>
      <c r="W107" s="591"/>
      <c r="X107" s="591"/>
      <c r="Y107" s="591"/>
      <c r="Z107" s="591"/>
      <c r="AA107" s="591"/>
      <c r="AB107" s="591"/>
      <c r="AC107" s="591"/>
      <c r="AD107" s="591"/>
      <c r="AE107" s="591"/>
      <c r="AF107" s="591"/>
    </row>
    <row r="108" spans="4:32">
      <c r="D108" s="591"/>
      <c r="E108" s="591"/>
      <c r="F108" s="591"/>
      <c r="G108" s="591"/>
      <c r="H108" s="591"/>
      <c r="I108" s="591"/>
      <c r="J108" s="591"/>
      <c r="K108" s="591"/>
      <c r="L108" s="591"/>
      <c r="M108" s="591"/>
      <c r="N108" s="591"/>
      <c r="O108" s="591"/>
      <c r="P108" s="591"/>
      <c r="Q108" s="591"/>
      <c r="R108" s="591"/>
      <c r="S108" s="591"/>
      <c r="T108" s="591"/>
      <c r="U108" s="591"/>
      <c r="V108" s="591"/>
      <c r="W108" s="591"/>
      <c r="X108" s="591"/>
      <c r="Y108" s="591"/>
      <c r="Z108" s="591"/>
      <c r="AA108" s="591"/>
      <c r="AB108" s="591"/>
      <c r="AC108" s="591"/>
      <c r="AD108" s="591"/>
      <c r="AE108" s="591"/>
      <c r="AF108" s="591"/>
    </row>
    <row r="109" spans="4:32">
      <c r="D109" s="591"/>
      <c r="E109" s="591"/>
      <c r="F109" s="591"/>
      <c r="G109" s="591"/>
      <c r="H109" s="591"/>
      <c r="I109" s="591"/>
      <c r="J109" s="591"/>
      <c r="K109" s="591"/>
      <c r="L109" s="591"/>
      <c r="M109" s="591"/>
      <c r="N109" s="591"/>
      <c r="O109" s="591"/>
      <c r="P109" s="591"/>
      <c r="Q109" s="591"/>
      <c r="R109" s="591"/>
      <c r="S109" s="591"/>
      <c r="T109" s="591"/>
      <c r="U109" s="591"/>
      <c r="V109" s="591"/>
      <c r="W109" s="591"/>
      <c r="X109" s="591"/>
      <c r="Y109" s="591"/>
      <c r="Z109" s="591"/>
      <c r="AA109" s="591"/>
      <c r="AB109" s="591"/>
      <c r="AC109" s="591"/>
      <c r="AD109" s="591"/>
      <c r="AE109" s="591"/>
      <c r="AF109" s="591"/>
    </row>
    <row r="110" spans="4:32">
      <c r="D110" s="591"/>
      <c r="E110" s="591"/>
      <c r="F110" s="591"/>
      <c r="G110" s="591"/>
      <c r="H110" s="591"/>
      <c r="I110" s="591"/>
      <c r="J110" s="591"/>
      <c r="K110" s="591"/>
      <c r="L110" s="591"/>
      <c r="M110" s="591"/>
      <c r="N110" s="591"/>
      <c r="O110" s="591"/>
      <c r="P110" s="591"/>
      <c r="Q110" s="591"/>
      <c r="R110" s="591"/>
      <c r="S110" s="591"/>
      <c r="T110" s="591"/>
      <c r="U110" s="591"/>
      <c r="V110" s="591"/>
      <c r="W110" s="591"/>
      <c r="X110" s="591"/>
      <c r="Y110" s="591"/>
      <c r="Z110" s="591"/>
      <c r="AA110" s="591"/>
      <c r="AB110" s="591"/>
      <c r="AC110" s="591"/>
      <c r="AD110" s="591"/>
      <c r="AE110" s="591"/>
      <c r="AF110" s="591"/>
    </row>
    <row r="111" spans="4:32">
      <c r="D111" s="591"/>
      <c r="E111" s="591"/>
      <c r="F111" s="591"/>
      <c r="G111" s="591"/>
      <c r="H111" s="591"/>
      <c r="I111" s="591"/>
      <c r="J111" s="591"/>
      <c r="K111" s="591"/>
      <c r="L111" s="591"/>
      <c r="M111" s="591"/>
      <c r="N111" s="591"/>
      <c r="O111" s="591"/>
      <c r="P111" s="591"/>
      <c r="Q111" s="591"/>
      <c r="R111" s="591"/>
      <c r="S111" s="591"/>
      <c r="T111" s="591"/>
      <c r="U111" s="591"/>
      <c r="V111" s="591"/>
      <c r="W111" s="591"/>
      <c r="X111" s="591"/>
      <c r="Y111" s="591"/>
      <c r="Z111" s="591"/>
      <c r="AA111" s="591"/>
      <c r="AB111" s="591"/>
      <c r="AC111" s="591"/>
      <c r="AD111" s="591"/>
      <c r="AE111" s="591"/>
      <c r="AF111" s="591"/>
    </row>
    <row r="112" spans="4:32">
      <c r="D112" s="591"/>
      <c r="E112" s="591"/>
      <c r="F112" s="591"/>
      <c r="G112" s="591"/>
      <c r="H112" s="591"/>
      <c r="I112" s="591"/>
      <c r="J112" s="591"/>
      <c r="K112" s="591"/>
      <c r="L112" s="591"/>
      <c r="M112" s="591"/>
      <c r="N112" s="591"/>
      <c r="O112" s="591"/>
      <c r="P112" s="591"/>
      <c r="Q112" s="591"/>
      <c r="R112" s="591"/>
      <c r="S112" s="591"/>
      <c r="T112" s="591"/>
      <c r="U112" s="591"/>
      <c r="V112" s="591"/>
      <c r="W112" s="591"/>
      <c r="X112" s="591"/>
      <c r="Y112" s="591"/>
      <c r="Z112" s="591"/>
      <c r="AA112" s="591"/>
      <c r="AB112" s="591"/>
      <c r="AC112" s="591"/>
      <c r="AD112" s="591"/>
      <c r="AE112" s="591"/>
      <c r="AF112" s="591"/>
    </row>
    <row r="113" spans="4:32">
      <c r="D113" s="591"/>
      <c r="E113" s="591"/>
      <c r="F113" s="591"/>
      <c r="G113" s="591"/>
      <c r="H113" s="591"/>
      <c r="I113" s="591"/>
      <c r="J113" s="591"/>
      <c r="K113" s="591"/>
      <c r="L113" s="591"/>
      <c r="M113" s="591"/>
      <c r="N113" s="591"/>
      <c r="O113" s="591"/>
      <c r="P113" s="591"/>
      <c r="Q113" s="591"/>
      <c r="R113" s="591"/>
      <c r="S113" s="591"/>
      <c r="T113" s="591"/>
      <c r="U113" s="591"/>
      <c r="V113" s="591"/>
      <c r="W113" s="591"/>
      <c r="X113" s="591"/>
      <c r="Y113" s="591"/>
      <c r="Z113" s="591"/>
      <c r="AA113" s="591"/>
      <c r="AB113" s="591"/>
      <c r="AC113" s="591"/>
      <c r="AD113" s="591"/>
      <c r="AE113" s="591"/>
      <c r="AF113" s="591"/>
    </row>
    <row r="114" spans="4:32">
      <c r="D114" s="591"/>
      <c r="E114" s="591"/>
      <c r="F114" s="591"/>
      <c r="G114" s="591"/>
      <c r="H114" s="591"/>
      <c r="I114" s="591"/>
      <c r="J114" s="591"/>
      <c r="K114" s="591"/>
      <c r="L114" s="591"/>
      <c r="M114" s="591"/>
      <c r="N114" s="591"/>
      <c r="O114" s="591"/>
      <c r="P114" s="591"/>
      <c r="Q114" s="591"/>
      <c r="R114" s="591"/>
      <c r="S114" s="591"/>
      <c r="T114" s="591"/>
      <c r="U114" s="591"/>
      <c r="V114" s="591"/>
      <c r="W114" s="591"/>
      <c r="X114" s="591"/>
      <c r="Y114" s="591"/>
      <c r="Z114" s="591"/>
      <c r="AA114" s="591"/>
      <c r="AB114" s="591"/>
      <c r="AC114" s="591"/>
      <c r="AD114" s="591"/>
      <c r="AE114" s="591"/>
      <c r="AF114" s="591"/>
    </row>
    <row r="115" spans="4:32">
      <c r="D115" s="591"/>
      <c r="E115" s="591"/>
      <c r="F115" s="591"/>
      <c r="G115" s="591"/>
      <c r="H115" s="591"/>
      <c r="I115" s="591"/>
      <c r="J115" s="591"/>
      <c r="K115" s="591"/>
      <c r="L115" s="591"/>
      <c r="M115" s="591"/>
      <c r="N115" s="591"/>
      <c r="O115" s="591"/>
      <c r="P115" s="591"/>
      <c r="Q115" s="591"/>
      <c r="R115" s="591"/>
      <c r="S115" s="591"/>
      <c r="T115" s="591"/>
      <c r="U115" s="591"/>
      <c r="V115" s="591"/>
      <c r="W115" s="591"/>
      <c r="X115" s="591"/>
      <c r="Y115" s="591"/>
      <c r="Z115" s="591"/>
      <c r="AA115" s="591"/>
      <c r="AB115" s="591"/>
      <c r="AC115" s="591"/>
      <c r="AD115" s="591"/>
      <c r="AE115" s="591"/>
      <c r="AF115" s="591"/>
    </row>
    <row r="116" spans="4:32">
      <c r="D116" s="591"/>
      <c r="E116" s="591"/>
      <c r="F116" s="591"/>
      <c r="G116" s="591"/>
      <c r="H116" s="591"/>
      <c r="I116" s="591"/>
      <c r="J116" s="591"/>
      <c r="K116" s="591"/>
      <c r="L116" s="591"/>
      <c r="M116" s="591"/>
      <c r="N116" s="591"/>
      <c r="O116" s="591"/>
      <c r="P116" s="591"/>
      <c r="Q116" s="591"/>
      <c r="R116" s="591"/>
      <c r="S116" s="591"/>
      <c r="T116" s="591"/>
      <c r="U116" s="591"/>
      <c r="V116" s="591"/>
      <c r="W116" s="591"/>
      <c r="X116" s="591"/>
      <c r="Y116" s="591"/>
      <c r="Z116" s="591"/>
      <c r="AA116" s="591"/>
      <c r="AB116" s="591"/>
      <c r="AC116" s="591"/>
      <c r="AD116" s="591"/>
      <c r="AE116" s="591"/>
      <c r="AF116" s="591"/>
    </row>
    <row r="117" spans="4:32">
      <c r="D117" s="591"/>
      <c r="E117" s="591"/>
      <c r="F117" s="591"/>
      <c r="G117" s="591"/>
      <c r="H117" s="591"/>
      <c r="I117" s="591"/>
      <c r="J117" s="591"/>
      <c r="K117" s="591"/>
      <c r="L117" s="591"/>
      <c r="M117" s="591"/>
      <c r="N117" s="591"/>
      <c r="O117" s="591"/>
      <c r="P117" s="591"/>
      <c r="Q117" s="591"/>
      <c r="R117" s="591"/>
      <c r="S117" s="591"/>
      <c r="T117" s="591"/>
      <c r="U117" s="591"/>
      <c r="V117" s="591"/>
      <c r="W117" s="591"/>
      <c r="X117" s="591"/>
      <c r="Y117" s="591"/>
      <c r="Z117" s="591"/>
      <c r="AA117" s="591"/>
      <c r="AB117" s="591"/>
      <c r="AC117" s="591"/>
      <c r="AD117" s="591"/>
      <c r="AE117" s="591"/>
      <c r="AF117" s="591"/>
    </row>
    <row r="118" spans="4:32">
      <c r="D118" s="591"/>
      <c r="E118" s="591"/>
      <c r="F118" s="591"/>
      <c r="G118" s="591"/>
      <c r="H118" s="591"/>
      <c r="I118" s="591"/>
      <c r="J118" s="591"/>
      <c r="K118" s="591"/>
      <c r="L118" s="591"/>
      <c r="M118" s="591"/>
      <c r="N118" s="591"/>
      <c r="O118" s="591"/>
      <c r="P118" s="591"/>
      <c r="Q118" s="591"/>
      <c r="R118" s="591"/>
      <c r="S118" s="591"/>
      <c r="T118" s="591"/>
      <c r="U118" s="591"/>
      <c r="V118" s="591"/>
      <c r="W118" s="591"/>
      <c r="X118" s="591"/>
      <c r="Y118" s="591"/>
      <c r="Z118" s="591"/>
      <c r="AA118" s="591"/>
      <c r="AB118" s="591"/>
      <c r="AC118" s="591"/>
      <c r="AD118" s="591"/>
      <c r="AE118" s="591"/>
      <c r="AF118" s="591"/>
    </row>
    <row r="119" spans="4:32">
      <c r="D119" s="591"/>
      <c r="E119" s="591"/>
      <c r="F119" s="591"/>
      <c r="G119" s="591"/>
      <c r="H119" s="591"/>
      <c r="I119" s="591"/>
      <c r="J119" s="591"/>
      <c r="K119" s="591"/>
      <c r="L119" s="591"/>
      <c r="M119" s="591"/>
      <c r="N119" s="591"/>
      <c r="O119" s="591"/>
      <c r="P119" s="591"/>
      <c r="Q119" s="591"/>
      <c r="R119" s="591"/>
      <c r="S119" s="591"/>
      <c r="T119" s="591"/>
      <c r="U119" s="591"/>
      <c r="V119" s="591"/>
      <c r="W119" s="591"/>
      <c r="X119" s="591"/>
      <c r="Y119" s="591"/>
      <c r="Z119" s="591"/>
      <c r="AA119" s="591"/>
      <c r="AB119" s="591"/>
      <c r="AC119" s="591"/>
      <c r="AD119" s="591"/>
      <c r="AE119" s="591"/>
      <c r="AF119" s="591"/>
    </row>
    <row r="120" spans="4:32">
      <c r="D120" s="591"/>
      <c r="E120" s="591"/>
      <c r="F120" s="591"/>
      <c r="G120" s="591"/>
      <c r="H120" s="591"/>
      <c r="I120" s="591"/>
      <c r="J120" s="591"/>
      <c r="K120" s="591"/>
      <c r="L120" s="591"/>
      <c r="M120" s="591"/>
      <c r="N120" s="591"/>
      <c r="O120" s="591"/>
      <c r="P120" s="591"/>
      <c r="Q120" s="591"/>
      <c r="R120" s="591"/>
      <c r="S120" s="591"/>
      <c r="T120" s="591"/>
      <c r="U120" s="591"/>
      <c r="V120" s="591"/>
      <c r="W120" s="591"/>
      <c r="X120" s="591"/>
      <c r="Y120" s="591"/>
      <c r="Z120" s="591"/>
      <c r="AA120" s="591"/>
      <c r="AB120" s="591"/>
      <c r="AC120" s="591"/>
      <c r="AD120" s="591"/>
      <c r="AE120" s="591"/>
      <c r="AF120" s="591"/>
    </row>
    <row r="121" spans="4:32">
      <c r="D121" s="591"/>
      <c r="E121" s="591"/>
      <c r="F121" s="591"/>
      <c r="G121" s="591"/>
      <c r="H121" s="591"/>
      <c r="I121" s="591"/>
      <c r="J121" s="591"/>
      <c r="K121" s="591"/>
      <c r="L121" s="591"/>
      <c r="M121" s="591"/>
      <c r="N121" s="591"/>
      <c r="O121" s="591"/>
      <c r="P121" s="591"/>
      <c r="Q121" s="591"/>
      <c r="R121" s="591"/>
      <c r="S121" s="591"/>
      <c r="T121" s="591"/>
      <c r="U121" s="591"/>
      <c r="V121" s="591"/>
      <c r="W121" s="591"/>
      <c r="X121" s="591"/>
      <c r="Y121" s="591"/>
      <c r="Z121" s="591"/>
      <c r="AA121" s="591"/>
      <c r="AB121" s="591"/>
      <c r="AC121" s="591"/>
      <c r="AD121" s="591"/>
      <c r="AE121" s="591"/>
      <c r="AF121" s="591"/>
    </row>
    <row r="122" spans="4:32">
      <c r="D122" s="591"/>
      <c r="E122" s="591"/>
      <c r="F122" s="591"/>
      <c r="G122" s="591"/>
      <c r="H122" s="591"/>
      <c r="I122" s="591"/>
      <c r="J122" s="591"/>
      <c r="K122" s="591"/>
      <c r="L122" s="591"/>
      <c r="M122" s="591"/>
      <c r="N122" s="591"/>
      <c r="O122" s="591"/>
      <c r="P122" s="591"/>
      <c r="Q122" s="591"/>
      <c r="R122" s="591"/>
      <c r="S122" s="591"/>
      <c r="T122" s="591"/>
      <c r="U122" s="591"/>
      <c r="V122" s="591"/>
      <c r="W122" s="591"/>
      <c r="X122" s="591"/>
      <c r="Y122" s="591"/>
      <c r="Z122" s="591"/>
      <c r="AA122" s="591"/>
      <c r="AB122" s="591"/>
      <c r="AC122" s="591"/>
      <c r="AD122" s="591"/>
      <c r="AE122" s="591"/>
      <c r="AF122" s="591"/>
    </row>
    <row r="123" spans="4:32">
      <c r="D123" s="591"/>
      <c r="E123" s="591"/>
      <c r="F123" s="591"/>
      <c r="G123" s="591"/>
      <c r="H123" s="591"/>
      <c r="I123" s="591"/>
      <c r="J123" s="591"/>
      <c r="K123" s="591"/>
      <c r="L123" s="591"/>
      <c r="M123" s="591"/>
      <c r="N123" s="591"/>
      <c r="O123" s="591"/>
      <c r="P123" s="591"/>
      <c r="Q123" s="591"/>
      <c r="R123" s="591"/>
      <c r="S123" s="591"/>
      <c r="T123" s="591"/>
      <c r="U123" s="591"/>
      <c r="V123" s="591"/>
      <c r="W123" s="591"/>
      <c r="X123" s="591"/>
      <c r="Y123" s="591"/>
      <c r="Z123" s="591"/>
      <c r="AA123" s="591"/>
      <c r="AB123" s="591"/>
      <c r="AC123" s="591"/>
      <c r="AD123" s="591"/>
      <c r="AE123" s="591"/>
      <c r="AF123" s="591"/>
    </row>
    <row r="124" spans="4:32">
      <c r="D124" s="591"/>
      <c r="E124" s="591"/>
      <c r="F124" s="591"/>
      <c r="G124" s="591"/>
      <c r="H124" s="591"/>
      <c r="I124" s="591"/>
      <c r="J124" s="591"/>
      <c r="K124" s="591"/>
      <c r="L124" s="591"/>
      <c r="M124" s="591"/>
      <c r="N124" s="591"/>
      <c r="O124" s="591"/>
      <c r="P124" s="591"/>
      <c r="Q124" s="591"/>
      <c r="R124" s="591"/>
      <c r="S124" s="591"/>
      <c r="T124" s="591"/>
      <c r="U124" s="591"/>
      <c r="V124" s="591"/>
      <c r="W124" s="591"/>
      <c r="X124" s="591"/>
      <c r="Y124" s="591"/>
      <c r="Z124" s="591"/>
      <c r="AA124" s="591"/>
      <c r="AB124" s="591"/>
      <c r="AC124" s="591"/>
      <c r="AD124" s="591"/>
      <c r="AE124" s="591"/>
      <c r="AF124" s="591"/>
    </row>
    <row r="125" spans="4:32">
      <c r="D125" s="591"/>
      <c r="E125" s="591"/>
      <c r="F125" s="591"/>
      <c r="G125" s="591"/>
      <c r="H125" s="591"/>
      <c r="I125" s="591"/>
      <c r="J125" s="591"/>
      <c r="K125" s="591"/>
      <c r="L125" s="591"/>
      <c r="M125" s="591"/>
      <c r="N125" s="591"/>
      <c r="O125" s="591"/>
      <c r="P125" s="591"/>
      <c r="Q125" s="591"/>
      <c r="R125" s="591"/>
      <c r="S125" s="591"/>
      <c r="T125" s="591"/>
      <c r="U125" s="591"/>
      <c r="V125" s="591"/>
      <c r="W125" s="591"/>
      <c r="X125" s="591"/>
      <c r="Y125" s="591"/>
      <c r="Z125" s="591"/>
      <c r="AA125" s="591"/>
      <c r="AB125" s="591"/>
      <c r="AC125" s="591"/>
      <c r="AD125" s="591"/>
      <c r="AE125" s="591"/>
      <c r="AF125" s="591"/>
    </row>
    <row r="126" spans="4:32">
      <c r="D126" s="591"/>
      <c r="E126" s="591"/>
      <c r="F126" s="591"/>
      <c r="G126" s="591"/>
      <c r="H126" s="591"/>
      <c r="I126" s="591"/>
      <c r="J126" s="591"/>
      <c r="K126" s="591"/>
      <c r="L126" s="591"/>
      <c r="M126" s="591"/>
      <c r="N126" s="591"/>
      <c r="O126" s="591"/>
      <c r="P126" s="591"/>
      <c r="Q126" s="591"/>
      <c r="R126" s="591"/>
      <c r="S126" s="591"/>
      <c r="T126" s="591"/>
      <c r="U126" s="591"/>
      <c r="V126" s="591"/>
      <c r="W126" s="591"/>
      <c r="X126" s="591"/>
      <c r="Y126" s="591"/>
      <c r="Z126" s="591"/>
      <c r="AA126" s="591"/>
      <c r="AB126" s="591"/>
      <c r="AC126" s="591"/>
      <c r="AD126" s="591"/>
      <c r="AE126" s="591"/>
      <c r="AF126" s="591"/>
    </row>
    <row r="127" spans="4:32">
      <c r="D127" s="591"/>
      <c r="E127" s="591"/>
      <c r="F127" s="591"/>
      <c r="G127" s="591"/>
      <c r="H127" s="591"/>
      <c r="I127" s="591"/>
      <c r="J127" s="591"/>
      <c r="K127" s="591"/>
      <c r="L127" s="591"/>
      <c r="M127" s="591"/>
      <c r="N127" s="591"/>
      <c r="O127" s="591"/>
      <c r="P127" s="591"/>
      <c r="Q127" s="591"/>
      <c r="R127" s="591"/>
      <c r="S127" s="591"/>
      <c r="T127" s="591"/>
      <c r="U127" s="591"/>
      <c r="V127" s="591"/>
      <c r="W127" s="591"/>
      <c r="X127" s="591"/>
      <c r="Y127" s="591"/>
      <c r="Z127" s="591"/>
      <c r="AA127" s="591"/>
      <c r="AB127" s="591"/>
      <c r="AC127" s="591"/>
      <c r="AD127" s="591"/>
      <c r="AE127" s="591"/>
      <c r="AF127" s="591"/>
    </row>
    <row r="128" spans="4:32">
      <c r="D128" s="591"/>
      <c r="E128" s="591"/>
      <c r="F128" s="591"/>
      <c r="G128" s="591"/>
      <c r="H128" s="591"/>
      <c r="I128" s="591"/>
      <c r="J128" s="591"/>
      <c r="K128" s="591"/>
      <c r="L128" s="591"/>
      <c r="M128" s="591"/>
      <c r="N128" s="591"/>
      <c r="O128" s="591"/>
      <c r="P128" s="591"/>
      <c r="Q128" s="591"/>
      <c r="R128" s="591"/>
      <c r="S128" s="591"/>
      <c r="T128" s="591"/>
      <c r="U128" s="591"/>
      <c r="V128" s="591"/>
      <c r="W128" s="591"/>
      <c r="X128" s="591"/>
      <c r="Y128" s="591"/>
      <c r="Z128" s="591"/>
      <c r="AA128" s="591"/>
      <c r="AB128" s="591"/>
      <c r="AC128" s="591"/>
      <c r="AD128" s="591"/>
      <c r="AE128" s="591"/>
      <c r="AF128" s="591"/>
    </row>
    <row r="129" spans="4:32">
      <c r="D129" s="591"/>
      <c r="E129" s="591"/>
      <c r="F129" s="591"/>
      <c r="G129" s="591"/>
      <c r="H129" s="591"/>
      <c r="I129" s="591"/>
      <c r="J129" s="591"/>
      <c r="K129" s="591"/>
      <c r="L129" s="591"/>
      <c r="M129" s="591"/>
      <c r="N129" s="591"/>
      <c r="O129" s="591"/>
      <c r="P129" s="591"/>
      <c r="Q129" s="591"/>
      <c r="R129" s="591"/>
      <c r="S129" s="591"/>
      <c r="T129" s="591"/>
      <c r="U129" s="591"/>
      <c r="V129" s="591"/>
      <c r="W129" s="591"/>
      <c r="X129" s="591"/>
      <c r="Y129" s="591"/>
      <c r="Z129" s="591"/>
      <c r="AA129" s="591"/>
      <c r="AB129" s="591"/>
      <c r="AC129" s="591"/>
      <c r="AD129" s="591"/>
      <c r="AE129" s="591"/>
      <c r="AF129" s="591"/>
    </row>
    <row r="130" spans="4:32">
      <c r="D130" s="591"/>
      <c r="E130" s="591"/>
      <c r="F130" s="591"/>
      <c r="G130" s="591"/>
      <c r="H130" s="591"/>
      <c r="I130" s="591"/>
      <c r="J130" s="591"/>
      <c r="K130" s="591"/>
      <c r="L130" s="591"/>
      <c r="M130" s="591"/>
      <c r="N130" s="591"/>
      <c r="O130" s="591"/>
      <c r="P130" s="591"/>
      <c r="Q130" s="591"/>
      <c r="R130" s="591"/>
      <c r="S130" s="591"/>
      <c r="T130" s="591"/>
      <c r="U130" s="591"/>
      <c r="V130" s="591"/>
      <c r="W130" s="591"/>
      <c r="X130" s="591"/>
      <c r="Y130" s="591"/>
      <c r="Z130" s="591"/>
      <c r="AA130" s="591"/>
      <c r="AB130" s="591"/>
      <c r="AC130" s="591"/>
      <c r="AD130" s="591"/>
      <c r="AE130" s="591"/>
      <c r="AF130" s="591"/>
    </row>
    <row r="131" spans="4:32">
      <c r="D131" s="591"/>
      <c r="E131" s="591"/>
      <c r="F131" s="591"/>
      <c r="G131" s="591"/>
      <c r="H131" s="591"/>
      <c r="I131" s="591"/>
      <c r="J131" s="591"/>
      <c r="K131" s="591"/>
      <c r="L131" s="591"/>
      <c r="M131" s="591"/>
      <c r="N131" s="591"/>
      <c r="O131" s="591"/>
      <c r="P131" s="591"/>
      <c r="Q131" s="591"/>
      <c r="R131" s="591"/>
      <c r="S131" s="591"/>
      <c r="T131" s="591"/>
      <c r="U131" s="591"/>
      <c r="V131" s="591"/>
      <c r="W131" s="591"/>
      <c r="X131" s="591"/>
      <c r="Y131" s="591"/>
      <c r="Z131" s="591"/>
      <c r="AA131" s="591"/>
      <c r="AB131" s="591"/>
      <c r="AC131" s="591"/>
      <c r="AD131" s="591"/>
      <c r="AE131" s="591"/>
      <c r="AF131" s="591"/>
    </row>
    <row r="132" spans="4:32">
      <c r="D132" s="591"/>
      <c r="E132" s="591"/>
      <c r="F132" s="591"/>
      <c r="G132" s="591"/>
      <c r="H132" s="591"/>
      <c r="I132" s="591"/>
      <c r="J132" s="591"/>
      <c r="K132" s="591"/>
      <c r="L132" s="591"/>
      <c r="M132" s="591"/>
      <c r="N132" s="591"/>
      <c r="O132" s="591"/>
      <c r="P132" s="591"/>
      <c r="Q132" s="591"/>
      <c r="R132" s="591"/>
      <c r="S132" s="591"/>
      <c r="T132" s="591"/>
      <c r="U132" s="591"/>
      <c r="V132" s="591"/>
      <c r="W132" s="591"/>
      <c r="X132" s="591"/>
      <c r="Y132" s="591"/>
      <c r="Z132" s="591"/>
      <c r="AA132" s="591"/>
      <c r="AB132" s="591"/>
      <c r="AC132" s="591"/>
      <c r="AD132" s="591"/>
      <c r="AE132" s="591"/>
      <c r="AF132" s="591"/>
    </row>
  </sheetData>
  <sheetProtection algorithmName="SHA-512" hashValue="REp8SM3jmSqtFzsGaeG6DoBssZQh6DqAyhmQwX7ERkp8Gv1U/cgrrulH1Tvzvt7KAhTBNZhieWAlKatobKUW0Q==" saltValue="T6UtLgCfvS+RWOVdxKGSeQ==" spinCount="100000" sheet="1" objects="1" scenarios="1" formatRows="0"/>
  <mergeCells count="13">
    <mergeCell ref="B51:B53"/>
    <mergeCell ref="B54:B57"/>
    <mergeCell ref="B58:B59"/>
    <mergeCell ref="F2:S2"/>
    <mergeCell ref="F3:I3"/>
    <mergeCell ref="J3:L3"/>
    <mergeCell ref="M3:P3"/>
    <mergeCell ref="B47:B50"/>
    <mergeCell ref="B38:B39"/>
    <mergeCell ref="B27:B30"/>
    <mergeCell ref="B31:B33"/>
    <mergeCell ref="B34:B37"/>
    <mergeCell ref="Q3:R3"/>
  </mergeCells>
  <conditionalFormatting sqref="F9:S20">
    <cfRule type="notContainsBlanks" dxfId="6" priority="11">
      <formula>LEN(TRIM(F9))&gt;0</formula>
    </cfRule>
  </conditionalFormatting>
  <conditionalFormatting sqref="F27:N40">
    <cfRule type="notContainsBlanks" dxfId="5" priority="3">
      <formula>LEN(TRIM(F27))&gt;0</formula>
    </cfRule>
  </conditionalFormatting>
  <conditionalFormatting sqref="F47:N49 F51:N60 F50:L50 N50">
    <cfRule type="notContainsBlanks" dxfId="4" priority="2">
      <formula>LEN(TRIM(F47))&gt;0</formula>
    </cfRule>
  </conditionalFormatting>
  <conditionalFormatting sqref="M50">
    <cfRule type="notContainsBlanks" dxfId="3" priority="1">
      <formula>LEN(TRIM(M50))&gt;0</formula>
    </cfRule>
  </conditionalFormatting>
  <hyperlinks>
    <hyperlink ref="F5" location="Cetasika!E16" display="Si" xr:uid="{B7E8B16E-AA5E-48AB-8515-E74503D2BB2B}"/>
    <hyperlink ref="G5" location="Cetasika!E17" display="Vô Tàm" xr:uid="{1C10B1DE-4F2C-446F-BEB2-653CF0C5465B}"/>
    <hyperlink ref="H5" location="Cetasika!E18" display="Vô Úy" xr:uid="{CD99BB3B-412B-43DE-8793-6060712BF8BA}"/>
    <hyperlink ref="I5" location="Cetasika!E19" display="Phóng dật" xr:uid="{B89EE9F4-E2DB-40DC-BBF2-235A3D7F01E5}"/>
    <hyperlink ref="J5" location="Cetasika!E20" display="Tham" xr:uid="{53EAF95B-4972-4E6C-AD97-219A1999523C}"/>
    <hyperlink ref="K5" location="Cetasika!E21" display="Tà kiến" xr:uid="{BF128003-183B-4134-BC76-6096CFF8BA17}"/>
    <hyperlink ref="L5" location="Cetasika!E22" display="Ngã mạn" xr:uid="{3371BD57-AE53-45E0-99D6-E234CB54BF1B}"/>
    <hyperlink ref="M5" location="Cetasika!E23" display="Sân" xr:uid="{1AF454DE-2790-4B53-94D3-7A011644B475}"/>
    <hyperlink ref="N5" location="Cetasika!E24" display="Ganh tỵ" xr:uid="{15F741D8-F511-4A6F-9576-6D5CAE98806A}"/>
    <hyperlink ref="O5" location="Cetasika!E25" display="Xan tham" xr:uid="{78EF43BC-DE51-4FA4-8AFA-BCF7A32979B9}"/>
    <hyperlink ref="P5" location="Cetasika!E26" display="Lo âu" xr:uid="{935BA73A-181F-4C3B-B1FC-207A84045866}"/>
    <hyperlink ref="Q5" location="Cetasika!E27" display="Hôn trầm" xr:uid="{12D9EE11-B612-4682-89B4-4555C1699A8F}"/>
    <hyperlink ref="R5" location="Cetasika!E28" display="Thụy miên" xr:uid="{37AFBA4B-28AE-4D60-91D5-3E8CEC6A38B6}"/>
    <hyperlink ref="S5" location="Cetasika!E29" display="Hoài nghi" xr:uid="{C47C29E4-A702-4BB7-9FD8-AFBACF0F7A8D}"/>
    <hyperlink ref="C27" location="Cetasika!E16" display="Si" xr:uid="{19E3BE8C-E522-4DB2-914C-2B145FC0DC14}"/>
    <hyperlink ref="C28" location="Cetasika!E17" display="Vô Tàm" xr:uid="{83071F54-2484-4CE7-8F4A-2906A6D2723B}"/>
    <hyperlink ref="C29" location="Cetasika!E18" display="Vô Úy" xr:uid="{6DE1659F-353C-4732-97D7-CB625A98F551}"/>
    <hyperlink ref="C30" location="Cetasika!E19" display="Phóng dật (trạo cử)" xr:uid="{6061A695-29FC-436D-A39B-8DE4E0016209}"/>
    <hyperlink ref="C31" location="Cetasika!E20" display="Tham" xr:uid="{A5080E17-4365-4108-A3F4-983B9EDB53BD}"/>
    <hyperlink ref="C32" location="Cetasika!E21" display="Tà kiến" xr:uid="{4A5CBE20-6638-4828-B3CC-0D8F186D4CC6}"/>
    <hyperlink ref="C33" location="Cetasika!E22" display="Ngã mạn" xr:uid="{6C75B2B9-1931-4728-9A88-3938FC6AED5F}"/>
    <hyperlink ref="C34" location="Cetasika!E23" display="Sân" xr:uid="{CA8635DD-F968-4E45-886A-C04FF8C73E33}"/>
    <hyperlink ref="C35" location="Cetasika!E24" display="Ganh tỵ (Tật đố)" xr:uid="{DBC59BB8-12E4-4EA0-ABF2-DE786C84FFBF}"/>
    <hyperlink ref="C36" location="Cetasika!E25" display="Xan tham" xr:uid="{2000E2E7-B1EF-4459-9644-44DF8DEDC75B}"/>
    <hyperlink ref="C37" location="Cetasika!E26" display="Lo âu (hối quá)" xr:uid="{8304E064-6163-4F33-B914-BA5CFA98BD1E}"/>
    <hyperlink ref="C38" location="Cetasika!E27" display="Hôn trầm" xr:uid="{175A9F53-0125-49E1-A76B-5CA9A18AEC3B}"/>
    <hyperlink ref="C39" location="Cetasika!E28" display="Thụy miên" xr:uid="{6F44B4A4-B8CF-411E-A691-EE6153854E3B}"/>
    <hyperlink ref="C40" location="Cetasika!E29" display="Hoài nghi" xr:uid="{61C7B9FE-1925-4ABE-9683-1B1A81A9594D}"/>
    <hyperlink ref="C47" location="Cetasika!E16" display="Si" xr:uid="{25A0A194-AFEC-425C-9D93-4860FB1D9180}"/>
    <hyperlink ref="C48" location="Cetasika!E17" display="Vô Tàm" xr:uid="{2D764930-6DF5-44C6-B2DE-7BEBF1F1397F}"/>
    <hyperlink ref="C49" location="Cetasika!E18" display="Vô Úy" xr:uid="{BA876152-B8C7-42C0-A1FF-624B10B28E8A}"/>
    <hyperlink ref="C50" location="Cetasika!E19" display="Phóng dật (trạo cử)" xr:uid="{A317450B-10EC-46A0-A1AA-5776268C04DB}"/>
    <hyperlink ref="C51" location="Cetasika!E20" display="Tham" xr:uid="{16C3C70F-C948-431E-8494-B5206C4DE06C}"/>
    <hyperlink ref="C52" location="Cetasika!E21" display="Tà kiến" xr:uid="{B50A6A89-EE66-49C8-901B-D513DD86DDC2}"/>
    <hyperlink ref="C53" location="Cetasika!E22" display="Ngã mạn" xr:uid="{A76AA919-6CC0-4460-A66C-168BC3654FE3}"/>
    <hyperlink ref="C54" location="Cetasika!E23" display="Sân" xr:uid="{509611BE-78FC-4126-A74D-67D233F006F5}"/>
    <hyperlink ref="C55" location="Cetasika!E24" display="Ganh tỵ (Tật đố)" xr:uid="{D3539A63-BA48-493D-B49F-2AA0FD24B7E6}"/>
    <hyperlink ref="C56" location="Cetasika!E25" display="Xan tham" xr:uid="{44FB534D-D7D0-4BA0-B7E5-1790ED6102CC}"/>
    <hyperlink ref="C57" location="Cetasika!E26" display="Lo âu (hối quá)" xr:uid="{CC52D216-536E-4EBF-A3F9-6826A227CAC6}"/>
    <hyperlink ref="C58" location="Cetasika!E27" display="Hôn trầm" xr:uid="{B7195AA0-3902-464C-BBF0-7F5A3589C8FD}"/>
    <hyperlink ref="C59" location="Cetasika!E28" display="Thụy miên" xr:uid="{E6BF14B2-C882-4E41-A9E3-C9969E5F9008}"/>
    <hyperlink ref="C60" location="Cetasika!E29" display="Hoài nghi" xr:uid="{920D7011-4DCD-47AC-81E2-C94624694299}"/>
  </hyperlinks>
  <printOptions horizontalCentered="1"/>
  <pageMargins left="0.19685039370078741" right="0.19685039370078741" top="0.78740157480314965" bottom="0.39370078740157483" header="0.31496062992125984" footer="0.31496062992125984"/>
  <pageSetup paperSize="9" scale="66" fitToHeight="0" orientation="landscape"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B97AB-B274-4E3B-82E1-53DC8AFCF5B7}">
  <sheetPr codeName="Trang_tính13">
    <tabColor theme="5" tint="0.59999389629810485"/>
    <pageSetUpPr fitToPage="1"/>
  </sheetPr>
  <dimension ref="B1:S69"/>
  <sheetViews>
    <sheetView showGridLines="0" tabSelected="1" zoomScale="120" zoomScaleNormal="120" workbookViewId="0">
      <pane xSplit="6" ySplit="2" topLeftCell="G3" activePane="bottomRight" state="frozen"/>
      <selection pane="topRight" activeCell="G1" sqref="G1"/>
      <selection pane="bottomLeft" activeCell="A3" sqref="A3"/>
      <selection pane="bottomRight" activeCell="K10" sqref="K10"/>
    </sheetView>
  </sheetViews>
  <sheetFormatPr defaultRowHeight="12.75" outlineLevelCol="1"/>
  <cols>
    <col min="1" max="1" width="1.7109375" customWidth="1"/>
    <col min="2" max="2" width="13" customWidth="1" outlineLevel="1"/>
    <col min="3" max="3" width="14.5703125" style="441" customWidth="1" outlineLevel="1"/>
    <col min="4" max="4" width="4.5703125" customWidth="1"/>
    <col min="5" max="5" width="20.7109375" style="371" bestFit="1" customWidth="1"/>
    <col min="6" max="6" width="18.85546875" style="481" bestFit="1" customWidth="1"/>
    <col min="7" max="9" width="16.140625" style="461" customWidth="1"/>
    <col min="10" max="10" width="20" style="461" customWidth="1"/>
    <col min="11" max="12" width="16.140625" style="461" customWidth="1"/>
    <col min="13" max="13" width="17.7109375" style="461" bestFit="1" customWidth="1"/>
    <col min="14" max="19" width="14.7109375" customWidth="1"/>
  </cols>
  <sheetData>
    <row r="1" spans="2:19" ht="43.9" customHeight="1">
      <c r="B1" s="1043"/>
      <c r="C1" s="1044"/>
      <c r="D1" s="1045"/>
      <c r="E1" s="1046" t="s">
        <v>1899</v>
      </c>
      <c r="F1" s="591"/>
      <c r="G1" s="591"/>
      <c r="H1" s="1123"/>
      <c r="I1" s="1123"/>
      <c r="J1" s="1123" t="s">
        <v>1648</v>
      </c>
      <c r="K1" s="1123" t="s">
        <v>1649</v>
      </c>
      <c r="L1" s="1123" t="s">
        <v>1650</v>
      </c>
      <c r="M1" s="1123" t="s">
        <v>1651</v>
      </c>
    </row>
    <row r="2" spans="2:19" s="1056" customFormat="1" ht="38.450000000000003" customHeight="1">
      <c r="B2" s="1051" t="s">
        <v>801</v>
      </c>
      <c r="C2" s="1052" t="s">
        <v>802</v>
      </c>
      <c r="D2" s="1053" t="s">
        <v>803</v>
      </c>
      <c r="E2" s="1054" t="s">
        <v>771</v>
      </c>
      <c r="F2" s="1061" t="s">
        <v>1616</v>
      </c>
      <c r="G2" s="1059" t="s">
        <v>1599</v>
      </c>
      <c r="H2" s="1059" t="s">
        <v>1598</v>
      </c>
      <c r="I2" s="1059" t="s">
        <v>1600</v>
      </c>
      <c r="J2" s="1059" t="s">
        <v>1615</v>
      </c>
      <c r="K2" s="1059" t="s">
        <v>1614</v>
      </c>
      <c r="L2" s="1059" t="s">
        <v>1617</v>
      </c>
      <c r="M2" s="1059" t="s">
        <v>1622</v>
      </c>
      <c r="N2" s="1055"/>
      <c r="O2" s="1055"/>
      <c r="P2" s="1055"/>
      <c r="Q2" s="1055"/>
      <c r="R2" s="1055"/>
      <c r="S2" s="1055"/>
    </row>
    <row r="3" spans="2:19">
      <c r="B3" s="1395" t="s">
        <v>910</v>
      </c>
      <c r="C3" s="1398" t="s">
        <v>911</v>
      </c>
      <c r="D3" s="447">
        <v>1</v>
      </c>
      <c r="E3" s="463" t="s">
        <v>127</v>
      </c>
      <c r="F3" s="1065" t="s">
        <v>139</v>
      </c>
      <c r="G3" s="1062"/>
      <c r="H3" s="1062"/>
      <c r="I3" s="1062"/>
      <c r="J3" s="1062"/>
      <c r="K3" s="1062"/>
      <c r="L3" s="1062"/>
      <c r="M3" s="1066" t="s">
        <v>127</v>
      </c>
    </row>
    <row r="4" spans="2:19">
      <c r="B4" s="1396"/>
      <c r="C4" s="1394"/>
      <c r="D4" s="448">
        <v>2</v>
      </c>
      <c r="E4" s="464" t="s">
        <v>128</v>
      </c>
      <c r="F4" s="1067" t="s">
        <v>129</v>
      </c>
      <c r="G4" s="1068"/>
      <c r="H4" s="1063" t="s">
        <v>1594</v>
      </c>
      <c r="I4" s="1068"/>
      <c r="J4" s="1063" t="s">
        <v>1636</v>
      </c>
      <c r="K4" s="1063"/>
      <c r="L4" s="1063"/>
      <c r="M4" s="1063"/>
    </row>
    <row r="5" spans="2:19">
      <c r="B5" s="1396"/>
      <c r="C5" s="1394"/>
      <c r="D5" s="448">
        <v>3</v>
      </c>
      <c r="E5" s="464" t="s">
        <v>134</v>
      </c>
      <c r="F5" s="1067" t="s">
        <v>130</v>
      </c>
      <c r="G5" s="1063"/>
      <c r="H5" s="1063"/>
      <c r="I5" s="1063"/>
      <c r="J5" s="1063"/>
      <c r="K5" s="1063"/>
      <c r="L5" s="1063"/>
      <c r="M5" s="1063"/>
    </row>
    <row r="6" spans="2:19">
      <c r="B6" s="1396"/>
      <c r="C6" s="1394"/>
      <c r="D6" s="448">
        <v>4</v>
      </c>
      <c r="E6" s="465" t="s">
        <v>816</v>
      </c>
      <c r="F6" s="1067" t="s">
        <v>131</v>
      </c>
      <c r="G6" s="1063"/>
      <c r="H6" s="1063"/>
      <c r="I6" s="1063"/>
      <c r="J6" s="1063"/>
      <c r="K6" s="1063"/>
      <c r="L6" s="1064"/>
      <c r="M6" s="1069" t="s">
        <v>1632</v>
      </c>
    </row>
    <row r="7" spans="2:19">
      <c r="B7" s="1396"/>
      <c r="C7" s="1394"/>
      <c r="D7" s="448">
        <v>5</v>
      </c>
      <c r="E7" s="466" t="s">
        <v>136</v>
      </c>
      <c r="F7" s="1067" t="s">
        <v>132</v>
      </c>
      <c r="G7" s="1063"/>
      <c r="H7" s="1063" t="s">
        <v>1595</v>
      </c>
      <c r="I7" s="1063" t="s">
        <v>1652</v>
      </c>
      <c r="J7" s="1063" t="s">
        <v>1640</v>
      </c>
      <c r="K7" s="1063" t="s">
        <v>1623</v>
      </c>
      <c r="L7" s="1064"/>
      <c r="M7" s="1063"/>
    </row>
    <row r="8" spans="2:19">
      <c r="B8" s="1396"/>
      <c r="C8" s="1394"/>
      <c r="D8" s="448">
        <v>6</v>
      </c>
      <c r="E8" s="466" t="s">
        <v>137</v>
      </c>
      <c r="F8" s="1067" t="s">
        <v>257</v>
      </c>
      <c r="G8" s="1063"/>
      <c r="H8" s="1063"/>
      <c r="I8" s="1063"/>
      <c r="J8" s="1063"/>
      <c r="K8" s="1063"/>
      <c r="L8" s="1063"/>
      <c r="M8" s="1063"/>
    </row>
    <row r="9" spans="2:19">
      <c r="B9" s="1396"/>
      <c r="C9" s="1394"/>
      <c r="D9" s="448">
        <v>7</v>
      </c>
      <c r="E9" s="464" t="s">
        <v>138</v>
      </c>
      <c r="F9" s="1067" t="s">
        <v>772</v>
      </c>
      <c r="G9" s="1063"/>
      <c r="H9" s="1063"/>
      <c r="I9" s="1063"/>
      <c r="J9" s="1063"/>
      <c r="K9" s="1063"/>
      <c r="L9" s="1064"/>
      <c r="M9" s="1063"/>
    </row>
    <row r="10" spans="2:19">
      <c r="B10" s="1396"/>
      <c r="C10" s="1602" t="s">
        <v>912</v>
      </c>
      <c r="D10" s="1070">
        <v>8</v>
      </c>
      <c r="E10" s="1071" t="s">
        <v>164</v>
      </c>
      <c r="F10" s="1072" t="s">
        <v>805</v>
      </c>
      <c r="G10" s="1073"/>
      <c r="H10" s="1073" t="s">
        <v>164</v>
      </c>
      <c r="I10" s="1073" t="s">
        <v>1653</v>
      </c>
      <c r="J10" s="1073"/>
      <c r="K10" s="1073"/>
      <c r="L10" s="1073"/>
      <c r="M10" s="1073"/>
    </row>
    <row r="11" spans="2:19">
      <c r="B11" s="1396"/>
      <c r="C11" s="1602"/>
      <c r="D11" s="1070">
        <v>9</v>
      </c>
      <c r="E11" s="1071" t="s">
        <v>727</v>
      </c>
      <c r="F11" s="1072" t="s">
        <v>182</v>
      </c>
      <c r="G11" s="1073"/>
      <c r="H11" s="1073" t="s">
        <v>727</v>
      </c>
      <c r="I11" s="1073"/>
      <c r="J11" s="1073"/>
      <c r="K11" s="1073"/>
      <c r="L11" s="1073"/>
      <c r="M11" s="1073"/>
    </row>
    <row r="12" spans="2:19">
      <c r="B12" s="1396"/>
      <c r="C12" s="1602"/>
      <c r="D12" s="1070">
        <v>10</v>
      </c>
      <c r="E12" s="1074" t="s">
        <v>728</v>
      </c>
      <c r="F12" s="1075" t="s">
        <v>813</v>
      </c>
      <c r="G12" s="1073"/>
      <c r="H12" s="1073"/>
      <c r="I12" s="1073"/>
      <c r="J12" s="1076"/>
      <c r="K12" s="1076"/>
      <c r="L12" s="1076"/>
      <c r="M12" s="1073"/>
    </row>
    <row r="13" spans="2:19" ht="25.5">
      <c r="B13" s="1396"/>
      <c r="C13" s="1602"/>
      <c r="D13" s="1070">
        <v>11</v>
      </c>
      <c r="E13" s="1071" t="s">
        <v>680</v>
      </c>
      <c r="F13" s="1072" t="s">
        <v>819</v>
      </c>
      <c r="G13" s="1073"/>
      <c r="H13" s="1073"/>
      <c r="I13" s="1073" t="s">
        <v>1654</v>
      </c>
      <c r="J13" s="1073" t="s">
        <v>1639</v>
      </c>
      <c r="K13" s="1073" t="s">
        <v>1624</v>
      </c>
      <c r="L13" s="1073" t="s">
        <v>1619</v>
      </c>
      <c r="M13" s="1073"/>
    </row>
    <row r="14" spans="2:19">
      <c r="B14" s="1396"/>
      <c r="C14" s="1602"/>
      <c r="D14" s="1070">
        <v>12</v>
      </c>
      <c r="E14" s="1071" t="s">
        <v>729</v>
      </c>
      <c r="F14" s="1072" t="s">
        <v>177</v>
      </c>
      <c r="G14" s="1073"/>
      <c r="H14" s="1073" t="s">
        <v>729</v>
      </c>
      <c r="I14" s="1073"/>
      <c r="J14" s="1073"/>
      <c r="K14" s="1076"/>
      <c r="L14" s="1073"/>
      <c r="M14" s="1073"/>
    </row>
    <row r="15" spans="2:19">
      <c r="B15" s="1396"/>
      <c r="C15" s="1602"/>
      <c r="D15" s="1070">
        <v>13</v>
      </c>
      <c r="E15" s="1071" t="s">
        <v>169</v>
      </c>
      <c r="F15" s="1072" t="s">
        <v>178</v>
      </c>
      <c r="G15" s="1073"/>
      <c r="H15" s="1073"/>
      <c r="I15" s="1073"/>
      <c r="J15" s="1073"/>
      <c r="K15" s="1073"/>
      <c r="L15" s="1073" t="s">
        <v>1618</v>
      </c>
      <c r="M15" s="1073"/>
    </row>
    <row r="16" spans="2:19">
      <c r="B16" s="1397" t="s">
        <v>909</v>
      </c>
      <c r="C16" s="1603" t="s">
        <v>913</v>
      </c>
      <c r="D16" s="1077">
        <v>14</v>
      </c>
      <c r="E16" s="1078" t="s">
        <v>68</v>
      </c>
      <c r="F16" s="1079" t="s">
        <v>836</v>
      </c>
      <c r="G16" s="1080" t="s">
        <v>68</v>
      </c>
      <c r="H16" s="1080"/>
      <c r="I16" s="1080"/>
      <c r="J16" s="1080"/>
      <c r="K16" s="1080"/>
      <c r="L16" s="1080"/>
      <c r="M16" s="1080"/>
    </row>
    <row r="17" spans="2:13">
      <c r="B17" s="1397"/>
      <c r="C17" s="1603"/>
      <c r="D17" s="1077">
        <v>15</v>
      </c>
      <c r="E17" s="1078" t="s">
        <v>682</v>
      </c>
      <c r="F17" s="1079" t="s">
        <v>843</v>
      </c>
      <c r="G17" s="1080"/>
      <c r="H17" s="1080"/>
      <c r="I17" s="1080"/>
      <c r="J17" s="1080"/>
      <c r="K17" s="1080" t="s">
        <v>1625</v>
      </c>
      <c r="L17" s="1080"/>
      <c r="M17" s="1080"/>
    </row>
    <row r="18" spans="2:13">
      <c r="B18" s="1397"/>
      <c r="C18" s="1603"/>
      <c r="D18" s="1077">
        <v>16</v>
      </c>
      <c r="E18" s="1081" t="s">
        <v>1592</v>
      </c>
      <c r="F18" s="1079" t="s">
        <v>844</v>
      </c>
      <c r="G18" s="1080"/>
      <c r="H18" s="1080"/>
      <c r="I18" s="1080"/>
      <c r="J18" s="1080"/>
      <c r="K18" s="1080" t="s">
        <v>1626</v>
      </c>
      <c r="L18" s="1080"/>
      <c r="M18" s="1080"/>
    </row>
    <row r="19" spans="2:13">
      <c r="B19" s="1397"/>
      <c r="C19" s="1603"/>
      <c r="D19" s="1077">
        <v>17</v>
      </c>
      <c r="E19" s="1082" t="s">
        <v>684</v>
      </c>
      <c r="F19" s="1079" t="s">
        <v>851</v>
      </c>
      <c r="G19" s="1080"/>
      <c r="H19" s="1080"/>
      <c r="I19" s="1080"/>
      <c r="J19" s="1080"/>
      <c r="K19" s="1080"/>
      <c r="L19" s="1080"/>
      <c r="M19" s="1080"/>
    </row>
    <row r="20" spans="2:13">
      <c r="B20" s="1397"/>
      <c r="C20" s="1604" t="s">
        <v>833</v>
      </c>
      <c r="D20" s="1083">
        <v>18</v>
      </c>
      <c r="E20" s="1084" t="s">
        <v>66</v>
      </c>
      <c r="F20" s="1085" t="s">
        <v>856</v>
      </c>
      <c r="G20" s="1086" t="s">
        <v>66</v>
      </c>
      <c r="H20" s="1086"/>
      <c r="I20" s="1086"/>
      <c r="J20" s="1086"/>
      <c r="K20" s="1087"/>
      <c r="L20" s="1087"/>
      <c r="M20" s="1086"/>
    </row>
    <row r="21" spans="2:13">
      <c r="B21" s="1397"/>
      <c r="C21" s="1604"/>
      <c r="D21" s="1083">
        <v>19</v>
      </c>
      <c r="E21" s="1084" t="s">
        <v>686</v>
      </c>
      <c r="F21" s="1085" t="s">
        <v>860</v>
      </c>
      <c r="G21" s="1086"/>
      <c r="H21" s="1086"/>
      <c r="I21" s="1086" t="s">
        <v>686</v>
      </c>
      <c r="J21" s="1086"/>
      <c r="K21" s="1086"/>
      <c r="L21" s="1086"/>
      <c r="M21" s="1086"/>
    </row>
    <row r="22" spans="2:13">
      <c r="B22" s="1397"/>
      <c r="C22" s="1604"/>
      <c r="D22" s="1083">
        <v>20</v>
      </c>
      <c r="E22" s="1084" t="s">
        <v>687</v>
      </c>
      <c r="F22" s="1085" t="s">
        <v>867</v>
      </c>
      <c r="G22" s="1086"/>
      <c r="H22" s="1086"/>
      <c r="I22" s="1086"/>
      <c r="J22" s="1086"/>
      <c r="K22" s="1086"/>
      <c r="L22" s="1086"/>
      <c r="M22" s="1086"/>
    </row>
    <row r="23" spans="2:13">
      <c r="B23" s="1397"/>
      <c r="C23" s="1400" t="s">
        <v>834</v>
      </c>
      <c r="D23" s="454">
        <v>21</v>
      </c>
      <c r="E23" s="1088" t="s">
        <v>67</v>
      </c>
      <c r="F23" s="1089" t="s">
        <v>873</v>
      </c>
      <c r="G23" s="1090" t="s">
        <v>67</v>
      </c>
      <c r="H23" s="1090"/>
      <c r="I23" s="1090"/>
      <c r="J23" s="1090"/>
      <c r="K23" s="1090"/>
      <c r="L23" s="1090"/>
      <c r="M23" s="1090"/>
    </row>
    <row r="24" spans="2:13">
      <c r="B24" s="1397"/>
      <c r="C24" s="1400"/>
      <c r="D24" s="454">
        <v>22</v>
      </c>
      <c r="E24" s="1091" t="s">
        <v>1586</v>
      </c>
      <c r="F24" s="1089" t="s">
        <v>878</v>
      </c>
      <c r="G24" s="1090"/>
      <c r="H24" s="1090"/>
      <c r="I24" s="1090"/>
      <c r="J24" s="1090"/>
      <c r="K24" s="1090"/>
      <c r="L24" s="1090"/>
      <c r="M24" s="1090"/>
    </row>
    <row r="25" spans="2:13">
      <c r="B25" s="1397"/>
      <c r="C25" s="1400"/>
      <c r="D25" s="454">
        <v>23</v>
      </c>
      <c r="E25" s="1091" t="s">
        <v>1587</v>
      </c>
      <c r="F25" s="1089" t="s">
        <v>883</v>
      </c>
      <c r="G25" s="1090"/>
      <c r="H25" s="1090"/>
      <c r="I25" s="1090"/>
      <c r="J25" s="1090"/>
      <c r="K25" s="1090"/>
      <c r="L25" s="1090"/>
      <c r="M25" s="1090"/>
    </row>
    <row r="26" spans="2:13">
      <c r="B26" s="1397"/>
      <c r="C26" s="1400"/>
      <c r="D26" s="454">
        <v>24</v>
      </c>
      <c r="E26" s="1091" t="s">
        <v>1591</v>
      </c>
      <c r="F26" s="1089" t="s">
        <v>888</v>
      </c>
      <c r="G26" s="1090"/>
      <c r="H26" s="1090" t="s">
        <v>1186</v>
      </c>
      <c r="I26" s="1090"/>
      <c r="J26" s="1090"/>
      <c r="K26" s="1090"/>
      <c r="L26" s="1090"/>
      <c r="M26" s="1090"/>
    </row>
    <row r="27" spans="2:13">
      <c r="B27" s="1397"/>
      <c r="C27" s="1403" t="s">
        <v>835</v>
      </c>
      <c r="D27" s="468">
        <v>25</v>
      </c>
      <c r="E27" s="469" t="s">
        <v>691</v>
      </c>
      <c r="F27" s="1092" t="s">
        <v>894</v>
      </c>
      <c r="G27" s="1093"/>
      <c r="H27" s="1093"/>
      <c r="I27" s="1093"/>
      <c r="J27" s="1093"/>
      <c r="K27" s="1093"/>
      <c r="L27" s="1093"/>
      <c r="M27" s="1093"/>
    </row>
    <row r="28" spans="2:13">
      <c r="B28" s="1397"/>
      <c r="C28" s="1403"/>
      <c r="D28" s="468">
        <v>26</v>
      </c>
      <c r="E28" s="469" t="s">
        <v>692</v>
      </c>
      <c r="F28" s="1092" t="s">
        <v>899</v>
      </c>
      <c r="G28" s="1093"/>
      <c r="H28" s="1093"/>
      <c r="I28" s="1093"/>
      <c r="J28" s="1093"/>
      <c r="K28" s="1093"/>
      <c r="L28" s="1093"/>
      <c r="M28" s="1093"/>
    </row>
    <row r="29" spans="2:13">
      <c r="B29" s="1397"/>
      <c r="C29" s="453" t="s">
        <v>1588</v>
      </c>
      <c r="D29" s="470">
        <v>27</v>
      </c>
      <c r="E29" s="471" t="s">
        <v>197</v>
      </c>
      <c r="F29" s="1094" t="s">
        <v>208</v>
      </c>
      <c r="G29" s="1095"/>
      <c r="H29" s="1095"/>
      <c r="I29" s="1095"/>
      <c r="J29" s="1095"/>
      <c r="K29" s="1095"/>
      <c r="L29" s="1095"/>
      <c r="M29" s="1095"/>
    </row>
    <row r="30" spans="2:13">
      <c r="B30" s="1396" t="s">
        <v>908</v>
      </c>
      <c r="C30" s="1610" t="s">
        <v>914</v>
      </c>
      <c r="D30" s="1096">
        <v>28</v>
      </c>
      <c r="E30" s="1097" t="s">
        <v>695</v>
      </c>
      <c r="F30" s="1098" t="s">
        <v>916</v>
      </c>
      <c r="G30" s="1099"/>
      <c r="H30" s="1099"/>
      <c r="I30" s="1099"/>
      <c r="J30" s="1099" t="s">
        <v>1637</v>
      </c>
      <c r="K30" s="1099" t="s">
        <v>1627</v>
      </c>
      <c r="L30" s="1099"/>
      <c r="M30" s="1099"/>
    </row>
    <row r="31" spans="2:13">
      <c r="B31" s="1396"/>
      <c r="C31" s="1610"/>
      <c r="D31" s="1096">
        <v>29</v>
      </c>
      <c r="E31" s="1097" t="s">
        <v>696</v>
      </c>
      <c r="F31" s="1098" t="s">
        <v>923</v>
      </c>
      <c r="G31" s="1099"/>
      <c r="H31" s="1099"/>
      <c r="I31" s="1099" t="s">
        <v>1602</v>
      </c>
      <c r="J31" s="1099" t="s">
        <v>1638</v>
      </c>
      <c r="K31" s="1099" t="s">
        <v>1628</v>
      </c>
      <c r="L31" s="1099"/>
      <c r="M31" s="1099"/>
    </row>
    <row r="32" spans="2:13">
      <c r="B32" s="1396"/>
      <c r="C32" s="1610"/>
      <c r="D32" s="1096">
        <v>30</v>
      </c>
      <c r="E32" s="1100" t="s">
        <v>1589</v>
      </c>
      <c r="F32" s="1098" t="s">
        <v>929</v>
      </c>
      <c r="G32" s="1099"/>
      <c r="H32" s="1099"/>
      <c r="I32" s="1099"/>
      <c r="J32" s="1099"/>
      <c r="K32" s="1099" t="s">
        <v>1629</v>
      </c>
      <c r="L32" s="1099"/>
      <c r="M32" s="1099"/>
    </row>
    <row r="33" spans="2:13">
      <c r="B33" s="1396"/>
      <c r="C33" s="1610"/>
      <c r="D33" s="1096">
        <v>31</v>
      </c>
      <c r="E33" s="1100" t="s">
        <v>1590</v>
      </c>
      <c r="F33" s="1101" t="s">
        <v>930</v>
      </c>
      <c r="G33" s="1099"/>
      <c r="H33" s="1099"/>
      <c r="I33" s="1099"/>
      <c r="J33" s="1099"/>
      <c r="K33" s="1099" t="s">
        <v>1630</v>
      </c>
      <c r="L33" s="1099"/>
      <c r="M33" s="1099"/>
    </row>
    <row r="34" spans="2:13">
      <c r="B34" s="1396"/>
      <c r="C34" s="1610"/>
      <c r="D34" s="1096">
        <v>32</v>
      </c>
      <c r="E34" s="1102" t="s">
        <v>1067</v>
      </c>
      <c r="F34" s="1098" t="s">
        <v>940</v>
      </c>
      <c r="G34" s="1099" t="s">
        <v>1596</v>
      </c>
      <c r="H34" s="1099"/>
      <c r="I34" s="1099"/>
      <c r="J34" s="1099"/>
      <c r="K34" s="1099"/>
      <c r="L34" s="1103"/>
      <c r="M34" s="1099"/>
    </row>
    <row r="35" spans="2:13">
      <c r="B35" s="1396"/>
      <c r="C35" s="1610"/>
      <c r="D35" s="1096">
        <v>33</v>
      </c>
      <c r="E35" s="1102" t="s">
        <v>1068</v>
      </c>
      <c r="F35" s="1098" t="s">
        <v>944</v>
      </c>
      <c r="G35" s="1099" t="s">
        <v>1597</v>
      </c>
      <c r="H35" s="1099"/>
      <c r="I35" s="1099"/>
      <c r="J35" s="1099"/>
      <c r="K35" s="1099"/>
      <c r="L35" s="1103"/>
      <c r="M35" s="1099"/>
    </row>
    <row r="36" spans="2:13">
      <c r="B36" s="1396"/>
      <c r="C36" s="1610"/>
      <c r="D36" s="1096">
        <v>34</v>
      </c>
      <c r="E36" s="1102" t="s">
        <v>949</v>
      </c>
      <c r="F36" s="1098" t="s">
        <v>948</v>
      </c>
      <c r="G36" s="1099"/>
      <c r="H36" s="1099"/>
      <c r="I36" s="1099"/>
      <c r="J36" s="1099"/>
      <c r="K36" s="1099"/>
      <c r="L36" s="1099"/>
      <c r="M36" s="1099"/>
    </row>
    <row r="37" spans="2:13">
      <c r="B37" s="1396"/>
      <c r="C37" s="1610"/>
      <c r="D37" s="1096">
        <v>35</v>
      </c>
      <c r="E37" s="1097" t="s">
        <v>702</v>
      </c>
      <c r="F37" s="1098" t="s">
        <v>952</v>
      </c>
      <c r="G37" s="1099"/>
      <c r="H37" s="1099"/>
      <c r="I37" s="1099"/>
      <c r="J37" s="1099"/>
      <c r="K37" s="1099"/>
      <c r="L37" s="1099"/>
      <c r="M37" s="1099"/>
    </row>
    <row r="38" spans="2:13">
      <c r="B38" s="1396"/>
      <c r="C38" s="1610"/>
      <c r="D38" s="1096">
        <v>36</v>
      </c>
      <c r="E38" s="1097" t="s">
        <v>703</v>
      </c>
      <c r="F38" s="1098" t="s">
        <v>953</v>
      </c>
      <c r="G38" s="1099"/>
      <c r="H38" s="1099"/>
      <c r="I38" s="1099"/>
      <c r="J38" s="1099"/>
      <c r="K38" s="1099"/>
      <c r="L38" s="1099"/>
      <c r="M38" s="1099"/>
    </row>
    <row r="39" spans="2:13">
      <c r="B39" s="1396"/>
      <c r="C39" s="1610"/>
      <c r="D39" s="1096">
        <v>37</v>
      </c>
      <c r="E39" s="1097" t="s">
        <v>704</v>
      </c>
      <c r="F39" s="1098" t="s">
        <v>955</v>
      </c>
      <c r="G39" s="1099"/>
      <c r="H39" s="1099"/>
      <c r="I39" s="1099"/>
      <c r="J39" s="1099"/>
      <c r="K39" s="1099"/>
      <c r="L39" s="1099"/>
      <c r="M39" s="1099"/>
    </row>
    <row r="40" spans="2:13">
      <c r="B40" s="1396"/>
      <c r="C40" s="1610"/>
      <c r="D40" s="1096">
        <v>38</v>
      </c>
      <c r="E40" s="1097" t="s">
        <v>705</v>
      </c>
      <c r="F40" s="1098" t="s">
        <v>956</v>
      </c>
      <c r="G40" s="1099"/>
      <c r="H40" s="1099"/>
      <c r="I40" s="1099"/>
      <c r="J40" s="1099"/>
      <c r="K40" s="1099"/>
      <c r="L40" s="1099"/>
      <c r="M40" s="1099"/>
    </row>
    <row r="41" spans="2:13">
      <c r="B41" s="1396"/>
      <c r="C41" s="1610"/>
      <c r="D41" s="1096">
        <v>39</v>
      </c>
      <c r="E41" s="1097" t="s">
        <v>706</v>
      </c>
      <c r="F41" s="1098" t="s">
        <v>957</v>
      </c>
      <c r="G41" s="1099"/>
      <c r="H41" s="1099"/>
      <c r="I41" s="1099"/>
      <c r="J41" s="1099"/>
      <c r="K41" s="1099"/>
      <c r="L41" s="1099"/>
      <c r="M41" s="1099"/>
    </row>
    <row r="42" spans="2:13">
      <c r="B42" s="1396"/>
      <c r="C42" s="1610"/>
      <c r="D42" s="1096">
        <v>40</v>
      </c>
      <c r="E42" s="1097" t="s">
        <v>707</v>
      </c>
      <c r="F42" s="1098" t="s">
        <v>958</v>
      </c>
      <c r="G42" s="1099"/>
      <c r="H42" s="1099"/>
      <c r="I42" s="1099"/>
      <c r="J42" s="1099"/>
      <c r="K42" s="1099"/>
      <c r="L42" s="1099"/>
      <c r="M42" s="1099"/>
    </row>
    <row r="43" spans="2:13">
      <c r="B43" s="1396"/>
      <c r="C43" s="1610"/>
      <c r="D43" s="1096">
        <v>41</v>
      </c>
      <c r="E43" s="1097" t="s">
        <v>708</v>
      </c>
      <c r="F43" s="1098" t="s">
        <v>959</v>
      </c>
      <c r="G43" s="1099"/>
      <c r="H43" s="1099"/>
      <c r="I43" s="1099"/>
      <c r="J43" s="1099"/>
      <c r="K43" s="1099"/>
      <c r="L43" s="1099"/>
      <c r="M43" s="1099"/>
    </row>
    <row r="44" spans="2:13">
      <c r="B44" s="1396"/>
      <c r="C44" s="1610"/>
      <c r="D44" s="1096">
        <v>42</v>
      </c>
      <c r="E44" s="1097" t="s">
        <v>709</v>
      </c>
      <c r="F44" s="1098" t="s">
        <v>960</v>
      </c>
      <c r="G44" s="1099"/>
      <c r="H44" s="1099"/>
      <c r="I44" s="1099"/>
      <c r="J44" s="1099"/>
      <c r="K44" s="1099"/>
      <c r="L44" s="1099"/>
      <c r="M44" s="1099"/>
    </row>
    <row r="45" spans="2:13">
      <c r="B45" s="1396"/>
      <c r="C45" s="1610"/>
      <c r="D45" s="1096">
        <v>43</v>
      </c>
      <c r="E45" s="1097" t="s">
        <v>710</v>
      </c>
      <c r="F45" s="1098" t="s">
        <v>961</v>
      </c>
      <c r="G45" s="1099"/>
      <c r="H45" s="1099"/>
      <c r="I45" s="1099"/>
      <c r="J45" s="1099"/>
      <c r="K45" s="1099"/>
      <c r="L45" s="1099"/>
      <c r="M45" s="1099"/>
    </row>
    <row r="46" spans="2:13">
      <c r="B46" s="1396"/>
      <c r="C46" s="1610"/>
      <c r="D46" s="1096">
        <v>44</v>
      </c>
      <c r="E46" s="1097" t="s">
        <v>711</v>
      </c>
      <c r="F46" s="1098" t="s">
        <v>962</v>
      </c>
      <c r="G46" s="1099"/>
      <c r="H46" s="1099"/>
      <c r="I46" s="1099"/>
      <c r="J46" s="1099"/>
      <c r="K46" s="1099"/>
      <c r="L46" s="1099"/>
      <c r="M46" s="1099"/>
    </row>
    <row r="47" spans="2:13">
      <c r="B47" s="1396"/>
      <c r="C47" s="1610"/>
      <c r="D47" s="1096">
        <v>45</v>
      </c>
      <c r="E47" s="1097" t="s">
        <v>712</v>
      </c>
      <c r="F47" s="1098" t="s">
        <v>963</v>
      </c>
      <c r="G47" s="1099"/>
      <c r="H47" s="1099"/>
      <c r="I47" s="1099"/>
      <c r="J47" s="1099"/>
      <c r="K47" s="1099"/>
      <c r="L47" s="1099"/>
      <c r="M47" s="1099"/>
    </row>
    <row r="48" spans="2:13">
      <c r="B48" s="1396"/>
      <c r="C48" s="1610"/>
      <c r="D48" s="1096">
        <v>46</v>
      </c>
      <c r="E48" s="1097" t="s">
        <v>713</v>
      </c>
      <c r="F48" s="1098" t="s">
        <v>964</v>
      </c>
      <c r="G48" s="1099"/>
      <c r="H48" s="1099"/>
      <c r="I48" s="1099"/>
      <c r="J48" s="1099"/>
      <c r="K48" s="1099"/>
      <c r="L48" s="1099" t="s">
        <v>1621</v>
      </c>
      <c r="M48" s="1104" t="s">
        <v>1635</v>
      </c>
    </row>
    <row r="49" spans="2:13">
      <c r="B49" s="1396"/>
      <c r="C49" s="1393" t="s">
        <v>1012</v>
      </c>
      <c r="D49" s="475">
        <v>47</v>
      </c>
      <c r="E49" s="476" t="s">
        <v>714</v>
      </c>
      <c r="F49" s="1105" t="s">
        <v>965</v>
      </c>
      <c r="G49" s="1106"/>
      <c r="H49" s="1106"/>
      <c r="I49" s="1106" t="s">
        <v>714</v>
      </c>
      <c r="J49" s="1107"/>
      <c r="K49" s="1107"/>
      <c r="L49" s="1107"/>
      <c r="M49" s="1106"/>
    </row>
    <row r="50" spans="2:13">
      <c r="B50" s="1396"/>
      <c r="C50" s="1393"/>
      <c r="D50" s="475">
        <v>48</v>
      </c>
      <c r="E50" s="476" t="s">
        <v>715</v>
      </c>
      <c r="F50" s="1105" t="s">
        <v>966</v>
      </c>
      <c r="G50" s="1106"/>
      <c r="H50" s="1106"/>
      <c r="I50" s="1106" t="s">
        <v>715</v>
      </c>
      <c r="J50" s="1107"/>
      <c r="K50" s="1107"/>
      <c r="L50" s="1107"/>
      <c r="M50" s="1106"/>
    </row>
    <row r="51" spans="2:13">
      <c r="B51" s="1396"/>
      <c r="C51" s="1393"/>
      <c r="D51" s="475">
        <v>49</v>
      </c>
      <c r="E51" s="476" t="s">
        <v>716</v>
      </c>
      <c r="F51" s="1105" t="s">
        <v>967</v>
      </c>
      <c r="G51" s="1106"/>
      <c r="H51" s="1106"/>
      <c r="I51" s="1106" t="s">
        <v>716</v>
      </c>
      <c r="J51" s="1107"/>
      <c r="K51" s="1107"/>
      <c r="L51" s="1107"/>
      <c r="M51" s="1106"/>
    </row>
    <row r="52" spans="2:13">
      <c r="B52" s="1396"/>
      <c r="C52" s="1394" t="s">
        <v>1016</v>
      </c>
      <c r="D52" s="448">
        <v>50</v>
      </c>
      <c r="E52" s="466" t="s">
        <v>1584</v>
      </c>
      <c r="F52" s="1067" t="s">
        <v>968</v>
      </c>
      <c r="G52" s="1063"/>
      <c r="H52" s="1063"/>
      <c r="I52" s="1063"/>
      <c r="J52" s="1064"/>
      <c r="K52" s="1064"/>
      <c r="L52" s="1064"/>
      <c r="M52" s="1063"/>
    </row>
    <row r="53" spans="2:13">
      <c r="B53" s="1396"/>
      <c r="C53" s="1394"/>
      <c r="D53" s="448">
        <v>51</v>
      </c>
      <c r="E53" s="466" t="s">
        <v>1583</v>
      </c>
      <c r="F53" s="1067" t="s">
        <v>969</v>
      </c>
      <c r="G53" s="1063"/>
      <c r="H53" s="1063"/>
      <c r="I53" s="1063"/>
      <c r="J53" s="1063"/>
      <c r="K53" s="1063"/>
      <c r="L53" s="1063"/>
      <c r="M53" s="1063"/>
    </row>
    <row r="54" spans="2:13">
      <c r="B54" s="1396"/>
      <c r="C54" s="477" t="s">
        <v>1582</v>
      </c>
      <c r="D54" s="478">
        <v>52</v>
      </c>
      <c r="E54" s="483" t="s">
        <v>1585</v>
      </c>
      <c r="F54" s="1108" t="s">
        <v>970</v>
      </c>
      <c r="G54" s="1109" t="s">
        <v>1593</v>
      </c>
      <c r="H54" s="1109"/>
      <c r="I54" s="1109" t="s">
        <v>1601</v>
      </c>
      <c r="J54" s="1109" t="s">
        <v>1641</v>
      </c>
      <c r="K54" s="1109" t="s">
        <v>1631</v>
      </c>
      <c r="L54" s="1109" t="s">
        <v>1620</v>
      </c>
      <c r="M54" s="1109"/>
    </row>
    <row r="55" spans="2:13" ht="4.1500000000000004" customHeight="1">
      <c r="B55" s="1110"/>
      <c r="C55" s="1111"/>
      <c r="D55" s="1110"/>
      <c r="E55" s="1112"/>
      <c r="F55" s="1113"/>
      <c r="G55" s="1114"/>
      <c r="H55" s="1114"/>
      <c r="I55" s="1114"/>
      <c r="J55" s="1114"/>
      <c r="K55" s="1114"/>
      <c r="L55" s="1114"/>
      <c r="M55" s="1114"/>
    </row>
    <row r="56" spans="2:13">
      <c r="B56" s="1605" t="s">
        <v>1669</v>
      </c>
      <c r="C56" s="1607" t="s">
        <v>1670</v>
      </c>
      <c r="D56" s="1116">
        <v>5</v>
      </c>
      <c r="E56" s="1117" t="s">
        <v>1603</v>
      </c>
      <c r="F56" s="1060" t="s">
        <v>1660</v>
      </c>
      <c r="G56" s="1057"/>
      <c r="H56" s="1057"/>
      <c r="I56" s="1057"/>
      <c r="J56" s="1057" t="s">
        <v>1605</v>
      </c>
      <c r="K56" s="1057"/>
      <c r="L56" s="1057"/>
      <c r="M56" s="1057"/>
    </row>
    <row r="57" spans="2:13">
      <c r="B57" s="1606"/>
      <c r="C57" s="1608"/>
      <c r="D57" s="1116">
        <v>6</v>
      </c>
      <c r="E57" s="1117" t="s">
        <v>1604</v>
      </c>
      <c r="F57" s="1060" t="s">
        <v>1659</v>
      </c>
      <c r="G57" s="1057"/>
      <c r="H57" s="1057"/>
      <c r="I57" s="1057"/>
      <c r="J57" s="1057" t="s">
        <v>1606</v>
      </c>
      <c r="K57" s="1057"/>
      <c r="L57" s="1057"/>
      <c r="M57" s="1057"/>
    </row>
    <row r="58" spans="2:13">
      <c r="B58" s="1606"/>
      <c r="C58" s="1608"/>
      <c r="D58" s="1116">
        <v>7</v>
      </c>
      <c r="E58" s="1117" t="s">
        <v>1607</v>
      </c>
      <c r="F58" s="1060" t="s">
        <v>1661</v>
      </c>
      <c r="G58" s="1057"/>
      <c r="H58" s="1057"/>
      <c r="I58" s="1057"/>
      <c r="J58" s="1057" t="s">
        <v>1655</v>
      </c>
      <c r="K58" s="1057"/>
      <c r="L58" s="1057"/>
      <c r="M58" s="1057"/>
    </row>
    <row r="59" spans="2:13">
      <c r="B59" s="1606"/>
      <c r="C59" s="1608"/>
      <c r="D59" s="1116">
        <v>8</v>
      </c>
      <c r="E59" s="1117" t="s">
        <v>1611</v>
      </c>
      <c r="F59" s="1060" t="s">
        <v>1662</v>
      </c>
      <c r="G59" s="1057"/>
      <c r="H59" s="1057"/>
      <c r="I59" s="1057"/>
      <c r="J59" s="1057" t="s">
        <v>1608</v>
      </c>
      <c r="K59" s="1057"/>
      <c r="L59" s="1057"/>
      <c r="M59" s="1057"/>
    </row>
    <row r="60" spans="2:13">
      <c r="B60" s="1606"/>
      <c r="C60" s="1609"/>
      <c r="D60" s="1116">
        <v>9</v>
      </c>
      <c r="E60" s="1117" t="s">
        <v>1610</v>
      </c>
      <c r="F60" s="1060" t="s">
        <v>1663</v>
      </c>
      <c r="G60" s="1057"/>
      <c r="H60" s="1057"/>
      <c r="I60" s="1057"/>
      <c r="J60" s="1057" t="s">
        <v>1609</v>
      </c>
      <c r="K60" s="1057"/>
      <c r="L60" s="1057"/>
      <c r="M60" s="1057"/>
    </row>
    <row r="61" spans="2:13">
      <c r="B61" s="1606"/>
      <c r="C61" s="1607" t="s">
        <v>1671</v>
      </c>
      <c r="D61" s="1116">
        <v>14</v>
      </c>
      <c r="E61" s="1117" t="s">
        <v>1613</v>
      </c>
      <c r="F61" s="1060" t="s">
        <v>1664</v>
      </c>
      <c r="G61" s="1057"/>
      <c r="H61" s="1057"/>
      <c r="I61" s="1057"/>
      <c r="J61" s="1057" t="s">
        <v>1656</v>
      </c>
      <c r="K61" s="1057"/>
      <c r="L61" s="1057"/>
      <c r="M61" s="1057"/>
    </row>
    <row r="62" spans="2:13">
      <c r="B62" s="1606"/>
      <c r="C62" s="1609"/>
      <c r="D62" s="1116">
        <v>15</v>
      </c>
      <c r="E62" s="1117" t="s">
        <v>1612</v>
      </c>
      <c r="F62" s="1060" t="s">
        <v>1665</v>
      </c>
      <c r="G62" s="1057"/>
      <c r="H62" s="1057"/>
      <c r="I62" s="1057"/>
      <c r="J62" s="1057" t="s">
        <v>1657</v>
      </c>
      <c r="K62" s="1057"/>
      <c r="L62" s="1057"/>
      <c r="M62" s="1057"/>
    </row>
    <row r="63" spans="2:13">
      <c r="B63" s="1606"/>
      <c r="C63" s="1125"/>
      <c r="D63" s="1116">
        <v>16</v>
      </c>
      <c r="E63" s="1117" t="s">
        <v>1668</v>
      </c>
      <c r="F63" s="1060" t="s">
        <v>1667</v>
      </c>
      <c r="G63" s="1057"/>
      <c r="H63" s="1057"/>
      <c r="I63" s="1057"/>
      <c r="J63" s="1057" t="s">
        <v>1666</v>
      </c>
      <c r="K63" s="1057"/>
      <c r="L63" s="1057"/>
      <c r="M63" s="1057"/>
    </row>
    <row r="64" spans="2:13">
      <c r="B64" s="1606"/>
      <c r="C64" s="1125"/>
      <c r="D64" s="1116">
        <v>17</v>
      </c>
      <c r="E64" s="1117" t="s">
        <v>1658</v>
      </c>
      <c r="F64" s="1060"/>
      <c r="G64" s="1057"/>
      <c r="H64" s="1057"/>
      <c r="I64" s="1057"/>
      <c r="J64" s="1057" t="s">
        <v>1658</v>
      </c>
      <c r="K64" s="1057"/>
      <c r="L64" s="1057"/>
      <c r="M64" s="1057"/>
    </row>
    <row r="65" spans="2:13">
      <c r="B65" s="1606"/>
      <c r="C65" s="1125"/>
      <c r="D65" s="1116">
        <v>18</v>
      </c>
      <c r="E65" s="1117" t="s">
        <v>261</v>
      </c>
      <c r="F65" s="1060" t="s">
        <v>1633</v>
      </c>
      <c r="G65" s="1057"/>
      <c r="H65" s="1057"/>
      <c r="I65" s="1057"/>
      <c r="J65" s="1057"/>
      <c r="K65" s="1057"/>
      <c r="L65" s="1057"/>
      <c r="M65" s="1058" t="s">
        <v>1634</v>
      </c>
    </row>
    <row r="66" spans="2:13" ht="25.5">
      <c r="B66" s="1124"/>
      <c r="C66" s="1120"/>
      <c r="D66" s="1121"/>
      <c r="E66" s="1122" t="s">
        <v>1643</v>
      </c>
      <c r="F66" s="1060" t="s">
        <v>1642</v>
      </c>
      <c r="G66" s="1057"/>
      <c r="H66" s="1057"/>
      <c r="I66" s="1057"/>
      <c r="J66" s="1057" t="s">
        <v>1643</v>
      </c>
      <c r="K66" s="1057"/>
      <c r="L66" s="1057"/>
      <c r="M66" s="1057"/>
    </row>
    <row r="67" spans="2:13">
      <c r="B67" s="1124"/>
      <c r="C67" s="1120"/>
      <c r="D67" s="1121"/>
      <c r="E67" s="1122" t="s">
        <v>1644</v>
      </c>
      <c r="F67" s="1060" t="s">
        <v>1645</v>
      </c>
      <c r="G67" s="1057"/>
      <c r="H67" s="1057"/>
      <c r="I67" s="1057"/>
      <c r="J67" s="1057" t="s">
        <v>1644</v>
      </c>
      <c r="K67" s="1057"/>
      <c r="L67" s="1057"/>
      <c r="M67" s="1057"/>
    </row>
    <row r="68" spans="2:13" ht="13.5" thickBot="1">
      <c r="B68" s="1124"/>
      <c r="C68" s="1120"/>
      <c r="D68" s="1121"/>
      <c r="E68" s="1122" t="s">
        <v>1646</v>
      </c>
      <c r="F68" s="1060" t="s">
        <v>1647</v>
      </c>
      <c r="G68" s="1057"/>
      <c r="H68" s="1057"/>
      <c r="I68" s="1057"/>
      <c r="J68" s="1057" t="s">
        <v>1646</v>
      </c>
      <c r="K68" s="1057"/>
      <c r="L68" s="1057"/>
      <c r="M68" s="1057"/>
    </row>
    <row r="69" spans="2:13" ht="13.5" thickTop="1">
      <c r="G69" s="1115">
        <f>COUNTA(G3:G68)</f>
        <v>6</v>
      </c>
      <c r="H69" s="1115">
        <f>COUNTA(H3:H68) + 1</f>
        <v>7</v>
      </c>
      <c r="I69" s="1115">
        <f>COUNTA(I3:I68) + 3</f>
        <v>12</v>
      </c>
      <c r="J69" s="1115">
        <f>COUNTA(J3:J68) + 4</f>
        <v>22</v>
      </c>
      <c r="K69" s="1115">
        <f>COUNTA(K3:K68)</f>
        <v>9</v>
      </c>
      <c r="L69" s="1115">
        <f>COUNTA(L3:L68)</f>
        <v>4</v>
      </c>
      <c r="M69" s="1115">
        <f>COUNTA(M3:M68)</f>
        <v>4</v>
      </c>
    </row>
  </sheetData>
  <sheetProtection algorithmName="SHA-512" hashValue="SR32TQEnhNQPCqqkt0h2IZ0bkJzs/jl868AB6BFUw7rvW//Io1nlkcZdM4WCy3DiM6n5f3QjyG9USaAiF116Hw==" saltValue="Wi2l/etX5hA2zCZMPVldOQ==" spinCount="100000" sheet="1" objects="1" scenarios="1" formatColumns="0"/>
  <mergeCells count="15">
    <mergeCell ref="B56:B65"/>
    <mergeCell ref="C56:C60"/>
    <mergeCell ref="C61:C62"/>
    <mergeCell ref="B30:B54"/>
    <mergeCell ref="C30:C48"/>
    <mergeCell ref="C49:C51"/>
    <mergeCell ref="C52:C53"/>
    <mergeCell ref="B3:B15"/>
    <mergeCell ref="C3:C9"/>
    <mergeCell ref="C10:C15"/>
    <mergeCell ref="B16:B29"/>
    <mergeCell ref="C16:C19"/>
    <mergeCell ref="C20:C22"/>
    <mergeCell ref="C23:C26"/>
    <mergeCell ref="C27:C28"/>
  </mergeCells>
  <conditionalFormatting sqref="F3:M54 F56:M68">
    <cfRule type="expression" dxfId="2" priority="7">
      <formula>ROW()=CELL("Row")</formula>
    </cfRule>
  </conditionalFormatting>
  <conditionalFormatting sqref="G3:M54 G56:M68">
    <cfRule type="notContainsBlanks" dxfId="1" priority="10">
      <formula>LEN(TRIM(G3))&gt;0</formula>
    </cfRule>
  </conditionalFormatting>
  <printOptions horizontalCentered="1"/>
  <pageMargins left="0.19685039370078741" right="0.19685039370078741" top="0.59055118110236227" bottom="0.39370078740157483" header="0.31496062992125984" footer="0.31496062992125984"/>
  <pageSetup paperSize="8" fitToHeight="0" orientation="landscape" r:id="rId1"/>
  <rowBreaks count="1" manualBreakCount="1">
    <brk id="15" min="1" max="10"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8B470-159B-48EB-AC28-8720FFC67B2D}">
  <sheetPr codeName="Trang_tính5">
    <tabColor rgb="FF0070C0"/>
  </sheetPr>
  <dimension ref="B1:AG87"/>
  <sheetViews>
    <sheetView showGridLines="0" topLeftCell="A3" zoomScale="55" zoomScaleNormal="55" workbookViewId="0">
      <selection activeCell="A3" sqref="A3"/>
    </sheetView>
  </sheetViews>
  <sheetFormatPr defaultRowHeight="12.75"/>
  <cols>
    <col min="1" max="1" width="4.5703125" customWidth="1"/>
  </cols>
  <sheetData>
    <row r="1" spans="2:33" ht="13.5" thickBot="1"/>
    <row r="2" spans="2:33" ht="13.5" thickTop="1">
      <c r="B2" s="538"/>
      <c r="C2" s="539"/>
      <c r="D2" s="539"/>
      <c r="E2" s="539"/>
      <c r="F2" s="539"/>
      <c r="G2" s="539"/>
      <c r="H2" s="539"/>
      <c r="I2" s="539"/>
      <c r="J2" s="539"/>
      <c r="K2" s="539"/>
      <c r="L2" s="539"/>
      <c r="M2" s="539"/>
      <c r="N2" s="539"/>
      <c r="O2" s="539"/>
      <c r="P2" s="539"/>
      <c r="Q2" s="540"/>
      <c r="R2" s="538"/>
      <c r="S2" s="539"/>
      <c r="T2" s="539"/>
      <c r="U2" s="539"/>
      <c r="V2" s="539"/>
      <c r="W2" s="539"/>
      <c r="X2" s="539"/>
      <c r="Y2" s="539"/>
      <c r="Z2" s="539"/>
      <c r="AA2" s="539"/>
      <c r="AB2" s="539"/>
      <c r="AC2" s="539"/>
      <c r="AD2" s="539"/>
      <c r="AE2" s="539"/>
      <c r="AF2" s="539"/>
      <c r="AG2" s="540"/>
    </row>
    <row r="3" spans="2:33">
      <c r="B3" s="541"/>
      <c r="Q3" s="542"/>
      <c r="R3" s="541"/>
      <c r="AG3" s="542"/>
    </row>
    <row r="4" spans="2:33">
      <c r="B4" s="541"/>
      <c r="Q4" s="542"/>
      <c r="R4" s="541"/>
      <c r="AG4" s="542"/>
    </row>
    <row r="5" spans="2:33">
      <c r="B5" s="541"/>
      <c r="Q5" s="542"/>
      <c r="R5" s="541"/>
      <c r="AG5" s="542"/>
    </row>
    <row r="6" spans="2:33">
      <c r="B6" s="541"/>
      <c r="Q6" s="542"/>
      <c r="R6" s="541"/>
      <c r="AG6" s="542"/>
    </row>
    <row r="7" spans="2:33">
      <c r="B7" s="541"/>
      <c r="Q7" s="542"/>
      <c r="R7" s="541"/>
      <c r="AG7" s="542"/>
    </row>
    <row r="8" spans="2:33">
      <c r="B8" s="541"/>
      <c r="Q8" s="542"/>
      <c r="R8" s="541"/>
      <c r="AG8" s="542"/>
    </row>
    <row r="9" spans="2:33">
      <c r="B9" s="541"/>
      <c r="Q9" s="542"/>
      <c r="R9" s="541"/>
      <c r="AG9" s="542"/>
    </row>
    <row r="10" spans="2:33">
      <c r="B10" s="541"/>
      <c r="Q10" s="542"/>
      <c r="R10" s="541"/>
      <c r="AG10" s="542"/>
    </row>
    <row r="11" spans="2:33">
      <c r="B11" s="541"/>
      <c r="Q11" s="542"/>
      <c r="R11" s="541"/>
      <c r="AG11" s="542"/>
    </row>
    <row r="12" spans="2:33">
      <c r="B12" s="541"/>
      <c r="Q12" s="542"/>
      <c r="R12" s="541"/>
      <c r="AG12" s="542"/>
    </row>
    <row r="13" spans="2:33">
      <c r="B13" s="541"/>
      <c r="Q13" s="542"/>
      <c r="R13" s="541"/>
      <c r="AG13" s="542"/>
    </row>
    <row r="14" spans="2:33">
      <c r="B14" s="541"/>
      <c r="Q14" s="542"/>
      <c r="R14" s="541"/>
      <c r="AG14" s="542"/>
    </row>
    <row r="15" spans="2:33">
      <c r="B15" s="541"/>
      <c r="Q15" s="542"/>
      <c r="R15" s="541"/>
      <c r="AG15" s="542"/>
    </row>
    <row r="16" spans="2:33">
      <c r="B16" s="541"/>
      <c r="Q16" s="542"/>
      <c r="R16" s="541"/>
      <c r="AG16" s="542"/>
    </row>
    <row r="17" spans="2:33">
      <c r="B17" s="541"/>
      <c r="Q17" s="542"/>
      <c r="R17" s="541"/>
      <c r="AG17" s="542"/>
    </row>
    <row r="18" spans="2:33">
      <c r="B18" s="541"/>
      <c r="Q18" s="542"/>
      <c r="R18" s="541"/>
      <c r="AG18" s="542"/>
    </row>
    <row r="19" spans="2:33">
      <c r="B19" s="541"/>
      <c r="Q19" s="542"/>
      <c r="R19" s="541"/>
      <c r="AG19" s="542"/>
    </row>
    <row r="20" spans="2:33">
      <c r="B20" s="541"/>
      <c r="Q20" s="542"/>
      <c r="R20" s="541"/>
      <c r="AG20" s="542"/>
    </row>
    <row r="21" spans="2:33">
      <c r="B21" s="541"/>
      <c r="Q21" s="542"/>
      <c r="R21" s="541"/>
      <c r="AG21" s="542"/>
    </row>
    <row r="22" spans="2:33">
      <c r="B22" s="541"/>
      <c r="Q22" s="542"/>
      <c r="R22" s="541"/>
      <c r="AG22" s="542"/>
    </row>
    <row r="23" spans="2:33">
      <c r="B23" s="541"/>
      <c r="Q23" s="542"/>
      <c r="R23" s="541"/>
      <c r="AG23" s="542"/>
    </row>
    <row r="24" spans="2:33">
      <c r="B24" s="541"/>
      <c r="Q24" s="542"/>
      <c r="R24" s="541"/>
      <c r="AG24" s="542"/>
    </row>
    <row r="25" spans="2:33">
      <c r="B25" s="541"/>
      <c r="Q25" s="542"/>
      <c r="R25" s="541"/>
      <c r="AG25" s="542"/>
    </row>
    <row r="26" spans="2:33">
      <c r="B26" s="541"/>
      <c r="Q26" s="542"/>
      <c r="R26" s="541"/>
      <c r="AG26" s="542"/>
    </row>
    <row r="27" spans="2:33">
      <c r="B27" s="541"/>
      <c r="Q27" s="542"/>
      <c r="R27" s="541"/>
      <c r="AG27" s="542"/>
    </row>
    <row r="28" spans="2:33">
      <c r="B28" s="541"/>
      <c r="Q28" s="542"/>
      <c r="R28" s="541"/>
      <c r="AG28" s="542"/>
    </row>
    <row r="29" spans="2:33">
      <c r="B29" s="541"/>
      <c r="Q29" s="542"/>
      <c r="R29" s="541"/>
      <c r="AG29" s="542"/>
    </row>
    <row r="30" spans="2:33">
      <c r="B30" s="541"/>
      <c r="Q30" s="542"/>
      <c r="R30" s="541"/>
      <c r="AG30" s="542"/>
    </row>
    <row r="31" spans="2:33">
      <c r="B31" s="541"/>
      <c r="Q31" s="542"/>
      <c r="R31" s="541"/>
      <c r="AG31" s="542"/>
    </row>
    <row r="32" spans="2:33">
      <c r="B32" s="541"/>
      <c r="Q32" s="542"/>
      <c r="R32" s="541"/>
      <c r="AG32" s="542"/>
    </row>
    <row r="33" spans="2:33">
      <c r="B33" s="541"/>
      <c r="Q33" s="542"/>
      <c r="R33" s="541"/>
      <c r="AG33" s="542"/>
    </row>
    <row r="34" spans="2:33">
      <c r="B34" s="541"/>
      <c r="Q34" s="542"/>
      <c r="R34" s="541"/>
      <c r="AG34" s="542"/>
    </row>
    <row r="35" spans="2:33">
      <c r="B35" s="541"/>
      <c r="Q35" s="542"/>
      <c r="R35" s="541"/>
      <c r="AG35" s="542"/>
    </row>
    <row r="36" spans="2:33">
      <c r="B36" s="541"/>
      <c r="Q36" s="542"/>
      <c r="R36" s="541"/>
      <c r="AG36" s="542"/>
    </row>
    <row r="37" spans="2:33">
      <c r="B37" s="541"/>
      <c r="Q37" s="542"/>
      <c r="R37" s="541"/>
      <c r="AG37" s="542"/>
    </row>
    <row r="38" spans="2:33">
      <c r="B38" s="541"/>
      <c r="Q38" s="542"/>
      <c r="R38" s="541"/>
      <c r="AG38" s="542"/>
    </row>
    <row r="39" spans="2:33">
      <c r="B39" s="541"/>
      <c r="Q39" s="542"/>
      <c r="R39" s="541"/>
      <c r="AG39" s="542"/>
    </row>
    <row r="40" spans="2:33">
      <c r="B40" s="541"/>
      <c r="Q40" s="542"/>
      <c r="R40" s="541"/>
      <c r="AG40" s="542"/>
    </row>
    <row r="41" spans="2:33">
      <c r="B41" s="541"/>
      <c r="Q41" s="542"/>
      <c r="R41" s="541"/>
      <c r="AG41" s="542"/>
    </row>
    <row r="42" spans="2:33">
      <c r="B42" s="541"/>
      <c r="Q42" s="542"/>
      <c r="R42" s="541"/>
      <c r="AG42" s="542"/>
    </row>
    <row r="43" spans="2:33">
      <c r="B43" s="541"/>
      <c r="Q43" s="542"/>
      <c r="R43" s="541"/>
      <c r="AG43" s="542"/>
    </row>
    <row r="44" spans="2:33">
      <c r="B44" s="541"/>
      <c r="Q44" s="542"/>
      <c r="R44" s="541"/>
      <c r="AG44" s="542"/>
    </row>
    <row r="45" spans="2:33">
      <c r="B45" s="541"/>
      <c r="Q45" s="542"/>
      <c r="R45" s="541"/>
      <c r="AG45" s="542"/>
    </row>
    <row r="46" spans="2:33">
      <c r="B46" s="541"/>
      <c r="Q46" s="542"/>
      <c r="R46" s="541"/>
      <c r="AG46" s="542"/>
    </row>
    <row r="47" spans="2:33">
      <c r="B47" s="541"/>
      <c r="Q47" s="542"/>
      <c r="R47" s="541"/>
      <c r="AG47" s="542"/>
    </row>
    <row r="48" spans="2:33">
      <c r="B48" s="541"/>
      <c r="Q48" s="542"/>
      <c r="R48" s="541"/>
      <c r="AG48" s="542"/>
    </row>
    <row r="49" spans="2:33">
      <c r="B49" s="541"/>
      <c r="Q49" s="542"/>
      <c r="R49" s="541"/>
      <c r="AG49" s="542"/>
    </row>
    <row r="50" spans="2:33">
      <c r="B50" s="541"/>
      <c r="Q50" s="542"/>
      <c r="R50" s="541"/>
      <c r="AG50" s="542"/>
    </row>
    <row r="51" spans="2:33">
      <c r="B51" s="541"/>
      <c r="Q51" s="542"/>
      <c r="R51" s="541"/>
      <c r="AG51" s="542"/>
    </row>
    <row r="52" spans="2:33">
      <c r="B52" s="541"/>
      <c r="Q52" s="542"/>
      <c r="R52" s="541"/>
      <c r="AG52" s="542"/>
    </row>
    <row r="53" spans="2:33">
      <c r="B53" s="541"/>
      <c r="Q53" s="542"/>
      <c r="R53" s="541"/>
      <c r="AG53" s="542"/>
    </row>
    <row r="54" spans="2:33">
      <c r="B54" s="541"/>
      <c r="Q54" s="542"/>
      <c r="R54" s="541"/>
      <c r="AG54" s="542"/>
    </row>
    <row r="55" spans="2:33">
      <c r="B55" s="541"/>
      <c r="Q55" s="542"/>
      <c r="R55" s="541"/>
      <c r="AG55" s="542"/>
    </row>
    <row r="56" spans="2:33">
      <c r="B56" s="541"/>
      <c r="Q56" s="542"/>
      <c r="R56" s="541"/>
      <c r="AG56" s="542"/>
    </row>
    <row r="57" spans="2:33">
      <c r="B57" s="541"/>
      <c r="Q57" s="542"/>
      <c r="R57" s="541"/>
      <c r="AG57" s="542"/>
    </row>
    <row r="58" spans="2:33">
      <c r="B58" s="541"/>
      <c r="Q58" s="542"/>
      <c r="R58" s="541"/>
      <c r="AG58" s="542"/>
    </row>
    <row r="59" spans="2:33">
      <c r="B59" s="541"/>
      <c r="Q59" s="542"/>
      <c r="R59" s="541"/>
      <c r="AG59" s="542"/>
    </row>
    <row r="60" spans="2:33">
      <c r="B60" s="541"/>
      <c r="Q60" s="542"/>
      <c r="R60" s="541"/>
      <c r="AG60" s="542"/>
    </row>
    <row r="61" spans="2:33">
      <c r="B61" s="541"/>
      <c r="Q61" s="542"/>
      <c r="R61" s="541"/>
      <c r="AG61" s="542"/>
    </row>
    <row r="62" spans="2:33">
      <c r="B62" s="541"/>
      <c r="Q62" s="542"/>
      <c r="R62" s="541"/>
      <c r="AG62" s="542"/>
    </row>
    <row r="63" spans="2:33">
      <c r="B63" s="541"/>
      <c r="Q63" s="542"/>
      <c r="R63" s="541"/>
      <c r="AG63" s="542"/>
    </row>
    <row r="64" spans="2:33">
      <c r="B64" s="541"/>
      <c r="Q64" s="542"/>
      <c r="R64" s="541"/>
      <c r="AG64" s="542"/>
    </row>
    <row r="65" spans="2:33">
      <c r="B65" s="541"/>
      <c r="Q65" s="542"/>
      <c r="R65" s="541"/>
      <c r="AG65" s="542"/>
    </row>
    <row r="66" spans="2:33">
      <c r="B66" s="541"/>
      <c r="Q66" s="542"/>
      <c r="R66" s="541"/>
      <c r="AG66" s="542"/>
    </row>
    <row r="67" spans="2:33">
      <c r="B67" s="541"/>
      <c r="Q67" s="542"/>
      <c r="R67" s="541"/>
      <c r="AG67" s="542"/>
    </row>
    <row r="68" spans="2:33">
      <c r="B68" s="541"/>
      <c r="Q68" s="542"/>
      <c r="R68" s="541"/>
      <c r="AG68" s="542"/>
    </row>
    <row r="69" spans="2:33">
      <c r="B69" s="541"/>
      <c r="Q69" s="542"/>
      <c r="R69" s="541"/>
      <c r="AG69" s="542"/>
    </row>
    <row r="70" spans="2:33">
      <c r="B70" s="541"/>
      <c r="Q70" s="542"/>
      <c r="R70" s="541"/>
      <c r="AG70" s="542"/>
    </row>
    <row r="71" spans="2:33">
      <c r="B71" s="541"/>
      <c r="Q71" s="542"/>
      <c r="R71" s="541"/>
      <c r="AG71" s="542"/>
    </row>
    <row r="72" spans="2:33">
      <c r="B72" s="541"/>
      <c r="Q72" s="542"/>
      <c r="R72" s="541"/>
      <c r="AG72" s="542"/>
    </row>
    <row r="73" spans="2:33">
      <c r="B73" s="541"/>
      <c r="Q73" s="542"/>
      <c r="R73" s="541"/>
      <c r="AG73" s="542"/>
    </row>
    <row r="74" spans="2:33">
      <c r="B74" s="541"/>
      <c r="Q74" s="542"/>
      <c r="R74" s="541"/>
      <c r="AG74" s="542"/>
    </row>
    <row r="75" spans="2:33">
      <c r="B75" s="541"/>
      <c r="Q75" s="542"/>
      <c r="R75" s="541"/>
      <c r="AG75" s="542"/>
    </row>
    <row r="76" spans="2:33">
      <c r="B76" s="541"/>
      <c r="Q76" s="542"/>
      <c r="R76" s="541"/>
      <c r="AG76" s="542"/>
    </row>
    <row r="77" spans="2:33">
      <c r="B77" s="541"/>
      <c r="Q77" s="542"/>
      <c r="R77" s="541"/>
      <c r="AG77" s="542"/>
    </row>
    <row r="78" spans="2:33">
      <c r="B78" s="541"/>
      <c r="Q78" s="542"/>
      <c r="R78" s="541"/>
      <c r="AG78" s="542"/>
    </row>
    <row r="79" spans="2:33">
      <c r="B79" s="541"/>
      <c r="Q79" s="542"/>
      <c r="R79" s="541"/>
      <c r="AG79" s="542"/>
    </row>
    <row r="80" spans="2:33">
      <c r="B80" s="541"/>
      <c r="Q80" s="542"/>
      <c r="R80" s="541"/>
      <c r="AG80" s="542"/>
    </row>
    <row r="81" spans="2:33">
      <c r="B81" s="541"/>
      <c r="Q81" s="542"/>
      <c r="R81" s="541"/>
      <c r="AG81" s="542"/>
    </row>
    <row r="82" spans="2:33">
      <c r="B82" s="541"/>
      <c r="Q82" s="542"/>
      <c r="R82" s="541"/>
      <c r="AG82" s="542"/>
    </row>
    <row r="83" spans="2:33">
      <c r="B83" s="541"/>
      <c r="Q83" s="542"/>
      <c r="R83" s="541"/>
      <c r="AG83" s="542"/>
    </row>
    <row r="84" spans="2:33">
      <c r="B84" s="541"/>
      <c r="Q84" s="542"/>
      <c r="R84" s="541"/>
      <c r="AG84" s="542"/>
    </row>
    <row r="85" spans="2:33">
      <c r="B85" s="541"/>
      <c r="Q85" s="542"/>
      <c r="R85" s="541"/>
      <c r="AG85" s="542"/>
    </row>
    <row r="86" spans="2:33" ht="13.5" thickBot="1">
      <c r="B86" s="543"/>
      <c r="C86" s="544"/>
      <c r="D86" s="544"/>
      <c r="E86" s="544"/>
      <c r="F86" s="544"/>
      <c r="G86" s="544"/>
      <c r="H86" s="544"/>
      <c r="I86" s="544"/>
      <c r="J86" s="544"/>
      <c r="K86" s="544"/>
      <c r="L86" s="544"/>
      <c r="M86" s="544"/>
      <c r="N86" s="544"/>
      <c r="O86" s="544"/>
      <c r="P86" s="544"/>
      <c r="Q86" s="545"/>
      <c r="R86" s="543"/>
      <c r="S86" s="544"/>
      <c r="T86" s="544"/>
      <c r="U86" s="544"/>
      <c r="V86" s="544"/>
      <c r="W86" s="544"/>
      <c r="X86" s="544"/>
      <c r="Y86" s="544"/>
      <c r="Z86" s="544"/>
      <c r="AA86" s="544"/>
      <c r="AB86" s="544"/>
      <c r="AC86" s="544"/>
      <c r="AD86" s="544"/>
      <c r="AE86" s="544"/>
      <c r="AF86" s="544"/>
      <c r="AG86" s="545"/>
    </row>
    <row r="87" spans="2:33" ht="13.5" thickTop="1"/>
  </sheetData>
  <sheetProtection algorithmName="SHA-512" hashValue="3RVOSMf59u95n9n2hybJmdkKzMEKKFrbvHF5U1q9Kpwg9NA6VjMY6JaIUbr7iVU55yMfofLREnq5+ApGoDFT1Q==" saltValue="slv9I6PvGluCUqaURtMObA==" spinCount="100000" sheet="1" objects="1" scenarios="1" selectLockedCells="1" selectUnlockedCells="1"/>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23487-849D-4855-BFE7-624A8D3E3440}">
  <sheetPr codeName="Trang_tính4">
    <tabColor theme="5" tint="0.59999389629810485"/>
  </sheetPr>
  <dimension ref="A1:Q92"/>
  <sheetViews>
    <sheetView showGridLines="0" workbookViewId="0">
      <selection activeCell="O3" sqref="O3"/>
    </sheetView>
  </sheetViews>
  <sheetFormatPr defaultRowHeight="12.75"/>
  <cols>
    <col min="3" max="3" width="20.28515625" bestFit="1" customWidth="1"/>
  </cols>
  <sheetData>
    <row r="1" spans="1:13" s="1" customFormat="1"/>
    <row r="2" spans="1:13" s="1" customFormat="1">
      <c r="B2" s="365" t="s">
        <v>394</v>
      </c>
      <c r="E2" s="364" t="s">
        <v>399</v>
      </c>
    </row>
    <row r="3" spans="1:13" s="1" customFormat="1">
      <c r="B3" s="365" t="s">
        <v>396</v>
      </c>
      <c r="E3" s="364" t="s">
        <v>395</v>
      </c>
    </row>
    <row r="4" spans="1:13" s="1" customFormat="1">
      <c r="B4" s="365" t="s">
        <v>397</v>
      </c>
      <c r="E4" s="364" t="s">
        <v>398</v>
      </c>
    </row>
    <row r="5" spans="1:13" ht="6.75" customHeight="1">
      <c r="A5" s="355"/>
      <c r="B5" s="355"/>
      <c r="C5" s="355"/>
      <c r="D5" s="355"/>
      <c r="E5" s="355"/>
      <c r="F5" s="355"/>
      <c r="G5" s="355"/>
      <c r="H5" s="355"/>
      <c r="I5" s="355"/>
      <c r="J5" s="355"/>
      <c r="K5" s="355"/>
      <c r="L5" s="355"/>
      <c r="M5" s="355"/>
    </row>
    <row r="6" spans="1:13" ht="9" customHeight="1"/>
    <row r="17" spans="17:17" ht="14.25">
      <c r="Q17" s="363"/>
    </row>
    <row r="42" spans="2:7" ht="17.25" customHeight="1"/>
    <row r="44" spans="2:7">
      <c r="B44" s="360" t="s">
        <v>389</v>
      </c>
      <c r="C44" s="361"/>
      <c r="D44" s="361"/>
      <c r="E44" s="361"/>
      <c r="F44" s="361"/>
      <c r="G44" s="361"/>
    </row>
    <row r="45" spans="2:7">
      <c r="B45" s="362" t="s">
        <v>350</v>
      </c>
      <c r="C45" s="357" t="s">
        <v>351</v>
      </c>
      <c r="D45" s="358" t="s">
        <v>375</v>
      </c>
      <c r="E45" s="359"/>
      <c r="F45" s="1"/>
      <c r="G45" s="359"/>
    </row>
    <row r="46" spans="2:7">
      <c r="B46" s="362" t="s">
        <v>352</v>
      </c>
      <c r="C46" s="357" t="s">
        <v>353</v>
      </c>
      <c r="D46" s="358" t="s">
        <v>376</v>
      </c>
      <c r="E46" s="359"/>
      <c r="F46" s="1"/>
      <c r="G46" s="359"/>
    </row>
    <row r="47" spans="2:7">
      <c r="B47" s="362" t="s">
        <v>354</v>
      </c>
      <c r="C47" s="357" t="s">
        <v>369</v>
      </c>
      <c r="D47" s="358" t="s">
        <v>377</v>
      </c>
      <c r="E47" s="359"/>
      <c r="F47" s="1"/>
      <c r="G47" s="359"/>
    </row>
    <row r="48" spans="2:7">
      <c r="B48" s="362" t="s">
        <v>355</v>
      </c>
      <c r="C48" s="357" t="s">
        <v>370</v>
      </c>
      <c r="D48" s="358" t="s">
        <v>374</v>
      </c>
      <c r="E48" s="359"/>
      <c r="F48" s="1"/>
      <c r="G48" s="359"/>
    </row>
    <row r="49" spans="2:7">
      <c r="B49" s="362" t="s">
        <v>356</v>
      </c>
      <c r="C49" s="357" t="s">
        <v>371</v>
      </c>
      <c r="D49" s="358" t="s">
        <v>380</v>
      </c>
      <c r="E49" s="359"/>
      <c r="F49" s="1"/>
      <c r="G49" s="359"/>
    </row>
    <row r="50" spans="2:7">
      <c r="B50" s="362" t="s">
        <v>357</v>
      </c>
      <c r="C50" s="357" t="s">
        <v>372</v>
      </c>
      <c r="D50" s="358" t="s">
        <v>373</v>
      </c>
      <c r="E50" s="359"/>
      <c r="F50" s="1"/>
      <c r="G50" s="359"/>
    </row>
    <row r="51" spans="2:7">
      <c r="B51" s="362" t="s">
        <v>350</v>
      </c>
      <c r="C51" s="357" t="s">
        <v>378</v>
      </c>
      <c r="D51" s="358" t="s">
        <v>379</v>
      </c>
      <c r="E51" s="359"/>
      <c r="F51" s="1"/>
      <c r="G51" s="359"/>
    </row>
    <row r="52" spans="2:7">
      <c r="B52" s="362" t="s">
        <v>358</v>
      </c>
      <c r="C52" s="357" t="s">
        <v>381</v>
      </c>
      <c r="D52" s="358" t="s">
        <v>382</v>
      </c>
      <c r="E52" s="359"/>
      <c r="F52" s="1"/>
      <c r="G52" s="359"/>
    </row>
    <row r="53" spans="2:7">
      <c r="B53" s="362" t="s">
        <v>359</v>
      </c>
      <c r="C53" s="357" t="s">
        <v>383</v>
      </c>
      <c r="D53" s="358" t="s">
        <v>384</v>
      </c>
      <c r="E53" s="359"/>
      <c r="F53" s="1"/>
      <c r="G53" s="359"/>
    </row>
    <row r="54" spans="2:7">
      <c r="B54" s="362" t="s">
        <v>360</v>
      </c>
      <c r="C54" s="357" t="s">
        <v>385</v>
      </c>
      <c r="D54" s="358" t="s">
        <v>74</v>
      </c>
      <c r="E54" s="359"/>
      <c r="F54" s="357"/>
      <c r="G54" s="359"/>
    </row>
    <row r="55" spans="2:7">
      <c r="B55" s="362" t="s">
        <v>361</v>
      </c>
      <c r="C55" s="357" t="s">
        <v>386</v>
      </c>
      <c r="D55" s="358" t="s">
        <v>96</v>
      </c>
      <c r="E55" s="359"/>
      <c r="F55" s="357"/>
      <c r="G55" s="359"/>
    </row>
    <row r="56" spans="2:7">
      <c r="B56" s="362" t="s">
        <v>357</v>
      </c>
      <c r="C56" s="357" t="s">
        <v>387</v>
      </c>
      <c r="D56" s="358" t="s">
        <v>106</v>
      </c>
      <c r="E56" s="359"/>
      <c r="F56" s="357"/>
      <c r="G56" s="359"/>
    </row>
    <row r="57" spans="2:7">
      <c r="B57" s="362" t="s">
        <v>362</v>
      </c>
      <c r="C57" s="357" t="s">
        <v>363</v>
      </c>
      <c r="D57" s="358" t="s">
        <v>390</v>
      </c>
      <c r="E57" s="359"/>
      <c r="F57" s="357"/>
      <c r="G57" s="359"/>
    </row>
    <row r="58" spans="2:7">
      <c r="B58" s="362" t="s">
        <v>364</v>
      </c>
      <c r="C58" s="357" t="s">
        <v>365</v>
      </c>
      <c r="D58" s="358" t="s">
        <v>391</v>
      </c>
      <c r="E58" s="359"/>
      <c r="F58" s="357"/>
      <c r="G58" s="359"/>
    </row>
    <row r="59" spans="2:7">
      <c r="B59" s="362" t="s">
        <v>366</v>
      </c>
      <c r="C59" s="357" t="s">
        <v>367</v>
      </c>
      <c r="D59" s="358" t="s">
        <v>392</v>
      </c>
      <c r="E59" s="359"/>
      <c r="F59" s="357"/>
      <c r="G59" s="359"/>
    </row>
    <row r="60" spans="2:7">
      <c r="B60" s="366" t="s">
        <v>368</v>
      </c>
      <c r="C60" s="367" t="s">
        <v>388</v>
      </c>
      <c r="D60" s="368" t="s">
        <v>393</v>
      </c>
      <c r="E60" s="356"/>
      <c r="F60" s="367"/>
      <c r="G60" s="356"/>
    </row>
    <row r="61" spans="2:7">
      <c r="D61" s="358"/>
    </row>
    <row r="70" spans="2:8" ht="15.75">
      <c r="B70" s="353"/>
    </row>
    <row r="71" spans="2:8" ht="15.75">
      <c r="B71" s="353"/>
    </row>
    <row r="72" spans="2:8" ht="15.75">
      <c r="B72" s="353"/>
    </row>
    <row r="78" spans="2:8" ht="14.25">
      <c r="H78" s="354"/>
    </row>
    <row r="79" spans="2:8" ht="14.25">
      <c r="H79" s="354"/>
    </row>
    <row r="80" spans="2:8" ht="14.25">
      <c r="H80" s="354"/>
    </row>
    <row r="81" spans="2:8" ht="14.25">
      <c r="H81" s="354"/>
    </row>
    <row r="82" spans="2:8" ht="14.25">
      <c r="H82" s="354"/>
    </row>
    <row r="83" spans="2:8" ht="14.25">
      <c r="H83" s="354"/>
    </row>
    <row r="84" spans="2:8" ht="14.25">
      <c r="H84" s="354"/>
    </row>
    <row r="85" spans="2:8" ht="14.25">
      <c r="H85" s="354"/>
    </row>
    <row r="86" spans="2:8" ht="14.25">
      <c r="H86" s="354"/>
    </row>
    <row r="87" spans="2:8" ht="14.25">
      <c r="H87" s="354"/>
    </row>
    <row r="88" spans="2:8" ht="14.25">
      <c r="H88" s="354"/>
    </row>
    <row r="89" spans="2:8" ht="14.25">
      <c r="H89" s="354"/>
    </row>
    <row r="90" spans="2:8" ht="14.25">
      <c r="H90" s="354"/>
    </row>
    <row r="91" spans="2:8" ht="14.25">
      <c r="B91" s="354"/>
      <c r="C91" s="354"/>
      <c r="D91" s="354"/>
      <c r="E91" s="354"/>
      <c r="F91" s="354"/>
      <c r="G91" s="354"/>
      <c r="H91" s="354"/>
    </row>
    <row r="92" spans="2:8" ht="14.25">
      <c r="B92" s="354"/>
      <c r="C92" s="354"/>
      <c r="D92" s="354"/>
      <c r="E92" s="354"/>
      <c r="F92" s="354"/>
      <c r="G92" s="354"/>
      <c r="H92" s="354"/>
    </row>
  </sheetData>
  <sheetProtection algorithmName="SHA-512" hashValue="n3L35tubRwrviJyEn2mxJD7SRcw/Ezqxo1Lew9z9LRETkYil/6C+JrY0gvlbfkj5I3VjDHmXFg6WMSG7aSj8qg==" saltValue="gOq4o1DT60ZhZb2fD4yA4Q==" spinCount="100000" sheet="1" objects="1" scenarios="1" selectLockedCells="1" selectUnlockedCells="1"/>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1F512-05B4-4906-AEDC-943B5CB02198}">
  <sheetPr codeName="Trang_tính7">
    <tabColor rgb="FFFFC000"/>
  </sheetPr>
  <dimension ref="A1:DJ129"/>
  <sheetViews>
    <sheetView showGridLines="0" zoomScale="40" zoomScaleNormal="40" workbookViewId="0">
      <pane xSplit="8" ySplit="6" topLeftCell="BP7" activePane="bottomRight" state="frozen"/>
      <selection pane="topRight" activeCell="I1" sqref="I1"/>
      <selection pane="bottomLeft" activeCell="A6" sqref="A6"/>
      <selection pane="bottomRight" activeCell="BK1" sqref="BK1:DJ1048576"/>
    </sheetView>
  </sheetViews>
  <sheetFormatPr defaultRowHeight="12.75" outlineLevelCol="1"/>
  <cols>
    <col min="1" max="1" width="4.85546875" customWidth="1"/>
    <col min="2" max="2" width="13.7109375" style="376" hidden="1" customWidth="1" outlineLevel="1"/>
    <col min="3" max="3" width="15.5703125" style="372" hidden="1" customWidth="1" outlineLevel="1"/>
    <col min="4" max="4" width="15.85546875" style="402" hidden="1" customWidth="1" outlineLevel="1"/>
    <col min="5" max="5" width="16" style="372" hidden="1" customWidth="1" outlineLevel="1"/>
    <col min="6" max="6" width="71" style="371" bestFit="1" customWidth="1" collapsed="1"/>
    <col min="7" max="7" width="9.5703125" style="377" bestFit="1" customWidth="1"/>
    <col min="8" max="8" width="3" style="371" customWidth="1"/>
    <col min="9" max="9" width="13.7109375" customWidth="1"/>
    <col min="10" max="56" width="6.7109375" customWidth="1"/>
    <col min="57" max="57" width="7.28515625" customWidth="1"/>
    <col min="58" max="61" width="6.7109375" customWidth="1"/>
  </cols>
  <sheetData>
    <row r="1" spans="1:114">
      <c r="J1" s="407">
        <f>SUM(J9:J129)</f>
        <v>121</v>
      </c>
      <c r="K1" s="407">
        <f t="shared" ref="K1:BI1" si="0">SUM(K9:K129)</f>
        <v>121</v>
      </c>
      <c r="L1" s="407">
        <f t="shared" si="0"/>
        <v>121</v>
      </c>
      <c r="M1" s="407">
        <f t="shared" si="0"/>
        <v>121</v>
      </c>
      <c r="N1" s="407">
        <f t="shared" si="0"/>
        <v>121</v>
      </c>
      <c r="O1" s="407">
        <f t="shared" si="0"/>
        <v>121</v>
      </c>
      <c r="P1" s="407">
        <f t="shared" si="0"/>
        <v>121</v>
      </c>
      <c r="Q1" s="407">
        <f t="shared" si="0"/>
        <v>55</v>
      </c>
      <c r="R1" s="407">
        <f t="shared" si="0"/>
        <v>66</v>
      </c>
      <c r="S1" s="407">
        <f t="shared" si="0"/>
        <v>110</v>
      </c>
      <c r="T1" s="407">
        <f t="shared" si="0"/>
        <v>105</v>
      </c>
      <c r="U1" s="407">
        <f t="shared" si="0"/>
        <v>51</v>
      </c>
      <c r="V1" s="407">
        <f t="shared" si="0"/>
        <v>101</v>
      </c>
      <c r="W1" s="407">
        <f t="shared" si="0"/>
        <v>12</v>
      </c>
      <c r="X1" s="407">
        <f t="shared" si="0"/>
        <v>12</v>
      </c>
      <c r="Y1" s="407">
        <f t="shared" si="0"/>
        <v>12</v>
      </c>
      <c r="Z1" s="407">
        <f t="shared" si="0"/>
        <v>12</v>
      </c>
      <c r="AA1" s="407">
        <f t="shared" si="0"/>
        <v>8</v>
      </c>
      <c r="AB1" s="407">
        <f t="shared" si="0"/>
        <v>4</v>
      </c>
      <c r="AC1" s="407">
        <f t="shared" si="0"/>
        <v>4</v>
      </c>
      <c r="AD1" s="407">
        <f t="shared" si="0"/>
        <v>2</v>
      </c>
      <c r="AE1" s="407">
        <f t="shared" si="0"/>
        <v>2</v>
      </c>
      <c r="AF1" s="407">
        <f t="shared" si="0"/>
        <v>2</v>
      </c>
      <c r="AG1" s="407">
        <f t="shared" si="0"/>
        <v>2</v>
      </c>
      <c r="AH1" s="407">
        <f t="shared" si="0"/>
        <v>5</v>
      </c>
      <c r="AI1" s="407">
        <f t="shared" si="0"/>
        <v>5</v>
      </c>
      <c r="AJ1" s="407">
        <f t="shared" si="0"/>
        <v>1</v>
      </c>
      <c r="AK1" s="407">
        <f t="shared" si="0"/>
        <v>91</v>
      </c>
      <c r="AL1" s="407">
        <f t="shared" si="0"/>
        <v>91</v>
      </c>
      <c r="AM1" s="407">
        <f t="shared" si="0"/>
        <v>91</v>
      </c>
      <c r="AN1" s="407">
        <f t="shared" si="0"/>
        <v>91</v>
      </c>
      <c r="AO1" s="407">
        <f t="shared" si="0"/>
        <v>91</v>
      </c>
      <c r="AP1" s="407">
        <f t="shared" si="0"/>
        <v>91</v>
      </c>
      <c r="AQ1" s="407">
        <f t="shared" si="0"/>
        <v>91</v>
      </c>
      <c r="AR1" s="407">
        <f t="shared" si="0"/>
        <v>91</v>
      </c>
      <c r="AS1" s="407">
        <f t="shared" si="0"/>
        <v>91</v>
      </c>
      <c r="AT1" s="407">
        <f t="shared" si="0"/>
        <v>91</v>
      </c>
      <c r="AU1" s="407">
        <f t="shared" si="0"/>
        <v>91</v>
      </c>
      <c r="AV1" s="407">
        <f t="shared" si="0"/>
        <v>91</v>
      </c>
      <c r="AW1" s="407">
        <f t="shared" si="0"/>
        <v>91</v>
      </c>
      <c r="AX1" s="407">
        <f t="shared" si="0"/>
        <v>91</v>
      </c>
      <c r="AY1" s="407">
        <f t="shared" si="0"/>
        <v>91</v>
      </c>
      <c r="AZ1" s="407">
        <f t="shared" si="0"/>
        <v>91</v>
      </c>
      <c r="BA1" s="407">
        <f t="shared" si="0"/>
        <v>91</v>
      </c>
      <c r="BB1" s="407">
        <f t="shared" si="0"/>
        <v>91</v>
      </c>
      <c r="BC1" s="407">
        <f t="shared" si="0"/>
        <v>91</v>
      </c>
      <c r="BD1" s="407">
        <f t="shared" si="0"/>
        <v>48</v>
      </c>
      <c r="BE1" s="407">
        <f t="shared" si="0"/>
        <v>48</v>
      </c>
      <c r="BF1" s="407">
        <f t="shared" si="0"/>
        <v>48</v>
      </c>
      <c r="BG1" s="407">
        <f t="shared" si="0"/>
        <v>28</v>
      </c>
      <c r="BH1" s="407">
        <f t="shared" si="0"/>
        <v>28</v>
      </c>
      <c r="BI1" s="407">
        <f t="shared" si="0"/>
        <v>79</v>
      </c>
    </row>
    <row r="2" spans="1:114">
      <c r="J2" s="1635" t="s">
        <v>685</v>
      </c>
      <c r="K2" s="1636"/>
      <c r="L2" s="1636"/>
      <c r="M2" s="1636"/>
      <c r="N2" s="1636"/>
      <c r="O2" s="1636"/>
      <c r="P2" s="1636"/>
      <c r="Q2" s="1636"/>
      <c r="R2" s="1636"/>
      <c r="S2" s="1636"/>
      <c r="T2" s="1636"/>
      <c r="U2" s="1636"/>
      <c r="V2" s="1637"/>
      <c r="W2" s="1635" t="s">
        <v>693</v>
      </c>
      <c r="X2" s="1636"/>
      <c r="Y2" s="1636"/>
      <c r="Z2" s="1636"/>
      <c r="AA2" s="1636"/>
      <c r="AB2" s="1636"/>
      <c r="AC2" s="1636"/>
      <c r="AD2" s="1636"/>
      <c r="AE2" s="1636"/>
      <c r="AF2" s="1636"/>
      <c r="AG2" s="1636"/>
      <c r="AH2" s="1636"/>
      <c r="AI2" s="1636"/>
      <c r="AJ2" s="1637"/>
      <c r="AK2" s="1638" t="s">
        <v>722</v>
      </c>
      <c r="AL2" s="1636"/>
      <c r="AM2" s="1636"/>
      <c r="AN2" s="1636"/>
      <c r="AO2" s="1636"/>
      <c r="AP2" s="1636"/>
      <c r="AQ2" s="1636"/>
      <c r="AR2" s="1636"/>
      <c r="AS2" s="1636"/>
      <c r="AT2" s="1636"/>
      <c r="AU2" s="1636"/>
      <c r="AV2" s="1636"/>
      <c r="AW2" s="1636"/>
      <c r="AX2" s="1636"/>
      <c r="AY2" s="1636"/>
      <c r="AZ2" s="1636"/>
      <c r="BA2" s="1636"/>
      <c r="BB2" s="1636"/>
      <c r="BC2" s="1636"/>
      <c r="BD2" s="1636"/>
      <c r="BE2" s="1636"/>
      <c r="BF2" s="1636"/>
      <c r="BG2" s="1636"/>
      <c r="BH2" s="1636"/>
      <c r="BI2" s="1637"/>
    </row>
    <row r="3" spans="1:114">
      <c r="J3" s="1635" t="s">
        <v>679</v>
      </c>
      <c r="K3" s="1636"/>
      <c r="L3" s="1636"/>
      <c r="M3" s="1636"/>
      <c r="N3" s="1636"/>
      <c r="O3" s="1636"/>
      <c r="P3" s="1637"/>
      <c r="Q3" s="1635" t="s">
        <v>681</v>
      </c>
      <c r="R3" s="1639"/>
      <c r="S3" s="1639"/>
      <c r="T3" s="1639"/>
      <c r="U3" s="1639"/>
      <c r="V3" s="1640"/>
      <c r="W3" s="1635" t="s">
        <v>195</v>
      </c>
      <c r="X3" s="1636"/>
      <c r="Y3" s="1636"/>
      <c r="Z3" s="1637"/>
      <c r="AA3" s="1635" t="s">
        <v>194</v>
      </c>
      <c r="AB3" s="1636"/>
      <c r="AC3" s="1637"/>
      <c r="AD3" s="1635" t="s">
        <v>200</v>
      </c>
      <c r="AE3" s="1636"/>
      <c r="AF3" s="1636"/>
      <c r="AG3" s="1637"/>
      <c r="AH3" s="1635" t="s">
        <v>204</v>
      </c>
      <c r="AI3" s="1637"/>
      <c r="AJ3" s="395"/>
      <c r="AK3" s="1635" t="s">
        <v>694</v>
      </c>
      <c r="AL3" s="1636"/>
      <c r="AM3" s="1636"/>
      <c r="AN3" s="1636"/>
      <c r="AO3" s="1636"/>
      <c r="AP3" s="1636"/>
      <c r="AQ3" s="1636"/>
      <c r="AR3" s="1636"/>
      <c r="AS3" s="1636"/>
      <c r="AT3" s="1636"/>
      <c r="AU3" s="1636"/>
      <c r="AV3" s="1636"/>
      <c r="AW3" s="1636"/>
      <c r="AX3" s="1636"/>
      <c r="AY3" s="1636"/>
      <c r="AZ3" s="1636"/>
      <c r="BA3" s="1636"/>
      <c r="BB3" s="1636"/>
      <c r="BC3" s="1637"/>
      <c r="BD3" s="1638" t="s">
        <v>718</v>
      </c>
      <c r="BE3" s="1636"/>
      <c r="BF3" s="1637"/>
      <c r="BG3" s="1638" t="s">
        <v>717</v>
      </c>
      <c r="BH3" s="1637"/>
      <c r="BI3" s="395"/>
    </row>
    <row r="4" spans="1:114" s="382" customFormat="1">
      <c r="B4" s="383"/>
      <c r="C4" s="403"/>
      <c r="D4" s="403"/>
      <c r="E4" s="403"/>
      <c r="F4" s="412"/>
      <c r="G4" s="389"/>
      <c r="H4" s="390"/>
      <c r="I4" s="401" t="s">
        <v>723</v>
      </c>
      <c r="J4" s="391">
        <v>1</v>
      </c>
      <c r="K4" s="392">
        <v>2</v>
      </c>
      <c r="L4" s="392">
        <v>3</v>
      </c>
      <c r="M4" s="392">
        <v>4</v>
      </c>
      <c r="N4" s="392">
        <v>5</v>
      </c>
      <c r="O4" s="392">
        <v>6</v>
      </c>
      <c r="P4" s="393">
        <v>7</v>
      </c>
      <c r="Q4" s="391">
        <v>8</v>
      </c>
      <c r="R4" s="392">
        <v>9</v>
      </c>
      <c r="S4" s="392">
        <v>10</v>
      </c>
      <c r="T4" s="392">
        <v>11</v>
      </c>
      <c r="U4" s="392">
        <v>12</v>
      </c>
      <c r="V4" s="393">
        <v>13</v>
      </c>
      <c r="W4" s="391">
        <v>14</v>
      </c>
      <c r="X4" s="392">
        <v>15</v>
      </c>
      <c r="Y4" s="392">
        <v>16</v>
      </c>
      <c r="Z4" s="393">
        <v>17</v>
      </c>
      <c r="AA4" s="391">
        <v>18</v>
      </c>
      <c r="AB4" s="392">
        <v>19</v>
      </c>
      <c r="AC4" s="393">
        <v>20</v>
      </c>
      <c r="AD4" s="391">
        <v>21</v>
      </c>
      <c r="AE4" s="392">
        <v>22</v>
      </c>
      <c r="AF4" s="392">
        <v>23</v>
      </c>
      <c r="AG4" s="393">
        <v>24</v>
      </c>
      <c r="AH4" s="391">
        <v>25</v>
      </c>
      <c r="AI4" s="393">
        <v>26</v>
      </c>
      <c r="AJ4" s="396">
        <v>27</v>
      </c>
      <c r="AK4" s="391">
        <v>28</v>
      </c>
      <c r="AL4" s="392">
        <v>29</v>
      </c>
      <c r="AM4" s="392">
        <v>30</v>
      </c>
      <c r="AN4" s="392">
        <v>31</v>
      </c>
      <c r="AO4" s="392">
        <v>32</v>
      </c>
      <c r="AP4" s="392">
        <v>33</v>
      </c>
      <c r="AQ4" s="392">
        <v>34</v>
      </c>
      <c r="AR4" s="392">
        <v>35</v>
      </c>
      <c r="AS4" s="392">
        <v>36</v>
      </c>
      <c r="AT4" s="392">
        <v>37</v>
      </c>
      <c r="AU4" s="392">
        <v>38</v>
      </c>
      <c r="AV4" s="392">
        <v>39</v>
      </c>
      <c r="AW4" s="392">
        <v>40</v>
      </c>
      <c r="AX4" s="392">
        <v>41</v>
      </c>
      <c r="AY4" s="392">
        <v>42</v>
      </c>
      <c r="AZ4" s="392">
        <v>43</v>
      </c>
      <c r="BA4" s="392">
        <v>44</v>
      </c>
      <c r="BB4" s="392">
        <v>45</v>
      </c>
      <c r="BC4" s="393">
        <v>46</v>
      </c>
      <c r="BD4" s="391">
        <v>47</v>
      </c>
      <c r="BE4" s="392">
        <v>48</v>
      </c>
      <c r="BF4" s="393">
        <v>49</v>
      </c>
      <c r="BG4" s="391">
        <v>50</v>
      </c>
      <c r="BH4" s="393">
        <v>51</v>
      </c>
      <c r="BI4" s="396">
        <v>52</v>
      </c>
      <c r="BK4" s="391">
        <v>1</v>
      </c>
      <c r="BL4" s="392">
        <v>2</v>
      </c>
      <c r="BM4" s="392">
        <v>3</v>
      </c>
      <c r="BN4" s="392">
        <v>4</v>
      </c>
      <c r="BO4" s="392">
        <v>5</v>
      </c>
      <c r="BP4" s="392">
        <v>6</v>
      </c>
      <c r="BQ4" s="393">
        <v>7</v>
      </c>
      <c r="BR4" s="391">
        <v>8</v>
      </c>
      <c r="BS4" s="392">
        <v>9</v>
      </c>
      <c r="BT4" s="392">
        <v>10</v>
      </c>
      <c r="BU4" s="392">
        <v>11</v>
      </c>
      <c r="BV4" s="392">
        <v>12</v>
      </c>
      <c r="BW4" s="393">
        <v>13</v>
      </c>
      <c r="BX4" s="391">
        <v>14</v>
      </c>
      <c r="BY4" s="392">
        <v>15</v>
      </c>
      <c r="BZ4" s="392">
        <v>16</v>
      </c>
      <c r="CA4" s="393">
        <v>17</v>
      </c>
      <c r="CB4" s="391">
        <v>18</v>
      </c>
      <c r="CC4" s="392">
        <v>19</v>
      </c>
      <c r="CD4" s="393">
        <v>20</v>
      </c>
      <c r="CE4" s="391">
        <v>21</v>
      </c>
      <c r="CF4" s="392">
        <v>22</v>
      </c>
      <c r="CG4" s="392">
        <v>23</v>
      </c>
      <c r="CH4" s="393">
        <v>24</v>
      </c>
      <c r="CI4" s="391">
        <v>25</v>
      </c>
      <c r="CJ4" s="393">
        <v>26</v>
      </c>
      <c r="CK4" s="396">
        <v>27</v>
      </c>
      <c r="CL4" s="391">
        <v>28</v>
      </c>
      <c r="CM4" s="392">
        <v>29</v>
      </c>
      <c r="CN4" s="392">
        <v>30</v>
      </c>
      <c r="CO4" s="392">
        <v>31</v>
      </c>
      <c r="CP4" s="392">
        <v>32</v>
      </c>
      <c r="CQ4" s="392">
        <v>33</v>
      </c>
      <c r="CR4" s="392">
        <v>34</v>
      </c>
      <c r="CS4" s="392">
        <v>35</v>
      </c>
      <c r="CT4" s="392">
        <v>36</v>
      </c>
      <c r="CU4" s="392">
        <v>37</v>
      </c>
      <c r="CV4" s="392">
        <v>38</v>
      </c>
      <c r="CW4" s="392">
        <v>39</v>
      </c>
      <c r="CX4" s="392">
        <v>40</v>
      </c>
      <c r="CY4" s="392">
        <v>41</v>
      </c>
      <c r="CZ4" s="392">
        <v>42</v>
      </c>
      <c r="DA4" s="392">
        <v>43</v>
      </c>
      <c r="DB4" s="392">
        <v>44</v>
      </c>
      <c r="DC4" s="392">
        <v>45</v>
      </c>
      <c r="DD4" s="393">
        <v>46</v>
      </c>
      <c r="DE4" s="391">
        <v>47</v>
      </c>
      <c r="DF4" s="392">
        <v>48</v>
      </c>
      <c r="DG4" s="393">
        <v>49</v>
      </c>
      <c r="DH4" s="391">
        <v>50</v>
      </c>
      <c r="DI4" s="393">
        <v>51</v>
      </c>
      <c r="DJ4" s="396">
        <v>52</v>
      </c>
    </row>
    <row r="5" spans="1:114" s="374" customFormat="1" ht="30" customHeight="1">
      <c r="B5" s="375"/>
      <c r="C5" s="404"/>
      <c r="D5" s="404"/>
      <c r="E5" s="404"/>
      <c r="F5" s="413" t="s">
        <v>529</v>
      </c>
      <c r="G5" s="394" t="s">
        <v>407</v>
      </c>
      <c r="H5" s="384"/>
      <c r="I5" s="373"/>
      <c r="J5" s="385" t="s">
        <v>127</v>
      </c>
      <c r="K5" s="386" t="s">
        <v>128</v>
      </c>
      <c r="L5" s="386" t="s">
        <v>134</v>
      </c>
      <c r="M5" s="386" t="s">
        <v>135</v>
      </c>
      <c r="N5" s="386" t="s">
        <v>136</v>
      </c>
      <c r="O5" s="386" t="s">
        <v>137</v>
      </c>
      <c r="P5" s="387" t="s">
        <v>138</v>
      </c>
      <c r="Q5" s="385" t="s">
        <v>164</v>
      </c>
      <c r="R5" s="386" t="s">
        <v>727</v>
      </c>
      <c r="S5" s="386" t="s">
        <v>728</v>
      </c>
      <c r="T5" s="386" t="s">
        <v>680</v>
      </c>
      <c r="U5" s="386" t="s">
        <v>729</v>
      </c>
      <c r="V5" s="387" t="s">
        <v>169</v>
      </c>
      <c r="W5" s="385" t="s">
        <v>68</v>
      </c>
      <c r="X5" s="386" t="s">
        <v>682</v>
      </c>
      <c r="Y5" s="386" t="s">
        <v>683</v>
      </c>
      <c r="Z5" s="387" t="s">
        <v>684</v>
      </c>
      <c r="AA5" s="385" t="s">
        <v>66</v>
      </c>
      <c r="AB5" s="386" t="s">
        <v>686</v>
      </c>
      <c r="AC5" s="387" t="s">
        <v>687</v>
      </c>
      <c r="AD5" s="385" t="s">
        <v>67</v>
      </c>
      <c r="AE5" s="386" t="s">
        <v>688</v>
      </c>
      <c r="AF5" s="386" t="s">
        <v>689</v>
      </c>
      <c r="AG5" s="387" t="s">
        <v>690</v>
      </c>
      <c r="AH5" s="385" t="s">
        <v>691</v>
      </c>
      <c r="AI5" s="387" t="s">
        <v>692</v>
      </c>
      <c r="AJ5" s="397" t="s">
        <v>197</v>
      </c>
      <c r="AK5" s="385" t="s">
        <v>695</v>
      </c>
      <c r="AL5" s="386" t="s">
        <v>696</v>
      </c>
      <c r="AM5" s="386" t="s">
        <v>697</v>
      </c>
      <c r="AN5" s="386" t="s">
        <v>698</v>
      </c>
      <c r="AO5" s="386" t="s">
        <v>699</v>
      </c>
      <c r="AP5" s="386" t="s">
        <v>700</v>
      </c>
      <c r="AQ5" s="386" t="s">
        <v>701</v>
      </c>
      <c r="AR5" s="386" t="s">
        <v>702</v>
      </c>
      <c r="AS5" s="386" t="s">
        <v>703</v>
      </c>
      <c r="AT5" s="386" t="s">
        <v>704</v>
      </c>
      <c r="AU5" s="386" t="s">
        <v>705</v>
      </c>
      <c r="AV5" s="386" t="s">
        <v>706</v>
      </c>
      <c r="AW5" s="386" t="s">
        <v>707</v>
      </c>
      <c r="AX5" s="386" t="s">
        <v>708</v>
      </c>
      <c r="AY5" s="386" t="s">
        <v>709</v>
      </c>
      <c r="AZ5" s="386" t="s">
        <v>710</v>
      </c>
      <c r="BA5" s="386" t="s">
        <v>711</v>
      </c>
      <c r="BB5" s="386" t="s">
        <v>712</v>
      </c>
      <c r="BC5" s="387" t="s">
        <v>713</v>
      </c>
      <c r="BD5" s="398" t="s">
        <v>714</v>
      </c>
      <c r="BE5" s="388" t="s">
        <v>715</v>
      </c>
      <c r="BF5" s="399" t="s">
        <v>716</v>
      </c>
      <c r="BG5" s="398" t="s">
        <v>719</v>
      </c>
      <c r="BH5" s="399" t="s">
        <v>720</v>
      </c>
      <c r="BI5" s="400" t="s">
        <v>721</v>
      </c>
      <c r="BK5" s="385" t="s">
        <v>127</v>
      </c>
      <c r="BL5" s="386" t="s">
        <v>128</v>
      </c>
      <c r="BM5" s="386" t="s">
        <v>134</v>
      </c>
      <c r="BN5" s="386" t="s">
        <v>135</v>
      </c>
      <c r="BO5" s="386" t="s">
        <v>136</v>
      </c>
      <c r="BP5" s="386" t="s">
        <v>137</v>
      </c>
      <c r="BQ5" s="387" t="s">
        <v>138</v>
      </c>
      <c r="BR5" s="385" t="s">
        <v>164</v>
      </c>
      <c r="BS5" s="386" t="s">
        <v>727</v>
      </c>
      <c r="BT5" s="386" t="s">
        <v>728</v>
      </c>
      <c r="BU5" s="386" t="s">
        <v>680</v>
      </c>
      <c r="BV5" s="386" t="s">
        <v>729</v>
      </c>
      <c r="BW5" s="387" t="s">
        <v>169</v>
      </c>
      <c r="BX5" s="385" t="s">
        <v>68</v>
      </c>
      <c r="BY5" s="386" t="s">
        <v>682</v>
      </c>
      <c r="BZ5" s="386" t="s">
        <v>683</v>
      </c>
      <c r="CA5" s="387" t="s">
        <v>684</v>
      </c>
      <c r="CB5" s="385" t="s">
        <v>66</v>
      </c>
      <c r="CC5" s="386" t="s">
        <v>686</v>
      </c>
      <c r="CD5" s="387" t="s">
        <v>687</v>
      </c>
      <c r="CE5" s="385" t="s">
        <v>67</v>
      </c>
      <c r="CF5" s="386" t="s">
        <v>688</v>
      </c>
      <c r="CG5" s="386" t="s">
        <v>689</v>
      </c>
      <c r="CH5" s="387" t="s">
        <v>690</v>
      </c>
      <c r="CI5" s="385" t="s">
        <v>691</v>
      </c>
      <c r="CJ5" s="387" t="s">
        <v>692</v>
      </c>
      <c r="CK5" s="397" t="s">
        <v>197</v>
      </c>
      <c r="CL5" s="385" t="s">
        <v>695</v>
      </c>
      <c r="CM5" s="386" t="s">
        <v>696</v>
      </c>
      <c r="CN5" s="386" t="s">
        <v>697</v>
      </c>
      <c r="CO5" s="386" t="s">
        <v>698</v>
      </c>
      <c r="CP5" s="386" t="s">
        <v>699</v>
      </c>
      <c r="CQ5" s="386" t="s">
        <v>700</v>
      </c>
      <c r="CR5" s="386" t="s">
        <v>701</v>
      </c>
      <c r="CS5" s="386" t="s">
        <v>702</v>
      </c>
      <c r="CT5" s="386" t="s">
        <v>703</v>
      </c>
      <c r="CU5" s="386" t="s">
        <v>704</v>
      </c>
      <c r="CV5" s="386" t="s">
        <v>705</v>
      </c>
      <c r="CW5" s="386" t="s">
        <v>706</v>
      </c>
      <c r="CX5" s="386" t="s">
        <v>707</v>
      </c>
      <c r="CY5" s="386" t="s">
        <v>708</v>
      </c>
      <c r="CZ5" s="386" t="s">
        <v>709</v>
      </c>
      <c r="DA5" s="386" t="s">
        <v>710</v>
      </c>
      <c r="DB5" s="386" t="s">
        <v>711</v>
      </c>
      <c r="DC5" s="386" t="s">
        <v>712</v>
      </c>
      <c r="DD5" s="387" t="s">
        <v>713</v>
      </c>
      <c r="DE5" s="398" t="s">
        <v>714</v>
      </c>
      <c r="DF5" s="388" t="s">
        <v>715</v>
      </c>
      <c r="DG5" s="399" t="s">
        <v>716</v>
      </c>
      <c r="DH5" s="398" t="s">
        <v>719</v>
      </c>
      <c r="DI5" s="399" t="s">
        <v>720</v>
      </c>
      <c r="DJ5" s="400" t="s">
        <v>721</v>
      </c>
    </row>
    <row r="6" spans="1:114" s="382" customFormat="1">
      <c r="A6" s="382" t="str">
        <f>A9&amp;A10&amp;A11&amp;A12&amp;A13&amp;A14&amp;A15&amp;A16&amp;A17&amp;A18&amp;A19&amp;A20&amp;A21&amp;A22&amp;A23&amp;A24&amp;A25&amp;A26&amp;A27&amp;A28&amp;A29&amp;A30&amp;A31&amp;A32&amp;A33&amp;A34&amp;A35&amp;A36&amp;A37&amp;A38&amp;A39&amp;A40&amp;A41&amp;A42&amp;A43&amp;A44&amp;A45&amp;A46&amp;A47&amp;A48&amp;A49&amp;A50&amp;A51&amp;A52&amp;A53&amp;A54&amp;A55&amp;A56&amp;A57&amp;A58&amp;A59&amp;A60&amp;A61&amp;A62&amp;A63&amp;A64&amp;A65&amp;A66&amp;A67&amp;A68&amp;A69&amp;A70&amp;A71&amp;A72&amp;A73&amp;A74&amp;A75&amp;A76&amp;A77&amp;A78&amp;A79&amp;A80&amp;A81&amp;A82&amp;A83&amp;A84&amp;A85&amp;A86&amp;A87&amp;A88&amp;A89&amp;A90&amp;A91&amp;A92&amp;A93&amp;A94&amp;A95&amp;A96&amp;A97&amp;A98&amp;A99&amp;A100&amp;A101&amp;A102&amp;A103&amp;A104&amp;A105&amp;A106&amp;A107&amp;A108&amp;A109&amp;A110&amp;A111&amp;A112&amp;A113&amp;A114&amp;A115&amp;A116&amp;A117&amp;A118&amp;A119&amp;A120&amp;A121&amp;A122&amp;A123&amp;A124&amp;A125&amp;A126&amp;A127&amp;A128&amp;A129</f>
        <v/>
      </c>
      <c r="B6" s="378"/>
      <c r="C6" s="405"/>
      <c r="D6" s="405"/>
      <c r="E6" s="405"/>
      <c r="F6" s="414"/>
      <c r="G6" s="379"/>
      <c r="H6" s="380"/>
      <c r="I6" s="381"/>
      <c r="J6" s="426">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K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L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M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N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O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P6" s="428">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Q6" s="426">
        <f>+H9+H10+H11+H12+H13+H14+H15+H16+H17+H18+H19+H20+H26+H27+H33+H34+H35+H36+H37+H38+H39+H40+H41+H42+H43+H44+H45+H46+H47+H48+H49+H50+H51+H52+H53+H54+H55+H56+H57+H58+H59+H60+H61+H62+H63+H68+H73+H90+H95+H100+H105+H110+H115+H120+H125</f>
        <v>55</v>
      </c>
      <c r="R6" s="427">
        <f>+H9+H10+H11+H12+H13+H14+H15+H16+H17+H18+H19+H20+H26+H27+H33+H34+H35+H36+H37+H38+H39+H40+H41+H42+H43+H44+H45+H46+H47+H48+H49+H50+H51+H52+H53+H54+H55+H56+H57+H58+H59+H60+H61+H62+H63+H64+H68+H69+H73+H74+H90+H91+H95+H96+H100+H101+H105+H106+H110+H111+H115+H116+H120+H121+H125+H126</f>
        <v>66</v>
      </c>
      <c r="S6" s="427">
        <f>+H9+H10+H11+H12+H13+H14+H15+H16+H17+H18+H20+H26+H27+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110</v>
      </c>
      <c r="T6" s="427">
        <f>+H9+H10+H11+H12+H13+H14+H15+H16+H17+H18+H19+H20+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105</v>
      </c>
      <c r="U6" s="427">
        <f>+H9+H10+H11+H12+H34+H38+H39+H40+H41+H42+H47+H48+H49+H50+H55+H56+H57+H58+H63+H64+H65+H68+H69+H70+H73+H74+H75+H90+H91+H92+H95+H96+H97+H100+H101+H102+H105+H106+H107+H110+H111+H112+H115+H116+H117+H120+H121+H122+H125+H126+H127</f>
        <v>51</v>
      </c>
      <c r="V6" s="428">
        <f>+H9+H10+H11+H12+H13+H14+H15+H16+H17+H18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101</v>
      </c>
      <c r="W6" s="426">
        <f>+H9+H10+H11+H12+H13+H14+H15+H16+H17+H18+H19+H20</f>
        <v>12</v>
      </c>
      <c r="X6" s="427">
        <f>+H9+H10+H11+H12+H13+H14+H15+H16+H17+H18+H19+H20</f>
        <v>12</v>
      </c>
      <c r="Y6" s="427">
        <f>+H9+H10+H11+H12+H13+H14+H15+H16+H17+H18+H19+H20</f>
        <v>12</v>
      </c>
      <c r="Z6" s="428">
        <f>+H9+H10+H11+H12+H13+H14+H15+H16+H17+H18+H19+H20</f>
        <v>12</v>
      </c>
      <c r="AA6" s="426">
        <f>+H9+H10+H11+H12+H13+H14+H15+H16</f>
        <v>8</v>
      </c>
      <c r="AB6" s="427">
        <f>+H9+H10+H13+H14</f>
        <v>4</v>
      </c>
      <c r="AC6" s="428">
        <f>+H11+H12+H15+H16</f>
        <v>4</v>
      </c>
      <c r="AD6" s="426">
        <f>+H17+H18</f>
        <v>2</v>
      </c>
      <c r="AE6" s="427">
        <f>+H17+H18</f>
        <v>2</v>
      </c>
      <c r="AF6" s="427">
        <f>+H17+H18</f>
        <v>2</v>
      </c>
      <c r="AG6" s="428">
        <f>+H17+H18</f>
        <v>2</v>
      </c>
      <c r="AH6" s="426">
        <f>+H10+H12+H14+H16+H18</f>
        <v>5</v>
      </c>
      <c r="AI6" s="428">
        <f>+H10+H12+H14+H16+H18</f>
        <v>5</v>
      </c>
      <c r="AJ6" s="429">
        <f>+H19</f>
        <v>1</v>
      </c>
      <c r="AK6" s="426">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L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M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N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O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P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Q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R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S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T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U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V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W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X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Y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Z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A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B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C6" s="428">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D6" s="426">
        <f>+H39+H40+H41+H42+H43+H44+H45+H46+H90+H91+H92+H93+H94+H95+H96+H97+H98+H99+H100+H101+H102+H103+H104+H105+H106+H107+H108+H109+H110+H111+H112+H113+H114+H115+H116+H117+H118+H119+H120+H121+H122+H123+H124+H125+H126+H127+H128+H129</f>
        <v>48</v>
      </c>
      <c r="BE6" s="427">
        <f>+H39+H40+H41+H42+H43+H44+H45+H46+H90+H91+H92+H93+H94+H95+H96+H97+H98+H99+H100+H101+H102+H103+H104+H105+H106+H107+H108+H109+H110+H111+H112+H113+H114+H115+H116+H117+H118+H119+H120+H121+H122+H123+H124+H125+H126+H127+H128+H129</f>
        <v>48</v>
      </c>
      <c r="BF6" s="428">
        <f>+H39+H40+H41+H42+H43+H44+H45+H46+H90+H91+H92+H93+H94+H95+H96+H97+H98+H99+H100+H101+H102+H103+H104+H105+H106+H107+H108+H109+H110+H111+H112+H113+H114+H115+H116+H117+H118+H119+H120+H121+H122+H123+H124+H125+H126+H127+H128+H129</f>
        <v>48</v>
      </c>
      <c r="BG6" s="426">
        <f>+H39+H40+H41+H42+H43+H44+H45+H46+H55+H56+H57+H58+H59+H60+H61+H62+H63+H64+H65+H66+H68+H69+H70+H71+H73+H74+H75+H76</f>
        <v>28</v>
      </c>
      <c r="BH6" s="428">
        <f>+H39+H40+H41+H42+H43+H44+H45+H46+H55+H56+H57+H58+H59+H60+H61+H62+H63+H64+H65+H66+H68+H69+H70+H71+H73+H74+H75+H76</f>
        <v>28</v>
      </c>
      <c r="BI6" s="429">
        <f>+H39+H40+H43+H44+H47+H48+H51+H52+H55+H56+H59+H60+H63+H64+H65+H66+H67+H68+H69+H70+H71+H72+H73+H74+H75+H76+H77+H78+H79+H80+H81+H82+H83+H84+H85+H86+H87+H88+H89+H90+H91+H92+H93+H94+H95+H96+H97+H98+H99+H100+H101+H102+H103+H104+H105+H106+H107+H108+H109+H110+H111+H112+H113+H114+H115+H116+H117+H118+H119+H120+H121+H122+H123+H124+H125+H126+H127+H128+H129</f>
        <v>79</v>
      </c>
      <c r="BK6" s="425" t="str">
        <f>BK9&amp;BK10&amp;BK11&amp;BK12&amp;BK13&amp;BK14&amp;BK15&amp;BK16&amp;BK17&amp;BK18&amp;BK19&amp;BK20&amp;BK21&amp;BK22&amp;BK23&amp;BK24&amp;BK25&amp;BK26&amp;BK27&amp;BK28&amp;BK29&amp;BK30&amp;BK31&amp;BK32&amp;BK33&amp;BK34&amp;BK35&amp;BK36&amp;BK37&amp;BK38&amp;BK39&amp;BK40&amp;BK41&amp;BK42&amp;BK43&amp;BK44&amp;BK45&amp;BK46&amp;BK47&amp;BK48&amp;BK49&amp;BK50&amp;BK51&amp;BK52&amp;BK53&amp;BK54&amp;BK55&amp;BK56&amp;BK57&amp;BK58&amp;BK59&amp;BK60&amp;BK61&amp;BK62&amp;BK63&amp;BK64&amp;BK65&amp;BK66&amp;BK67&amp;BK68&amp;BK69&amp;BK70&amp;BK71&amp;BK72&amp;BK73&amp;BK74&amp;BK75&amp;BK76&amp;BK77&amp;BK78&amp;BK79&amp;BK80&amp;BK81&amp;BK82&amp;BK83&amp;BK84&amp;BK85&amp;BK86&amp;BK87&amp;BK88&amp;BK89&amp;BK90&amp;BK91&amp;BK92&amp;BK93&amp;BK94&amp;BK95&amp;BK96&amp;BK97&amp;BK98&amp;BK99&amp;BK100&amp;BK101&amp;BK102&amp;BK103&amp;BK104&amp;BK105&amp;BK106&amp;BK107&amp;BK108&amp;BK109&amp;BK110&amp;BK111&amp;BK112&amp;BK113&amp;BK114&amp;BK115&amp;BK116&amp;BK117&amp;BK118&amp;BK119&amp;BK120&amp;BK121&amp;BK122&amp;BK123&amp;BK124&amp;BK125&amp;BK126&amp;BK127&amp;BK128&amp;BK129</f>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L6" s="425" t="str">
        <f t="shared" ref="BL6:DJ6" si="1">BL9&amp;BL10&amp;BL11&amp;BL12&amp;BL13&amp;BL14&amp;BL15&amp;BL16&amp;BL17&amp;BL18&amp;BL19&amp;BL20&amp;BL21&amp;BL22&amp;BL23&amp;BL24&amp;BL25&amp;BL26&amp;BL27&amp;BL28&amp;BL29&amp;BL30&amp;BL31&amp;BL32&amp;BL33&amp;BL34&amp;BL35&amp;BL36&amp;BL37&amp;BL38&amp;BL39&amp;BL40&amp;BL41&amp;BL42&amp;BL43&amp;BL44&amp;BL45&amp;BL46&amp;BL47&amp;BL48&amp;BL49&amp;BL50&amp;BL51&amp;BL52&amp;BL53&amp;BL54&amp;BL55&amp;BL56&amp;BL57&amp;BL58&amp;BL59&amp;BL60&amp;BL61&amp;BL62&amp;BL63&amp;BL64&amp;BL65&amp;BL66&amp;BL67&amp;BL68&amp;BL69&amp;BL70&amp;BL71&amp;BL72&amp;BL73&amp;BL74&amp;BL75&amp;BL76&amp;BL77&amp;BL78&amp;BL79&amp;BL80&amp;BL81&amp;BL82&amp;BL83&amp;BL84&amp;BL85&amp;BL86&amp;BL87&amp;BL88&amp;BL89&amp;BL90&amp;BL91&amp;BL92&amp;BL93&amp;BL94&amp;BL95&amp;BL96&amp;BL97&amp;BL98&amp;BL99&amp;BL100&amp;BL101&amp;BL102&amp;BL103&amp;BL104&amp;BL105&amp;BL106&amp;BL107&amp;BL108&amp;BL109&amp;BL110&amp;BL111&amp;BL112&amp;BL113&amp;BL114&amp;BL115&amp;BL116&amp;BL117&amp;BL118&amp;BL119&amp;BL120&amp;BL121&amp;BL122&amp;BL123&amp;BL124&amp;BL125&amp;BL126&amp;BL127&amp;BL128&amp;BL129</f>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M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N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O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P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Q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R6" s="425" t="str">
        <f t="shared" si="1"/>
        <v>+H9+H10+H11+H12+H13+H14+H15+H16+H17+H18+H19+H20+H26+H27+H33+H34+H35+H36+H37+H38+H39+H40+H41+H42+H43+H44+H45+H46+H47+H48+H49+H50+H51+H52+H53+H54+H55+H56+H57+H58+H59+H60+H61+H62+H63+H68+H73+H90+H95+H100+H105+H110+H115+H120+H125</v>
      </c>
      <c r="BS6" s="425" t="str">
        <f t="shared" si="1"/>
        <v>+H9+H10+H11+H12+H13+H14+H15+H16+H17+H18+H19+H20+H26+H27+H33+H34+H35+H36+H37+H38+H39+H40+H41+H42+H43+H44+H45+H46+H47+H48+H49+H50+H51+H52+H53+H54+H55+H56+H57+H58+H59+H60+H61+H62+H63+H64+H68+H69+H73+H74+H90+H91+H95+H96+H100+H101+H105+H106+H110+H111+H115+H116+H120+H121+H125+H126</v>
      </c>
      <c r="BT6" s="425" t="str">
        <f t="shared" si="1"/>
        <v>+H9+H10+H11+H12+H13+H14+H15+H16+H17+H18+H20+H26+H27+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U6" s="425" t="str">
        <f t="shared" si="1"/>
        <v>+H9+H10+H11+H12+H13+H14+H15+H16+H17+H18+H19+H20+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V6" s="425" t="str">
        <f t="shared" si="1"/>
        <v>+H9+H10+H11+H12+H34+H38+H39+H40+H41+H42+H47+H48+H49+H50+H55+H56+H57+H58+H63+H64+H65+H68+H69+H70+H73+H74+H75+H90+H91+H92+H95+H96+H97+H100+H101+H102+H105+H106+H107+H110+H111+H112+H115+H116+H117+H120+H121+H122+H125+H126+H127</v>
      </c>
      <c r="BW6" s="425" t="str">
        <f t="shared" si="1"/>
        <v>+H9+H10+H11+H12+H13+H14+H15+H16+H17+H18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X6" s="425" t="str">
        <f t="shared" si="1"/>
        <v>+H9+H10+H11+H12+H13+H14+H15+H16+H17+H18+H19+H20</v>
      </c>
      <c r="BY6" s="425" t="str">
        <f t="shared" si="1"/>
        <v>+H9+H10+H11+H12+H13+H14+H15+H16+H17+H18+H19+H20</v>
      </c>
      <c r="BZ6" s="425" t="str">
        <f t="shared" si="1"/>
        <v>+H9+H10+H11+H12+H13+H14+H15+H16+H17+H18+H19+H20</v>
      </c>
      <c r="CA6" s="425" t="str">
        <f t="shared" si="1"/>
        <v>+H9+H10+H11+H12+H13+H14+H15+H16+H17+H18+H19+H20</v>
      </c>
      <c r="CB6" s="425" t="str">
        <f t="shared" si="1"/>
        <v>+H9+H10+H11+H12+H13+H14+H15+H16</v>
      </c>
      <c r="CC6" s="425" t="str">
        <f t="shared" si="1"/>
        <v>+H9+H10+H13+H14</v>
      </c>
      <c r="CD6" s="425" t="str">
        <f t="shared" si="1"/>
        <v>+H11+H12+H15+H16</v>
      </c>
      <c r="CE6" s="425" t="str">
        <f t="shared" si="1"/>
        <v>+H17+H18</v>
      </c>
      <c r="CF6" s="425" t="str">
        <f t="shared" si="1"/>
        <v>+H17+H18</v>
      </c>
      <c r="CG6" s="425" t="str">
        <f t="shared" si="1"/>
        <v>+H17+H18</v>
      </c>
      <c r="CH6" s="425" t="str">
        <f t="shared" si="1"/>
        <v>+H17+H18</v>
      </c>
      <c r="CI6" s="425" t="str">
        <f t="shared" si="1"/>
        <v>+H10+H12+H14+H16+H18</v>
      </c>
      <c r="CJ6" s="425" t="str">
        <f t="shared" si="1"/>
        <v>+H10+H12+H14+H16+H18</v>
      </c>
      <c r="CK6" s="425" t="str">
        <f t="shared" si="1"/>
        <v>+H19</v>
      </c>
      <c r="CL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M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N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O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P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Q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R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S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T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U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V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W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X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Y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Z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A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B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C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D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E6" s="425" t="str">
        <f t="shared" si="1"/>
        <v>+H39+H40+H41+H42+H43+H44+H45+H46+H90+H91+H92+H93+H94+H95+H96+H97+H98+H99+H100+H101+H102+H103+H104+H105+H106+H107+H108+H109+H110+H111+H112+H113+H114+H115+H116+H117+H118+H119+H120+H121+H122+H123+H124+H125+H126+H127+H128+H129</v>
      </c>
      <c r="DF6" s="425" t="str">
        <f t="shared" si="1"/>
        <v>+H39+H40+H41+H42+H43+H44+H45+H46+H90+H91+H92+H93+H94+H95+H96+H97+H98+H99+H100+H101+H102+H103+H104+H105+H106+H107+H108+H109+H110+H111+H112+H113+H114+H115+H116+H117+H118+H119+H120+H121+H122+H123+H124+H125+H126+H127+H128+H129</v>
      </c>
      <c r="DG6" s="425" t="str">
        <f t="shared" si="1"/>
        <v>+H39+H40+H41+H42+H43+H44+H45+H46+H90+H91+H92+H93+H94+H95+H96+H97+H98+H99+H100+H101+H102+H103+H104+H105+H106+H107+H108+H109+H110+H111+H112+H113+H114+H115+H116+H117+H118+H119+H120+H121+H122+H123+H124+H125+H126+H127+H128+H129</v>
      </c>
      <c r="DH6" s="425" t="str">
        <f t="shared" si="1"/>
        <v>+H39+H40+H41+H42+H43+H44+H45+H46+H55+H56+H57+H58+H59+H60+H61+H62+H63+H64+H65+H66+H68+H69+H70+H71+H73+H74+H75+H76</v>
      </c>
      <c r="DI6" s="425" t="str">
        <f t="shared" si="1"/>
        <v>+H39+H40+H41+H42+H43+H44+H45+H46+H55+H56+H57+H58+H59+H60+H61+H62+H63+H64+H65+H66+H68+H69+H70+H71+H73+H74+H75+H76</v>
      </c>
      <c r="DJ6" s="425" t="str">
        <f t="shared" si="1"/>
        <v>+H39+H40+H43+H44+H47+H48+H51+H52+H55+H56+H59+H60+H63+H64+H65+H66+H67+H68+H69+H70+H71+H72+H73+H74+H75+H76+H77+H78+H79+H80+H81+H82+H83+H84+H85+H86+H87+H88+H89+H90+H91+H92+H93+H94+H95+H96+H97+H98+H99+H100+H101+H102+H103+H104+H105+H106+H107+H108+H109+H110+H111+H112+H113+H114+H115+H116+H117+H118+H119+H120+H121+H122+H123+H124+H125+H126+H127+H128+H129</v>
      </c>
    </row>
    <row r="7" spans="1:114" s="382" customFormat="1">
      <c r="B7" s="383"/>
      <c r="C7" s="403"/>
      <c r="D7" s="403"/>
      <c r="E7" s="403"/>
      <c r="F7" s="415"/>
      <c r="G7" s="416"/>
      <c r="H7" s="417"/>
    </row>
    <row r="8" spans="1:114" s="382" customFormat="1">
      <c r="B8" s="383"/>
      <c r="C8" s="403"/>
      <c r="D8" s="403"/>
      <c r="E8" s="403"/>
      <c r="F8" s="415"/>
      <c r="G8" s="416"/>
      <c r="H8" s="417"/>
    </row>
    <row r="9" spans="1:114">
      <c r="B9" s="1625" t="s">
        <v>724</v>
      </c>
      <c r="C9" s="1628" t="s">
        <v>725</v>
      </c>
      <c r="D9" s="1361" t="s">
        <v>530</v>
      </c>
      <c r="E9" s="1361" t="s">
        <v>532</v>
      </c>
      <c r="F9" s="419" t="s">
        <v>582</v>
      </c>
      <c r="G9" s="409" t="s">
        <v>408</v>
      </c>
      <c r="H9" s="418">
        <v>1</v>
      </c>
      <c r="I9" s="408">
        <f>SUM(J9:BI9)</f>
        <v>19</v>
      </c>
      <c r="J9" s="406">
        <v>1</v>
      </c>
      <c r="K9" s="406">
        <v>1</v>
      </c>
      <c r="L9" s="406">
        <v>1</v>
      </c>
      <c r="M9" s="406">
        <v>1</v>
      </c>
      <c r="N9" s="406">
        <v>1</v>
      </c>
      <c r="O9" s="406">
        <v>1</v>
      </c>
      <c r="P9" s="406">
        <v>1</v>
      </c>
      <c r="Q9" s="406">
        <v>1</v>
      </c>
      <c r="R9" s="406">
        <v>1</v>
      </c>
      <c r="S9" s="406">
        <v>1</v>
      </c>
      <c r="T9" s="406">
        <v>1</v>
      </c>
      <c r="U9" s="406">
        <v>1</v>
      </c>
      <c r="V9" s="406">
        <v>1</v>
      </c>
      <c r="W9" s="406">
        <v>1</v>
      </c>
      <c r="X9" s="406">
        <v>1</v>
      </c>
      <c r="Y9" s="406">
        <v>1</v>
      </c>
      <c r="Z9" s="406">
        <v>1</v>
      </c>
      <c r="AA9" s="406">
        <v>1</v>
      </c>
      <c r="AB9" s="406">
        <v>1</v>
      </c>
      <c r="AC9" s="406"/>
      <c r="AD9" s="406"/>
      <c r="AE9" s="406"/>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c r="BG9" s="406"/>
      <c r="BH9" s="406"/>
      <c r="BI9" s="406"/>
      <c r="BK9" s="424" t="str">
        <f>IF(J9=1,"+"&amp; ADDRESS(ROW(J9), COLUMN($H9),4,1 ), "")</f>
        <v>+H9</v>
      </c>
      <c r="BL9" s="424" t="str">
        <f>IF(K9=1,"+"&amp; ADDRESS(ROW(K9), COLUMN($H9),4,1 ), "")</f>
        <v>+H9</v>
      </c>
      <c r="BM9" s="424" t="str">
        <f t="shared" ref="BM9:CB24" si="2">IF(L9=1,"+"&amp; ADDRESS(ROW(L9), COLUMN($H9),4,1 ), "")</f>
        <v>+H9</v>
      </c>
      <c r="BN9" s="424" t="str">
        <f t="shared" si="2"/>
        <v>+H9</v>
      </c>
      <c r="BO9" s="424" t="str">
        <f t="shared" si="2"/>
        <v>+H9</v>
      </c>
      <c r="BP9" s="424" t="str">
        <f t="shared" si="2"/>
        <v>+H9</v>
      </c>
      <c r="BQ9" s="424" t="str">
        <f t="shared" si="2"/>
        <v>+H9</v>
      </c>
      <c r="BR9" s="424" t="str">
        <f t="shared" si="2"/>
        <v>+H9</v>
      </c>
      <c r="BS9" s="424" t="str">
        <f t="shared" si="2"/>
        <v>+H9</v>
      </c>
      <c r="BT9" s="424" t="str">
        <f t="shared" si="2"/>
        <v>+H9</v>
      </c>
      <c r="BU9" s="424" t="str">
        <f t="shared" si="2"/>
        <v>+H9</v>
      </c>
      <c r="BV9" s="424" t="str">
        <f t="shared" si="2"/>
        <v>+H9</v>
      </c>
      <c r="BW9" s="424" t="str">
        <f t="shared" si="2"/>
        <v>+H9</v>
      </c>
      <c r="BX9" s="424" t="str">
        <f t="shared" si="2"/>
        <v>+H9</v>
      </c>
      <c r="BY9" s="424" t="str">
        <f t="shared" si="2"/>
        <v>+H9</v>
      </c>
      <c r="BZ9" s="424" t="str">
        <f t="shared" si="2"/>
        <v>+H9</v>
      </c>
      <c r="CA9" s="424" t="str">
        <f t="shared" si="2"/>
        <v>+H9</v>
      </c>
      <c r="CB9" s="424" t="str">
        <f t="shared" si="2"/>
        <v>+H9</v>
      </c>
      <c r="CC9" s="424" t="str">
        <f t="shared" ref="CC9:CR24" si="3">IF(AB9=1,"+"&amp; ADDRESS(ROW(AB9), COLUMN($H9),4,1 ), "")</f>
        <v>+H9</v>
      </c>
      <c r="CD9" s="424" t="str">
        <f t="shared" si="3"/>
        <v/>
      </c>
      <c r="CE9" s="424" t="str">
        <f t="shared" si="3"/>
        <v/>
      </c>
      <c r="CF9" s="424" t="str">
        <f t="shared" si="3"/>
        <v/>
      </c>
      <c r="CG9" s="424" t="str">
        <f t="shared" si="3"/>
        <v/>
      </c>
      <c r="CH9" s="424" t="str">
        <f t="shared" si="3"/>
        <v/>
      </c>
      <c r="CI9" s="424" t="str">
        <f t="shared" si="3"/>
        <v/>
      </c>
      <c r="CJ9" s="424" t="str">
        <f t="shared" si="3"/>
        <v/>
      </c>
      <c r="CK9" s="424" t="str">
        <f t="shared" si="3"/>
        <v/>
      </c>
      <c r="CL9" s="424" t="str">
        <f t="shared" si="3"/>
        <v/>
      </c>
      <c r="CM9" s="424" t="str">
        <f t="shared" si="3"/>
        <v/>
      </c>
      <c r="CN9" s="424" t="str">
        <f t="shared" si="3"/>
        <v/>
      </c>
      <c r="CO9" s="424" t="str">
        <f t="shared" si="3"/>
        <v/>
      </c>
      <c r="CP9" s="424" t="str">
        <f t="shared" si="3"/>
        <v/>
      </c>
      <c r="CQ9" s="424" t="str">
        <f t="shared" si="3"/>
        <v/>
      </c>
      <c r="CR9" s="424" t="str">
        <f t="shared" si="3"/>
        <v/>
      </c>
      <c r="CS9" s="424" t="str">
        <f t="shared" ref="CS9:DH24" si="4">IF(AR9=1,"+"&amp; ADDRESS(ROW(AR9), COLUMN($H9),4,1 ), "")</f>
        <v/>
      </c>
      <c r="CT9" s="424" t="str">
        <f t="shared" si="4"/>
        <v/>
      </c>
      <c r="CU9" s="424" t="str">
        <f t="shared" si="4"/>
        <v/>
      </c>
      <c r="CV9" s="424" t="str">
        <f t="shared" si="4"/>
        <v/>
      </c>
      <c r="CW9" s="424" t="str">
        <f t="shared" si="4"/>
        <v/>
      </c>
      <c r="CX9" s="424" t="str">
        <f t="shared" si="4"/>
        <v/>
      </c>
      <c r="CY9" s="424" t="str">
        <f t="shared" si="4"/>
        <v/>
      </c>
      <c r="CZ9" s="424" t="str">
        <f t="shared" si="4"/>
        <v/>
      </c>
      <c r="DA9" s="424" t="str">
        <f t="shared" si="4"/>
        <v/>
      </c>
      <c r="DB9" s="424" t="str">
        <f t="shared" si="4"/>
        <v/>
      </c>
      <c r="DC9" s="424" t="str">
        <f t="shared" si="4"/>
        <v/>
      </c>
      <c r="DD9" s="424" t="str">
        <f t="shared" si="4"/>
        <v/>
      </c>
      <c r="DE9" s="424" t="str">
        <f t="shared" si="4"/>
        <v/>
      </c>
      <c r="DF9" s="424" t="str">
        <f t="shared" si="4"/>
        <v/>
      </c>
      <c r="DG9" s="424" t="str">
        <f t="shared" si="4"/>
        <v/>
      </c>
      <c r="DH9" s="424" t="str">
        <f t="shared" si="4"/>
        <v/>
      </c>
      <c r="DI9" s="424" t="str">
        <f t="shared" ref="DI9:DJ24" si="5">IF(BH9=1,"+"&amp; ADDRESS(ROW(BH9), COLUMN($H9),4,1 ), "")</f>
        <v/>
      </c>
      <c r="DJ9" s="424" t="str">
        <f t="shared" si="5"/>
        <v/>
      </c>
    </row>
    <row r="10" spans="1:114">
      <c r="B10" s="1626"/>
      <c r="C10" s="1628"/>
      <c r="D10" s="1362"/>
      <c r="E10" s="1362"/>
      <c r="F10" s="420" t="s">
        <v>583</v>
      </c>
      <c r="G10" s="410" t="s">
        <v>409</v>
      </c>
      <c r="H10" s="418">
        <v>1</v>
      </c>
      <c r="I10" s="408">
        <f t="shared" ref="I10:I73" si="6">SUM(J10:BI10)</f>
        <v>21</v>
      </c>
      <c r="J10" s="406">
        <v>1</v>
      </c>
      <c r="K10" s="406">
        <v>1</v>
      </c>
      <c r="L10" s="406">
        <v>1</v>
      </c>
      <c r="M10" s="406">
        <v>1</v>
      </c>
      <c r="N10" s="406">
        <v>1</v>
      </c>
      <c r="O10" s="406">
        <v>1</v>
      </c>
      <c r="P10" s="406">
        <v>1</v>
      </c>
      <c r="Q10" s="406">
        <v>1</v>
      </c>
      <c r="R10" s="406">
        <v>1</v>
      </c>
      <c r="S10" s="406">
        <v>1</v>
      </c>
      <c r="T10" s="406">
        <v>1</v>
      </c>
      <c r="U10" s="406">
        <v>1</v>
      </c>
      <c r="V10" s="406">
        <v>1</v>
      </c>
      <c r="W10" s="406">
        <v>1</v>
      </c>
      <c r="X10" s="406">
        <v>1</v>
      </c>
      <c r="Y10" s="406">
        <v>1</v>
      </c>
      <c r="Z10" s="406">
        <v>1</v>
      </c>
      <c r="AA10" s="406">
        <v>1</v>
      </c>
      <c r="AB10" s="406">
        <v>1</v>
      </c>
      <c r="AC10" s="406"/>
      <c r="AD10" s="406"/>
      <c r="AE10" s="406"/>
      <c r="AF10" s="406"/>
      <c r="AG10" s="406"/>
      <c r="AH10" s="406">
        <v>1</v>
      </c>
      <c r="AI10" s="406">
        <v>1</v>
      </c>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c r="BK10" s="424" t="str">
        <f t="shared" ref="BK10:BZ39" si="7">IF(J10=1,"+"&amp; ADDRESS(ROW(J10), COLUMN($H10),4,1 ), "")</f>
        <v>+H10</v>
      </c>
      <c r="BL10" s="424" t="str">
        <f t="shared" si="7"/>
        <v>+H10</v>
      </c>
      <c r="BM10" s="424" t="str">
        <f t="shared" si="2"/>
        <v>+H10</v>
      </c>
      <c r="BN10" s="424" t="str">
        <f t="shared" si="2"/>
        <v>+H10</v>
      </c>
      <c r="BO10" s="424" t="str">
        <f t="shared" si="2"/>
        <v>+H10</v>
      </c>
      <c r="BP10" s="424" t="str">
        <f t="shared" si="2"/>
        <v>+H10</v>
      </c>
      <c r="BQ10" s="424" t="str">
        <f t="shared" si="2"/>
        <v>+H10</v>
      </c>
      <c r="BR10" s="424" t="str">
        <f t="shared" si="2"/>
        <v>+H10</v>
      </c>
      <c r="BS10" s="424" t="str">
        <f t="shared" si="2"/>
        <v>+H10</v>
      </c>
      <c r="BT10" s="424" t="str">
        <f t="shared" si="2"/>
        <v>+H10</v>
      </c>
      <c r="BU10" s="424" t="str">
        <f t="shared" si="2"/>
        <v>+H10</v>
      </c>
      <c r="BV10" s="424" t="str">
        <f t="shared" si="2"/>
        <v>+H10</v>
      </c>
      <c r="BW10" s="424" t="str">
        <f t="shared" si="2"/>
        <v>+H10</v>
      </c>
      <c r="BX10" s="424" t="str">
        <f t="shared" si="2"/>
        <v>+H10</v>
      </c>
      <c r="BY10" s="424" t="str">
        <f t="shared" si="2"/>
        <v>+H10</v>
      </c>
      <c r="BZ10" s="424" t="str">
        <f t="shared" si="2"/>
        <v>+H10</v>
      </c>
      <c r="CA10" s="424" t="str">
        <f t="shared" si="2"/>
        <v>+H10</v>
      </c>
      <c r="CB10" s="424" t="str">
        <f t="shared" si="2"/>
        <v>+H10</v>
      </c>
      <c r="CC10" s="424" t="str">
        <f t="shared" si="3"/>
        <v>+H10</v>
      </c>
      <c r="CD10" s="424" t="str">
        <f t="shared" si="3"/>
        <v/>
      </c>
      <c r="CE10" s="424" t="str">
        <f t="shared" si="3"/>
        <v/>
      </c>
      <c r="CF10" s="424" t="str">
        <f t="shared" si="3"/>
        <v/>
      </c>
      <c r="CG10" s="424" t="str">
        <f t="shared" si="3"/>
        <v/>
      </c>
      <c r="CH10" s="424" t="str">
        <f t="shared" si="3"/>
        <v/>
      </c>
      <c r="CI10" s="424" t="str">
        <f t="shared" si="3"/>
        <v>+H10</v>
      </c>
      <c r="CJ10" s="424" t="str">
        <f t="shared" si="3"/>
        <v>+H10</v>
      </c>
      <c r="CK10" s="424" t="str">
        <f t="shared" si="3"/>
        <v/>
      </c>
      <c r="CL10" s="424" t="str">
        <f t="shared" si="3"/>
        <v/>
      </c>
      <c r="CM10" s="424" t="str">
        <f t="shared" si="3"/>
        <v/>
      </c>
      <c r="CN10" s="424" t="str">
        <f t="shared" si="3"/>
        <v/>
      </c>
      <c r="CO10" s="424" t="str">
        <f t="shared" si="3"/>
        <v/>
      </c>
      <c r="CP10" s="424" t="str">
        <f t="shared" si="3"/>
        <v/>
      </c>
      <c r="CQ10" s="424" t="str">
        <f t="shared" si="3"/>
        <v/>
      </c>
      <c r="CR10" s="424" t="str">
        <f t="shared" si="3"/>
        <v/>
      </c>
      <c r="CS10" s="424" t="str">
        <f t="shared" si="4"/>
        <v/>
      </c>
      <c r="CT10" s="424" t="str">
        <f t="shared" si="4"/>
        <v/>
      </c>
      <c r="CU10" s="424" t="str">
        <f t="shared" si="4"/>
        <v/>
      </c>
      <c r="CV10" s="424" t="str">
        <f t="shared" si="4"/>
        <v/>
      </c>
      <c r="CW10" s="424" t="str">
        <f t="shared" si="4"/>
        <v/>
      </c>
      <c r="CX10" s="424" t="str">
        <f t="shared" si="4"/>
        <v/>
      </c>
      <c r="CY10" s="424" t="str">
        <f t="shared" si="4"/>
        <v/>
      </c>
      <c r="CZ10" s="424" t="str">
        <f t="shared" si="4"/>
        <v/>
      </c>
      <c r="DA10" s="424" t="str">
        <f t="shared" si="4"/>
        <v/>
      </c>
      <c r="DB10" s="424" t="str">
        <f t="shared" si="4"/>
        <v/>
      </c>
      <c r="DC10" s="424" t="str">
        <f t="shared" si="4"/>
        <v/>
      </c>
      <c r="DD10" s="424" t="str">
        <f t="shared" si="4"/>
        <v/>
      </c>
      <c r="DE10" s="424" t="str">
        <f t="shared" si="4"/>
        <v/>
      </c>
      <c r="DF10" s="424" t="str">
        <f t="shared" si="4"/>
        <v/>
      </c>
      <c r="DG10" s="424" t="str">
        <f t="shared" si="4"/>
        <v/>
      </c>
      <c r="DH10" s="424" t="str">
        <f t="shared" si="4"/>
        <v/>
      </c>
      <c r="DI10" s="424" t="str">
        <f t="shared" si="5"/>
        <v/>
      </c>
      <c r="DJ10" s="424" t="str">
        <f t="shared" si="5"/>
        <v/>
      </c>
    </row>
    <row r="11" spans="1:114">
      <c r="B11" s="1626"/>
      <c r="C11" s="1628"/>
      <c r="D11" s="1362"/>
      <c r="E11" s="1362"/>
      <c r="F11" s="420" t="s">
        <v>584</v>
      </c>
      <c r="G11" s="410" t="s">
        <v>410</v>
      </c>
      <c r="H11" s="418">
        <v>1</v>
      </c>
      <c r="I11" s="408">
        <f t="shared" si="6"/>
        <v>19</v>
      </c>
      <c r="J11" s="406">
        <v>1</v>
      </c>
      <c r="K11" s="406">
        <v>1</v>
      </c>
      <c r="L11" s="406">
        <v>1</v>
      </c>
      <c r="M11" s="406">
        <v>1</v>
      </c>
      <c r="N11" s="406">
        <v>1</v>
      </c>
      <c r="O11" s="406">
        <v>1</v>
      </c>
      <c r="P11" s="406">
        <v>1</v>
      </c>
      <c r="Q11" s="406">
        <v>1</v>
      </c>
      <c r="R11" s="406">
        <v>1</v>
      </c>
      <c r="S11" s="406">
        <v>1</v>
      </c>
      <c r="T11" s="406">
        <v>1</v>
      </c>
      <c r="U11" s="406">
        <v>1</v>
      </c>
      <c r="V11" s="406">
        <v>1</v>
      </c>
      <c r="W11" s="406">
        <v>1</v>
      </c>
      <c r="X11" s="406">
        <v>1</v>
      </c>
      <c r="Y11" s="406">
        <v>1</v>
      </c>
      <c r="Z11" s="406">
        <v>1</v>
      </c>
      <c r="AA11" s="406">
        <v>1</v>
      </c>
      <c r="AB11" s="406"/>
      <c r="AC11" s="406">
        <v>1</v>
      </c>
      <c r="AD11" s="406"/>
      <c r="AE11" s="406"/>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c r="BG11" s="406"/>
      <c r="BH11" s="406"/>
      <c r="BI11" s="406"/>
      <c r="BK11" s="424" t="str">
        <f t="shared" si="7"/>
        <v>+H11</v>
      </c>
      <c r="BL11" s="424" t="str">
        <f t="shared" si="7"/>
        <v>+H11</v>
      </c>
      <c r="BM11" s="424" t="str">
        <f t="shared" si="2"/>
        <v>+H11</v>
      </c>
      <c r="BN11" s="424" t="str">
        <f t="shared" si="2"/>
        <v>+H11</v>
      </c>
      <c r="BO11" s="424" t="str">
        <f t="shared" si="2"/>
        <v>+H11</v>
      </c>
      <c r="BP11" s="424" t="str">
        <f t="shared" si="2"/>
        <v>+H11</v>
      </c>
      <c r="BQ11" s="424" t="str">
        <f t="shared" si="2"/>
        <v>+H11</v>
      </c>
      <c r="BR11" s="424" t="str">
        <f t="shared" si="2"/>
        <v>+H11</v>
      </c>
      <c r="BS11" s="424" t="str">
        <f t="shared" si="2"/>
        <v>+H11</v>
      </c>
      <c r="BT11" s="424" t="str">
        <f t="shared" si="2"/>
        <v>+H11</v>
      </c>
      <c r="BU11" s="424" t="str">
        <f t="shared" si="2"/>
        <v>+H11</v>
      </c>
      <c r="BV11" s="424" t="str">
        <f t="shared" si="2"/>
        <v>+H11</v>
      </c>
      <c r="BW11" s="424" t="str">
        <f t="shared" si="2"/>
        <v>+H11</v>
      </c>
      <c r="BX11" s="424" t="str">
        <f t="shared" si="2"/>
        <v>+H11</v>
      </c>
      <c r="BY11" s="424" t="str">
        <f t="shared" si="2"/>
        <v>+H11</v>
      </c>
      <c r="BZ11" s="424" t="str">
        <f t="shared" si="2"/>
        <v>+H11</v>
      </c>
      <c r="CA11" s="424" t="str">
        <f t="shared" si="2"/>
        <v>+H11</v>
      </c>
      <c r="CB11" s="424" t="str">
        <f t="shared" si="2"/>
        <v>+H11</v>
      </c>
      <c r="CC11" s="424" t="str">
        <f t="shared" si="3"/>
        <v/>
      </c>
      <c r="CD11" s="424" t="str">
        <f t="shared" si="3"/>
        <v>+H11</v>
      </c>
      <c r="CE11" s="424" t="str">
        <f t="shared" si="3"/>
        <v/>
      </c>
      <c r="CF11" s="424" t="str">
        <f t="shared" si="3"/>
        <v/>
      </c>
      <c r="CG11" s="424" t="str">
        <f t="shared" si="3"/>
        <v/>
      </c>
      <c r="CH11" s="424" t="str">
        <f t="shared" si="3"/>
        <v/>
      </c>
      <c r="CI11" s="424" t="str">
        <f t="shared" si="3"/>
        <v/>
      </c>
      <c r="CJ11" s="424" t="str">
        <f t="shared" si="3"/>
        <v/>
      </c>
      <c r="CK11" s="424" t="str">
        <f t="shared" si="3"/>
        <v/>
      </c>
      <c r="CL11" s="424" t="str">
        <f t="shared" si="3"/>
        <v/>
      </c>
      <c r="CM11" s="424" t="str">
        <f t="shared" si="3"/>
        <v/>
      </c>
      <c r="CN11" s="424" t="str">
        <f t="shared" si="3"/>
        <v/>
      </c>
      <c r="CO11" s="424" t="str">
        <f t="shared" si="3"/>
        <v/>
      </c>
      <c r="CP11" s="424" t="str">
        <f t="shared" si="3"/>
        <v/>
      </c>
      <c r="CQ11" s="424" t="str">
        <f t="shared" si="3"/>
        <v/>
      </c>
      <c r="CR11" s="424" t="str">
        <f t="shared" si="3"/>
        <v/>
      </c>
      <c r="CS11" s="424" t="str">
        <f t="shared" si="4"/>
        <v/>
      </c>
      <c r="CT11" s="424" t="str">
        <f t="shared" si="4"/>
        <v/>
      </c>
      <c r="CU11" s="424" t="str">
        <f t="shared" si="4"/>
        <v/>
      </c>
      <c r="CV11" s="424" t="str">
        <f t="shared" si="4"/>
        <v/>
      </c>
      <c r="CW11" s="424" t="str">
        <f t="shared" si="4"/>
        <v/>
      </c>
      <c r="CX11" s="424" t="str">
        <f t="shared" si="4"/>
        <v/>
      </c>
      <c r="CY11" s="424" t="str">
        <f t="shared" si="4"/>
        <v/>
      </c>
      <c r="CZ11" s="424" t="str">
        <f t="shared" si="4"/>
        <v/>
      </c>
      <c r="DA11" s="424" t="str">
        <f t="shared" si="4"/>
        <v/>
      </c>
      <c r="DB11" s="424" t="str">
        <f t="shared" si="4"/>
        <v/>
      </c>
      <c r="DC11" s="424" t="str">
        <f t="shared" si="4"/>
        <v/>
      </c>
      <c r="DD11" s="424" t="str">
        <f t="shared" si="4"/>
        <v/>
      </c>
      <c r="DE11" s="424" t="str">
        <f t="shared" si="4"/>
        <v/>
      </c>
      <c r="DF11" s="424" t="str">
        <f t="shared" si="4"/>
        <v/>
      </c>
      <c r="DG11" s="424" t="str">
        <f t="shared" si="4"/>
        <v/>
      </c>
      <c r="DH11" s="424" t="str">
        <f t="shared" si="4"/>
        <v/>
      </c>
      <c r="DI11" s="424" t="str">
        <f t="shared" si="5"/>
        <v/>
      </c>
      <c r="DJ11" s="424" t="str">
        <f t="shared" si="5"/>
        <v/>
      </c>
    </row>
    <row r="12" spans="1:114">
      <c r="B12" s="1626"/>
      <c r="C12" s="1628"/>
      <c r="D12" s="1362"/>
      <c r="E12" s="1362"/>
      <c r="F12" s="420" t="s">
        <v>585</v>
      </c>
      <c r="G12" s="410" t="s">
        <v>411</v>
      </c>
      <c r="H12" s="418">
        <v>1</v>
      </c>
      <c r="I12" s="408">
        <f t="shared" si="6"/>
        <v>21</v>
      </c>
      <c r="J12" s="406">
        <v>1</v>
      </c>
      <c r="K12" s="406">
        <v>1</v>
      </c>
      <c r="L12" s="406">
        <v>1</v>
      </c>
      <c r="M12" s="406">
        <v>1</v>
      </c>
      <c r="N12" s="406">
        <v>1</v>
      </c>
      <c r="O12" s="406">
        <v>1</v>
      </c>
      <c r="P12" s="406">
        <v>1</v>
      </c>
      <c r="Q12" s="406">
        <v>1</v>
      </c>
      <c r="R12" s="406">
        <v>1</v>
      </c>
      <c r="S12" s="406">
        <v>1</v>
      </c>
      <c r="T12" s="406">
        <v>1</v>
      </c>
      <c r="U12" s="406">
        <v>1</v>
      </c>
      <c r="V12" s="406">
        <v>1</v>
      </c>
      <c r="W12" s="406">
        <v>1</v>
      </c>
      <c r="X12" s="406">
        <v>1</v>
      </c>
      <c r="Y12" s="406">
        <v>1</v>
      </c>
      <c r="Z12" s="406">
        <v>1</v>
      </c>
      <c r="AA12" s="406">
        <v>1</v>
      </c>
      <c r="AB12" s="406"/>
      <c r="AC12" s="406">
        <v>1</v>
      </c>
      <c r="AD12" s="406"/>
      <c r="AE12" s="406"/>
      <c r="AF12" s="406"/>
      <c r="AG12" s="406"/>
      <c r="AH12" s="406">
        <v>1</v>
      </c>
      <c r="AI12" s="406">
        <v>1</v>
      </c>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c r="BK12" s="424" t="str">
        <f t="shared" si="7"/>
        <v>+H12</v>
      </c>
      <c r="BL12" s="424" t="str">
        <f t="shared" si="7"/>
        <v>+H12</v>
      </c>
      <c r="BM12" s="424" t="str">
        <f t="shared" si="2"/>
        <v>+H12</v>
      </c>
      <c r="BN12" s="424" t="str">
        <f t="shared" si="2"/>
        <v>+H12</v>
      </c>
      <c r="BO12" s="424" t="str">
        <f t="shared" si="2"/>
        <v>+H12</v>
      </c>
      <c r="BP12" s="424" t="str">
        <f t="shared" si="2"/>
        <v>+H12</v>
      </c>
      <c r="BQ12" s="424" t="str">
        <f t="shared" si="2"/>
        <v>+H12</v>
      </c>
      <c r="BR12" s="424" t="str">
        <f t="shared" si="2"/>
        <v>+H12</v>
      </c>
      <c r="BS12" s="424" t="str">
        <f t="shared" si="2"/>
        <v>+H12</v>
      </c>
      <c r="BT12" s="424" t="str">
        <f t="shared" si="2"/>
        <v>+H12</v>
      </c>
      <c r="BU12" s="424" t="str">
        <f t="shared" si="2"/>
        <v>+H12</v>
      </c>
      <c r="BV12" s="424" t="str">
        <f t="shared" si="2"/>
        <v>+H12</v>
      </c>
      <c r="BW12" s="424" t="str">
        <f t="shared" si="2"/>
        <v>+H12</v>
      </c>
      <c r="BX12" s="424" t="str">
        <f t="shared" si="2"/>
        <v>+H12</v>
      </c>
      <c r="BY12" s="424" t="str">
        <f t="shared" si="2"/>
        <v>+H12</v>
      </c>
      <c r="BZ12" s="424" t="str">
        <f t="shared" si="2"/>
        <v>+H12</v>
      </c>
      <c r="CA12" s="424" t="str">
        <f t="shared" si="2"/>
        <v>+H12</v>
      </c>
      <c r="CB12" s="424" t="str">
        <f t="shared" si="2"/>
        <v>+H12</v>
      </c>
      <c r="CC12" s="424" t="str">
        <f t="shared" si="3"/>
        <v/>
      </c>
      <c r="CD12" s="424" t="str">
        <f t="shared" si="3"/>
        <v>+H12</v>
      </c>
      <c r="CE12" s="424" t="str">
        <f t="shared" si="3"/>
        <v/>
      </c>
      <c r="CF12" s="424" t="str">
        <f t="shared" si="3"/>
        <v/>
      </c>
      <c r="CG12" s="424" t="str">
        <f t="shared" si="3"/>
        <v/>
      </c>
      <c r="CH12" s="424" t="str">
        <f t="shared" si="3"/>
        <v/>
      </c>
      <c r="CI12" s="424" t="str">
        <f t="shared" si="3"/>
        <v>+H12</v>
      </c>
      <c r="CJ12" s="424" t="str">
        <f t="shared" si="3"/>
        <v>+H12</v>
      </c>
      <c r="CK12" s="424" t="str">
        <f t="shared" si="3"/>
        <v/>
      </c>
      <c r="CL12" s="424" t="str">
        <f t="shared" si="3"/>
        <v/>
      </c>
      <c r="CM12" s="424" t="str">
        <f t="shared" si="3"/>
        <v/>
      </c>
      <c r="CN12" s="424" t="str">
        <f t="shared" si="3"/>
        <v/>
      </c>
      <c r="CO12" s="424" t="str">
        <f t="shared" si="3"/>
        <v/>
      </c>
      <c r="CP12" s="424" t="str">
        <f t="shared" si="3"/>
        <v/>
      </c>
      <c r="CQ12" s="424" t="str">
        <f t="shared" si="3"/>
        <v/>
      </c>
      <c r="CR12" s="424" t="str">
        <f t="shared" si="3"/>
        <v/>
      </c>
      <c r="CS12" s="424" t="str">
        <f t="shared" si="4"/>
        <v/>
      </c>
      <c r="CT12" s="424" t="str">
        <f t="shared" si="4"/>
        <v/>
      </c>
      <c r="CU12" s="424" t="str">
        <f t="shared" si="4"/>
        <v/>
      </c>
      <c r="CV12" s="424" t="str">
        <f t="shared" si="4"/>
        <v/>
      </c>
      <c r="CW12" s="424" t="str">
        <f t="shared" si="4"/>
        <v/>
      </c>
      <c r="CX12" s="424" t="str">
        <f t="shared" si="4"/>
        <v/>
      </c>
      <c r="CY12" s="424" t="str">
        <f t="shared" si="4"/>
        <v/>
      </c>
      <c r="CZ12" s="424" t="str">
        <f t="shared" si="4"/>
        <v/>
      </c>
      <c r="DA12" s="424" t="str">
        <f t="shared" si="4"/>
        <v/>
      </c>
      <c r="DB12" s="424" t="str">
        <f t="shared" si="4"/>
        <v/>
      </c>
      <c r="DC12" s="424" t="str">
        <f t="shared" si="4"/>
        <v/>
      </c>
      <c r="DD12" s="424" t="str">
        <f t="shared" si="4"/>
        <v/>
      </c>
      <c r="DE12" s="424" t="str">
        <f t="shared" si="4"/>
        <v/>
      </c>
      <c r="DF12" s="424" t="str">
        <f t="shared" si="4"/>
        <v/>
      </c>
      <c r="DG12" s="424" t="str">
        <f t="shared" si="4"/>
        <v/>
      </c>
      <c r="DH12" s="424" t="str">
        <f t="shared" si="4"/>
        <v/>
      </c>
      <c r="DI12" s="424" t="str">
        <f t="shared" si="5"/>
        <v/>
      </c>
      <c r="DJ12" s="424" t="str">
        <f t="shared" si="5"/>
        <v/>
      </c>
    </row>
    <row r="13" spans="1:114">
      <c r="B13" s="1626"/>
      <c r="C13" s="1628"/>
      <c r="D13" s="1362"/>
      <c r="E13" s="1362"/>
      <c r="F13" s="420" t="s">
        <v>586</v>
      </c>
      <c r="G13" s="410" t="s">
        <v>412</v>
      </c>
      <c r="H13" s="418">
        <v>1</v>
      </c>
      <c r="I13" s="408">
        <f t="shared" si="6"/>
        <v>18</v>
      </c>
      <c r="J13" s="406">
        <v>1</v>
      </c>
      <c r="K13" s="406">
        <v>1</v>
      </c>
      <c r="L13" s="406">
        <v>1</v>
      </c>
      <c r="M13" s="406">
        <v>1</v>
      </c>
      <c r="N13" s="406">
        <v>1</v>
      </c>
      <c r="O13" s="406">
        <v>1</v>
      </c>
      <c r="P13" s="406">
        <v>1</v>
      </c>
      <c r="Q13" s="406">
        <v>1</v>
      </c>
      <c r="R13" s="406">
        <v>1</v>
      </c>
      <c r="S13" s="406">
        <v>1</v>
      </c>
      <c r="T13" s="406">
        <v>1</v>
      </c>
      <c r="U13" s="406"/>
      <c r="V13" s="406">
        <v>1</v>
      </c>
      <c r="W13" s="406">
        <v>1</v>
      </c>
      <c r="X13" s="406">
        <v>1</v>
      </c>
      <c r="Y13" s="406">
        <v>1</v>
      </c>
      <c r="Z13" s="406">
        <v>1</v>
      </c>
      <c r="AA13" s="406">
        <v>1</v>
      </c>
      <c r="AB13" s="406">
        <v>1</v>
      </c>
      <c r="AC13" s="406"/>
      <c r="AD13" s="406"/>
      <c r="AE13" s="406"/>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c r="BK13" s="424" t="str">
        <f t="shared" si="7"/>
        <v>+H13</v>
      </c>
      <c r="BL13" s="424" t="str">
        <f t="shared" si="7"/>
        <v>+H13</v>
      </c>
      <c r="BM13" s="424" t="str">
        <f t="shared" si="2"/>
        <v>+H13</v>
      </c>
      <c r="BN13" s="424" t="str">
        <f t="shared" si="2"/>
        <v>+H13</v>
      </c>
      <c r="BO13" s="424" t="str">
        <f t="shared" si="2"/>
        <v>+H13</v>
      </c>
      <c r="BP13" s="424" t="str">
        <f t="shared" si="2"/>
        <v>+H13</v>
      </c>
      <c r="BQ13" s="424" t="str">
        <f t="shared" si="2"/>
        <v>+H13</v>
      </c>
      <c r="BR13" s="424" t="str">
        <f t="shared" si="2"/>
        <v>+H13</v>
      </c>
      <c r="BS13" s="424" t="str">
        <f t="shared" si="2"/>
        <v>+H13</v>
      </c>
      <c r="BT13" s="424" t="str">
        <f t="shared" si="2"/>
        <v>+H13</v>
      </c>
      <c r="BU13" s="424" t="str">
        <f t="shared" si="2"/>
        <v>+H13</v>
      </c>
      <c r="BV13" s="424" t="str">
        <f t="shared" si="2"/>
        <v/>
      </c>
      <c r="BW13" s="424" t="str">
        <f t="shared" si="2"/>
        <v>+H13</v>
      </c>
      <c r="BX13" s="424" t="str">
        <f t="shared" si="2"/>
        <v>+H13</v>
      </c>
      <c r="BY13" s="424" t="str">
        <f t="shared" si="2"/>
        <v>+H13</v>
      </c>
      <c r="BZ13" s="424" t="str">
        <f t="shared" si="2"/>
        <v>+H13</v>
      </c>
      <c r="CA13" s="424" t="str">
        <f t="shared" si="2"/>
        <v>+H13</v>
      </c>
      <c r="CB13" s="424" t="str">
        <f t="shared" si="2"/>
        <v>+H13</v>
      </c>
      <c r="CC13" s="424" t="str">
        <f t="shared" si="3"/>
        <v>+H13</v>
      </c>
      <c r="CD13" s="424" t="str">
        <f t="shared" si="3"/>
        <v/>
      </c>
      <c r="CE13" s="424" t="str">
        <f t="shared" si="3"/>
        <v/>
      </c>
      <c r="CF13" s="424" t="str">
        <f t="shared" si="3"/>
        <v/>
      </c>
      <c r="CG13" s="424" t="str">
        <f t="shared" si="3"/>
        <v/>
      </c>
      <c r="CH13" s="424" t="str">
        <f t="shared" si="3"/>
        <v/>
      </c>
      <c r="CI13" s="424" t="str">
        <f t="shared" si="3"/>
        <v/>
      </c>
      <c r="CJ13" s="424" t="str">
        <f t="shared" si="3"/>
        <v/>
      </c>
      <c r="CK13" s="424" t="str">
        <f t="shared" si="3"/>
        <v/>
      </c>
      <c r="CL13" s="424" t="str">
        <f t="shared" si="3"/>
        <v/>
      </c>
      <c r="CM13" s="424" t="str">
        <f t="shared" si="3"/>
        <v/>
      </c>
      <c r="CN13" s="424" t="str">
        <f t="shared" si="3"/>
        <v/>
      </c>
      <c r="CO13" s="424" t="str">
        <f t="shared" si="3"/>
        <v/>
      </c>
      <c r="CP13" s="424" t="str">
        <f t="shared" si="3"/>
        <v/>
      </c>
      <c r="CQ13" s="424" t="str">
        <f t="shared" si="3"/>
        <v/>
      </c>
      <c r="CR13" s="424" t="str">
        <f t="shared" si="3"/>
        <v/>
      </c>
      <c r="CS13" s="424" t="str">
        <f t="shared" si="4"/>
        <v/>
      </c>
      <c r="CT13" s="424" t="str">
        <f t="shared" si="4"/>
        <v/>
      </c>
      <c r="CU13" s="424" t="str">
        <f t="shared" si="4"/>
        <v/>
      </c>
      <c r="CV13" s="424" t="str">
        <f t="shared" si="4"/>
        <v/>
      </c>
      <c r="CW13" s="424" t="str">
        <f t="shared" si="4"/>
        <v/>
      </c>
      <c r="CX13" s="424" t="str">
        <f t="shared" si="4"/>
        <v/>
      </c>
      <c r="CY13" s="424" t="str">
        <f t="shared" si="4"/>
        <v/>
      </c>
      <c r="CZ13" s="424" t="str">
        <f t="shared" si="4"/>
        <v/>
      </c>
      <c r="DA13" s="424" t="str">
        <f t="shared" si="4"/>
        <v/>
      </c>
      <c r="DB13" s="424" t="str">
        <f t="shared" si="4"/>
        <v/>
      </c>
      <c r="DC13" s="424" t="str">
        <f t="shared" si="4"/>
        <v/>
      </c>
      <c r="DD13" s="424" t="str">
        <f t="shared" si="4"/>
        <v/>
      </c>
      <c r="DE13" s="424" t="str">
        <f t="shared" si="4"/>
        <v/>
      </c>
      <c r="DF13" s="424" t="str">
        <f t="shared" si="4"/>
        <v/>
      </c>
      <c r="DG13" s="424" t="str">
        <f t="shared" si="4"/>
        <v/>
      </c>
      <c r="DH13" s="424" t="str">
        <f t="shared" si="4"/>
        <v/>
      </c>
      <c r="DI13" s="424" t="str">
        <f t="shared" si="5"/>
        <v/>
      </c>
      <c r="DJ13" s="424" t="str">
        <f t="shared" si="5"/>
        <v/>
      </c>
    </row>
    <row r="14" spans="1:114">
      <c r="B14" s="1626"/>
      <c r="C14" s="1628"/>
      <c r="D14" s="1362"/>
      <c r="E14" s="1362"/>
      <c r="F14" s="420" t="s">
        <v>587</v>
      </c>
      <c r="G14" s="410" t="s">
        <v>413</v>
      </c>
      <c r="H14" s="418">
        <v>1</v>
      </c>
      <c r="I14" s="408">
        <f t="shared" si="6"/>
        <v>20</v>
      </c>
      <c r="J14" s="406">
        <v>1</v>
      </c>
      <c r="K14" s="406">
        <v>1</v>
      </c>
      <c r="L14" s="406">
        <v>1</v>
      </c>
      <c r="M14" s="406">
        <v>1</v>
      </c>
      <c r="N14" s="406">
        <v>1</v>
      </c>
      <c r="O14" s="406">
        <v>1</v>
      </c>
      <c r="P14" s="406">
        <v>1</v>
      </c>
      <c r="Q14" s="406">
        <v>1</v>
      </c>
      <c r="R14" s="406">
        <v>1</v>
      </c>
      <c r="S14" s="406">
        <v>1</v>
      </c>
      <c r="T14" s="406">
        <v>1</v>
      </c>
      <c r="U14" s="406"/>
      <c r="V14" s="406">
        <v>1</v>
      </c>
      <c r="W14" s="406">
        <v>1</v>
      </c>
      <c r="X14" s="406">
        <v>1</v>
      </c>
      <c r="Y14" s="406">
        <v>1</v>
      </c>
      <c r="Z14" s="406">
        <v>1</v>
      </c>
      <c r="AA14" s="406">
        <v>1</v>
      </c>
      <c r="AB14" s="406">
        <v>1</v>
      </c>
      <c r="AC14" s="406"/>
      <c r="AD14" s="406"/>
      <c r="AE14" s="406"/>
      <c r="AF14" s="406"/>
      <c r="AG14" s="406"/>
      <c r="AH14" s="406">
        <v>1</v>
      </c>
      <c r="AI14" s="406">
        <v>1</v>
      </c>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c r="BK14" s="424" t="str">
        <f t="shared" si="7"/>
        <v>+H14</v>
      </c>
      <c r="BL14" s="424" t="str">
        <f t="shared" si="7"/>
        <v>+H14</v>
      </c>
      <c r="BM14" s="424" t="str">
        <f t="shared" si="2"/>
        <v>+H14</v>
      </c>
      <c r="BN14" s="424" t="str">
        <f t="shared" si="2"/>
        <v>+H14</v>
      </c>
      <c r="BO14" s="424" t="str">
        <f t="shared" si="2"/>
        <v>+H14</v>
      </c>
      <c r="BP14" s="424" t="str">
        <f t="shared" si="2"/>
        <v>+H14</v>
      </c>
      <c r="BQ14" s="424" t="str">
        <f t="shared" si="2"/>
        <v>+H14</v>
      </c>
      <c r="BR14" s="424" t="str">
        <f t="shared" si="2"/>
        <v>+H14</v>
      </c>
      <c r="BS14" s="424" t="str">
        <f t="shared" si="2"/>
        <v>+H14</v>
      </c>
      <c r="BT14" s="424" t="str">
        <f t="shared" si="2"/>
        <v>+H14</v>
      </c>
      <c r="BU14" s="424" t="str">
        <f t="shared" si="2"/>
        <v>+H14</v>
      </c>
      <c r="BV14" s="424" t="str">
        <f t="shared" si="2"/>
        <v/>
      </c>
      <c r="BW14" s="424" t="str">
        <f t="shared" si="2"/>
        <v>+H14</v>
      </c>
      <c r="BX14" s="424" t="str">
        <f t="shared" si="2"/>
        <v>+H14</v>
      </c>
      <c r="BY14" s="424" t="str">
        <f t="shared" si="2"/>
        <v>+H14</v>
      </c>
      <c r="BZ14" s="424" t="str">
        <f t="shared" si="2"/>
        <v>+H14</v>
      </c>
      <c r="CA14" s="424" t="str">
        <f t="shared" si="2"/>
        <v>+H14</v>
      </c>
      <c r="CB14" s="424" t="str">
        <f t="shared" si="2"/>
        <v>+H14</v>
      </c>
      <c r="CC14" s="424" t="str">
        <f t="shared" si="3"/>
        <v>+H14</v>
      </c>
      <c r="CD14" s="424" t="str">
        <f t="shared" si="3"/>
        <v/>
      </c>
      <c r="CE14" s="424" t="str">
        <f t="shared" si="3"/>
        <v/>
      </c>
      <c r="CF14" s="424" t="str">
        <f t="shared" si="3"/>
        <v/>
      </c>
      <c r="CG14" s="424" t="str">
        <f t="shared" si="3"/>
        <v/>
      </c>
      <c r="CH14" s="424" t="str">
        <f t="shared" si="3"/>
        <v/>
      </c>
      <c r="CI14" s="424" t="str">
        <f t="shared" si="3"/>
        <v>+H14</v>
      </c>
      <c r="CJ14" s="424" t="str">
        <f t="shared" si="3"/>
        <v>+H14</v>
      </c>
      <c r="CK14" s="424" t="str">
        <f t="shared" si="3"/>
        <v/>
      </c>
      <c r="CL14" s="424" t="str">
        <f t="shared" si="3"/>
        <v/>
      </c>
      <c r="CM14" s="424" t="str">
        <f t="shared" si="3"/>
        <v/>
      </c>
      <c r="CN14" s="424" t="str">
        <f t="shared" si="3"/>
        <v/>
      </c>
      <c r="CO14" s="424" t="str">
        <f t="shared" si="3"/>
        <v/>
      </c>
      <c r="CP14" s="424" t="str">
        <f t="shared" si="3"/>
        <v/>
      </c>
      <c r="CQ14" s="424" t="str">
        <f t="shared" si="3"/>
        <v/>
      </c>
      <c r="CR14" s="424" t="str">
        <f t="shared" si="3"/>
        <v/>
      </c>
      <c r="CS14" s="424" t="str">
        <f t="shared" si="4"/>
        <v/>
      </c>
      <c r="CT14" s="424" t="str">
        <f t="shared" si="4"/>
        <v/>
      </c>
      <c r="CU14" s="424" t="str">
        <f t="shared" si="4"/>
        <v/>
      </c>
      <c r="CV14" s="424" t="str">
        <f t="shared" si="4"/>
        <v/>
      </c>
      <c r="CW14" s="424" t="str">
        <f t="shared" si="4"/>
        <v/>
      </c>
      <c r="CX14" s="424" t="str">
        <f t="shared" si="4"/>
        <v/>
      </c>
      <c r="CY14" s="424" t="str">
        <f t="shared" si="4"/>
        <v/>
      </c>
      <c r="CZ14" s="424" t="str">
        <f t="shared" si="4"/>
        <v/>
      </c>
      <c r="DA14" s="424" t="str">
        <f t="shared" si="4"/>
        <v/>
      </c>
      <c r="DB14" s="424" t="str">
        <f t="shared" si="4"/>
        <v/>
      </c>
      <c r="DC14" s="424" t="str">
        <f t="shared" si="4"/>
        <v/>
      </c>
      <c r="DD14" s="424" t="str">
        <f t="shared" si="4"/>
        <v/>
      </c>
      <c r="DE14" s="424" t="str">
        <f t="shared" si="4"/>
        <v/>
      </c>
      <c r="DF14" s="424" t="str">
        <f t="shared" si="4"/>
        <v/>
      </c>
      <c r="DG14" s="424" t="str">
        <f t="shared" si="4"/>
        <v/>
      </c>
      <c r="DH14" s="424" t="str">
        <f t="shared" si="4"/>
        <v/>
      </c>
      <c r="DI14" s="424" t="str">
        <f t="shared" si="5"/>
        <v/>
      </c>
      <c r="DJ14" s="424" t="str">
        <f t="shared" si="5"/>
        <v/>
      </c>
    </row>
    <row r="15" spans="1:114">
      <c r="B15" s="1626"/>
      <c r="C15" s="1628"/>
      <c r="D15" s="1362"/>
      <c r="E15" s="1362"/>
      <c r="F15" s="420" t="s">
        <v>588</v>
      </c>
      <c r="G15" s="410" t="s">
        <v>414</v>
      </c>
      <c r="H15" s="418">
        <v>1</v>
      </c>
      <c r="I15" s="408">
        <f t="shared" si="6"/>
        <v>18</v>
      </c>
      <c r="J15" s="406">
        <v>1</v>
      </c>
      <c r="K15" s="406">
        <v>1</v>
      </c>
      <c r="L15" s="406">
        <v>1</v>
      </c>
      <c r="M15" s="406">
        <v>1</v>
      </c>
      <c r="N15" s="406">
        <v>1</v>
      </c>
      <c r="O15" s="406">
        <v>1</v>
      </c>
      <c r="P15" s="406">
        <v>1</v>
      </c>
      <c r="Q15" s="406">
        <v>1</v>
      </c>
      <c r="R15" s="406">
        <v>1</v>
      </c>
      <c r="S15" s="406">
        <v>1</v>
      </c>
      <c r="T15" s="406">
        <v>1</v>
      </c>
      <c r="U15" s="406"/>
      <c r="V15" s="406">
        <v>1</v>
      </c>
      <c r="W15" s="406">
        <v>1</v>
      </c>
      <c r="X15" s="406">
        <v>1</v>
      </c>
      <c r="Y15" s="406">
        <v>1</v>
      </c>
      <c r="Z15" s="406">
        <v>1</v>
      </c>
      <c r="AA15" s="406">
        <v>1</v>
      </c>
      <c r="AB15" s="406"/>
      <c r="AC15" s="406">
        <v>1</v>
      </c>
      <c r="AD15" s="406"/>
      <c r="AE15" s="406"/>
      <c r="AF15" s="406"/>
      <c r="AG15" s="406"/>
      <c r="AH15" s="406"/>
      <c r="AI15" s="406"/>
      <c r="AJ15" s="406"/>
      <c r="AK15" s="406"/>
      <c r="AL15" s="406"/>
      <c r="AM15" s="406"/>
      <c r="AN15" s="406"/>
      <c r="AO15" s="406"/>
      <c r="AP15" s="406"/>
      <c r="AQ15" s="406"/>
      <c r="AR15" s="406"/>
      <c r="AS15" s="406"/>
      <c r="AT15" s="406"/>
      <c r="AU15" s="406"/>
      <c r="AV15" s="406"/>
      <c r="AW15" s="406"/>
      <c r="AX15" s="406"/>
      <c r="AY15" s="406"/>
      <c r="AZ15" s="406"/>
      <c r="BA15" s="406"/>
      <c r="BB15" s="406"/>
      <c r="BC15" s="406"/>
      <c r="BD15" s="406"/>
      <c r="BE15" s="406"/>
      <c r="BF15" s="406"/>
      <c r="BG15" s="406"/>
      <c r="BH15" s="406"/>
      <c r="BI15" s="406"/>
      <c r="BK15" s="424" t="str">
        <f t="shared" si="7"/>
        <v>+H15</v>
      </c>
      <c r="BL15" s="424" t="str">
        <f t="shared" si="7"/>
        <v>+H15</v>
      </c>
      <c r="BM15" s="424" t="str">
        <f t="shared" si="2"/>
        <v>+H15</v>
      </c>
      <c r="BN15" s="424" t="str">
        <f t="shared" si="2"/>
        <v>+H15</v>
      </c>
      <c r="BO15" s="424" t="str">
        <f t="shared" si="2"/>
        <v>+H15</v>
      </c>
      <c r="BP15" s="424" t="str">
        <f t="shared" si="2"/>
        <v>+H15</v>
      </c>
      <c r="BQ15" s="424" t="str">
        <f t="shared" si="2"/>
        <v>+H15</v>
      </c>
      <c r="BR15" s="424" t="str">
        <f t="shared" si="2"/>
        <v>+H15</v>
      </c>
      <c r="BS15" s="424" t="str">
        <f t="shared" si="2"/>
        <v>+H15</v>
      </c>
      <c r="BT15" s="424" t="str">
        <f t="shared" si="2"/>
        <v>+H15</v>
      </c>
      <c r="BU15" s="424" t="str">
        <f t="shared" si="2"/>
        <v>+H15</v>
      </c>
      <c r="BV15" s="424" t="str">
        <f t="shared" si="2"/>
        <v/>
      </c>
      <c r="BW15" s="424" t="str">
        <f t="shared" si="2"/>
        <v>+H15</v>
      </c>
      <c r="BX15" s="424" t="str">
        <f t="shared" si="2"/>
        <v>+H15</v>
      </c>
      <c r="BY15" s="424" t="str">
        <f t="shared" si="2"/>
        <v>+H15</v>
      </c>
      <c r="BZ15" s="424" t="str">
        <f t="shared" si="2"/>
        <v>+H15</v>
      </c>
      <c r="CA15" s="424" t="str">
        <f t="shared" si="2"/>
        <v>+H15</v>
      </c>
      <c r="CB15" s="424" t="str">
        <f t="shared" si="2"/>
        <v>+H15</v>
      </c>
      <c r="CC15" s="424" t="str">
        <f t="shared" si="3"/>
        <v/>
      </c>
      <c r="CD15" s="424" t="str">
        <f t="shared" si="3"/>
        <v>+H15</v>
      </c>
      <c r="CE15" s="424" t="str">
        <f t="shared" si="3"/>
        <v/>
      </c>
      <c r="CF15" s="424" t="str">
        <f t="shared" si="3"/>
        <v/>
      </c>
      <c r="CG15" s="424" t="str">
        <f t="shared" si="3"/>
        <v/>
      </c>
      <c r="CH15" s="424" t="str">
        <f t="shared" si="3"/>
        <v/>
      </c>
      <c r="CI15" s="424" t="str">
        <f t="shared" si="3"/>
        <v/>
      </c>
      <c r="CJ15" s="424" t="str">
        <f t="shared" si="3"/>
        <v/>
      </c>
      <c r="CK15" s="424" t="str">
        <f t="shared" si="3"/>
        <v/>
      </c>
      <c r="CL15" s="424" t="str">
        <f t="shared" si="3"/>
        <v/>
      </c>
      <c r="CM15" s="424" t="str">
        <f t="shared" si="3"/>
        <v/>
      </c>
      <c r="CN15" s="424" t="str">
        <f t="shared" si="3"/>
        <v/>
      </c>
      <c r="CO15" s="424" t="str">
        <f t="shared" si="3"/>
        <v/>
      </c>
      <c r="CP15" s="424" t="str">
        <f t="shared" si="3"/>
        <v/>
      </c>
      <c r="CQ15" s="424" t="str">
        <f t="shared" si="3"/>
        <v/>
      </c>
      <c r="CR15" s="424" t="str">
        <f t="shared" si="3"/>
        <v/>
      </c>
      <c r="CS15" s="424" t="str">
        <f t="shared" si="4"/>
        <v/>
      </c>
      <c r="CT15" s="424" t="str">
        <f t="shared" si="4"/>
        <v/>
      </c>
      <c r="CU15" s="424" t="str">
        <f t="shared" si="4"/>
        <v/>
      </c>
      <c r="CV15" s="424" t="str">
        <f t="shared" si="4"/>
        <v/>
      </c>
      <c r="CW15" s="424" t="str">
        <f t="shared" si="4"/>
        <v/>
      </c>
      <c r="CX15" s="424" t="str">
        <f t="shared" si="4"/>
        <v/>
      </c>
      <c r="CY15" s="424" t="str">
        <f t="shared" si="4"/>
        <v/>
      </c>
      <c r="CZ15" s="424" t="str">
        <f t="shared" si="4"/>
        <v/>
      </c>
      <c r="DA15" s="424" t="str">
        <f t="shared" si="4"/>
        <v/>
      </c>
      <c r="DB15" s="424" t="str">
        <f t="shared" si="4"/>
        <v/>
      </c>
      <c r="DC15" s="424" t="str">
        <f t="shared" si="4"/>
        <v/>
      </c>
      <c r="DD15" s="424" t="str">
        <f t="shared" si="4"/>
        <v/>
      </c>
      <c r="DE15" s="424" t="str">
        <f t="shared" si="4"/>
        <v/>
      </c>
      <c r="DF15" s="424" t="str">
        <f t="shared" si="4"/>
        <v/>
      </c>
      <c r="DG15" s="424" t="str">
        <f t="shared" si="4"/>
        <v/>
      </c>
      <c r="DH15" s="424" t="str">
        <f t="shared" si="4"/>
        <v/>
      </c>
      <c r="DI15" s="424" t="str">
        <f t="shared" si="5"/>
        <v/>
      </c>
      <c r="DJ15" s="424" t="str">
        <f t="shared" si="5"/>
        <v/>
      </c>
    </row>
    <row r="16" spans="1:114">
      <c r="B16" s="1626"/>
      <c r="C16" s="1628"/>
      <c r="D16" s="1362"/>
      <c r="E16" s="1362"/>
      <c r="F16" s="421" t="s">
        <v>589</v>
      </c>
      <c r="G16" s="411" t="s">
        <v>415</v>
      </c>
      <c r="H16" s="418">
        <v>1</v>
      </c>
      <c r="I16" s="408">
        <f t="shared" si="6"/>
        <v>20</v>
      </c>
      <c r="J16" s="406">
        <v>1</v>
      </c>
      <c r="K16" s="406">
        <v>1</v>
      </c>
      <c r="L16" s="406">
        <v>1</v>
      </c>
      <c r="M16" s="406">
        <v>1</v>
      </c>
      <c r="N16" s="406">
        <v>1</v>
      </c>
      <c r="O16" s="406">
        <v>1</v>
      </c>
      <c r="P16" s="406">
        <v>1</v>
      </c>
      <c r="Q16" s="406">
        <v>1</v>
      </c>
      <c r="R16" s="406">
        <v>1</v>
      </c>
      <c r="S16" s="406">
        <v>1</v>
      </c>
      <c r="T16" s="406">
        <v>1</v>
      </c>
      <c r="U16" s="406"/>
      <c r="V16" s="406">
        <v>1</v>
      </c>
      <c r="W16" s="406">
        <v>1</v>
      </c>
      <c r="X16" s="406">
        <v>1</v>
      </c>
      <c r="Y16" s="406">
        <v>1</v>
      </c>
      <c r="Z16" s="406">
        <v>1</v>
      </c>
      <c r="AA16" s="406">
        <v>1</v>
      </c>
      <c r="AB16" s="406"/>
      <c r="AC16" s="406">
        <v>1</v>
      </c>
      <c r="AD16" s="406"/>
      <c r="AE16" s="406"/>
      <c r="AF16" s="406"/>
      <c r="AG16" s="406"/>
      <c r="AH16" s="406">
        <v>1</v>
      </c>
      <c r="AI16" s="406">
        <v>1</v>
      </c>
      <c r="AJ16" s="406"/>
      <c r="AK16" s="406"/>
      <c r="AL16" s="406"/>
      <c r="AM16" s="406"/>
      <c r="AN16" s="406"/>
      <c r="AO16" s="406"/>
      <c r="AP16" s="406"/>
      <c r="AQ16" s="406"/>
      <c r="AR16" s="406"/>
      <c r="AS16" s="406"/>
      <c r="AT16" s="406"/>
      <c r="AU16" s="406"/>
      <c r="AV16" s="406"/>
      <c r="AW16" s="406"/>
      <c r="AX16" s="406"/>
      <c r="AY16" s="406"/>
      <c r="AZ16" s="406"/>
      <c r="BA16" s="406"/>
      <c r="BB16" s="406"/>
      <c r="BC16" s="406"/>
      <c r="BD16" s="406"/>
      <c r="BE16" s="406"/>
      <c r="BF16" s="406"/>
      <c r="BG16" s="406"/>
      <c r="BH16" s="406"/>
      <c r="BI16" s="406"/>
      <c r="BK16" s="424" t="str">
        <f t="shared" si="7"/>
        <v>+H16</v>
      </c>
      <c r="BL16" s="424" t="str">
        <f t="shared" si="7"/>
        <v>+H16</v>
      </c>
      <c r="BM16" s="424" t="str">
        <f t="shared" si="2"/>
        <v>+H16</v>
      </c>
      <c r="BN16" s="424" t="str">
        <f t="shared" si="2"/>
        <v>+H16</v>
      </c>
      <c r="BO16" s="424" t="str">
        <f t="shared" si="2"/>
        <v>+H16</v>
      </c>
      <c r="BP16" s="424" t="str">
        <f t="shared" si="2"/>
        <v>+H16</v>
      </c>
      <c r="BQ16" s="424" t="str">
        <f t="shared" si="2"/>
        <v>+H16</v>
      </c>
      <c r="BR16" s="424" t="str">
        <f t="shared" si="2"/>
        <v>+H16</v>
      </c>
      <c r="BS16" s="424" t="str">
        <f t="shared" si="2"/>
        <v>+H16</v>
      </c>
      <c r="BT16" s="424" t="str">
        <f t="shared" si="2"/>
        <v>+H16</v>
      </c>
      <c r="BU16" s="424" t="str">
        <f t="shared" si="2"/>
        <v>+H16</v>
      </c>
      <c r="BV16" s="424" t="str">
        <f t="shared" si="2"/>
        <v/>
      </c>
      <c r="BW16" s="424" t="str">
        <f t="shared" si="2"/>
        <v>+H16</v>
      </c>
      <c r="BX16" s="424" t="str">
        <f t="shared" si="2"/>
        <v>+H16</v>
      </c>
      <c r="BY16" s="424" t="str">
        <f t="shared" si="2"/>
        <v>+H16</v>
      </c>
      <c r="BZ16" s="424" t="str">
        <f t="shared" si="2"/>
        <v>+H16</v>
      </c>
      <c r="CA16" s="424" t="str">
        <f t="shared" si="2"/>
        <v>+H16</v>
      </c>
      <c r="CB16" s="424" t="str">
        <f t="shared" si="2"/>
        <v>+H16</v>
      </c>
      <c r="CC16" s="424" t="str">
        <f t="shared" si="3"/>
        <v/>
      </c>
      <c r="CD16" s="424" t="str">
        <f t="shared" si="3"/>
        <v>+H16</v>
      </c>
      <c r="CE16" s="424" t="str">
        <f t="shared" si="3"/>
        <v/>
      </c>
      <c r="CF16" s="424" t="str">
        <f t="shared" si="3"/>
        <v/>
      </c>
      <c r="CG16" s="424" t="str">
        <f t="shared" si="3"/>
        <v/>
      </c>
      <c r="CH16" s="424" t="str">
        <f t="shared" si="3"/>
        <v/>
      </c>
      <c r="CI16" s="424" t="str">
        <f t="shared" si="3"/>
        <v>+H16</v>
      </c>
      <c r="CJ16" s="424" t="str">
        <f t="shared" si="3"/>
        <v>+H16</v>
      </c>
      <c r="CK16" s="424" t="str">
        <f t="shared" si="3"/>
        <v/>
      </c>
      <c r="CL16" s="424" t="str">
        <f t="shared" si="3"/>
        <v/>
      </c>
      <c r="CM16" s="424" t="str">
        <f t="shared" si="3"/>
        <v/>
      </c>
      <c r="CN16" s="424" t="str">
        <f t="shared" si="3"/>
        <v/>
      </c>
      <c r="CO16" s="424" t="str">
        <f t="shared" si="3"/>
        <v/>
      </c>
      <c r="CP16" s="424" t="str">
        <f t="shared" si="3"/>
        <v/>
      </c>
      <c r="CQ16" s="424" t="str">
        <f t="shared" si="3"/>
        <v/>
      </c>
      <c r="CR16" s="424" t="str">
        <f t="shared" si="3"/>
        <v/>
      </c>
      <c r="CS16" s="424" t="str">
        <f t="shared" si="4"/>
        <v/>
      </c>
      <c r="CT16" s="424" t="str">
        <f t="shared" si="4"/>
        <v/>
      </c>
      <c r="CU16" s="424" t="str">
        <f t="shared" si="4"/>
        <v/>
      </c>
      <c r="CV16" s="424" t="str">
        <f t="shared" si="4"/>
        <v/>
      </c>
      <c r="CW16" s="424" t="str">
        <f t="shared" si="4"/>
        <v/>
      </c>
      <c r="CX16" s="424" t="str">
        <f t="shared" si="4"/>
        <v/>
      </c>
      <c r="CY16" s="424" t="str">
        <f t="shared" si="4"/>
        <v/>
      </c>
      <c r="CZ16" s="424" t="str">
        <f t="shared" si="4"/>
        <v/>
      </c>
      <c r="DA16" s="424" t="str">
        <f t="shared" si="4"/>
        <v/>
      </c>
      <c r="DB16" s="424" t="str">
        <f t="shared" si="4"/>
        <v/>
      </c>
      <c r="DC16" s="424" t="str">
        <f t="shared" si="4"/>
        <v/>
      </c>
      <c r="DD16" s="424" t="str">
        <f t="shared" si="4"/>
        <v/>
      </c>
      <c r="DE16" s="424" t="str">
        <f t="shared" si="4"/>
        <v/>
      </c>
      <c r="DF16" s="424" t="str">
        <f t="shared" si="4"/>
        <v/>
      </c>
      <c r="DG16" s="424" t="str">
        <f t="shared" si="4"/>
        <v/>
      </c>
      <c r="DH16" s="424" t="str">
        <f t="shared" si="4"/>
        <v/>
      </c>
      <c r="DI16" s="424" t="str">
        <f t="shared" si="5"/>
        <v/>
      </c>
      <c r="DJ16" s="424" t="str">
        <f t="shared" si="5"/>
        <v/>
      </c>
    </row>
    <row r="17" spans="2:114">
      <c r="B17" s="1626"/>
      <c r="C17" s="1628"/>
      <c r="D17" s="1362"/>
      <c r="E17" s="1361" t="s">
        <v>533</v>
      </c>
      <c r="F17" s="419" t="s">
        <v>590</v>
      </c>
      <c r="G17" s="409" t="s">
        <v>416</v>
      </c>
      <c r="H17" s="418">
        <v>1</v>
      </c>
      <c r="I17" s="408">
        <f t="shared" si="6"/>
        <v>20</v>
      </c>
      <c r="J17" s="406">
        <v>1</v>
      </c>
      <c r="K17" s="406">
        <v>1</v>
      </c>
      <c r="L17" s="406">
        <v>1</v>
      </c>
      <c r="M17" s="406">
        <v>1</v>
      </c>
      <c r="N17" s="406">
        <v>1</v>
      </c>
      <c r="O17" s="406">
        <v>1</v>
      </c>
      <c r="P17" s="406">
        <v>1</v>
      </c>
      <c r="Q17" s="406">
        <v>1</v>
      </c>
      <c r="R17" s="406">
        <v>1</v>
      </c>
      <c r="S17" s="406">
        <v>1</v>
      </c>
      <c r="T17" s="406">
        <v>1</v>
      </c>
      <c r="U17" s="406"/>
      <c r="V17" s="406">
        <v>1</v>
      </c>
      <c r="W17" s="406">
        <v>1</v>
      </c>
      <c r="X17" s="406">
        <v>1</v>
      </c>
      <c r="Y17" s="406">
        <v>1</v>
      </c>
      <c r="Z17" s="406">
        <v>1</v>
      </c>
      <c r="AA17" s="406"/>
      <c r="AB17" s="406"/>
      <c r="AC17" s="406"/>
      <c r="AD17" s="406">
        <v>1</v>
      </c>
      <c r="AE17" s="406">
        <v>1</v>
      </c>
      <c r="AF17" s="406">
        <v>1</v>
      </c>
      <c r="AG17" s="406">
        <v>1</v>
      </c>
      <c r="AH17" s="406"/>
      <c r="AI17" s="406"/>
      <c r="AJ17" s="406"/>
      <c r="AK17" s="406"/>
      <c r="AL17" s="406"/>
      <c r="AM17" s="406"/>
      <c r="AN17" s="406"/>
      <c r="AO17" s="406"/>
      <c r="AP17" s="406"/>
      <c r="AQ17" s="406"/>
      <c r="AR17" s="406"/>
      <c r="AS17" s="406"/>
      <c r="AT17" s="406"/>
      <c r="AU17" s="406"/>
      <c r="AV17" s="406"/>
      <c r="AW17" s="406"/>
      <c r="AX17" s="406"/>
      <c r="AY17" s="406"/>
      <c r="AZ17" s="406"/>
      <c r="BA17" s="406"/>
      <c r="BB17" s="406"/>
      <c r="BC17" s="406"/>
      <c r="BD17" s="406"/>
      <c r="BE17" s="406"/>
      <c r="BF17" s="406"/>
      <c r="BG17" s="406"/>
      <c r="BH17" s="406"/>
      <c r="BI17" s="406"/>
      <c r="BK17" s="424" t="str">
        <f t="shared" si="7"/>
        <v>+H17</v>
      </c>
      <c r="BL17" s="424" t="str">
        <f t="shared" si="7"/>
        <v>+H17</v>
      </c>
      <c r="BM17" s="424" t="str">
        <f t="shared" si="2"/>
        <v>+H17</v>
      </c>
      <c r="BN17" s="424" t="str">
        <f t="shared" si="2"/>
        <v>+H17</v>
      </c>
      <c r="BO17" s="424" t="str">
        <f t="shared" si="2"/>
        <v>+H17</v>
      </c>
      <c r="BP17" s="424" t="str">
        <f t="shared" si="2"/>
        <v>+H17</v>
      </c>
      <c r="BQ17" s="424" t="str">
        <f t="shared" si="2"/>
        <v>+H17</v>
      </c>
      <c r="BR17" s="424" t="str">
        <f t="shared" si="2"/>
        <v>+H17</v>
      </c>
      <c r="BS17" s="424" t="str">
        <f t="shared" si="2"/>
        <v>+H17</v>
      </c>
      <c r="BT17" s="424" t="str">
        <f t="shared" si="2"/>
        <v>+H17</v>
      </c>
      <c r="BU17" s="424" t="str">
        <f t="shared" si="2"/>
        <v>+H17</v>
      </c>
      <c r="BV17" s="424" t="str">
        <f t="shared" si="2"/>
        <v/>
      </c>
      <c r="BW17" s="424" t="str">
        <f t="shared" si="2"/>
        <v>+H17</v>
      </c>
      <c r="BX17" s="424" t="str">
        <f t="shared" si="2"/>
        <v>+H17</v>
      </c>
      <c r="BY17" s="424" t="str">
        <f t="shared" si="2"/>
        <v>+H17</v>
      </c>
      <c r="BZ17" s="424" t="str">
        <f t="shared" si="2"/>
        <v>+H17</v>
      </c>
      <c r="CA17" s="424" t="str">
        <f t="shared" si="2"/>
        <v>+H17</v>
      </c>
      <c r="CB17" s="424" t="str">
        <f t="shared" si="2"/>
        <v/>
      </c>
      <c r="CC17" s="424" t="str">
        <f t="shared" si="3"/>
        <v/>
      </c>
      <c r="CD17" s="424" t="str">
        <f t="shared" si="3"/>
        <v/>
      </c>
      <c r="CE17" s="424" t="str">
        <f t="shared" si="3"/>
        <v>+H17</v>
      </c>
      <c r="CF17" s="424" t="str">
        <f t="shared" si="3"/>
        <v>+H17</v>
      </c>
      <c r="CG17" s="424" t="str">
        <f t="shared" si="3"/>
        <v>+H17</v>
      </c>
      <c r="CH17" s="424" t="str">
        <f t="shared" si="3"/>
        <v>+H17</v>
      </c>
      <c r="CI17" s="424" t="str">
        <f t="shared" si="3"/>
        <v/>
      </c>
      <c r="CJ17" s="424" t="str">
        <f t="shared" si="3"/>
        <v/>
      </c>
      <c r="CK17" s="424" t="str">
        <f t="shared" si="3"/>
        <v/>
      </c>
      <c r="CL17" s="424" t="str">
        <f t="shared" si="3"/>
        <v/>
      </c>
      <c r="CM17" s="424" t="str">
        <f t="shared" si="3"/>
        <v/>
      </c>
      <c r="CN17" s="424" t="str">
        <f t="shared" si="3"/>
        <v/>
      </c>
      <c r="CO17" s="424" t="str">
        <f t="shared" si="3"/>
        <v/>
      </c>
      <c r="CP17" s="424" t="str">
        <f t="shared" si="3"/>
        <v/>
      </c>
      <c r="CQ17" s="424" t="str">
        <f t="shared" si="3"/>
        <v/>
      </c>
      <c r="CR17" s="424" t="str">
        <f t="shared" si="3"/>
        <v/>
      </c>
      <c r="CS17" s="424" t="str">
        <f t="shared" si="4"/>
        <v/>
      </c>
      <c r="CT17" s="424" t="str">
        <f t="shared" si="4"/>
        <v/>
      </c>
      <c r="CU17" s="424" t="str">
        <f t="shared" si="4"/>
        <v/>
      </c>
      <c r="CV17" s="424" t="str">
        <f t="shared" si="4"/>
        <v/>
      </c>
      <c r="CW17" s="424" t="str">
        <f t="shared" si="4"/>
        <v/>
      </c>
      <c r="CX17" s="424" t="str">
        <f t="shared" si="4"/>
        <v/>
      </c>
      <c r="CY17" s="424" t="str">
        <f t="shared" si="4"/>
        <v/>
      </c>
      <c r="CZ17" s="424" t="str">
        <f t="shared" si="4"/>
        <v/>
      </c>
      <c r="DA17" s="424" t="str">
        <f t="shared" si="4"/>
        <v/>
      </c>
      <c r="DB17" s="424" t="str">
        <f t="shared" si="4"/>
        <v/>
      </c>
      <c r="DC17" s="424" t="str">
        <f t="shared" si="4"/>
        <v/>
      </c>
      <c r="DD17" s="424" t="str">
        <f t="shared" si="4"/>
        <v/>
      </c>
      <c r="DE17" s="424" t="str">
        <f t="shared" si="4"/>
        <v/>
      </c>
      <c r="DF17" s="424" t="str">
        <f t="shared" si="4"/>
        <v/>
      </c>
      <c r="DG17" s="424" t="str">
        <f t="shared" si="4"/>
        <v/>
      </c>
      <c r="DH17" s="424" t="str">
        <f t="shared" si="4"/>
        <v/>
      </c>
      <c r="DI17" s="424" t="str">
        <f t="shared" si="5"/>
        <v/>
      </c>
      <c r="DJ17" s="424" t="str">
        <f t="shared" si="5"/>
        <v/>
      </c>
    </row>
    <row r="18" spans="2:114">
      <c r="B18" s="1626"/>
      <c r="C18" s="1628"/>
      <c r="D18" s="1362"/>
      <c r="E18" s="1362"/>
      <c r="F18" s="421" t="s">
        <v>591</v>
      </c>
      <c r="G18" s="411" t="s">
        <v>417</v>
      </c>
      <c r="H18" s="418">
        <v>1</v>
      </c>
      <c r="I18" s="408">
        <f t="shared" si="6"/>
        <v>22</v>
      </c>
      <c r="J18" s="406">
        <v>1</v>
      </c>
      <c r="K18" s="406">
        <v>1</v>
      </c>
      <c r="L18" s="406">
        <v>1</v>
      </c>
      <c r="M18" s="406">
        <v>1</v>
      </c>
      <c r="N18" s="406">
        <v>1</v>
      </c>
      <c r="O18" s="406">
        <v>1</v>
      </c>
      <c r="P18" s="406">
        <v>1</v>
      </c>
      <c r="Q18" s="406">
        <v>1</v>
      </c>
      <c r="R18" s="406">
        <v>1</v>
      </c>
      <c r="S18" s="406">
        <v>1</v>
      </c>
      <c r="T18" s="406">
        <v>1</v>
      </c>
      <c r="U18" s="406"/>
      <c r="V18" s="406">
        <v>1</v>
      </c>
      <c r="W18" s="406">
        <v>1</v>
      </c>
      <c r="X18" s="406">
        <v>1</v>
      </c>
      <c r="Y18" s="406">
        <v>1</v>
      </c>
      <c r="Z18" s="406">
        <v>1</v>
      </c>
      <c r="AA18" s="406"/>
      <c r="AB18" s="406"/>
      <c r="AC18" s="406"/>
      <c r="AD18" s="406">
        <v>1</v>
      </c>
      <c r="AE18" s="406">
        <v>1</v>
      </c>
      <c r="AF18" s="406">
        <v>1</v>
      </c>
      <c r="AG18" s="406">
        <v>1</v>
      </c>
      <c r="AH18" s="406">
        <v>1</v>
      </c>
      <c r="AI18" s="406">
        <v>1</v>
      </c>
      <c r="AJ18" s="406"/>
      <c r="AK18" s="406"/>
      <c r="AL18" s="406"/>
      <c r="AM18" s="406"/>
      <c r="AN18" s="406"/>
      <c r="AO18" s="406"/>
      <c r="AP18" s="406"/>
      <c r="AQ18" s="406"/>
      <c r="AR18" s="406"/>
      <c r="AS18" s="406"/>
      <c r="AT18" s="406"/>
      <c r="AU18" s="406"/>
      <c r="AV18" s="406"/>
      <c r="AW18" s="406"/>
      <c r="AX18" s="406"/>
      <c r="AY18" s="406"/>
      <c r="AZ18" s="406"/>
      <c r="BA18" s="406"/>
      <c r="BB18" s="406"/>
      <c r="BC18" s="406"/>
      <c r="BD18" s="406"/>
      <c r="BE18" s="406"/>
      <c r="BF18" s="406"/>
      <c r="BG18" s="406"/>
      <c r="BH18" s="406"/>
      <c r="BI18" s="406"/>
      <c r="BK18" s="424" t="str">
        <f t="shared" si="7"/>
        <v>+H18</v>
      </c>
      <c r="BL18" s="424" t="str">
        <f t="shared" si="7"/>
        <v>+H18</v>
      </c>
      <c r="BM18" s="424" t="str">
        <f t="shared" si="2"/>
        <v>+H18</v>
      </c>
      <c r="BN18" s="424" t="str">
        <f t="shared" si="2"/>
        <v>+H18</v>
      </c>
      <c r="BO18" s="424" t="str">
        <f t="shared" si="2"/>
        <v>+H18</v>
      </c>
      <c r="BP18" s="424" t="str">
        <f t="shared" si="2"/>
        <v>+H18</v>
      </c>
      <c r="BQ18" s="424" t="str">
        <f t="shared" si="2"/>
        <v>+H18</v>
      </c>
      <c r="BR18" s="424" t="str">
        <f t="shared" si="2"/>
        <v>+H18</v>
      </c>
      <c r="BS18" s="424" t="str">
        <f t="shared" si="2"/>
        <v>+H18</v>
      </c>
      <c r="BT18" s="424" t="str">
        <f t="shared" si="2"/>
        <v>+H18</v>
      </c>
      <c r="BU18" s="424" t="str">
        <f t="shared" si="2"/>
        <v>+H18</v>
      </c>
      <c r="BV18" s="424" t="str">
        <f t="shared" si="2"/>
        <v/>
      </c>
      <c r="BW18" s="424" t="str">
        <f t="shared" si="2"/>
        <v>+H18</v>
      </c>
      <c r="BX18" s="424" t="str">
        <f t="shared" si="2"/>
        <v>+H18</v>
      </c>
      <c r="BY18" s="424" t="str">
        <f t="shared" si="2"/>
        <v>+H18</v>
      </c>
      <c r="BZ18" s="424" t="str">
        <f t="shared" si="2"/>
        <v>+H18</v>
      </c>
      <c r="CA18" s="424" t="str">
        <f t="shared" si="2"/>
        <v>+H18</v>
      </c>
      <c r="CB18" s="424" t="str">
        <f t="shared" si="2"/>
        <v/>
      </c>
      <c r="CC18" s="424" t="str">
        <f t="shared" si="3"/>
        <v/>
      </c>
      <c r="CD18" s="424" t="str">
        <f t="shared" si="3"/>
        <v/>
      </c>
      <c r="CE18" s="424" t="str">
        <f t="shared" si="3"/>
        <v>+H18</v>
      </c>
      <c r="CF18" s="424" t="str">
        <f t="shared" si="3"/>
        <v>+H18</v>
      </c>
      <c r="CG18" s="424" t="str">
        <f t="shared" si="3"/>
        <v>+H18</v>
      </c>
      <c r="CH18" s="424" t="str">
        <f t="shared" si="3"/>
        <v>+H18</v>
      </c>
      <c r="CI18" s="424" t="str">
        <f t="shared" si="3"/>
        <v>+H18</v>
      </c>
      <c r="CJ18" s="424" t="str">
        <f t="shared" si="3"/>
        <v>+H18</v>
      </c>
      <c r="CK18" s="424" t="str">
        <f t="shared" si="3"/>
        <v/>
      </c>
      <c r="CL18" s="424" t="str">
        <f t="shared" si="3"/>
        <v/>
      </c>
      <c r="CM18" s="424" t="str">
        <f t="shared" si="3"/>
        <v/>
      </c>
      <c r="CN18" s="424" t="str">
        <f t="shared" si="3"/>
        <v/>
      </c>
      <c r="CO18" s="424" t="str">
        <f t="shared" si="3"/>
        <v/>
      </c>
      <c r="CP18" s="424" t="str">
        <f t="shared" si="3"/>
        <v/>
      </c>
      <c r="CQ18" s="424" t="str">
        <f t="shared" si="3"/>
        <v/>
      </c>
      <c r="CR18" s="424" t="str">
        <f t="shared" si="3"/>
        <v/>
      </c>
      <c r="CS18" s="424" t="str">
        <f t="shared" si="4"/>
        <v/>
      </c>
      <c r="CT18" s="424" t="str">
        <f t="shared" si="4"/>
        <v/>
      </c>
      <c r="CU18" s="424" t="str">
        <f t="shared" si="4"/>
        <v/>
      </c>
      <c r="CV18" s="424" t="str">
        <f t="shared" si="4"/>
        <v/>
      </c>
      <c r="CW18" s="424" t="str">
        <f t="shared" si="4"/>
        <v/>
      </c>
      <c r="CX18" s="424" t="str">
        <f t="shared" si="4"/>
        <v/>
      </c>
      <c r="CY18" s="424" t="str">
        <f t="shared" si="4"/>
        <v/>
      </c>
      <c r="CZ18" s="424" t="str">
        <f t="shared" si="4"/>
        <v/>
      </c>
      <c r="DA18" s="424" t="str">
        <f t="shared" si="4"/>
        <v/>
      </c>
      <c r="DB18" s="424" t="str">
        <f t="shared" si="4"/>
        <v/>
      </c>
      <c r="DC18" s="424" t="str">
        <f t="shared" si="4"/>
        <v/>
      </c>
      <c r="DD18" s="424" t="str">
        <f t="shared" si="4"/>
        <v/>
      </c>
      <c r="DE18" s="424" t="str">
        <f t="shared" si="4"/>
        <v/>
      </c>
      <c r="DF18" s="424" t="str">
        <f t="shared" si="4"/>
        <v/>
      </c>
      <c r="DG18" s="424" t="str">
        <f t="shared" si="4"/>
        <v/>
      </c>
      <c r="DH18" s="424" t="str">
        <f t="shared" si="4"/>
        <v/>
      </c>
      <c r="DI18" s="424" t="str">
        <f t="shared" si="5"/>
        <v/>
      </c>
      <c r="DJ18" s="424" t="str">
        <f t="shared" si="5"/>
        <v/>
      </c>
    </row>
    <row r="19" spans="2:114">
      <c r="B19" s="1626"/>
      <c r="C19" s="1628"/>
      <c r="D19" s="1362"/>
      <c r="E19" s="1361" t="s">
        <v>534</v>
      </c>
      <c r="F19" s="419" t="s">
        <v>592</v>
      </c>
      <c r="G19" s="409" t="s">
        <v>418</v>
      </c>
      <c r="H19" s="418">
        <v>1</v>
      </c>
      <c r="I19" s="408">
        <f t="shared" si="6"/>
        <v>15</v>
      </c>
      <c r="J19" s="406">
        <v>1</v>
      </c>
      <c r="K19" s="406">
        <v>1</v>
      </c>
      <c r="L19" s="406">
        <v>1</v>
      </c>
      <c r="M19" s="406">
        <v>1</v>
      </c>
      <c r="N19" s="406">
        <v>1</v>
      </c>
      <c r="O19" s="406">
        <v>1</v>
      </c>
      <c r="P19" s="406">
        <v>1</v>
      </c>
      <c r="Q19" s="406">
        <v>1</v>
      </c>
      <c r="R19" s="406">
        <v>1</v>
      </c>
      <c r="S19" s="406"/>
      <c r="T19" s="406">
        <v>1</v>
      </c>
      <c r="U19" s="406"/>
      <c r="V19" s="406"/>
      <c r="W19" s="406">
        <v>1</v>
      </c>
      <c r="X19" s="406">
        <v>1</v>
      </c>
      <c r="Y19" s="406">
        <v>1</v>
      </c>
      <c r="Z19" s="406">
        <v>1</v>
      </c>
      <c r="AA19" s="406"/>
      <c r="AB19" s="406"/>
      <c r="AC19" s="406"/>
      <c r="AD19" s="406"/>
      <c r="AE19" s="406"/>
      <c r="AF19" s="406"/>
      <c r="AG19" s="406"/>
      <c r="AH19" s="406"/>
      <c r="AI19" s="406"/>
      <c r="AJ19" s="406">
        <v>1</v>
      </c>
      <c r="AK19" s="406"/>
      <c r="AL19" s="406"/>
      <c r="AM19" s="406"/>
      <c r="AN19" s="406"/>
      <c r="AO19" s="406"/>
      <c r="AP19" s="406"/>
      <c r="AQ19" s="406"/>
      <c r="AR19" s="406"/>
      <c r="AS19" s="406"/>
      <c r="AT19" s="406"/>
      <c r="AU19" s="406"/>
      <c r="AV19" s="406"/>
      <c r="AW19" s="406"/>
      <c r="AX19" s="406"/>
      <c r="AY19" s="406"/>
      <c r="AZ19" s="406"/>
      <c r="BA19" s="406"/>
      <c r="BB19" s="406"/>
      <c r="BC19" s="406"/>
      <c r="BD19" s="406"/>
      <c r="BE19" s="406"/>
      <c r="BF19" s="406"/>
      <c r="BG19" s="406"/>
      <c r="BH19" s="406"/>
      <c r="BI19" s="406"/>
      <c r="BK19" s="424" t="str">
        <f t="shared" si="7"/>
        <v>+H19</v>
      </c>
      <c r="BL19" s="424" t="str">
        <f t="shared" si="7"/>
        <v>+H19</v>
      </c>
      <c r="BM19" s="424" t="str">
        <f t="shared" si="2"/>
        <v>+H19</v>
      </c>
      <c r="BN19" s="424" t="str">
        <f t="shared" si="2"/>
        <v>+H19</v>
      </c>
      <c r="BO19" s="424" t="str">
        <f t="shared" si="2"/>
        <v>+H19</v>
      </c>
      <c r="BP19" s="424" t="str">
        <f t="shared" si="2"/>
        <v>+H19</v>
      </c>
      <c r="BQ19" s="424" t="str">
        <f t="shared" si="2"/>
        <v>+H19</v>
      </c>
      <c r="BR19" s="424" t="str">
        <f t="shared" si="2"/>
        <v>+H19</v>
      </c>
      <c r="BS19" s="424" t="str">
        <f t="shared" si="2"/>
        <v>+H19</v>
      </c>
      <c r="BT19" s="424" t="str">
        <f t="shared" si="2"/>
        <v/>
      </c>
      <c r="BU19" s="424" t="str">
        <f t="shared" si="2"/>
        <v>+H19</v>
      </c>
      <c r="BV19" s="424" t="str">
        <f t="shared" si="2"/>
        <v/>
      </c>
      <c r="BW19" s="424" t="str">
        <f t="shared" si="2"/>
        <v/>
      </c>
      <c r="BX19" s="424" t="str">
        <f t="shared" si="2"/>
        <v>+H19</v>
      </c>
      <c r="BY19" s="424" t="str">
        <f t="shared" si="2"/>
        <v>+H19</v>
      </c>
      <c r="BZ19" s="424" t="str">
        <f t="shared" si="2"/>
        <v>+H19</v>
      </c>
      <c r="CA19" s="424" t="str">
        <f t="shared" si="2"/>
        <v>+H19</v>
      </c>
      <c r="CB19" s="424" t="str">
        <f t="shared" si="2"/>
        <v/>
      </c>
      <c r="CC19" s="424" t="str">
        <f t="shared" si="3"/>
        <v/>
      </c>
      <c r="CD19" s="424" t="str">
        <f t="shared" si="3"/>
        <v/>
      </c>
      <c r="CE19" s="424" t="str">
        <f t="shared" si="3"/>
        <v/>
      </c>
      <c r="CF19" s="424" t="str">
        <f t="shared" si="3"/>
        <v/>
      </c>
      <c r="CG19" s="424" t="str">
        <f t="shared" si="3"/>
        <v/>
      </c>
      <c r="CH19" s="424" t="str">
        <f t="shared" si="3"/>
        <v/>
      </c>
      <c r="CI19" s="424" t="str">
        <f t="shared" si="3"/>
        <v/>
      </c>
      <c r="CJ19" s="424" t="str">
        <f t="shared" si="3"/>
        <v/>
      </c>
      <c r="CK19" s="424" t="str">
        <f t="shared" si="3"/>
        <v>+H19</v>
      </c>
      <c r="CL19" s="424" t="str">
        <f t="shared" si="3"/>
        <v/>
      </c>
      <c r="CM19" s="424" t="str">
        <f t="shared" si="3"/>
        <v/>
      </c>
      <c r="CN19" s="424" t="str">
        <f t="shared" si="3"/>
        <v/>
      </c>
      <c r="CO19" s="424" t="str">
        <f t="shared" si="3"/>
        <v/>
      </c>
      <c r="CP19" s="424" t="str">
        <f t="shared" si="3"/>
        <v/>
      </c>
      <c r="CQ19" s="424" t="str">
        <f t="shared" si="3"/>
        <v/>
      </c>
      <c r="CR19" s="424" t="str">
        <f t="shared" si="3"/>
        <v/>
      </c>
      <c r="CS19" s="424" t="str">
        <f t="shared" si="4"/>
        <v/>
      </c>
      <c r="CT19" s="424" t="str">
        <f t="shared" si="4"/>
        <v/>
      </c>
      <c r="CU19" s="424" t="str">
        <f t="shared" si="4"/>
        <v/>
      </c>
      <c r="CV19" s="424" t="str">
        <f t="shared" si="4"/>
        <v/>
      </c>
      <c r="CW19" s="424" t="str">
        <f t="shared" si="4"/>
        <v/>
      </c>
      <c r="CX19" s="424" t="str">
        <f t="shared" si="4"/>
        <v/>
      </c>
      <c r="CY19" s="424" t="str">
        <f t="shared" si="4"/>
        <v/>
      </c>
      <c r="CZ19" s="424" t="str">
        <f t="shared" si="4"/>
        <v/>
      </c>
      <c r="DA19" s="424" t="str">
        <f t="shared" si="4"/>
        <v/>
      </c>
      <c r="DB19" s="424" t="str">
        <f t="shared" si="4"/>
        <v/>
      </c>
      <c r="DC19" s="424" t="str">
        <f t="shared" si="4"/>
        <v/>
      </c>
      <c r="DD19" s="424" t="str">
        <f t="shared" si="4"/>
        <v/>
      </c>
      <c r="DE19" s="424" t="str">
        <f t="shared" si="4"/>
        <v/>
      </c>
      <c r="DF19" s="424" t="str">
        <f t="shared" si="4"/>
        <v/>
      </c>
      <c r="DG19" s="424" t="str">
        <f t="shared" si="4"/>
        <v/>
      </c>
      <c r="DH19" s="424" t="str">
        <f t="shared" si="4"/>
        <v/>
      </c>
      <c r="DI19" s="424" t="str">
        <f t="shared" si="5"/>
        <v/>
      </c>
      <c r="DJ19" s="424" t="str">
        <f t="shared" si="5"/>
        <v/>
      </c>
    </row>
    <row r="20" spans="2:114">
      <c r="B20" s="1626"/>
      <c r="C20" s="1628"/>
      <c r="D20" s="1362"/>
      <c r="E20" s="1362"/>
      <c r="F20" s="421" t="s">
        <v>593</v>
      </c>
      <c r="G20" s="411" t="s">
        <v>419</v>
      </c>
      <c r="H20" s="418">
        <v>1</v>
      </c>
      <c r="I20" s="408">
        <f t="shared" si="6"/>
        <v>15</v>
      </c>
      <c r="J20" s="406">
        <v>1</v>
      </c>
      <c r="K20" s="406">
        <v>1</v>
      </c>
      <c r="L20" s="406">
        <v>1</v>
      </c>
      <c r="M20" s="406">
        <v>1</v>
      </c>
      <c r="N20" s="406">
        <v>1</v>
      </c>
      <c r="O20" s="406">
        <v>1</v>
      </c>
      <c r="P20" s="406">
        <v>1</v>
      </c>
      <c r="Q20" s="406">
        <v>1</v>
      </c>
      <c r="R20" s="406">
        <v>1</v>
      </c>
      <c r="S20" s="406">
        <v>1</v>
      </c>
      <c r="T20" s="406">
        <v>1</v>
      </c>
      <c r="U20" s="406"/>
      <c r="V20" s="406"/>
      <c r="W20" s="406">
        <v>1</v>
      </c>
      <c r="X20" s="406">
        <v>1</v>
      </c>
      <c r="Y20" s="406">
        <v>1</v>
      </c>
      <c r="Z20" s="406">
        <v>1</v>
      </c>
      <c r="AA20" s="406"/>
      <c r="AB20" s="406"/>
      <c r="AC20" s="406"/>
      <c r="AD20" s="406"/>
      <c r="AE20" s="406"/>
      <c r="AF20" s="406"/>
      <c r="AG20" s="406"/>
      <c r="AH20" s="406"/>
      <c r="AI20" s="406"/>
      <c r="AJ20" s="406"/>
      <c r="AK20" s="406"/>
      <c r="AL20" s="406"/>
      <c r="AM20" s="406"/>
      <c r="AN20" s="406"/>
      <c r="AO20" s="406"/>
      <c r="AP20" s="406"/>
      <c r="AQ20" s="406"/>
      <c r="AR20" s="406"/>
      <c r="AS20" s="406"/>
      <c r="AT20" s="406"/>
      <c r="AU20" s="406"/>
      <c r="AV20" s="406"/>
      <c r="AW20" s="406"/>
      <c r="AX20" s="406"/>
      <c r="AY20" s="406"/>
      <c r="AZ20" s="406"/>
      <c r="BA20" s="406"/>
      <c r="BB20" s="406"/>
      <c r="BC20" s="406"/>
      <c r="BD20" s="406"/>
      <c r="BE20" s="406"/>
      <c r="BF20" s="406"/>
      <c r="BG20" s="406"/>
      <c r="BH20" s="406"/>
      <c r="BI20" s="406"/>
      <c r="BK20" s="424" t="str">
        <f t="shared" si="7"/>
        <v>+H20</v>
      </c>
      <c r="BL20" s="424" t="str">
        <f t="shared" si="7"/>
        <v>+H20</v>
      </c>
      <c r="BM20" s="424" t="str">
        <f t="shared" si="2"/>
        <v>+H20</v>
      </c>
      <c r="BN20" s="424" t="str">
        <f t="shared" si="2"/>
        <v>+H20</v>
      </c>
      <c r="BO20" s="424" t="str">
        <f t="shared" si="2"/>
        <v>+H20</v>
      </c>
      <c r="BP20" s="424" t="str">
        <f t="shared" si="2"/>
        <v>+H20</v>
      </c>
      <c r="BQ20" s="424" t="str">
        <f t="shared" si="2"/>
        <v>+H20</v>
      </c>
      <c r="BR20" s="424" t="str">
        <f t="shared" si="2"/>
        <v>+H20</v>
      </c>
      <c r="BS20" s="424" t="str">
        <f t="shared" si="2"/>
        <v>+H20</v>
      </c>
      <c r="BT20" s="424" t="str">
        <f t="shared" si="2"/>
        <v>+H20</v>
      </c>
      <c r="BU20" s="424" t="str">
        <f t="shared" si="2"/>
        <v>+H20</v>
      </c>
      <c r="BV20" s="424" t="str">
        <f t="shared" si="2"/>
        <v/>
      </c>
      <c r="BW20" s="424" t="str">
        <f t="shared" si="2"/>
        <v/>
      </c>
      <c r="BX20" s="424" t="str">
        <f t="shared" si="2"/>
        <v>+H20</v>
      </c>
      <c r="BY20" s="424" t="str">
        <f t="shared" si="2"/>
        <v>+H20</v>
      </c>
      <c r="BZ20" s="424" t="str">
        <f t="shared" si="2"/>
        <v>+H20</v>
      </c>
      <c r="CA20" s="424" t="str">
        <f t="shared" si="2"/>
        <v>+H20</v>
      </c>
      <c r="CB20" s="424" t="str">
        <f t="shared" si="2"/>
        <v/>
      </c>
      <c r="CC20" s="424" t="str">
        <f t="shared" si="3"/>
        <v/>
      </c>
      <c r="CD20" s="424" t="str">
        <f t="shared" si="3"/>
        <v/>
      </c>
      <c r="CE20" s="424" t="str">
        <f t="shared" si="3"/>
        <v/>
      </c>
      <c r="CF20" s="424" t="str">
        <f t="shared" si="3"/>
        <v/>
      </c>
      <c r="CG20" s="424" t="str">
        <f t="shared" si="3"/>
        <v/>
      </c>
      <c r="CH20" s="424" t="str">
        <f t="shared" si="3"/>
        <v/>
      </c>
      <c r="CI20" s="424" t="str">
        <f t="shared" si="3"/>
        <v/>
      </c>
      <c r="CJ20" s="424" t="str">
        <f t="shared" si="3"/>
        <v/>
      </c>
      <c r="CK20" s="424" t="str">
        <f t="shared" si="3"/>
        <v/>
      </c>
      <c r="CL20" s="424" t="str">
        <f t="shared" si="3"/>
        <v/>
      </c>
      <c r="CM20" s="424" t="str">
        <f t="shared" si="3"/>
        <v/>
      </c>
      <c r="CN20" s="424" t="str">
        <f t="shared" si="3"/>
        <v/>
      </c>
      <c r="CO20" s="424" t="str">
        <f t="shared" si="3"/>
        <v/>
      </c>
      <c r="CP20" s="424" t="str">
        <f t="shared" si="3"/>
        <v/>
      </c>
      <c r="CQ20" s="424" t="str">
        <f t="shared" si="3"/>
        <v/>
      </c>
      <c r="CR20" s="424" t="str">
        <f t="shared" si="3"/>
        <v/>
      </c>
      <c r="CS20" s="424" t="str">
        <f t="shared" si="4"/>
        <v/>
      </c>
      <c r="CT20" s="424" t="str">
        <f t="shared" si="4"/>
        <v/>
      </c>
      <c r="CU20" s="424" t="str">
        <f t="shared" si="4"/>
        <v/>
      </c>
      <c r="CV20" s="424" t="str">
        <f t="shared" si="4"/>
        <v/>
      </c>
      <c r="CW20" s="424" t="str">
        <f t="shared" si="4"/>
        <v/>
      </c>
      <c r="CX20" s="424" t="str">
        <f t="shared" si="4"/>
        <v/>
      </c>
      <c r="CY20" s="424" t="str">
        <f t="shared" si="4"/>
        <v/>
      </c>
      <c r="CZ20" s="424" t="str">
        <f t="shared" si="4"/>
        <v/>
      </c>
      <c r="DA20" s="424" t="str">
        <f t="shared" si="4"/>
        <v/>
      </c>
      <c r="DB20" s="424" t="str">
        <f t="shared" si="4"/>
        <v/>
      </c>
      <c r="DC20" s="424" t="str">
        <f t="shared" si="4"/>
        <v/>
      </c>
      <c r="DD20" s="424" t="str">
        <f t="shared" si="4"/>
        <v/>
      </c>
      <c r="DE20" s="424" t="str">
        <f t="shared" si="4"/>
        <v/>
      </c>
      <c r="DF20" s="424" t="str">
        <f t="shared" si="4"/>
        <v/>
      </c>
      <c r="DG20" s="424" t="str">
        <f t="shared" si="4"/>
        <v/>
      </c>
      <c r="DH20" s="424" t="str">
        <f t="shared" si="4"/>
        <v/>
      </c>
      <c r="DI20" s="424" t="str">
        <f t="shared" si="5"/>
        <v/>
      </c>
      <c r="DJ20" s="424" t="str">
        <f t="shared" si="5"/>
        <v/>
      </c>
    </row>
    <row r="21" spans="2:114">
      <c r="B21" s="1626"/>
      <c r="C21" s="1628"/>
      <c r="D21" s="1361" t="s">
        <v>531</v>
      </c>
      <c r="E21" s="1361" t="s">
        <v>535</v>
      </c>
      <c r="F21" s="419" t="s">
        <v>576</v>
      </c>
      <c r="G21" s="409" t="s">
        <v>420</v>
      </c>
      <c r="H21" s="418">
        <v>1</v>
      </c>
      <c r="I21" s="408">
        <f t="shared" si="6"/>
        <v>7</v>
      </c>
      <c r="J21" s="406">
        <v>1</v>
      </c>
      <c r="K21" s="406">
        <v>1</v>
      </c>
      <c r="L21" s="406">
        <v>1</v>
      </c>
      <c r="M21" s="406">
        <v>1</v>
      </c>
      <c r="N21" s="406">
        <v>1</v>
      </c>
      <c r="O21" s="406">
        <v>1</v>
      </c>
      <c r="P21" s="406">
        <v>1</v>
      </c>
      <c r="Q21" s="406"/>
      <c r="R21" s="406"/>
      <c r="S21" s="406"/>
      <c r="T21" s="406"/>
      <c r="U21" s="406"/>
      <c r="V21" s="406"/>
      <c r="W21" s="406"/>
      <c r="X21" s="406"/>
      <c r="Y21" s="406"/>
      <c r="Z21" s="406"/>
      <c r="AA21" s="406"/>
      <c r="AB21" s="406"/>
      <c r="AC21" s="406"/>
      <c r="AD21" s="406"/>
      <c r="AE21" s="406"/>
      <c r="AF21" s="406"/>
      <c r="AG21" s="406"/>
      <c r="AH21" s="406"/>
      <c r="AI21" s="406"/>
      <c r="AJ21" s="406"/>
      <c r="AK21" s="406"/>
      <c r="AL21" s="406"/>
      <c r="AM21" s="406"/>
      <c r="AN21" s="406"/>
      <c r="AO21" s="406"/>
      <c r="AP21" s="406"/>
      <c r="AQ21" s="406"/>
      <c r="AR21" s="406"/>
      <c r="AS21" s="406"/>
      <c r="AT21" s="406"/>
      <c r="AU21" s="406"/>
      <c r="AV21" s="406"/>
      <c r="AW21" s="406"/>
      <c r="AX21" s="406"/>
      <c r="AY21" s="406"/>
      <c r="AZ21" s="406"/>
      <c r="BA21" s="406"/>
      <c r="BB21" s="406"/>
      <c r="BC21" s="406"/>
      <c r="BD21" s="406"/>
      <c r="BE21" s="406"/>
      <c r="BF21" s="406"/>
      <c r="BG21" s="406"/>
      <c r="BH21" s="406"/>
      <c r="BI21" s="406"/>
      <c r="BK21" s="424" t="str">
        <f t="shared" si="7"/>
        <v>+H21</v>
      </c>
      <c r="BL21" s="424" t="str">
        <f t="shared" si="7"/>
        <v>+H21</v>
      </c>
      <c r="BM21" s="424" t="str">
        <f t="shared" si="2"/>
        <v>+H21</v>
      </c>
      <c r="BN21" s="424" t="str">
        <f t="shared" si="2"/>
        <v>+H21</v>
      </c>
      <c r="BO21" s="424" t="str">
        <f t="shared" si="2"/>
        <v>+H21</v>
      </c>
      <c r="BP21" s="424" t="str">
        <f t="shared" si="2"/>
        <v>+H21</v>
      </c>
      <c r="BQ21" s="424" t="str">
        <f t="shared" si="2"/>
        <v>+H21</v>
      </c>
      <c r="BR21" s="424" t="str">
        <f t="shared" si="2"/>
        <v/>
      </c>
      <c r="BS21" s="424" t="str">
        <f t="shared" si="2"/>
        <v/>
      </c>
      <c r="BT21" s="424" t="str">
        <f t="shared" si="2"/>
        <v/>
      </c>
      <c r="BU21" s="424" t="str">
        <f t="shared" si="2"/>
        <v/>
      </c>
      <c r="BV21" s="424" t="str">
        <f t="shared" si="2"/>
        <v/>
      </c>
      <c r="BW21" s="424" t="str">
        <f t="shared" si="2"/>
        <v/>
      </c>
      <c r="BX21" s="424" t="str">
        <f t="shared" si="2"/>
        <v/>
      </c>
      <c r="BY21" s="424" t="str">
        <f t="shared" si="2"/>
        <v/>
      </c>
      <c r="BZ21" s="424" t="str">
        <f t="shared" si="2"/>
        <v/>
      </c>
      <c r="CA21" s="424" t="str">
        <f t="shared" si="2"/>
        <v/>
      </c>
      <c r="CB21" s="424" t="str">
        <f t="shared" si="2"/>
        <v/>
      </c>
      <c r="CC21" s="424" t="str">
        <f t="shared" si="3"/>
        <v/>
      </c>
      <c r="CD21" s="424" t="str">
        <f t="shared" si="3"/>
        <v/>
      </c>
      <c r="CE21" s="424" t="str">
        <f t="shared" si="3"/>
        <v/>
      </c>
      <c r="CF21" s="424" t="str">
        <f t="shared" si="3"/>
        <v/>
      </c>
      <c r="CG21" s="424" t="str">
        <f t="shared" si="3"/>
        <v/>
      </c>
      <c r="CH21" s="424" t="str">
        <f t="shared" si="3"/>
        <v/>
      </c>
      <c r="CI21" s="424" t="str">
        <f t="shared" si="3"/>
        <v/>
      </c>
      <c r="CJ21" s="424" t="str">
        <f t="shared" si="3"/>
        <v/>
      </c>
      <c r="CK21" s="424" t="str">
        <f t="shared" si="3"/>
        <v/>
      </c>
      <c r="CL21" s="424" t="str">
        <f t="shared" si="3"/>
        <v/>
      </c>
      <c r="CM21" s="424" t="str">
        <f t="shared" si="3"/>
        <v/>
      </c>
      <c r="CN21" s="424" t="str">
        <f t="shared" si="3"/>
        <v/>
      </c>
      <c r="CO21" s="424" t="str">
        <f t="shared" si="3"/>
        <v/>
      </c>
      <c r="CP21" s="424" t="str">
        <f t="shared" si="3"/>
        <v/>
      </c>
      <c r="CQ21" s="424" t="str">
        <f t="shared" si="3"/>
        <v/>
      </c>
      <c r="CR21" s="424" t="str">
        <f t="shared" si="3"/>
        <v/>
      </c>
      <c r="CS21" s="424" t="str">
        <f t="shared" si="4"/>
        <v/>
      </c>
      <c r="CT21" s="424" t="str">
        <f t="shared" si="4"/>
        <v/>
      </c>
      <c r="CU21" s="424" t="str">
        <f t="shared" si="4"/>
        <v/>
      </c>
      <c r="CV21" s="424" t="str">
        <f t="shared" si="4"/>
        <v/>
      </c>
      <c r="CW21" s="424" t="str">
        <f t="shared" si="4"/>
        <v/>
      </c>
      <c r="CX21" s="424" t="str">
        <f t="shared" si="4"/>
        <v/>
      </c>
      <c r="CY21" s="424" t="str">
        <f t="shared" si="4"/>
        <v/>
      </c>
      <c r="CZ21" s="424" t="str">
        <f t="shared" si="4"/>
        <v/>
      </c>
      <c r="DA21" s="424" t="str">
        <f t="shared" si="4"/>
        <v/>
      </c>
      <c r="DB21" s="424" t="str">
        <f t="shared" si="4"/>
        <v/>
      </c>
      <c r="DC21" s="424" t="str">
        <f t="shared" si="4"/>
        <v/>
      </c>
      <c r="DD21" s="424" t="str">
        <f t="shared" si="4"/>
        <v/>
      </c>
      <c r="DE21" s="424" t="str">
        <f t="shared" si="4"/>
        <v/>
      </c>
      <c r="DF21" s="424" t="str">
        <f t="shared" si="4"/>
        <v/>
      </c>
      <c r="DG21" s="424" t="str">
        <f t="shared" si="4"/>
        <v/>
      </c>
      <c r="DH21" s="424" t="str">
        <f t="shared" si="4"/>
        <v/>
      </c>
      <c r="DI21" s="424" t="str">
        <f t="shared" si="5"/>
        <v/>
      </c>
      <c r="DJ21" s="424" t="str">
        <f t="shared" si="5"/>
        <v/>
      </c>
    </row>
    <row r="22" spans="2:114">
      <c r="B22" s="1626"/>
      <c r="C22" s="1628"/>
      <c r="D22" s="1362"/>
      <c r="E22" s="1362"/>
      <c r="F22" s="420" t="s">
        <v>577</v>
      </c>
      <c r="G22" s="410" t="s">
        <v>421</v>
      </c>
      <c r="H22" s="418">
        <v>1</v>
      </c>
      <c r="I22" s="408">
        <f t="shared" si="6"/>
        <v>7</v>
      </c>
      <c r="J22" s="406">
        <v>1</v>
      </c>
      <c r="K22" s="406">
        <v>1</v>
      </c>
      <c r="L22" s="406">
        <v>1</v>
      </c>
      <c r="M22" s="406">
        <v>1</v>
      </c>
      <c r="N22" s="406">
        <v>1</v>
      </c>
      <c r="O22" s="406">
        <v>1</v>
      </c>
      <c r="P22" s="406">
        <v>1</v>
      </c>
      <c r="Q22" s="406"/>
      <c r="R22" s="406"/>
      <c r="S22" s="406"/>
      <c r="T22" s="406"/>
      <c r="U22" s="406"/>
      <c r="V22" s="406"/>
      <c r="W22" s="406"/>
      <c r="X22" s="406"/>
      <c r="Y22" s="406"/>
      <c r="Z22" s="406"/>
      <c r="AA22" s="406"/>
      <c r="AB22" s="406"/>
      <c r="AC22" s="406"/>
      <c r="AD22" s="406"/>
      <c r="AE22" s="406"/>
      <c r="AF22" s="406"/>
      <c r="AG22" s="406"/>
      <c r="AH22" s="406"/>
      <c r="AI22" s="406"/>
      <c r="AJ22" s="406"/>
      <c r="AK22" s="406"/>
      <c r="AL22" s="406"/>
      <c r="AM22" s="406"/>
      <c r="AN22" s="406"/>
      <c r="AO22" s="406"/>
      <c r="AP22" s="406"/>
      <c r="AQ22" s="406"/>
      <c r="AR22" s="406"/>
      <c r="AS22" s="406"/>
      <c r="AT22" s="406"/>
      <c r="AU22" s="406"/>
      <c r="AV22" s="406"/>
      <c r="AW22" s="406"/>
      <c r="AX22" s="406"/>
      <c r="AY22" s="406"/>
      <c r="AZ22" s="406"/>
      <c r="BA22" s="406"/>
      <c r="BB22" s="406"/>
      <c r="BC22" s="406"/>
      <c r="BD22" s="406"/>
      <c r="BE22" s="406"/>
      <c r="BF22" s="406"/>
      <c r="BG22" s="406"/>
      <c r="BH22" s="406"/>
      <c r="BI22" s="406"/>
      <c r="BK22" s="424" t="str">
        <f t="shared" si="7"/>
        <v>+H22</v>
      </c>
      <c r="BL22" s="424" t="str">
        <f t="shared" si="7"/>
        <v>+H22</v>
      </c>
      <c r="BM22" s="424" t="str">
        <f t="shared" si="2"/>
        <v>+H22</v>
      </c>
      <c r="BN22" s="424" t="str">
        <f t="shared" si="2"/>
        <v>+H22</v>
      </c>
      <c r="BO22" s="424" t="str">
        <f t="shared" si="2"/>
        <v>+H22</v>
      </c>
      <c r="BP22" s="424" t="str">
        <f t="shared" si="2"/>
        <v>+H22</v>
      </c>
      <c r="BQ22" s="424" t="str">
        <f t="shared" si="2"/>
        <v>+H22</v>
      </c>
      <c r="BR22" s="424" t="str">
        <f t="shared" si="2"/>
        <v/>
      </c>
      <c r="BS22" s="424" t="str">
        <f t="shared" si="2"/>
        <v/>
      </c>
      <c r="BT22" s="424" t="str">
        <f t="shared" si="2"/>
        <v/>
      </c>
      <c r="BU22" s="424" t="str">
        <f t="shared" si="2"/>
        <v/>
      </c>
      <c r="BV22" s="424" t="str">
        <f t="shared" si="2"/>
        <v/>
      </c>
      <c r="BW22" s="424" t="str">
        <f t="shared" si="2"/>
        <v/>
      </c>
      <c r="BX22" s="424" t="str">
        <f t="shared" si="2"/>
        <v/>
      </c>
      <c r="BY22" s="424" t="str">
        <f t="shared" si="2"/>
        <v/>
      </c>
      <c r="BZ22" s="424" t="str">
        <f t="shared" si="2"/>
        <v/>
      </c>
      <c r="CA22" s="424" t="str">
        <f t="shared" si="2"/>
        <v/>
      </c>
      <c r="CB22" s="424" t="str">
        <f t="shared" si="2"/>
        <v/>
      </c>
      <c r="CC22" s="424" t="str">
        <f t="shared" si="3"/>
        <v/>
      </c>
      <c r="CD22" s="424" t="str">
        <f t="shared" si="3"/>
        <v/>
      </c>
      <c r="CE22" s="424" t="str">
        <f t="shared" si="3"/>
        <v/>
      </c>
      <c r="CF22" s="424" t="str">
        <f t="shared" si="3"/>
        <v/>
      </c>
      <c r="CG22" s="424" t="str">
        <f t="shared" si="3"/>
        <v/>
      </c>
      <c r="CH22" s="424" t="str">
        <f t="shared" si="3"/>
        <v/>
      </c>
      <c r="CI22" s="424" t="str">
        <f t="shared" si="3"/>
        <v/>
      </c>
      <c r="CJ22" s="424" t="str">
        <f t="shared" si="3"/>
        <v/>
      </c>
      <c r="CK22" s="424" t="str">
        <f t="shared" si="3"/>
        <v/>
      </c>
      <c r="CL22" s="424" t="str">
        <f t="shared" si="3"/>
        <v/>
      </c>
      <c r="CM22" s="424" t="str">
        <f t="shared" si="3"/>
        <v/>
      </c>
      <c r="CN22" s="424" t="str">
        <f t="shared" si="3"/>
        <v/>
      </c>
      <c r="CO22" s="424" t="str">
        <f t="shared" si="3"/>
        <v/>
      </c>
      <c r="CP22" s="424" t="str">
        <f t="shared" si="3"/>
        <v/>
      </c>
      <c r="CQ22" s="424" t="str">
        <f t="shared" si="3"/>
        <v/>
      </c>
      <c r="CR22" s="424" t="str">
        <f t="shared" si="3"/>
        <v/>
      </c>
      <c r="CS22" s="424" t="str">
        <f t="shared" si="4"/>
        <v/>
      </c>
      <c r="CT22" s="424" t="str">
        <f t="shared" si="4"/>
        <v/>
      </c>
      <c r="CU22" s="424" t="str">
        <f t="shared" si="4"/>
        <v/>
      </c>
      <c r="CV22" s="424" t="str">
        <f t="shared" si="4"/>
        <v/>
      </c>
      <c r="CW22" s="424" t="str">
        <f t="shared" si="4"/>
        <v/>
      </c>
      <c r="CX22" s="424" t="str">
        <f t="shared" si="4"/>
        <v/>
      </c>
      <c r="CY22" s="424" t="str">
        <f t="shared" si="4"/>
        <v/>
      </c>
      <c r="CZ22" s="424" t="str">
        <f t="shared" si="4"/>
        <v/>
      </c>
      <c r="DA22" s="424" t="str">
        <f t="shared" si="4"/>
        <v/>
      </c>
      <c r="DB22" s="424" t="str">
        <f t="shared" si="4"/>
        <v/>
      </c>
      <c r="DC22" s="424" t="str">
        <f t="shared" si="4"/>
        <v/>
      </c>
      <c r="DD22" s="424" t="str">
        <f t="shared" si="4"/>
        <v/>
      </c>
      <c r="DE22" s="424" t="str">
        <f t="shared" si="4"/>
        <v/>
      </c>
      <c r="DF22" s="424" t="str">
        <f t="shared" si="4"/>
        <v/>
      </c>
      <c r="DG22" s="424" t="str">
        <f t="shared" si="4"/>
        <v/>
      </c>
      <c r="DH22" s="424" t="str">
        <f t="shared" si="4"/>
        <v/>
      </c>
      <c r="DI22" s="424" t="str">
        <f t="shared" si="5"/>
        <v/>
      </c>
      <c r="DJ22" s="424" t="str">
        <f t="shared" si="5"/>
        <v/>
      </c>
    </row>
    <row r="23" spans="2:114">
      <c r="B23" s="1626"/>
      <c r="C23" s="1628"/>
      <c r="D23" s="1362"/>
      <c r="E23" s="1362"/>
      <c r="F23" s="420" t="s">
        <v>578</v>
      </c>
      <c r="G23" s="410" t="s">
        <v>422</v>
      </c>
      <c r="H23" s="418">
        <v>1</v>
      </c>
      <c r="I23" s="408">
        <f t="shared" si="6"/>
        <v>7</v>
      </c>
      <c r="J23" s="406">
        <v>1</v>
      </c>
      <c r="K23" s="406">
        <v>1</v>
      </c>
      <c r="L23" s="406">
        <v>1</v>
      </c>
      <c r="M23" s="406">
        <v>1</v>
      </c>
      <c r="N23" s="406">
        <v>1</v>
      </c>
      <c r="O23" s="406">
        <v>1</v>
      </c>
      <c r="P23" s="406">
        <v>1</v>
      </c>
      <c r="Q23" s="406"/>
      <c r="R23" s="406"/>
      <c r="S23" s="406"/>
      <c r="T23" s="406"/>
      <c r="U23" s="406"/>
      <c r="V23" s="406"/>
      <c r="W23" s="406"/>
      <c r="X23" s="406"/>
      <c r="Y23" s="406"/>
      <c r="Z23" s="406"/>
      <c r="AA23" s="406"/>
      <c r="AB23" s="406"/>
      <c r="AC23" s="406"/>
      <c r="AD23" s="406"/>
      <c r="AE23" s="406"/>
      <c r="AF23" s="406"/>
      <c r="AG23" s="406"/>
      <c r="AH23" s="406"/>
      <c r="AI23" s="406"/>
      <c r="AJ23" s="406"/>
      <c r="AK23" s="406"/>
      <c r="AL23" s="406"/>
      <c r="AM23" s="406"/>
      <c r="AN23" s="406"/>
      <c r="AO23" s="406"/>
      <c r="AP23" s="406"/>
      <c r="AQ23" s="406"/>
      <c r="AR23" s="406"/>
      <c r="AS23" s="406"/>
      <c r="AT23" s="406"/>
      <c r="AU23" s="406"/>
      <c r="AV23" s="406"/>
      <c r="AW23" s="406"/>
      <c r="AX23" s="406"/>
      <c r="AY23" s="406"/>
      <c r="AZ23" s="406"/>
      <c r="BA23" s="406"/>
      <c r="BB23" s="406"/>
      <c r="BC23" s="406"/>
      <c r="BD23" s="406"/>
      <c r="BE23" s="406"/>
      <c r="BF23" s="406"/>
      <c r="BG23" s="406"/>
      <c r="BH23" s="406"/>
      <c r="BI23" s="406"/>
      <c r="BK23" s="424" t="str">
        <f t="shared" si="7"/>
        <v>+H23</v>
      </c>
      <c r="BL23" s="424" t="str">
        <f t="shared" si="7"/>
        <v>+H23</v>
      </c>
      <c r="BM23" s="424" t="str">
        <f t="shared" si="2"/>
        <v>+H23</v>
      </c>
      <c r="BN23" s="424" t="str">
        <f t="shared" si="2"/>
        <v>+H23</v>
      </c>
      <c r="BO23" s="424" t="str">
        <f t="shared" si="2"/>
        <v>+H23</v>
      </c>
      <c r="BP23" s="424" t="str">
        <f t="shared" si="2"/>
        <v>+H23</v>
      </c>
      <c r="BQ23" s="424" t="str">
        <f t="shared" si="2"/>
        <v>+H23</v>
      </c>
      <c r="BR23" s="424" t="str">
        <f t="shared" si="2"/>
        <v/>
      </c>
      <c r="BS23" s="424" t="str">
        <f t="shared" si="2"/>
        <v/>
      </c>
      <c r="BT23" s="424" t="str">
        <f t="shared" si="2"/>
        <v/>
      </c>
      <c r="BU23" s="424" t="str">
        <f t="shared" si="2"/>
        <v/>
      </c>
      <c r="BV23" s="424" t="str">
        <f t="shared" si="2"/>
        <v/>
      </c>
      <c r="BW23" s="424" t="str">
        <f t="shared" si="2"/>
        <v/>
      </c>
      <c r="BX23" s="424" t="str">
        <f t="shared" si="2"/>
        <v/>
      </c>
      <c r="BY23" s="424" t="str">
        <f t="shared" si="2"/>
        <v/>
      </c>
      <c r="BZ23" s="424" t="str">
        <f t="shared" si="2"/>
        <v/>
      </c>
      <c r="CA23" s="424" t="str">
        <f t="shared" si="2"/>
        <v/>
      </c>
      <c r="CB23" s="424" t="str">
        <f t="shared" si="2"/>
        <v/>
      </c>
      <c r="CC23" s="424" t="str">
        <f t="shared" si="3"/>
        <v/>
      </c>
      <c r="CD23" s="424" t="str">
        <f t="shared" si="3"/>
        <v/>
      </c>
      <c r="CE23" s="424" t="str">
        <f t="shared" si="3"/>
        <v/>
      </c>
      <c r="CF23" s="424" t="str">
        <f t="shared" si="3"/>
        <v/>
      </c>
      <c r="CG23" s="424" t="str">
        <f t="shared" si="3"/>
        <v/>
      </c>
      <c r="CH23" s="424" t="str">
        <f t="shared" si="3"/>
        <v/>
      </c>
      <c r="CI23" s="424" t="str">
        <f t="shared" si="3"/>
        <v/>
      </c>
      <c r="CJ23" s="424" t="str">
        <f t="shared" si="3"/>
        <v/>
      </c>
      <c r="CK23" s="424" t="str">
        <f t="shared" si="3"/>
        <v/>
      </c>
      <c r="CL23" s="424" t="str">
        <f t="shared" si="3"/>
        <v/>
      </c>
      <c r="CM23" s="424" t="str">
        <f t="shared" si="3"/>
        <v/>
      </c>
      <c r="CN23" s="424" t="str">
        <f t="shared" si="3"/>
        <v/>
      </c>
      <c r="CO23" s="424" t="str">
        <f t="shared" si="3"/>
        <v/>
      </c>
      <c r="CP23" s="424" t="str">
        <f t="shared" si="3"/>
        <v/>
      </c>
      <c r="CQ23" s="424" t="str">
        <f t="shared" si="3"/>
        <v/>
      </c>
      <c r="CR23" s="424" t="str">
        <f t="shared" si="3"/>
        <v/>
      </c>
      <c r="CS23" s="424" t="str">
        <f t="shared" si="4"/>
        <v/>
      </c>
      <c r="CT23" s="424" t="str">
        <f t="shared" si="4"/>
        <v/>
      </c>
      <c r="CU23" s="424" t="str">
        <f t="shared" si="4"/>
        <v/>
      </c>
      <c r="CV23" s="424" t="str">
        <f t="shared" si="4"/>
        <v/>
      </c>
      <c r="CW23" s="424" t="str">
        <f t="shared" si="4"/>
        <v/>
      </c>
      <c r="CX23" s="424" t="str">
        <f t="shared" si="4"/>
        <v/>
      </c>
      <c r="CY23" s="424" t="str">
        <f t="shared" si="4"/>
        <v/>
      </c>
      <c r="CZ23" s="424" t="str">
        <f t="shared" si="4"/>
        <v/>
      </c>
      <c r="DA23" s="424" t="str">
        <f t="shared" si="4"/>
        <v/>
      </c>
      <c r="DB23" s="424" t="str">
        <f t="shared" si="4"/>
        <v/>
      </c>
      <c r="DC23" s="424" t="str">
        <f t="shared" si="4"/>
        <v/>
      </c>
      <c r="DD23" s="424" t="str">
        <f t="shared" si="4"/>
        <v/>
      </c>
      <c r="DE23" s="424" t="str">
        <f t="shared" si="4"/>
        <v/>
      </c>
      <c r="DF23" s="424" t="str">
        <f t="shared" si="4"/>
        <v/>
      </c>
      <c r="DG23" s="424" t="str">
        <f t="shared" si="4"/>
        <v/>
      </c>
      <c r="DH23" s="424" t="str">
        <f t="shared" si="4"/>
        <v/>
      </c>
      <c r="DI23" s="424" t="str">
        <f t="shared" si="5"/>
        <v/>
      </c>
      <c r="DJ23" s="424" t="str">
        <f t="shared" si="5"/>
        <v/>
      </c>
    </row>
    <row r="24" spans="2:114">
      <c r="B24" s="1626"/>
      <c r="C24" s="1628"/>
      <c r="D24" s="1362"/>
      <c r="E24" s="1362"/>
      <c r="F24" s="420" t="s">
        <v>579</v>
      </c>
      <c r="G24" s="410" t="s">
        <v>423</v>
      </c>
      <c r="H24" s="418">
        <v>1</v>
      </c>
      <c r="I24" s="408">
        <f t="shared" si="6"/>
        <v>7</v>
      </c>
      <c r="J24" s="406">
        <v>1</v>
      </c>
      <c r="K24" s="406">
        <v>1</v>
      </c>
      <c r="L24" s="406">
        <v>1</v>
      </c>
      <c r="M24" s="406">
        <v>1</v>
      </c>
      <c r="N24" s="406">
        <v>1</v>
      </c>
      <c r="O24" s="406">
        <v>1</v>
      </c>
      <c r="P24" s="406">
        <v>1</v>
      </c>
      <c r="Q24" s="406"/>
      <c r="R24" s="406"/>
      <c r="S24" s="406"/>
      <c r="T24" s="406"/>
      <c r="U24" s="406"/>
      <c r="V24" s="406"/>
      <c r="W24" s="406"/>
      <c r="X24" s="406"/>
      <c r="Y24" s="406"/>
      <c r="Z24" s="406"/>
      <c r="AA24" s="406"/>
      <c r="AB24" s="406"/>
      <c r="AC24" s="406"/>
      <c r="AD24" s="406"/>
      <c r="AE24" s="406"/>
      <c r="AF24" s="406"/>
      <c r="AG24" s="406"/>
      <c r="AH24" s="406"/>
      <c r="AI24" s="406"/>
      <c r="AJ24" s="406"/>
      <c r="AK24" s="406"/>
      <c r="AL24" s="406"/>
      <c r="AM24" s="406"/>
      <c r="AN24" s="406"/>
      <c r="AO24" s="406"/>
      <c r="AP24" s="406"/>
      <c r="AQ24" s="406"/>
      <c r="AR24" s="406"/>
      <c r="AS24" s="406"/>
      <c r="AT24" s="406"/>
      <c r="AU24" s="406"/>
      <c r="AV24" s="406"/>
      <c r="AW24" s="406"/>
      <c r="AX24" s="406"/>
      <c r="AY24" s="406"/>
      <c r="AZ24" s="406"/>
      <c r="BA24" s="406"/>
      <c r="BB24" s="406"/>
      <c r="BC24" s="406"/>
      <c r="BD24" s="406"/>
      <c r="BE24" s="406"/>
      <c r="BF24" s="406"/>
      <c r="BG24" s="406"/>
      <c r="BH24" s="406"/>
      <c r="BI24" s="406"/>
      <c r="BK24" s="424" t="str">
        <f t="shared" si="7"/>
        <v>+H24</v>
      </c>
      <c r="BL24" s="424" t="str">
        <f t="shared" si="7"/>
        <v>+H24</v>
      </c>
      <c r="BM24" s="424" t="str">
        <f t="shared" si="2"/>
        <v>+H24</v>
      </c>
      <c r="BN24" s="424" t="str">
        <f t="shared" si="2"/>
        <v>+H24</v>
      </c>
      <c r="BO24" s="424" t="str">
        <f t="shared" si="2"/>
        <v>+H24</v>
      </c>
      <c r="BP24" s="424" t="str">
        <f t="shared" si="2"/>
        <v>+H24</v>
      </c>
      <c r="BQ24" s="424" t="str">
        <f t="shared" si="2"/>
        <v>+H24</v>
      </c>
      <c r="BR24" s="424" t="str">
        <f t="shared" si="2"/>
        <v/>
      </c>
      <c r="BS24" s="424" t="str">
        <f t="shared" si="2"/>
        <v/>
      </c>
      <c r="BT24" s="424" t="str">
        <f t="shared" si="2"/>
        <v/>
      </c>
      <c r="BU24" s="424" t="str">
        <f t="shared" si="2"/>
        <v/>
      </c>
      <c r="BV24" s="424" t="str">
        <f t="shared" si="2"/>
        <v/>
      </c>
      <c r="BW24" s="424" t="str">
        <f t="shared" si="2"/>
        <v/>
      </c>
      <c r="BX24" s="424" t="str">
        <f t="shared" si="2"/>
        <v/>
      </c>
      <c r="BY24" s="424" t="str">
        <f t="shared" si="2"/>
        <v/>
      </c>
      <c r="BZ24" s="424" t="str">
        <f t="shared" si="2"/>
        <v/>
      </c>
      <c r="CA24" s="424" t="str">
        <f t="shared" si="2"/>
        <v/>
      </c>
      <c r="CB24" s="424" t="str">
        <f t="shared" ref="CB24:CQ40" si="8">IF(AA24=1,"+"&amp; ADDRESS(ROW(AA24), COLUMN($H24),4,1 ), "")</f>
        <v/>
      </c>
      <c r="CC24" s="424" t="str">
        <f t="shared" si="3"/>
        <v/>
      </c>
      <c r="CD24" s="424" t="str">
        <f t="shared" si="3"/>
        <v/>
      </c>
      <c r="CE24" s="424" t="str">
        <f t="shared" si="3"/>
        <v/>
      </c>
      <c r="CF24" s="424" t="str">
        <f t="shared" si="3"/>
        <v/>
      </c>
      <c r="CG24" s="424" t="str">
        <f t="shared" si="3"/>
        <v/>
      </c>
      <c r="CH24" s="424" t="str">
        <f t="shared" si="3"/>
        <v/>
      </c>
      <c r="CI24" s="424" t="str">
        <f t="shared" si="3"/>
        <v/>
      </c>
      <c r="CJ24" s="424" t="str">
        <f t="shared" si="3"/>
        <v/>
      </c>
      <c r="CK24" s="424" t="str">
        <f t="shared" si="3"/>
        <v/>
      </c>
      <c r="CL24" s="424" t="str">
        <f t="shared" si="3"/>
        <v/>
      </c>
      <c r="CM24" s="424" t="str">
        <f t="shared" si="3"/>
        <v/>
      </c>
      <c r="CN24" s="424" t="str">
        <f t="shared" si="3"/>
        <v/>
      </c>
      <c r="CO24" s="424" t="str">
        <f t="shared" si="3"/>
        <v/>
      </c>
      <c r="CP24" s="424" t="str">
        <f t="shared" si="3"/>
        <v/>
      </c>
      <c r="CQ24" s="424" t="str">
        <f t="shared" si="3"/>
        <v/>
      </c>
      <c r="CR24" s="424" t="str">
        <f t="shared" ref="CR24:DG40" si="9">IF(AQ24=1,"+"&amp; ADDRESS(ROW(AQ24), COLUMN($H24),4,1 ), "")</f>
        <v/>
      </c>
      <c r="CS24" s="424" t="str">
        <f t="shared" si="4"/>
        <v/>
      </c>
      <c r="CT24" s="424" t="str">
        <f t="shared" si="4"/>
        <v/>
      </c>
      <c r="CU24" s="424" t="str">
        <f t="shared" si="4"/>
        <v/>
      </c>
      <c r="CV24" s="424" t="str">
        <f t="shared" si="4"/>
        <v/>
      </c>
      <c r="CW24" s="424" t="str">
        <f t="shared" si="4"/>
        <v/>
      </c>
      <c r="CX24" s="424" t="str">
        <f t="shared" si="4"/>
        <v/>
      </c>
      <c r="CY24" s="424" t="str">
        <f t="shared" si="4"/>
        <v/>
      </c>
      <c r="CZ24" s="424" t="str">
        <f t="shared" si="4"/>
        <v/>
      </c>
      <c r="DA24" s="424" t="str">
        <f t="shared" si="4"/>
        <v/>
      </c>
      <c r="DB24" s="424" t="str">
        <f t="shared" si="4"/>
        <v/>
      </c>
      <c r="DC24" s="424" t="str">
        <f t="shared" si="4"/>
        <v/>
      </c>
      <c r="DD24" s="424" t="str">
        <f t="shared" si="4"/>
        <v/>
      </c>
      <c r="DE24" s="424" t="str">
        <f t="shared" si="4"/>
        <v/>
      </c>
      <c r="DF24" s="424" t="str">
        <f t="shared" si="4"/>
        <v/>
      </c>
      <c r="DG24" s="424" t="str">
        <f t="shared" si="4"/>
        <v/>
      </c>
      <c r="DH24" s="424" t="str">
        <f t="shared" ref="DH24:DJ87" si="10">IF(BG24=1,"+"&amp; ADDRESS(ROW(BG24), COLUMN($H24),4,1 ), "")</f>
        <v/>
      </c>
      <c r="DI24" s="424" t="str">
        <f t="shared" si="5"/>
        <v/>
      </c>
      <c r="DJ24" s="424" t="str">
        <f t="shared" si="5"/>
        <v/>
      </c>
    </row>
    <row r="25" spans="2:114">
      <c r="B25" s="1626"/>
      <c r="C25" s="1628"/>
      <c r="D25" s="1362"/>
      <c r="E25" s="1362"/>
      <c r="F25" s="420" t="s">
        <v>730</v>
      </c>
      <c r="G25" s="410" t="s">
        <v>424</v>
      </c>
      <c r="H25" s="418">
        <v>1</v>
      </c>
      <c r="I25" s="408">
        <f t="shared" si="6"/>
        <v>7</v>
      </c>
      <c r="J25" s="406">
        <v>1</v>
      </c>
      <c r="K25" s="406">
        <v>1</v>
      </c>
      <c r="L25" s="406">
        <v>1</v>
      </c>
      <c r="M25" s="406">
        <v>1</v>
      </c>
      <c r="N25" s="406">
        <v>1</v>
      </c>
      <c r="O25" s="406">
        <v>1</v>
      </c>
      <c r="P25" s="406">
        <v>1</v>
      </c>
      <c r="Q25" s="406"/>
      <c r="R25" s="406"/>
      <c r="S25" s="406"/>
      <c r="T25" s="406"/>
      <c r="U25" s="406"/>
      <c r="V25" s="406"/>
      <c r="W25" s="406"/>
      <c r="X25" s="406"/>
      <c r="Y25" s="406"/>
      <c r="Z25" s="406"/>
      <c r="AA25" s="406"/>
      <c r="AB25" s="406"/>
      <c r="AC25" s="406"/>
      <c r="AD25" s="406"/>
      <c r="AE25" s="406"/>
      <c r="AF25" s="406"/>
      <c r="AG25" s="406"/>
      <c r="AH25" s="406"/>
      <c r="AI25" s="406"/>
      <c r="AJ25" s="406"/>
      <c r="AK25" s="406"/>
      <c r="AL25" s="406"/>
      <c r="AM25" s="406"/>
      <c r="AN25" s="406"/>
      <c r="AO25" s="406"/>
      <c r="AP25" s="406"/>
      <c r="AQ25" s="406"/>
      <c r="AR25" s="406"/>
      <c r="AS25" s="406"/>
      <c r="AT25" s="406"/>
      <c r="AU25" s="406"/>
      <c r="AV25" s="406"/>
      <c r="AW25" s="406"/>
      <c r="AX25" s="406"/>
      <c r="AY25" s="406"/>
      <c r="AZ25" s="406"/>
      <c r="BA25" s="406"/>
      <c r="BB25" s="406"/>
      <c r="BC25" s="406"/>
      <c r="BD25" s="406"/>
      <c r="BE25" s="406"/>
      <c r="BF25" s="406"/>
      <c r="BG25" s="406"/>
      <c r="BH25" s="406"/>
      <c r="BI25" s="406"/>
      <c r="BK25" s="424" t="str">
        <f t="shared" si="7"/>
        <v>+H25</v>
      </c>
      <c r="BL25" s="424" t="str">
        <f t="shared" si="7"/>
        <v>+H25</v>
      </c>
      <c r="BM25" s="424" t="str">
        <f t="shared" si="7"/>
        <v>+H25</v>
      </c>
      <c r="BN25" s="424" t="str">
        <f t="shared" si="7"/>
        <v>+H25</v>
      </c>
      <c r="BO25" s="424" t="str">
        <f t="shared" si="7"/>
        <v>+H25</v>
      </c>
      <c r="BP25" s="424" t="str">
        <f t="shared" si="7"/>
        <v>+H25</v>
      </c>
      <c r="BQ25" s="424" t="str">
        <f t="shared" si="7"/>
        <v>+H25</v>
      </c>
      <c r="BR25" s="424" t="str">
        <f t="shared" si="7"/>
        <v/>
      </c>
      <c r="BS25" s="424" t="str">
        <f t="shared" si="7"/>
        <v/>
      </c>
      <c r="BT25" s="424" t="str">
        <f t="shared" si="7"/>
        <v/>
      </c>
      <c r="BU25" s="424" t="str">
        <f t="shared" si="7"/>
        <v/>
      </c>
      <c r="BV25" s="424" t="str">
        <f t="shared" si="7"/>
        <v/>
      </c>
      <c r="BW25" s="424" t="str">
        <f t="shared" si="7"/>
        <v/>
      </c>
      <c r="BX25" s="424" t="str">
        <f t="shared" si="7"/>
        <v/>
      </c>
      <c r="BY25" s="424" t="str">
        <f t="shared" si="7"/>
        <v/>
      </c>
      <c r="BZ25" s="424" t="str">
        <f t="shared" si="7"/>
        <v/>
      </c>
      <c r="CA25" s="424" t="str">
        <f t="shared" ref="CA25:CO56" si="11">IF(Z25=1,"+"&amp; ADDRESS(ROW(Z25), COLUMN($H25),4,1 ), "")</f>
        <v/>
      </c>
      <c r="CB25" s="424" t="str">
        <f t="shared" si="8"/>
        <v/>
      </c>
      <c r="CC25" s="424" t="str">
        <f t="shared" si="8"/>
        <v/>
      </c>
      <c r="CD25" s="424" t="str">
        <f t="shared" si="8"/>
        <v/>
      </c>
      <c r="CE25" s="424" t="str">
        <f t="shared" si="8"/>
        <v/>
      </c>
      <c r="CF25" s="424" t="str">
        <f t="shared" si="8"/>
        <v/>
      </c>
      <c r="CG25" s="424" t="str">
        <f t="shared" si="8"/>
        <v/>
      </c>
      <c r="CH25" s="424" t="str">
        <f t="shared" si="8"/>
        <v/>
      </c>
      <c r="CI25" s="424" t="str">
        <f t="shared" si="8"/>
        <v/>
      </c>
      <c r="CJ25" s="424" t="str">
        <f t="shared" si="8"/>
        <v/>
      </c>
      <c r="CK25" s="424" t="str">
        <f t="shared" si="8"/>
        <v/>
      </c>
      <c r="CL25" s="424" t="str">
        <f t="shared" si="8"/>
        <v/>
      </c>
      <c r="CM25" s="424" t="str">
        <f t="shared" si="8"/>
        <v/>
      </c>
      <c r="CN25" s="424" t="str">
        <f t="shared" si="8"/>
        <v/>
      </c>
      <c r="CO25" s="424" t="str">
        <f t="shared" si="8"/>
        <v/>
      </c>
      <c r="CP25" s="424" t="str">
        <f t="shared" si="8"/>
        <v/>
      </c>
      <c r="CQ25" s="424" t="str">
        <f t="shared" si="8"/>
        <v/>
      </c>
      <c r="CR25" s="424" t="str">
        <f t="shared" si="9"/>
        <v/>
      </c>
      <c r="CS25" s="424" t="str">
        <f t="shared" si="9"/>
        <v/>
      </c>
      <c r="CT25" s="424" t="str">
        <f t="shared" si="9"/>
        <v/>
      </c>
      <c r="CU25" s="424" t="str">
        <f t="shared" si="9"/>
        <v/>
      </c>
      <c r="CV25" s="424" t="str">
        <f t="shared" si="9"/>
        <v/>
      </c>
      <c r="CW25" s="424" t="str">
        <f t="shared" si="9"/>
        <v/>
      </c>
      <c r="CX25" s="424" t="str">
        <f t="shared" si="9"/>
        <v/>
      </c>
      <c r="CY25" s="424" t="str">
        <f t="shared" si="9"/>
        <v/>
      </c>
      <c r="CZ25" s="424" t="str">
        <f t="shared" si="9"/>
        <v/>
      </c>
      <c r="DA25" s="424" t="str">
        <f t="shared" si="9"/>
        <v/>
      </c>
      <c r="DB25" s="424" t="str">
        <f t="shared" si="9"/>
        <v/>
      </c>
      <c r="DC25" s="424" t="str">
        <f t="shared" si="9"/>
        <v/>
      </c>
      <c r="DD25" s="424" t="str">
        <f t="shared" si="9"/>
        <v/>
      </c>
      <c r="DE25" s="424" t="str">
        <f t="shared" si="9"/>
        <v/>
      </c>
      <c r="DF25" s="424" t="str">
        <f t="shared" si="9"/>
        <v/>
      </c>
      <c r="DG25" s="424" t="str">
        <f t="shared" si="9"/>
        <v/>
      </c>
      <c r="DH25" s="424" t="str">
        <f t="shared" si="10"/>
        <v/>
      </c>
      <c r="DI25" s="424" t="str">
        <f t="shared" si="10"/>
        <v/>
      </c>
      <c r="DJ25" s="424" t="str">
        <f t="shared" si="10"/>
        <v/>
      </c>
    </row>
    <row r="26" spans="2:114">
      <c r="B26" s="1626"/>
      <c r="C26" s="1628"/>
      <c r="D26" s="1362"/>
      <c r="E26" s="1362"/>
      <c r="F26" s="420" t="s">
        <v>580</v>
      </c>
      <c r="G26" s="410" t="s">
        <v>425</v>
      </c>
      <c r="H26" s="418">
        <v>1</v>
      </c>
      <c r="I26" s="408">
        <f t="shared" si="6"/>
        <v>10</v>
      </c>
      <c r="J26" s="406">
        <v>1</v>
      </c>
      <c r="K26" s="406">
        <v>1</v>
      </c>
      <c r="L26" s="406">
        <v>1</v>
      </c>
      <c r="M26" s="406">
        <v>1</v>
      </c>
      <c r="N26" s="406">
        <v>1</v>
      </c>
      <c r="O26" s="406">
        <v>1</v>
      </c>
      <c r="P26" s="406">
        <v>1</v>
      </c>
      <c r="Q26" s="406">
        <v>1</v>
      </c>
      <c r="R26" s="406">
        <v>1</v>
      </c>
      <c r="S26" s="406">
        <v>1</v>
      </c>
      <c r="T26" s="406"/>
      <c r="U26" s="406"/>
      <c r="V26" s="406"/>
      <c r="W26" s="406"/>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406"/>
      <c r="AW26" s="406"/>
      <c r="AX26" s="406"/>
      <c r="AY26" s="406"/>
      <c r="AZ26" s="406"/>
      <c r="BA26" s="406"/>
      <c r="BB26" s="406"/>
      <c r="BC26" s="406"/>
      <c r="BD26" s="406"/>
      <c r="BE26" s="406"/>
      <c r="BF26" s="406"/>
      <c r="BG26" s="406"/>
      <c r="BH26" s="406"/>
      <c r="BI26" s="406"/>
      <c r="BK26" s="424" t="str">
        <f t="shared" si="7"/>
        <v>+H26</v>
      </c>
      <c r="BL26" s="424" t="str">
        <f t="shared" si="7"/>
        <v>+H26</v>
      </c>
      <c r="BM26" s="424" t="str">
        <f t="shared" si="7"/>
        <v>+H26</v>
      </c>
      <c r="BN26" s="424" t="str">
        <f t="shared" si="7"/>
        <v>+H26</v>
      </c>
      <c r="BO26" s="424" t="str">
        <f t="shared" si="7"/>
        <v>+H26</v>
      </c>
      <c r="BP26" s="424" t="str">
        <f t="shared" si="7"/>
        <v>+H26</v>
      </c>
      <c r="BQ26" s="424" t="str">
        <f t="shared" si="7"/>
        <v>+H26</v>
      </c>
      <c r="BR26" s="424" t="str">
        <f t="shared" si="7"/>
        <v>+H26</v>
      </c>
      <c r="BS26" s="424" t="str">
        <f t="shared" si="7"/>
        <v>+H26</v>
      </c>
      <c r="BT26" s="424" t="str">
        <f t="shared" si="7"/>
        <v>+H26</v>
      </c>
      <c r="BU26" s="424" t="str">
        <f t="shared" si="7"/>
        <v/>
      </c>
      <c r="BV26" s="424" t="str">
        <f t="shared" si="7"/>
        <v/>
      </c>
      <c r="BW26" s="424" t="str">
        <f t="shared" si="7"/>
        <v/>
      </c>
      <c r="BX26" s="424" t="str">
        <f t="shared" si="7"/>
        <v/>
      </c>
      <c r="BY26" s="424" t="str">
        <f t="shared" si="7"/>
        <v/>
      </c>
      <c r="BZ26" s="424" t="str">
        <f t="shared" si="7"/>
        <v/>
      </c>
      <c r="CA26" s="424" t="str">
        <f t="shared" si="11"/>
        <v/>
      </c>
      <c r="CB26" s="424" t="str">
        <f t="shared" si="8"/>
        <v/>
      </c>
      <c r="CC26" s="424" t="str">
        <f t="shared" si="8"/>
        <v/>
      </c>
      <c r="CD26" s="424" t="str">
        <f t="shared" si="8"/>
        <v/>
      </c>
      <c r="CE26" s="424" t="str">
        <f t="shared" si="8"/>
        <v/>
      </c>
      <c r="CF26" s="424" t="str">
        <f t="shared" si="8"/>
        <v/>
      </c>
      <c r="CG26" s="424" t="str">
        <f t="shared" si="8"/>
        <v/>
      </c>
      <c r="CH26" s="424" t="str">
        <f t="shared" si="8"/>
        <v/>
      </c>
      <c r="CI26" s="424" t="str">
        <f t="shared" si="8"/>
        <v/>
      </c>
      <c r="CJ26" s="424" t="str">
        <f t="shared" si="8"/>
        <v/>
      </c>
      <c r="CK26" s="424" t="str">
        <f t="shared" si="8"/>
        <v/>
      </c>
      <c r="CL26" s="424" t="str">
        <f t="shared" si="8"/>
        <v/>
      </c>
      <c r="CM26" s="424" t="str">
        <f t="shared" si="8"/>
        <v/>
      </c>
      <c r="CN26" s="424" t="str">
        <f t="shared" si="8"/>
        <v/>
      </c>
      <c r="CO26" s="424" t="str">
        <f t="shared" si="8"/>
        <v/>
      </c>
      <c r="CP26" s="424" t="str">
        <f t="shared" si="8"/>
        <v/>
      </c>
      <c r="CQ26" s="424" t="str">
        <f t="shared" si="8"/>
        <v/>
      </c>
      <c r="CR26" s="424" t="str">
        <f t="shared" si="9"/>
        <v/>
      </c>
      <c r="CS26" s="424" t="str">
        <f t="shared" si="9"/>
        <v/>
      </c>
      <c r="CT26" s="424" t="str">
        <f t="shared" si="9"/>
        <v/>
      </c>
      <c r="CU26" s="424" t="str">
        <f t="shared" si="9"/>
        <v/>
      </c>
      <c r="CV26" s="424" t="str">
        <f t="shared" si="9"/>
        <v/>
      </c>
      <c r="CW26" s="424" t="str">
        <f t="shared" si="9"/>
        <v/>
      </c>
      <c r="CX26" s="424" t="str">
        <f t="shared" si="9"/>
        <v/>
      </c>
      <c r="CY26" s="424" t="str">
        <f t="shared" si="9"/>
        <v/>
      </c>
      <c r="CZ26" s="424" t="str">
        <f t="shared" si="9"/>
        <v/>
      </c>
      <c r="DA26" s="424" t="str">
        <f t="shared" si="9"/>
        <v/>
      </c>
      <c r="DB26" s="424" t="str">
        <f t="shared" si="9"/>
        <v/>
      </c>
      <c r="DC26" s="424" t="str">
        <f t="shared" si="9"/>
        <v/>
      </c>
      <c r="DD26" s="424" t="str">
        <f t="shared" si="9"/>
        <v/>
      </c>
      <c r="DE26" s="424" t="str">
        <f t="shared" si="9"/>
        <v/>
      </c>
      <c r="DF26" s="424" t="str">
        <f t="shared" si="9"/>
        <v/>
      </c>
      <c r="DG26" s="424" t="str">
        <f t="shared" si="9"/>
        <v/>
      </c>
      <c r="DH26" s="424" t="str">
        <f t="shared" si="10"/>
        <v/>
      </c>
      <c r="DI26" s="424" t="str">
        <f t="shared" si="10"/>
        <v/>
      </c>
      <c r="DJ26" s="424" t="str">
        <f t="shared" si="10"/>
        <v/>
      </c>
    </row>
    <row r="27" spans="2:114">
      <c r="B27" s="1626"/>
      <c r="C27" s="1628"/>
      <c r="D27" s="1362"/>
      <c r="E27" s="1362"/>
      <c r="F27" s="421" t="s">
        <v>581</v>
      </c>
      <c r="G27" s="411" t="s">
        <v>426</v>
      </c>
      <c r="H27" s="418">
        <v>1</v>
      </c>
      <c r="I27" s="408">
        <f t="shared" si="6"/>
        <v>10</v>
      </c>
      <c r="J27" s="406">
        <v>1</v>
      </c>
      <c r="K27" s="406">
        <v>1</v>
      </c>
      <c r="L27" s="406">
        <v>1</v>
      </c>
      <c r="M27" s="406">
        <v>1</v>
      </c>
      <c r="N27" s="406">
        <v>1</v>
      </c>
      <c r="O27" s="406">
        <v>1</v>
      </c>
      <c r="P27" s="406">
        <v>1</v>
      </c>
      <c r="Q27" s="406">
        <v>1</v>
      </c>
      <c r="R27" s="406">
        <v>1</v>
      </c>
      <c r="S27" s="406">
        <v>1</v>
      </c>
      <c r="T27" s="406"/>
      <c r="U27" s="406"/>
      <c r="V27" s="406"/>
      <c r="W27" s="406"/>
      <c r="X27" s="406"/>
      <c r="Y27" s="406"/>
      <c r="Z27" s="406"/>
      <c r="AA27" s="406"/>
      <c r="AB27" s="406"/>
      <c r="AC27" s="406"/>
      <c r="AD27" s="406"/>
      <c r="AE27" s="406"/>
      <c r="AF27" s="406"/>
      <c r="AG27" s="406"/>
      <c r="AH27" s="406"/>
      <c r="AI27" s="406"/>
      <c r="AJ27" s="406"/>
      <c r="AK27" s="406"/>
      <c r="AL27" s="406"/>
      <c r="AM27" s="406"/>
      <c r="AN27" s="406"/>
      <c r="AO27" s="406"/>
      <c r="AP27" s="406"/>
      <c r="AQ27" s="406"/>
      <c r="AR27" s="406"/>
      <c r="AS27" s="406"/>
      <c r="AT27" s="406"/>
      <c r="AU27" s="406"/>
      <c r="AV27" s="406"/>
      <c r="AW27" s="406"/>
      <c r="AX27" s="406"/>
      <c r="AY27" s="406"/>
      <c r="AZ27" s="406"/>
      <c r="BA27" s="406"/>
      <c r="BB27" s="406"/>
      <c r="BC27" s="406"/>
      <c r="BD27" s="406"/>
      <c r="BE27" s="406"/>
      <c r="BF27" s="406"/>
      <c r="BG27" s="406"/>
      <c r="BH27" s="406"/>
      <c r="BI27" s="406"/>
      <c r="BK27" s="424" t="str">
        <f t="shared" si="7"/>
        <v>+H27</v>
      </c>
      <c r="BL27" s="424" t="str">
        <f t="shared" si="7"/>
        <v>+H27</v>
      </c>
      <c r="BM27" s="424" t="str">
        <f t="shared" si="7"/>
        <v>+H27</v>
      </c>
      <c r="BN27" s="424" t="str">
        <f t="shared" si="7"/>
        <v>+H27</v>
      </c>
      <c r="BO27" s="424" t="str">
        <f t="shared" si="7"/>
        <v>+H27</v>
      </c>
      <c r="BP27" s="424" t="str">
        <f t="shared" si="7"/>
        <v>+H27</v>
      </c>
      <c r="BQ27" s="424" t="str">
        <f t="shared" si="7"/>
        <v>+H27</v>
      </c>
      <c r="BR27" s="424" t="str">
        <f t="shared" si="7"/>
        <v>+H27</v>
      </c>
      <c r="BS27" s="424" t="str">
        <f t="shared" si="7"/>
        <v>+H27</v>
      </c>
      <c r="BT27" s="424" t="str">
        <f t="shared" si="7"/>
        <v>+H27</v>
      </c>
      <c r="BU27" s="424" t="str">
        <f t="shared" si="7"/>
        <v/>
      </c>
      <c r="BV27" s="424" t="str">
        <f t="shared" si="7"/>
        <v/>
      </c>
      <c r="BW27" s="424" t="str">
        <f t="shared" si="7"/>
        <v/>
      </c>
      <c r="BX27" s="424" t="str">
        <f t="shared" si="7"/>
        <v/>
      </c>
      <c r="BY27" s="424" t="str">
        <f t="shared" si="7"/>
        <v/>
      </c>
      <c r="BZ27" s="424" t="str">
        <f t="shared" si="7"/>
        <v/>
      </c>
      <c r="CA27" s="424" t="str">
        <f t="shared" si="11"/>
        <v/>
      </c>
      <c r="CB27" s="424" t="str">
        <f t="shared" si="8"/>
        <v/>
      </c>
      <c r="CC27" s="424" t="str">
        <f t="shared" si="8"/>
        <v/>
      </c>
      <c r="CD27" s="424" t="str">
        <f t="shared" si="8"/>
        <v/>
      </c>
      <c r="CE27" s="424" t="str">
        <f t="shared" si="8"/>
        <v/>
      </c>
      <c r="CF27" s="424" t="str">
        <f t="shared" si="8"/>
        <v/>
      </c>
      <c r="CG27" s="424" t="str">
        <f t="shared" si="8"/>
        <v/>
      </c>
      <c r="CH27" s="424" t="str">
        <f t="shared" si="8"/>
        <v/>
      </c>
      <c r="CI27" s="424" t="str">
        <f t="shared" si="8"/>
        <v/>
      </c>
      <c r="CJ27" s="424" t="str">
        <f t="shared" si="8"/>
        <v/>
      </c>
      <c r="CK27" s="424" t="str">
        <f t="shared" si="8"/>
        <v/>
      </c>
      <c r="CL27" s="424" t="str">
        <f t="shared" si="8"/>
        <v/>
      </c>
      <c r="CM27" s="424" t="str">
        <f t="shared" si="8"/>
        <v/>
      </c>
      <c r="CN27" s="424" t="str">
        <f t="shared" si="8"/>
        <v/>
      </c>
      <c r="CO27" s="424" t="str">
        <f t="shared" si="8"/>
        <v/>
      </c>
      <c r="CP27" s="424" t="str">
        <f t="shared" si="8"/>
        <v/>
      </c>
      <c r="CQ27" s="424" t="str">
        <f t="shared" si="8"/>
        <v/>
      </c>
      <c r="CR27" s="424" t="str">
        <f t="shared" si="9"/>
        <v/>
      </c>
      <c r="CS27" s="424" t="str">
        <f t="shared" si="9"/>
        <v/>
      </c>
      <c r="CT27" s="424" t="str">
        <f t="shared" si="9"/>
        <v/>
      </c>
      <c r="CU27" s="424" t="str">
        <f t="shared" si="9"/>
        <v/>
      </c>
      <c r="CV27" s="424" t="str">
        <f t="shared" si="9"/>
        <v/>
      </c>
      <c r="CW27" s="424" t="str">
        <f t="shared" si="9"/>
        <v/>
      </c>
      <c r="CX27" s="424" t="str">
        <f t="shared" si="9"/>
        <v/>
      </c>
      <c r="CY27" s="424" t="str">
        <f t="shared" si="9"/>
        <v/>
      </c>
      <c r="CZ27" s="424" t="str">
        <f t="shared" si="9"/>
        <v/>
      </c>
      <c r="DA27" s="424" t="str">
        <f t="shared" si="9"/>
        <v/>
      </c>
      <c r="DB27" s="424" t="str">
        <f t="shared" si="9"/>
        <v/>
      </c>
      <c r="DC27" s="424" t="str">
        <f t="shared" si="9"/>
        <v/>
      </c>
      <c r="DD27" s="424" t="str">
        <f t="shared" si="9"/>
        <v/>
      </c>
      <c r="DE27" s="424" t="str">
        <f t="shared" si="9"/>
        <v/>
      </c>
      <c r="DF27" s="424" t="str">
        <f t="shared" si="9"/>
        <v/>
      </c>
      <c r="DG27" s="424" t="str">
        <f t="shared" si="9"/>
        <v/>
      </c>
      <c r="DH27" s="424" t="str">
        <f t="shared" si="10"/>
        <v/>
      </c>
      <c r="DI27" s="424" t="str">
        <f t="shared" si="10"/>
        <v/>
      </c>
      <c r="DJ27" s="424" t="str">
        <f t="shared" si="10"/>
        <v/>
      </c>
    </row>
    <row r="28" spans="2:114">
      <c r="B28" s="1626"/>
      <c r="C28" s="1628"/>
      <c r="D28" s="1362"/>
      <c r="E28" s="1361" t="s">
        <v>537</v>
      </c>
      <c r="F28" s="419" t="s">
        <v>569</v>
      </c>
      <c r="G28" s="409" t="s">
        <v>427</v>
      </c>
      <c r="H28" s="418">
        <v>1</v>
      </c>
      <c r="I28" s="408">
        <f t="shared" si="6"/>
        <v>7</v>
      </c>
      <c r="J28" s="406">
        <v>1</v>
      </c>
      <c r="K28" s="406">
        <v>1</v>
      </c>
      <c r="L28" s="406">
        <v>1</v>
      </c>
      <c r="M28" s="406">
        <v>1</v>
      </c>
      <c r="N28" s="406">
        <v>1</v>
      </c>
      <c r="O28" s="406">
        <v>1</v>
      </c>
      <c r="P28" s="406">
        <v>1</v>
      </c>
      <c r="Q28" s="406"/>
      <c r="R28" s="406"/>
      <c r="S28" s="406"/>
      <c r="T28" s="406"/>
      <c r="U28" s="406"/>
      <c r="V28" s="406"/>
      <c r="W28" s="406"/>
      <c r="X28" s="406"/>
      <c r="Y28" s="406"/>
      <c r="Z28" s="406"/>
      <c r="AA28" s="406"/>
      <c r="AB28" s="406"/>
      <c r="AC28" s="406"/>
      <c r="AD28" s="406"/>
      <c r="AE28" s="406"/>
      <c r="AF28" s="406"/>
      <c r="AG28" s="406"/>
      <c r="AH28" s="406"/>
      <c r="AI28" s="406"/>
      <c r="AJ28" s="406"/>
      <c r="AK28" s="406"/>
      <c r="AL28" s="406"/>
      <c r="AM28" s="406"/>
      <c r="AN28" s="406"/>
      <c r="AO28" s="406"/>
      <c r="AP28" s="406"/>
      <c r="AQ28" s="406"/>
      <c r="AR28" s="406"/>
      <c r="AS28" s="406"/>
      <c r="AT28" s="406"/>
      <c r="AU28" s="406"/>
      <c r="AV28" s="406"/>
      <c r="AW28" s="406"/>
      <c r="AX28" s="406"/>
      <c r="AY28" s="406"/>
      <c r="AZ28" s="406"/>
      <c r="BA28" s="406"/>
      <c r="BB28" s="406"/>
      <c r="BC28" s="406"/>
      <c r="BD28" s="406"/>
      <c r="BE28" s="406"/>
      <c r="BF28" s="406"/>
      <c r="BG28" s="406"/>
      <c r="BH28" s="406"/>
      <c r="BI28" s="406"/>
      <c r="BK28" s="424" t="str">
        <f t="shared" si="7"/>
        <v>+H28</v>
      </c>
      <c r="BL28" s="424" t="str">
        <f t="shared" si="7"/>
        <v>+H28</v>
      </c>
      <c r="BM28" s="424" t="str">
        <f t="shared" si="7"/>
        <v>+H28</v>
      </c>
      <c r="BN28" s="424" t="str">
        <f t="shared" si="7"/>
        <v>+H28</v>
      </c>
      <c r="BO28" s="424" t="str">
        <f t="shared" si="7"/>
        <v>+H28</v>
      </c>
      <c r="BP28" s="424" t="str">
        <f t="shared" si="7"/>
        <v>+H28</v>
      </c>
      <c r="BQ28" s="424" t="str">
        <f t="shared" si="7"/>
        <v>+H28</v>
      </c>
      <c r="BR28" s="424" t="str">
        <f t="shared" si="7"/>
        <v/>
      </c>
      <c r="BS28" s="424" t="str">
        <f t="shared" si="7"/>
        <v/>
      </c>
      <c r="BT28" s="424" t="str">
        <f t="shared" si="7"/>
        <v/>
      </c>
      <c r="BU28" s="424" t="str">
        <f t="shared" si="7"/>
        <v/>
      </c>
      <c r="BV28" s="424" t="str">
        <f t="shared" si="7"/>
        <v/>
      </c>
      <c r="BW28" s="424" t="str">
        <f t="shared" si="7"/>
        <v/>
      </c>
      <c r="BX28" s="424" t="str">
        <f t="shared" si="7"/>
        <v/>
      </c>
      <c r="BY28" s="424" t="str">
        <f t="shared" si="7"/>
        <v/>
      </c>
      <c r="BZ28" s="424" t="str">
        <f t="shared" si="7"/>
        <v/>
      </c>
      <c r="CA28" s="424" t="str">
        <f t="shared" si="11"/>
        <v/>
      </c>
      <c r="CB28" s="424" t="str">
        <f t="shared" si="8"/>
        <v/>
      </c>
      <c r="CC28" s="424" t="str">
        <f t="shared" si="8"/>
        <v/>
      </c>
      <c r="CD28" s="424" t="str">
        <f t="shared" si="8"/>
        <v/>
      </c>
      <c r="CE28" s="424" t="str">
        <f t="shared" si="8"/>
        <v/>
      </c>
      <c r="CF28" s="424" t="str">
        <f t="shared" si="8"/>
        <v/>
      </c>
      <c r="CG28" s="424" t="str">
        <f t="shared" si="8"/>
        <v/>
      </c>
      <c r="CH28" s="424" t="str">
        <f t="shared" si="8"/>
        <v/>
      </c>
      <c r="CI28" s="424" t="str">
        <f t="shared" si="8"/>
        <v/>
      </c>
      <c r="CJ28" s="424" t="str">
        <f t="shared" si="8"/>
        <v/>
      </c>
      <c r="CK28" s="424" t="str">
        <f t="shared" si="8"/>
        <v/>
      </c>
      <c r="CL28" s="424" t="str">
        <f t="shared" si="8"/>
        <v/>
      </c>
      <c r="CM28" s="424" t="str">
        <f t="shared" si="8"/>
        <v/>
      </c>
      <c r="CN28" s="424" t="str">
        <f t="shared" si="8"/>
        <v/>
      </c>
      <c r="CO28" s="424" t="str">
        <f t="shared" si="8"/>
        <v/>
      </c>
      <c r="CP28" s="424" t="str">
        <f t="shared" si="8"/>
        <v/>
      </c>
      <c r="CQ28" s="424" t="str">
        <f t="shared" si="8"/>
        <v/>
      </c>
      <c r="CR28" s="424" t="str">
        <f t="shared" si="9"/>
        <v/>
      </c>
      <c r="CS28" s="424" t="str">
        <f t="shared" si="9"/>
        <v/>
      </c>
      <c r="CT28" s="424" t="str">
        <f t="shared" si="9"/>
        <v/>
      </c>
      <c r="CU28" s="424" t="str">
        <f t="shared" si="9"/>
        <v/>
      </c>
      <c r="CV28" s="424" t="str">
        <f t="shared" si="9"/>
        <v/>
      </c>
      <c r="CW28" s="424" t="str">
        <f t="shared" si="9"/>
        <v/>
      </c>
      <c r="CX28" s="424" t="str">
        <f t="shared" si="9"/>
        <v/>
      </c>
      <c r="CY28" s="424" t="str">
        <f t="shared" si="9"/>
        <v/>
      </c>
      <c r="CZ28" s="424" t="str">
        <f t="shared" si="9"/>
        <v/>
      </c>
      <c r="DA28" s="424" t="str">
        <f t="shared" si="9"/>
        <v/>
      </c>
      <c r="DB28" s="424" t="str">
        <f t="shared" si="9"/>
        <v/>
      </c>
      <c r="DC28" s="424" t="str">
        <f t="shared" si="9"/>
        <v/>
      </c>
      <c r="DD28" s="424" t="str">
        <f t="shared" si="9"/>
        <v/>
      </c>
      <c r="DE28" s="424" t="str">
        <f t="shared" si="9"/>
        <v/>
      </c>
      <c r="DF28" s="424" t="str">
        <f t="shared" si="9"/>
        <v/>
      </c>
      <c r="DG28" s="424" t="str">
        <f t="shared" si="9"/>
        <v/>
      </c>
      <c r="DH28" s="424" t="str">
        <f t="shared" si="10"/>
        <v/>
      </c>
      <c r="DI28" s="424" t="str">
        <f t="shared" si="10"/>
        <v/>
      </c>
      <c r="DJ28" s="424" t="str">
        <f t="shared" si="10"/>
        <v/>
      </c>
    </row>
    <row r="29" spans="2:114">
      <c r="B29" s="1626"/>
      <c r="C29" s="1628"/>
      <c r="D29" s="1362"/>
      <c r="E29" s="1362"/>
      <c r="F29" s="420" t="s">
        <v>570</v>
      </c>
      <c r="G29" s="410" t="s">
        <v>428</v>
      </c>
      <c r="H29" s="418">
        <v>1</v>
      </c>
      <c r="I29" s="408">
        <f t="shared" si="6"/>
        <v>7</v>
      </c>
      <c r="J29" s="406">
        <v>1</v>
      </c>
      <c r="K29" s="406">
        <v>1</v>
      </c>
      <c r="L29" s="406">
        <v>1</v>
      </c>
      <c r="M29" s="406">
        <v>1</v>
      </c>
      <c r="N29" s="406">
        <v>1</v>
      </c>
      <c r="O29" s="406">
        <v>1</v>
      </c>
      <c r="P29" s="406">
        <v>1</v>
      </c>
      <c r="Q29" s="406"/>
      <c r="R29" s="406"/>
      <c r="S29" s="406"/>
      <c r="T29" s="406"/>
      <c r="U29" s="406"/>
      <c r="V29" s="406"/>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406"/>
      <c r="AV29" s="406"/>
      <c r="AW29" s="406"/>
      <c r="AX29" s="406"/>
      <c r="AY29" s="406"/>
      <c r="AZ29" s="406"/>
      <c r="BA29" s="406"/>
      <c r="BB29" s="406"/>
      <c r="BC29" s="406"/>
      <c r="BD29" s="406"/>
      <c r="BE29" s="406"/>
      <c r="BF29" s="406"/>
      <c r="BG29" s="406"/>
      <c r="BH29" s="406"/>
      <c r="BI29" s="406"/>
      <c r="BK29" s="424" t="str">
        <f t="shared" si="7"/>
        <v>+H29</v>
      </c>
      <c r="BL29" s="424" t="str">
        <f t="shared" si="7"/>
        <v>+H29</v>
      </c>
      <c r="BM29" s="424" t="str">
        <f t="shared" si="7"/>
        <v>+H29</v>
      </c>
      <c r="BN29" s="424" t="str">
        <f t="shared" si="7"/>
        <v>+H29</v>
      </c>
      <c r="BO29" s="424" t="str">
        <f t="shared" si="7"/>
        <v>+H29</v>
      </c>
      <c r="BP29" s="424" t="str">
        <f t="shared" si="7"/>
        <v>+H29</v>
      </c>
      <c r="BQ29" s="424" t="str">
        <f t="shared" si="7"/>
        <v>+H29</v>
      </c>
      <c r="BR29" s="424" t="str">
        <f t="shared" si="7"/>
        <v/>
      </c>
      <c r="BS29" s="424" t="str">
        <f t="shared" si="7"/>
        <v/>
      </c>
      <c r="BT29" s="424" t="str">
        <f t="shared" si="7"/>
        <v/>
      </c>
      <c r="BU29" s="424" t="str">
        <f t="shared" si="7"/>
        <v/>
      </c>
      <c r="BV29" s="424" t="str">
        <f t="shared" si="7"/>
        <v/>
      </c>
      <c r="BW29" s="424" t="str">
        <f t="shared" si="7"/>
        <v/>
      </c>
      <c r="BX29" s="424" t="str">
        <f t="shared" si="7"/>
        <v/>
      </c>
      <c r="BY29" s="424" t="str">
        <f t="shared" si="7"/>
        <v/>
      </c>
      <c r="BZ29" s="424" t="str">
        <f t="shared" si="7"/>
        <v/>
      </c>
      <c r="CA29" s="424" t="str">
        <f t="shared" si="11"/>
        <v/>
      </c>
      <c r="CB29" s="424" t="str">
        <f t="shared" si="8"/>
        <v/>
      </c>
      <c r="CC29" s="424" t="str">
        <f t="shared" si="8"/>
        <v/>
      </c>
      <c r="CD29" s="424" t="str">
        <f t="shared" si="8"/>
        <v/>
      </c>
      <c r="CE29" s="424" t="str">
        <f t="shared" si="8"/>
        <v/>
      </c>
      <c r="CF29" s="424" t="str">
        <f t="shared" si="8"/>
        <v/>
      </c>
      <c r="CG29" s="424" t="str">
        <f t="shared" si="8"/>
        <v/>
      </c>
      <c r="CH29" s="424" t="str">
        <f t="shared" si="8"/>
        <v/>
      </c>
      <c r="CI29" s="424" t="str">
        <f t="shared" si="8"/>
        <v/>
      </c>
      <c r="CJ29" s="424" t="str">
        <f t="shared" si="8"/>
        <v/>
      </c>
      <c r="CK29" s="424" t="str">
        <f t="shared" si="8"/>
        <v/>
      </c>
      <c r="CL29" s="424" t="str">
        <f t="shared" si="8"/>
        <v/>
      </c>
      <c r="CM29" s="424" t="str">
        <f t="shared" si="8"/>
        <v/>
      </c>
      <c r="CN29" s="424" t="str">
        <f t="shared" si="8"/>
        <v/>
      </c>
      <c r="CO29" s="424" t="str">
        <f t="shared" si="8"/>
        <v/>
      </c>
      <c r="CP29" s="424" t="str">
        <f t="shared" si="8"/>
        <v/>
      </c>
      <c r="CQ29" s="424" t="str">
        <f t="shared" si="8"/>
        <v/>
      </c>
      <c r="CR29" s="424" t="str">
        <f t="shared" si="9"/>
        <v/>
      </c>
      <c r="CS29" s="424" t="str">
        <f t="shared" si="9"/>
        <v/>
      </c>
      <c r="CT29" s="424" t="str">
        <f t="shared" si="9"/>
        <v/>
      </c>
      <c r="CU29" s="424" t="str">
        <f t="shared" si="9"/>
        <v/>
      </c>
      <c r="CV29" s="424" t="str">
        <f t="shared" si="9"/>
        <v/>
      </c>
      <c r="CW29" s="424" t="str">
        <f t="shared" si="9"/>
        <v/>
      </c>
      <c r="CX29" s="424" t="str">
        <f t="shared" si="9"/>
        <v/>
      </c>
      <c r="CY29" s="424" t="str">
        <f t="shared" si="9"/>
        <v/>
      </c>
      <c r="CZ29" s="424" t="str">
        <f t="shared" si="9"/>
        <v/>
      </c>
      <c r="DA29" s="424" t="str">
        <f t="shared" si="9"/>
        <v/>
      </c>
      <c r="DB29" s="424" t="str">
        <f t="shared" si="9"/>
        <v/>
      </c>
      <c r="DC29" s="424" t="str">
        <f t="shared" si="9"/>
        <v/>
      </c>
      <c r="DD29" s="424" t="str">
        <f t="shared" si="9"/>
        <v/>
      </c>
      <c r="DE29" s="424" t="str">
        <f t="shared" si="9"/>
        <v/>
      </c>
      <c r="DF29" s="424" t="str">
        <f t="shared" si="9"/>
        <v/>
      </c>
      <c r="DG29" s="424" t="str">
        <f t="shared" si="9"/>
        <v/>
      </c>
      <c r="DH29" s="424" t="str">
        <f t="shared" si="10"/>
        <v/>
      </c>
      <c r="DI29" s="424" t="str">
        <f t="shared" si="10"/>
        <v/>
      </c>
      <c r="DJ29" s="424" t="str">
        <f t="shared" si="10"/>
        <v/>
      </c>
    </row>
    <row r="30" spans="2:114">
      <c r="B30" s="1626"/>
      <c r="C30" s="1628"/>
      <c r="D30" s="1362"/>
      <c r="E30" s="1362"/>
      <c r="F30" s="420" t="s">
        <v>571</v>
      </c>
      <c r="G30" s="410" t="s">
        <v>429</v>
      </c>
      <c r="H30" s="418">
        <v>1</v>
      </c>
      <c r="I30" s="408">
        <f t="shared" si="6"/>
        <v>7</v>
      </c>
      <c r="J30" s="406">
        <v>1</v>
      </c>
      <c r="K30" s="406">
        <v>1</v>
      </c>
      <c r="L30" s="406">
        <v>1</v>
      </c>
      <c r="M30" s="406">
        <v>1</v>
      </c>
      <c r="N30" s="406">
        <v>1</v>
      </c>
      <c r="O30" s="406">
        <v>1</v>
      </c>
      <c r="P30" s="406">
        <v>1</v>
      </c>
      <c r="Q30" s="406"/>
      <c r="R30" s="406"/>
      <c r="S30" s="406"/>
      <c r="T30" s="406"/>
      <c r="U30" s="406"/>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406"/>
      <c r="AU30" s="406"/>
      <c r="AV30" s="406"/>
      <c r="AW30" s="406"/>
      <c r="AX30" s="406"/>
      <c r="AY30" s="406"/>
      <c r="AZ30" s="406"/>
      <c r="BA30" s="406"/>
      <c r="BB30" s="406"/>
      <c r="BC30" s="406"/>
      <c r="BD30" s="406"/>
      <c r="BE30" s="406"/>
      <c r="BF30" s="406"/>
      <c r="BG30" s="406"/>
      <c r="BH30" s="406"/>
      <c r="BI30" s="406"/>
      <c r="BK30" s="424" t="str">
        <f t="shared" si="7"/>
        <v>+H30</v>
      </c>
      <c r="BL30" s="424" t="str">
        <f t="shared" si="7"/>
        <v>+H30</v>
      </c>
      <c r="BM30" s="424" t="str">
        <f t="shared" si="7"/>
        <v>+H30</v>
      </c>
      <c r="BN30" s="424" t="str">
        <f t="shared" si="7"/>
        <v>+H30</v>
      </c>
      <c r="BO30" s="424" t="str">
        <f t="shared" si="7"/>
        <v>+H30</v>
      </c>
      <c r="BP30" s="424" t="str">
        <f t="shared" si="7"/>
        <v>+H30</v>
      </c>
      <c r="BQ30" s="424" t="str">
        <f t="shared" si="7"/>
        <v>+H30</v>
      </c>
      <c r="BR30" s="424" t="str">
        <f t="shared" si="7"/>
        <v/>
      </c>
      <c r="BS30" s="424" t="str">
        <f t="shared" si="7"/>
        <v/>
      </c>
      <c r="BT30" s="424" t="str">
        <f t="shared" si="7"/>
        <v/>
      </c>
      <c r="BU30" s="424" t="str">
        <f t="shared" si="7"/>
        <v/>
      </c>
      <c r="BV30" s="424" t="str">
        <f t="shared" si="7"/>
        <v/>
      </c>
      <c r="BW30" s="424" t="str">
        <f t="shared" si="7"/>
        <v/>
      </c>
      <c r="BX30" s="424" t="str">
        <f t="shared" si="7"/>
        <v/>
      </c>
      <c r="BY30" s="424" t="str">
        <f t="shared" si="7"/>
        <v/>
      </c>
      <c r="BZ30" s="424" t="str">
        <f t="shared" si="7"/>
        <v/>
      </c>
      <c r="CA30" s="424" t="str">
        <f t="shared" si="11"/>
        <v/>
      </c>
      <c r="CB30" s="424" t="str">
        <f t="shared" si="8"/>
        <v/>
      </c>
      <c r="CC30" s="424" t="str">
        <f t="shared" si="8"/>
        <v/>
      </c>
      <c r="CD30" s="424" t="str">
        <f t="shared" si="8"/>
        <v/>
      </c>
      <c r="CE30" s="424" t="str">
        <f t="shared" si="8"/>
        <v/>
      </c>
      <c r="CF30" s="424" t="str">
        <f t="shared" si="8"/>
        <v/>
      </c>
      <c r="CG30" s="424" t="str">
        <f t="shared" si="8"/>
        <v/>
      </c>
      <c r="CH30" s="424" t="str">
        <f t="shared" si="8"/>
        <v/>
      </c>
      <c r="CI30" s="424" t="str">
        <f t="shared" si="8"/>
        <v/>
      </c>
      <c r="CJ30" s="424" t="str">
        <f t="shared" si="8"/>
        <v/>
      </c>
      <c r="CK30" s="424" t="str">
        <f t="shared" si="8"/>
        <v/>
      </c>
      <c r="CL30" s="424" t="str">
        <f t="shared" si="8"/>
        <v/>
      </c>
      <c r="CM30" s="424" t="str">
        <f t="shared" si="8"/>
        <v/>
      </c>
      <c r="CN30" s="424" t="str">
        <f t="shared" si="8"/>
        <v/>
      </c>
      <c r="CO30" s="424" t="str">
        <f t="shared" si="8"/>
        <v/>
      </c>
      <c r="CP30" s="424" t="str">
        <f t="shared" si="8"/>
        <v/>
      </c>
      <c r="CQ30" s="424" t="str">
        <f t="shared" si="8"/>
        <v/>
      </c>
      <c r="CR30" s="424" t="str">
        <f t="shared" si="9"/>
        <v/>
      </c>
      <c r="CS30" s="424" t="str">
        <f t="shared" si="9"/>
        <v/>
      </c>
      <c r="CT30" s="424" t="str">
        <f t="shared" si="9"/>
        <v/>
      </c>
      <c r="CU30" s="424" t="str">
        <f t="shared" si="9"/>
        <v/>
      </c>
      <c r="CV30" s="424" t="str">
        <f t="shared" si="9"/>
        <v/>
      </c>
      <c r="CW30" s="424" t="str">
        <f t="shared" si="9"/>
        <v/>
      </c>
      <c r="CX30" s="424" t="str">
        <f t="shared" si="9"/>
        <v/>
      </c>
      <c r="CY30" s="424" t="str">
        <f t="shared" si="9"/>
        <v/>
      </c>
      <c r="CZ30" s="424" t="str">
        <f t="shared" si="9"/>
        <v/>
      </c>
      <c r="DA30" s="424" t="str">
        <f t="shared" si="9"/>
        <v/>
      </c>
      <c r="DB30" s="424" t="str">
        <f t="shared" si="9"/>
        <v/>
      </c>
      <c r="DC30" s="424" t="str">
        <f t="shared" si="9"/>
        <v/>
      </c>
      <c r="DD30" s="424" t="str">
        <f t="shared" si="9"/>
        <v/>
      </c>
      <c r="DE30" s="424" t="str">
        <f t="shared" si="9"/>
        <v/>
      </c>
      <c r="DF30" s="424" t="str">
        <f t="shared" si="9"/>
        <v/>
      </c>
      <c r="DG30" s="424" t="str">
        <f t="shared" si="9"/>
        <v/>
      </c>
      <c r="DH30" s="424" t="str">
        <f t="shared" si="10"/>
        <v/>
      </c>
      <c r="DI30" s="424" t="str">
        <f t="shared" si="10"/>
        <v/>
      </c>
      <c r="DJ30" s="424" t="str">
        <f t="shared" si="10"/>
        <v/>
      </c>
    </row>
    <row r="31" spans="2:114">
      <c r="B31" s="1626"/>
      <c r="C31" s="1628"/>
      <c r="D31" s="1362"/>
      <c r="E31" s="1362"/>
      <c r="F31" s="420" t="s">
        <v>572</v>
      </c>
      <c r="G31" s="410" t="s">
        <v>430</v>
      </c>
      <c r="H31" s="418">
        <v>1</v>
      </c>
      <c r="I31" s="408">
        <f t="shared" si="6"/>
        <v>7</v>
      </c>
      <c r="J31" s="406">
        <v>1</v>
      </c>
      <c r="K31" s="406">
        <v>1</v>
      </c>
      <c r="L31" s="406">
        <v>1</v>
      </c>
      <c r="M31" s="406">
        <v>1</v>
      </c>
      <c r="N31" s="406">
        <v>1</v>
      </c>
      <c r="O31" s="406">
        <v>1</v>
      </c>
      <c r="P31" s="406">
        <v>1</v>
      </c>
      <c r="Q31" s="406"/>
      <c r="R31" s="406"/>
      <c r="S31" s="406"/>
      <c r="T31" s="406"/>
      <c r="U31" s="406"/>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406"/>
      <c r="AU31" s="406"/>
      <c r="AV31" s="406"/>
      <c r="AW31" s="406"/>
      <c r="AX31" s="406"/>
      <c r="AY31" s="406"/>
      <c r="AZ31" s="406"/>
      <c r="BA31" s="406"/>
      <c r="BB31" s="406"/>
      <c r="BC31" s="406"/>
      <c r="BD31" s="406"/>
      <c r="BE31" s="406"/>
      <c r="BF31" s="406"/>
      <c r="BG31" s="406"/>
      <c r="BH31" s="406"/>
      <c r="BI31" s="406"/>
      <c r="BK31" s="424" t="str">
        <f t="shared" si="7"/>
        <v>+H31</v>
      </c>
      <c r="BL31" s="424" t="str">
        <f t="shared" si="7"/>
        <v>+H31</v>
      </c>
      <c r="BM31" s="424" t="str">
        <f t="shared" si="7"/>
        <v>+H31</v>
      </c>
      <c r="BN31" s="424" t="str">
        <f t="shared" si="7"/>
        <v>+H31</v>
      </c>
      <c r="BO31" s="424" t="str">
        <f t="shared" si="7"/>
        <v>+H31</v>
      </c>
      <c r="BP31" s="424" t="str">
        <f t="shared" si="7"/>
        <v>+H31</v>
      </c>
      <c r="BQ31" s="424" t="str">
        <f t="shared" si="7"/>
        <v>+H31</v>
      </c>
      <c r="BR31" s="424" t="str">
        <f t="shared" si="7"/>
        <v/>
      </c>
      <c r="BS31" s="424" t="str">
        <f t="shared" si="7"/>
        <v/>
      </c>
      <c r="BT31" s="424" t="str">
        <f t="shared" si="7"/>
        <v/>
      </c>
      <c r="BU31" s="424" t="str">
        <f t="shared" si="7"/>
        <v/>
      </c>
      <c r="BV31" s="424" t="str">
        <f t="shared" si="7"/>
        <v/>
      </c>
      <c r="BW31" s="424" t="str">
        <f t="shared" si="7"/>
        <v/>
      </c>
      <c r="BX31" s="424" t="str">
        <f t="shared" si="7"/>
        <v/>
      </c>
      <c r="BY31" s="424" t="str">
        <f t="shared" si="7"/>
        <v/>
      </c>
      <c r="BZ31" s="424" t="str">
        <f t="shared" si="7"/>
        <v/>
      </c>
      <c r="CA31" s="424" t="str">
        <f t="shared" si="11"/>
        <v/>
      </c>
      <c r="CB31" s="424" t="str">
        <f t="shared" si="8"/>
        <v/>
      </c>
      <c r="CC31" s="424" t="str">
        <f t="shared" si="8"/>
        <v/>
      </c>
      <c r="CD31" s="424" t="str">
        <f t="shared" si="8"/>
        <v/>
      </c>
      <c r="CE31" s="424" t="str">
        <f t="shared" si="8"/>
        <v/>
      </c>
      <c r="CF31" s="424" t="str">
        <f t="shared" si="8"/>
        <v/>
      </c>
      <c r="CG31" s="424" t="str">
        <f t="shared" si="8"/>
        <v/>
      </c>
      <c r="CH31" s="424" t="str">
        <f t="shared" si="8"/>
        <v/>
      </c>
      <c r="CI31" s="424" t="str">
        <f t="shared" si="8"/>
        <v/>
      </c>
      <c r="CJ31" s="424" t="str">
        <f t="shared" si="8"/>
        <v/>
      </c>
      <c r="CK31" s="424" t="str">
        <f t="shared" si="8"/>
        <v/>
      </c>
      <c r="CL31" s="424" t="str">
        <f t="shared" si="8"/>
        <v/>
      </c>
      <c r="CM31" s="424" t="str">
        <f t="shared" si="8"/>
        <v/>
      </c>
      <c r="CN31" s="424" t="str">
        <f t="shared" si="8"/>
        <v/>
      </c>
      <c r="CO31" s="424" t="str">
        <f t="shared" si="8"/>
        <v/>
      </c>
      <c r="CP31" s="424" t="str">
        <f t="shared" si="8"/>
        <v/>
      </c>
      <c r="CQ31" s="424" t="str">
        <f t="shared" si="8"/>
        <v/>
      </c>
      <c r="CR31" s="424" t="str">
        <f t="shared" si="9"/>
        <v/>
      </c>
      <c r="CS31" s="424" t="str">
        <f t="shared" si="9"/>
        <v/>
      </c>
      <c r="CT31" s="424" t="str">
        <f t="shared" si="9"/>
        <v/>
      </c>
      <c r="CU31" s="424" t="str">
        <f t="shared" si="9"/>
        <v/>
      </c>
      <c r="CV31" s="424" t="str">
        <f t="shared" si="9"/>
        <v/>
      </c>
      <c r="CW31" s="424" t="str">
        <f t="shared" si="9"/>
        <v/>
      </c>
      <c r="CX31" s="424" t="str">
        <f t="shared" si="9"/>
        <v/>
      </c>
      <c r="CY31" s="424" t="str">
        <f t="shared" si="9"/>
        <v/>
      </c>
      <c r="CZ31" s="424" t="str">
        <f t="shared" si="9"/>
        <v/>
      </c>
      <c r="DA31" s="424" t="str">
        <f t="shared" si="9"/>
        <v/>
      </c>
      <c r="DB31" s="424" t="str">
        <f t="shared" si="9"/>
        <v/>
      </c>
      <c r="DC31" s="424" t="str">
        <f t="shared" si="9"/>
        <v/>
      </c>
      <c r="DD31" s="424" t="str">
        <f t="shared" si="9"/>
        <v/>
      </c>
      <c r="DE31" s="424" t="str">
        <f t="shared" si="9"/>
        <v/>
      </c>
      <c r="DF31" s="424" t="str">
        <f t="shared" si="9"/>
        <v/>
      </c>
      <c r="DG31" s="424" t="str">
        <f t="shared" si="9"/>
        <v/>
      </c>
      <c r="DH31" s="424" t="str">
        <f t="shared" si="10"/>
        <v/>
      </c>
      <c r="DI31" s="424" t="str">
        <f t="shared" si="10"/>
        <v/>
      </c>
      <c r="DJ31" s="424" t="str">
        <f t="shared" si="10"/>
        <v/>
      </c>
    </row>
    <row r="32" spans="2:114">
      <c r="B32" s="1626"/>
      <c r="C32" s="1628"/>
      <c r="D32" s="1362"/>
      <c r="E32" s="1362"/>
      <c r="F32" s="420" t="s">
        <v>731</v>
      </c>
      <c r="G32" s="410" t="s">
        <v>431</v>
      </c>
      <c r="H32" s="418">
        <v>1</v>
      </c>
      <c r="I32" s="408">
        <f t="shared" si="6"/>
        <v>7</v>
      </c>
      <c r="J32" s="406">
        <v>1</v>
      </c>
      <c r="K32" s="406">
        <v>1</v>
      </c>
      <c r="L32" s="406">
        <v>1</v>
      </c>
      <c r="M32" s="406">
        <v>1</v>
      </c>
      <c r="N32" s="406">
        <v>1</v>
      </c>
      <c r="O32" s="406">
        <v>1</v>
      </c>
      <c r="P32" s="406">
        <v>1</v>
      </c>
      <c r="Q32" s="406"/>
      <c r="R32" s="406"/>
      <c r="S32" s="406"/>
      <c r="T32" s="406"/>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406"/>
      <c r="AT32" s="406"/>
      <c r="AU32" s="406"/>
      <c r="AV32" s="406"/>
      <c r="AW32" s="406"/>
      <c r="AX32" s="406"/>
      <c r="AY32" s="406"/>
      <c r="AZ32" s="406"/>
      <c r="BA32" s="406"/>
      <c r="BB32" s="406"/>
      <c r="BC32" s="406"/>
      <c r="BD32" s="406"/>
      <c r="BE32" s="406"/>
      <c r="BF32" s="406"/>
      <c r="BG32" s="406"/>
      <c r="BH32" s="406"/>
      <c r="BI32" s="406"/>
      <c r="BK32" s="424" t="str">
        <f t="shared" si="7"/>
        <v>+H32</v>
      </c>
      <c r="BL32" s="424" t="str">
        <f t="shared" si="7"/>
        <v>+H32</v>
      </c>
      <c r="BM32" s="424" t="str">
        <f t="shared" si="7"/>
        <v>+H32</v>
      </c>
      <c r="BN32" s="424" t="str">
        <f t="shared" si="7"/>
        <v>+H32</v>
      </c>
      <c r="BO32" s="424" t="str">
        <f t="shared" si="7"/>
        <v>+H32</v>
      </c>
      <c r="BP32" s="424" t="str">
        <f t="shared" si="7"/>
        <v>+H32</v>
      </c>
      <c r="BQ32" s="424" t="str">
        <f t="shared" si="7"/>
        <v>+H32</v>
      </c>
      <c r="BR32" s="424" t="str">
        <f t="shared" si="7"/>
        <v/>
      </c>
      <c r="BS32" s="424" t="str">
        <f t="shared" si="7"/>
        <v/>
      </c>
      <c r="BT32" s="424" t="str">
        <f t="shared" si="7"/>
        <v/>
      </c>
      <c r="BU32" s="424" t="str">
        <f t="shared" si="7"/>
        <v/>
      </c>
      <c r="BV32" s="424" t="str">
        <f t="shared" si="7"/>
        <v/>
      </c>
      <c r="BW32" s="424" t="str">
        <f t="shared" si="7"/>
        <v/>
      </c>
      <c r="BX32" s="424" t="str">
        <f t="shared" si="7"/>
        <v/>
      </c>
      <c r="BY32" s="424" t="str">
        <f t="shared" si="7"/>
        <v/>
      </c>
      <c r="BZ32" s="424" t="str">
        <f t="shared" si="7"/>
        <v/>
      </c>
      <c r="CA32" s="424" t="str">
        <f t="shared" si="11"/>
        <v/>
      </c>
      <c r="CB32" s="424" t="str">
        <f t="shared" si="8"/>
        <v/>
      </c>
      <c r="CC32" s="424" t="str">
        <f t="shared" si="8"/>
        <v/>
      </c>
      <c r="CD32" s="424" t="str">
        <f t="shared" si="8"/>
        <v/>
      </c>
      <c r="CE32" s="424" t="str">
        <f t="shared" si="8"/>
        <v/>
      </c>
      <c r="CF32" s="424" t="str">
        <f t="shared" si="8"/>
        <v/>
      </c>
      <c r="CG32" s="424" t="str">
        <f t="shared" si="8"/>
        <v/>
      </c>
      <c r="CH32" s="424" t="str">
        <f t="shared" si="8"/>
        <v/>
      </c>
      <c r="CI32" s="424" t="str">
        <f t="shared" si="8"/>
        <v/>
      </c>
      <c r="CJ32" s="424" t="str">
        <f t="shared" si="8"/>
        <v/>
      </c>
      <c r="CK32" s="424" t="str">
        <f t="shared" si="8"/>
        <v/>
      </c>
      <c r="CL32" s="424" t="str">
        <f t="shared" si="8"/>
        <v/>
      </c>
      <c r="CM32" s="424" t="str">
        <f t="shared" si="8"/>
        <v/>
      </c>
      <c r="CN32" s="424" t="str">
        <f t="shared" si="8"/>
        <v/>
      </c>
      <c r="CO32" s="424" t="str">
        <f t="shared" si="8"/>
        <v/>
      </c>
      <c r="CP32" s="424" t="str">
        <f t="shared" si="8"/>
        <v/>
      </c>
      <c r="CQ32" s="424" t="str">
        <f t="shared" si="8"/>
        <v/>
      </c>
      <c r="CR32" s="424" t="str">
        <f t="shared" si="9"/>
        <v/>
      </c>
      <c r="CS32" s="424" t="str">
        <f t="shared" si="9"/>
        <v/>
      </c>
      <c r="CT32" s="424" t="str">
        <f t="shared" si="9"/>
        <v/>
      </c>
      <c r="CU32" s="424" t="str">
        <f t="shared" si="9"/>
        <v/>
      </c>
      <c r="CV32" s="424" t="str">
        <f t="shared" si="9"/>
        <v/>
      </c>
      <c r="CW32" s="424" t="str">
        <f t="shared" si="9"/>
        <v/>
      </c>
      <c r="CX32" s="424" t="str">
        <f t="shared" si="9"/>
        <v/>
      </c>
      <c r="CY32" s="424" t="str">
        <f t="shared" si="9"/>
        <v/>
      </c>
      <c r="CZ32" s="424" t="str">
        <f t="shared" si="9"/>
        <v/>
      </c>
      <c r="DA32" s="424" t="str">
        <f t="shared" si="9"/>
        <v/>
      </c>
      <c r="DB32" s="424" t="str">
        <f t="shared" si="9"/>
        <v/>
      </c>
      <c r="DC32" s="424" t="str">
        <f t="shared" si="9"/>
        <v/>
      </c>
      <c r="DD32" s="424" t="str">
        <f t="shared" si="9"/>
        <v/>
      </c>
      <c r="DE32" s="424" t="str">
        <f t="shared" si="9"/>
        <v/>
      </c>
      <c r="DF32" s="424" t="str">
        <f t="shared" si="9"/>
        <v/>
      </c>
      <c r="DG32" s="424" t="str">
        <f t="shared" si="9"/>
        <v/>
      </c>
      <c r="DH32" s="424" t="str">
        <f t="shared" si="10"/>
        <v/>
      </c>
      <c r="DI32" s="424" t="str">
        <f t="shared" si="10"/>
        <v/>
      </c>
      <c r="DJ32" s="424" t="str">
        <f t="shared" si="10"/>
        <v/>
      </c>
    </row>
    <row r="33" spans="2:114">
      <c r="B33" s="1626"/>
      <c r="C33" s="1628"/>
      <c r="D33" s="1362"/>
      <c r="E33" s="1362"/>
      <c r="F33" s="420" t="s">
        <v>573</v>
      </c>
      <c r="G33" s="410" t="s">
        <v>432</v>
      </c>
      <c r="H33" s="418">
        <v>1</v>
      </c>
      <c r="I33" s="408">
        <f t="shared" si="6"/>
        <v>10</v>
      </c>
      <c r="J33" s="406">
        <v>1</v>
      </c>
      <c r="K33" s="406">
        <v>1</v>
      </c>
      <c r="L33" s="406">
        <v>1</v>
      </c>
      <c r="M33" s="406">
        <v>1</v>
      </c>
      <c r="N33" s="406">
        <v>1</v>
      </c>
      <c r="O33" s="406">
        <v>1</v>
      </c>
      <c r="P33" s="406">
        <v>1</v>
      </c>
      <c r="Q33" s="406">
        <v>1</v>
      </c>
      <c r="R33" s="406">
        <v>1</v>
      </c>
      <c r="S33" s="406">
        <v>1</v>
      </c>
      <c r="T33" s="406"/>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406"/>
      <c r="AT33" s="406"/>
      <c r="AU33" s="406"/>
      <c r="AV33" s="406"/>
      <c r="AW33" s="406"/>
      <c r="AX33" s="406"/>
      <c r="AY33" s="406"/>
      <c r="AZ33" s="406"/>
      <c r="BA33" s="406"/>
      <c r="BB33" s="406"/>
      <c r="BC33" s="406"/>
      <c r="BD33" s="406"/>
      <c r="BE33" s="406"/>
      <c r="BF33" s="406"/>
      <c r="BG33" s="406"/>
      <c r="BH33" s="406"/>
      <c r="BI33" s="406"/>
      <c r="BK33" s="424" t="str">
        <f t="shared" si="7"/>
        <v>+H33</v>
      </c>
      <c r="BL33" s="424" t="str">
        <f t="shared" si="7"/>
        <v>+H33</v>
      </c>
      <c r="BM33" s="424" t="str">
        <f t="shared" si="7"/>
        <v>+H33</v>
      </c>
      <c r="BN33" s="424" t="str">
        <f t="shared" si="7"/>
        <v>+H33</v>
      </c>
      <c r="BO33" s="424" t="str">
        <f t="shared" si="7"/>
        <v>+H33</v>
      </c>
      <c r="BP33" s="424" t="str">
        <f t="shared" si="7"/>
        <v>+H33</v>
      </c>
      <c r="BQ33" s="424" t="str">
        <f t="shared" si="7"/>
        <v>+H33</v>
      </c>
      <c r="BR33" s="424" t="str">
        <f t="shared" si="7"/>
        <v>+H33</v>
      </c>
      <c r="BS33" s="424" t="str">
        <f t="shared" si="7"/>
        <v>+H33</v>
      </c>
      <c r="BT33" s="424" t="str">
        <f t="shared" si="7"/>
        <v>+H33</v>
      </c>
      <c r="BU33" s="424" t="str">
        <f t="shared" si="7"/>
        <v/>
      </c>
      <c r="BV33" s="424" t="str">
        <f t="shared" si="7"/>
        <v/>
      </c>
      <c r="BW33" s="424" t="str">
        <f t="shared" si="7"/>
        <v/>
      </c>
      <c r="BX33" s="424" t="str">
        <f t="shared" si="7"/>
        <v/>
      </c>
      <c r="BY33" s="424" t="str">
        <f t="shared" si="7"/>
        <v/>
      </c>
      <c r="BZ33" s="424" t="str">
        <f t="shared" si="7"/>
        <v/>
      </c>
      <c r="CA33" s="424" t="str">
        <f t="shared" si="11"/>
        <v/>
      </c>
      <c r="CB33" s="424" t="str">
        <f t="shared" si="8"/>
        <v/>
      </c>
      <c r="CC33" s="424" t="str">
        <f t="shared" si="8"/>
        <v/>
      </c>
      <c r="CD33" s="424" t="str">
        <f t="shared" si="8"/>
        <v/>
      </c>
      <c r="CE33" s="424" t="str">
        <f t="shared" si="8"/>
        <v/>
      </c>
      <c r="CF33" s="424" t="str">
        <f t="shared" si="8"/>
        <v/>
      </c>
      <c r="CG33" s="424" t="str">
        <f t="shared" si="8"/>
        <v/>
      </c>
      <c r="CH33" s="424" t="str">
        <f t="shared" si="8"/>
        <v/>
      </c>
      <c r="CI33" s="424" t="str">
        <f t="shared" si="8"/>
        <v/>
      </c>
      <c r="CJ33" s="424" t="str">
        <f t="shared" si="8"/>
        <v/>
      </c>
      <c r="CK33" s="424" t="str">
        <f t="shared" si="8"/>
        <v/>
      </c>
      <c r="CL33" s="424" t="str">
        <f t="shared" si="8"/>
        <v/>
      </c>
      <c r="CM33" s="424" t="str">
        <f t="shared" si="8"/>
        <v/>
      </c>
      <c r="CN33" s="424" t="str">
        <f t="shared" si="8"/>
        <v/>
      </c>
      <c r="CO33" s="424" t="str">
        <f t="shared" si="8"/>
        <v/>
      </c>
      <c r="CP33" s="424" t="str">
        <f t="shared" si="8"/>
        <v/>
      </c>
      <c r="CQ33" s="424" t="str">
        <f t="shared" si="8"/>
        <v/>
      </c>
      <c r="CR33" s="424" t="str">
        <f t="shared" si="9"/>
        <v/>
      </c>
      <c r="CS33" s="424" t="str">
        <f t="shared" si="9"/>
        <v/>
      </c>
      <c r="CT33" s="424" t="str">
        <f t="shared" si="9"/>
        <v/>
      </c>
      <c r="CU33" s="424" t="str">
        <f t="shared" si="9"/>
        <v/>
      </c>
      <c r="CV33" s="424" t="str">
        <f t="shared" si="9"/>
        <v/>
      </c>
      <c r="CW33" s="424" t="str">
        <f t="shared" si="9"/>
        <v/>
      </c>
      <c r="CX33" s="424" t="str">
        <f t="shared" si="9"/>
        <v/>
      </c>
      <c r="CY33" s="424" t="str">
        <f t="shared" si="9"/>
        <v/>
      </c>
      <c r="CZ33" s="424" t="str">
        <f t="shared" si="9"/>
        <v/>
      </c>
      <c r="DA33" s="424" t="str">
        <f t="shared" si="9"/>
        <v/>
      </c>
      <c r="DB33" s="424" t="str">
        <f t="shared" si="9"/>
        <v/>
      </c>
      <c r="DC33" s="424" t="str">
        <f t="shared" si="9"/>
        <v/>
      </c>
      <c r="DD33" s="424" t="str">
        <f t="shared" si="9"/>
        <v/>
      </c>
      <c r="DE33" s="424" t="str">
        <f t="shared" si="9"/>
        <v/>
      </c>
      <c r="DF33" s="424" t="str">
        <f t="shared" si="9"/>
        <v/>
      </c>
      <c r="DG33" s="424" t="str">
        <f t="shared" si="9"/>
        <v/>
      </c>
      <c r="DH33" s="424" t="str">
        <f t="shared" si="10"/>
        <v/>
      </c>
      <c r="DI33" s="424" t="str">
        <f t="shared" si="10"/>
        <v/>
      </c>
      <c r="DJ33" s="424" t="str">
        <f t="shared" si="10"/>
        <v/>
      </c>
    </row>
    <row r="34" spans="2:114">
      <c r="B34" s="1626"/>
      <c r="C34" s="1628"/>
      <c r="D34" s="1362"/>
      <c r="E34" s="1362"/>
      <c r="F34" s="420" t="s">
        <v>574</v>
      </c>
      <c r="G34" s="410" t="s">
        <v>433</v>
      </c>
      <c r="H34" s="418">
        <v>1</v>
      </c>
      <c r="I34" s="408">
        <f t="shared" si="6"/>
        <v>11</v>
      </c>
      <c r="J34" s="406">
        <v>1</v>
      </c>
      <c r="K34" s="406">
        <v>1</v>
      </c>
      <c r="L34" s="406">
        <v>1</v>
      </c>
      <c r="M34" s="406">
        <v>1</v>
      </c>
      <c r="N34" s="406">
        <v>1</v>
      </c>
      <c r="O34" s="406">
        <v>1</v>
      </c>
      <c r="P34" s="406">
        <v>1</v>
      </c>
      <c r="Q34" s="406">
        <v>1</v>
      </c>
      <c r="R34" s="406">
        <v>1</v>
      </c>
      <c r="S34" s="406">
        <v>1</v>
      </c>
      <c r="T34" s="406"/>
      <c r="U34" s="406">
        <v>1</v>
      </c>
      <c r="V34" s="406"/>
      <c r="W34" s="406"/>
      <c r="X34" s="406"/>
      <c r="Y34" s="406"/>
      <c r="Z34" s="406"/>
      <c r="AA34" s="406"/>
      <c r="AB34" s="406"/>
      <c r="AC34" s="406"/>
      <c r="AD34" s="406"/>
      <c r="AE34" s="406"/>
      <c r="AF34" s="406"/>
      <c r="AG34" s="406"/>
      <c r="AH34" s="406"/>
      <c r="AI34" s="406"/>
      <c r="AJ34" s="406"/>
      <c r="AK34" s="406"/>
      <c r="AL34" s="406"/>
      <c r="AM34" s="406"/>
      <c r="AN34" s="406"/>
      <c r="AO34" s="406"/>
      <c r="AP34" s="406"/>
      <c r="AQ34" s="406"/>
      <c r="AR34" s="406"/>
      <c r="AS34" s="406"/>
      <c r="AT34" s="406"/>
      <c r="AU34" s="406"/>
      <c r="AV34" s="406"/>
      <c r="AW34" s="406"/>
      <c r="AX34" s="406"/>
      <c r="AY34" s="406"/>
      <c r="AZ34" s="406"/>
      <c r="BA34" s="406"/>
      <c r="BB34" s="406"/>
      <c r="BC34" s="406"/>
      <c r="BD34" s="406"/>
      <c r="BE34" s="406"/>
      <c r="BF34" s="406"/>
      <c r="BG34" s="406"/>
      <c r="BH34" s="406"/>
      <c r="BI34" s="406"/>
      <c r="BK34" s="424" t="str">
        <f t="shared" si="7"/>
        <v>+H34</v>
      </c>
      <c r="BL34" s="424" t="str">
        <f t="shared" si="7"/>
        <v>+H34</v>
      </c>
      <c r="BM34" s="424" t="str">
        <f t="shared" si="7"/>
        <v>+H34</v>
      </c>
      <c r="BN34" s="424" t="str">
        <f t="shared" si="7"/>
        <v>+H34</v>
      </c>
      <c r="BO34" s="424" t="str">
        <f t="shared" si="7"/>
        <v>+H34</v>
      </c>
      <c r="BP34" s="424" t="str">
        <f t="shared" si="7"/>
        <v>+H34</v>
      </c>
      <c r="BQ34" s="424" t="str">
        <f t="shared" si="7"/>
        <v>+H34</v>
      </c>
      <c r="BR34" s="424" t="str">
        <f t="shared" si="7"/>
        <v>+H34</v>
      </c>
      <c r="BS34" s="424" t="str">
        <f t="shared" si="7"/>
        <v>+H34</v>
      </c>
      <c r="BT34" s="424" t="str">
        <f t="shared" si="7"/>
        <v>+H34</v>
      </c>
      <c r="BU34" s="424" t="str">
        <f t="shared" si="7"/>
        <v/>
      </c>
      <c r="BV34" s="424" t="str">
        <f t="shared" si="7"/>
        <v>+H34</v>
      </c>
      <c r="BW34" s="424" t="str">
        <f t="shared" si="7"/>
        <v/>
      </c>
      <c r="BX34" s="424" t="str">
        <f t="shared" si="7"/>
        <v/>
      </c>
      <c r="BY34" s="424" t="str">
        <f t="shared" si="7"/>
        <v/>
      </c>
      <c r="BZ34" s="424" t="str">
        <f t="shared" si="7"/>
        <v/>
      </c>
      <c r="CA34" s="424" t="str">
        <f t="shared" si="11"/>
        <v/>
      </c>
      <c r="CB34" s="424" t="str">
        <f t="shared" si="8"/>
        <v/>
      </c>
      <c r="CC34" s="424" t="str">
        <f t="shared" si="8"/>
        <v/>
      </c>
      <c r="CD34" s="424" t="str">
        <f t="shared" si="8"/>
        <v/>
      </c>
      <c r="CE34" s="424" t="str">
        <f t="shared" si="8"/>
        <v/>
      </c>
      <c r="CF34" s="424" t="str">
        <f t="shared" si="8"/>
        <v/>
      </c>
      <c r="CG34" s="424" t="str">
        <f t="shared" si="8"/>
        <v/>
      </c>
      <c r="CH34" s="424" t="str">
        <f t="shared" si="8"/>
        <v/>
      </c>
      <c r="CI34" s="424" t="str">
        <f t="shared" si="8"/>
        <v/>
      </c>
      <c r="CJ34" s="424" t="str">
        <f t="shared" si="8"/>
        <v/>
      </c>
      <c r="CK34" s="424" t="str">
        <f t="shared" si="8"/>
        <v/>
      </c>
      <c r="CL34" s="424" t="str">
        <f t="shared" si="8"/>
        <v/>
      </c>
      <c r="CM34" s="424" t="str">
        <f t="shared" si="8"/>
        <v/>
      </c>
      <c r="CN34" s="424" t="str">
        <f t="shared" si="8"/>
        <v/>
      </c>
      <c r="CO34" s="424" t="str">
        <f t="shared" si="8"/>
        <v/>
      </c>
      <c r="CP34" s="424" t="str">
        <f t="shared" si="8"/>
        <v/>
      </c>
      <c r="CQ34" s="424" t="str">
        <f t="shared" si="8"/>
        <v/>
      </c>
      <c r="CR34" s="424" t="str">
        <f t="shared" si="9"/>
        <v/>
      </c>
      <c r="CS34" s="424" t="str">
        <f t="shared" si="9"/>
        <v/>
      </c>
      <c r="CT34" s="424" t="str">
        <f t="shared" si="9"/>
        <v/>
      </c>
      <c r="CU34" s="424" t="str">
        <f t="shared" si="9"/>
        <v/>
      </c>
      <c r="CV34" s="424" t="str">
        <f t="shared" si="9"/>
        <v/>
      </c>
      <c r="CW34" s="424" t="str">
        <f t="shared" si="9"/>
        <v/>
      </c>
      <c r="CX34" s="424" t="str">
        <f t="shared" si="9"/>
        <v/>
      </c>
      <c r="CY34" s="424" t="str">
        <f t="shared" si="9"/>
        <v/>
      </c>
      <c r="CZ34" s="424" t="str">
        <f t="shared" si="9"/>
        <v/>
      </c>
      <c r="DA34" s="424" t="str">
        <f t="shared" si="9"/>
        <v/>
      </c>
      <c r="DB34" s="424" t="str">
        <f t="shared" si="9"/>
        <v/>
      </c>
      <c r="DC34" s="424" t="str">
        <f t="shared" si="9"/>
        <v/>
      </c>
      <c r="DD34" s="424" t="str">
        <f t="shared" si="9"/>
        <v/>
      </c>
      <c r="DE34" s="424" t="str">
        <f t="shared" si="9"/>
        <v/>
      </c>
      <c r="DF34" s="424" t="str">
        <f t="shared" si="9"/>
        <v/>
      </c>
      <c r="DG34" s="424" t="str">
        <f t="shared" si="9"/>
        <v/>
      </c>
      <c r="DH34" s="424" t="str">
        <f t="shared" si="10"/>
        <v/>
      </c>
      <c r="DI34" s="424" t="str">
        <f t="shared" si="10"/>
        <v/>
      </c>
      <c r="DJ34" s="424" t="str">
        <f t="shared" si="10"/>
        <v/>
      </c>
    </row>
    <row r="35" spans="2:114">
      <c r="B35" s="1626"/>
      <c r="C35" s="1628"/>
      <c r="D35" s="1362"/>
      <c r="E35" s="1362"/>
      <c r="F35" s="421" t="s">
        <v>575</v>
      </c>
      <c r="G35" s="411" t="s">
        <v>434</v>
      </c>
      <c r="H35" s="418">
        <v>1</v>
      </c>
      <c r="I35" s="408">
        <f t="shared" si="6"/>
        <v>10</v>
      </c>
      <c r="J35" s="406">
        <v>1</v>
      </c>
      <c r="K35" s="406">
        <v>1</v>
      </c>
      <c r="L35" s="406">
        <v>1</v>
      </c>
      <c r="M35" s="406">
        <v>1</v>
      </c>
      <c r="N35" s="406">
        <v>1</v>
      </c>
      <c r="O35" s="406">
        <v>1</v>
      </c>
      <c r="P35" s="406">
        <v>1</v>
      </c>
      <c r="Q35" s="406">
        <v>1</v>
      </c>
      <c r="R35" s="406">
        <v>1</v>
      </c>
      <c r="S35" s="406">
        <v>1</v>
      </c>
      <c r="T35" s="406"/>
      <c r="U35" s="406"/>
      <c r="V35" s="406"/>
      <c r="W35" s="406"/>
      <c r="X35" s="406"/>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c r="BG35" s="406"/>
      <c r="BH35" s="406"/>
      <c r="BI35" s="406"/>
      <c r="BK35" s="424" t="str">
        <f t="shared" si="7"/>
        <v>+H35</v>
      </c>
      <c r="BL35" s="424" t="str">
        <f t="shared" si="7"/>
        <v>+H35</v>
      </c>
      <c r="BM35" s="424" t="str">
        <f t="shared" si="7"/>
        <v>+H35</v>
      </c>
      <c r="BN35" s="424" t="str">
        <f t="shared" si="7"/>
        <v>+H35</v>
      </c>
      <c r="BO35" s="424" t="str">
        <f t="shared" si="7"/>
        <v>+H35</v>
      </c>
      <c r="BP35" s="424" t="str">
        <f t="shared" si="7"/>
        <v>+H35</v>
      </c>
      <c r="BQ35" s="424" t="str">
        <f t="shared" si="7"/>
        <v>+H35</v>
      </c>
      <c r="BR35" s="424" t="str">
        <f t="shared" si="7"/>
        <v>+H35</v>
      </c>
      <c r="BS35" s="424" t="str">
        <f t="shared" si="7"/>
        <v>+H35</v>
      </c>
      <c r="BT35" s="424" t="str">
        <f t="shared" si="7"/>
        <v>+H35</v>
      </c>
      <c r="BU35" s="424" t="str">
        <f t="shared" si="7"/>
        <v/>
      </c>
      <c r="BV35" s="424" t="str">
        <f t="shared" si="7"/>
        <v/>
      </c>
      <c r="BW35" s="424" t="str">
        <f t="shared" si="7"/>
        <v/>
      </c>
      <c r="BX35" s="424" t="str">
        <f t="shared" si="7"/>
        <v/>
      </c>
      <c r="BY35" s="424" t="str">
        <f t="shared" si="7"/>
        <v/>
      </c>
      <c r="BZ35" s="424" t="str">
        <f t="shared" si="7"/>
        <v/>
      </c>
      <c r="CA35" s="424" t="str">
        <f t="shared" si="11"/>
        <v/>
      </c>
      <c r="CB35" s="424" t="str">
        <f t="shared" si="8"/>
        <v/>
      </c>
      <c r="CC35" s="424" t="str">
        <f t="shared" si="8"/>
        <v/>
      </c>
      <c r="CD35" s="424" t="str">
        <f t="shared" si="8"/>
        <v/>
      </c>
      <c r="CE35" s="424" t="str">
        <f t="shared" si="8"/>
        <v/>
      </c>
      <c r="CF35" s="424" t="str">
        <f t="shared" si="8"/>
        <v/>
      </c>
      <c r="CG35" s="424" t="str">
        <f t="shared" si="8"/>
        <v/>
      </c>
      <c r="CH35" s="424" t="str">
        <f t="shared" si="8"/>
        <v/>
      </c>
      <c r="CI35" s="424" t="str">
        <f t="shared" si="8"/>
        <v/>
      </c>
      <c r="CJ35" s="424" t="str">
        <f t="shared" si="8"/>
        <v/>
      </c>
      <c r="CK35" s="424" t="str">
        <f t="shared" si="8"/>
        <v/>
      </c>
      <c r="CL35" s="424" t="str">
        <f t="shared" si="8"/>
        <v/>
      </c>
      <c r="CM35" s="424" t="str">
        <f t="shared" si="8"/>
        <v/>
      </c>
      <c r="CN35" s="424" t="str">
        <f t="shared" si="8"/>
        <v/>
      </c>
      <c r="CO35" s="424" t="str">
        <f t="shared" si="8"/>
        <v/>
      </c>
      <c r="CP35" s="424" t="str">
        <f t="shared" si="8"/>
        <v/>
      </c>
      <c r="CQ35" s="424" t="str">
        <f t="shared" si="8"/>
        <v/>
      </c>
      <c r="CR35" s="424" t="str">
        <f t="shared" si="9"/>
        <v/>
      </c>
      <c r="CS35" s="424" t="str">
        <f t="shared" si="9"/>
        <v/>
      </c>
      <c r="CT35" s="424" t="str">
        <f t="shared" si="9"/>
        <v/>
      </c>
      <c r="CU35" s="424" t="str">
        <f t="shared" si="9"/>
        <v/>
      </c>
      <c r="CV35" s="424" t="str">
        <f t="shared" si="9"/>
        <v/>
      </c>
      <c r="CW35" s="424" t="str">
        <f t="shared" si="9"/>
        <v/>
      </c>
      <c r="CX35" s="424" t="str">
        <f t="shared" si="9"/>
        <v/>
      </c>
      <c r="CY35" s="424" t="str">
        <f t="shared" si="9"/>
        <v/>
      </c>
      <c r="CZ35" s="424" t="str">
        <f t="shared" si="9"/>
        <v/>
      </c>
      <c r="DA35" s="424" t="str">
        <f t="shared" si="9"/>
        <v/>
      </c>
      <c r="DB35" s="424" t="str">
        <f t="shared" si="9"/>
        <v/>
      </c>
      <c r="DC35" s="424" t="str">
        <f t="shared" si="9"/>
        <v/>
      </c>
      <c r="DD35" s="424" t="str">
        <f t="shared" si="9"/>
        <v/>
      </c>
      <c r="DE35" s="424" t="str">
        <f t="shared" si="9"/>
        <v/>
      </c>
      <c r="DF35" s="424" t="str">
        <f t="shared" si="9"/>
        <v/>
      </c>
      <c r="DG35" s="424" t="str">
        <f t="shared" si="9"/>
        <v/>
      </c>
      <c r="DH35" s="424" t="str">
        <f t="shared" si="10"/>
        <v/>
      </c>
      <c r="DI35" s="424" t="str">
        <f t="shared" si="10"/>
        <v/>
      </c>
      <c r="DJ35" s="424" t="str">
        <f t="shared" si="10"/>
        <v/>
      </c>
    </row>
    <row r="36" spans="2:114">
      <c r="B36" s="1626"/>
      <c r="C36" s="1628"/>
      <c r="D36" s="1362"/>
      <c r="E36" s="1361" t="s">
        <v>536</v>
      </c>
      <c r="F36" s="419" t="s">
        <v>566</v>
      </c>
      <c r="G36" s="409" t="s">
        <v>435</v>
      </c>
      <c r="H36" s="418">
        <v>1</v>
      </c>
      <c r="I36" s="408">
        <f t="shared" si="6"/>
        <v>10</v>
      </c>
      <c r="J36" s="406">
        <v>1</v>
      </c>
      <c r="K36" s="406">
        <v>1</v>
      </c>
      <c r="L36" s="406">
        <v>1</v>
      </c>
      <c r="M36" s="406">
        <v>1</v>
      </c>
      <c r="N36" s="406">
        <v>1</v>
      </c>
      <c r="O36" s="406">
        <v>1</v>
      </c>
      <c r="P36" s="406">
        <v>1</v>
      </c>
      <c r="Q36" s="406">
        <v>1</v>
      </c>
      <c r="R36" s="406">
        <v>1</v>
      </c>
      <c r="S36" s="406">
        <v>1</v>
      </c>
      <c r="T36" s="406"/>
      <c r="U36" s="406"/>
      <c r="V36" s="406"/>
      <c r="W36" s="406"/>
      <c r="X36" s="406"/>
      <c r="Y36" s="406"/>
      <c r="Z36" s="406"/>
      <c r="AA36" s="406"/>
      <c r="AB36" s="406"/>
      <c r="AC36" s="406"/>
      <c r="AD36" s="406"/>
      <c r="AE36" s="406"/>
      <c r="AF36" s="406"/>
      <c r="AG36" s="406"/>
      <c r="AH36" s="406"/>
      <c r="AI36" s="406"/>
      <c r="AJ36" s="406"/>
      <c r="AK36" s="406"/>
      <c r="AL36" s="406"/>
      <c r="AM36" s="406"/>
      <c r="AN36" s="406"/>
      <c r="AO36" s="406"/>
      <c r="AP36" s="406"/>
      <c r="AQ36" s="406"/>
      <c r="AR36" s="406"/>
      <c r="AS36" s="406"/>
      <c r="AT36" s="406"/>
      <c r="AU36" s="406"/>
      <c r="AV36" s="406"/>
      <c r="AW36" s="406"/>
      <c r="AX36" s="406"/>
      <c r="AY36" s="406"/>
      <c r="AZ36" s="406"/>
      <c r="BA36" s="406"/>
      <c r="BB36" s="406"/>
      <c r="BC36" s="406"/>
      <c r="BD36" s="406"/>
      <c r="BE36" s="406"/>
      <c r="BF36" s="406"/>
      <c r="BG36" s="406"/>
      <c r="BH36" s="406"/>
      <c r="BI36" s="406"/>
      <c r="BK36" s="424" t="str">
        <f t="shared" si="7"/>
        <v>+H36</v>
      </c>
      <c r="BL36" s="424" t="str">
        <f t="shared" si="7"/>
        <v>+H36</v>
      </c>
      <c r="BM36" s="424" t="str">
        <f t="shared" si="7"/>
        <v>+H36</v>
      </c>
      <c r="BN36" s="424" t="str">
        <f t="shared" si="7"/>
        <v>+H36</v>
      </c>
      <c r="BO36" s="424" t="str">
        <f t="shared" si="7"/>
        <v>+H36</v>
      </c>
      <c r="BP36" s="424" t="str">
        <f t="shared" si="7"/>
        <v>+H36</v>
      </c>
      <c r="BQ36" s="424" t="str">
        <f t="shared" si="7"/>
        <v>+H36</v>
      </c>
      <c r="BR36" s="424" t="str">
        <f t="shared" si="7"/>
        <v>+H36</v>
      </c>
      <c r="BS36" s="424" t="str">
        <f t="shared" si="7"/>
        <v>+H36</v>
      </c>
      <c r="BT36" s="424" t="str">
        <f t="shared" si="7"/>
        <v>+H36</v>
      </c>
      <c r="BU36" s="424" t="str">
        <f t="shared" si="7"/>
        <v/>
      </c>
      <c r="BV36" s="424" t="str">
        <f t="shared" si="7"/>
        <v/>
      </c>
      <c r="BW36" s="424" t="str">
        <f t="shared" si="7"/>
        <v/>
      </c>
      <c r="BX36" s="424" t="str">
        <f t="shared" si="7"/>
        <v/>
      </c>
      <c r="BY36" s="424" t="str">
        <f t="shared" si="7"/>
        <v/>
      </c>
      <c r="BZ36" s="424" t="str">
        <f t="shared" si="7"/>
        <v/>
      </c>
      <c r="CA36" s="424" t="str">
        <f t="shared" si="11"/>
        <v/>
      </c>
      <c r="CB36" s="424" t="str">
        <f t="shared" si="8"/>
        <v/>
      </c>
      <c r="CC36" s="424" t="str">
        <f t="shared" si="8"/>
        <v/>
      </c>
      <c r="CD36" s="424" t="str">
        <f t="shared" si="8"/>
        <v/>
      </c>
      <c r="CE36" s="424" t="str">
        <f t="shared" si="8"/>
        <v/>
      </c>
      <c r="CF36" s="424" t="str">
        <f t="shared" si="8"/>
        <v/>
      </c>
      <c r="CG36" s="424" t="str">
        <f t="shared" si="8"/>
        <v/>
      </c>
      <c r="CH36" s="424" t="str">
        <f t="shared" si="8"/>
        <v/>
      </c>
      <c r="CI36" s="424" t="str">
        <f t="shared" si="8"/>
        <v/>
      </c>
      <c r="CJ36" s="424" t="str">
        <f t="shared" si="8"/>
        <v/>
      </c>
      <c r="CK36" s="424" t="str">
        <f t="shared" si="8"/>
        <v/>
      </c>
      <c r="CL36" s="424" t="str">
        <f t="shared" si="8"/>
        <v/>
      </c>
      <c r="CM36" s="424" t="str">
        <f t="shared" si="8"/>
        <v/>
      </c>
      <c r="CN36" s="424" t="str">
        <f t="shared" si="8"/>
        <v/>
      </c>
      <c r="CO36" s="424" t="str">
        <f t="shared" si="8"/>
        <v/>
      </c>
      <c r="CP36" s="424" t="str">
        <f t="shared" si="8"/>
        <v/>
      </c>
      <c r="CQ36" s="424" t="str">
        <f t="shared" si="8"/>
        <v/>
      </c>
      <c r="CR36" s="424" t="str">
        <f t="shared" si="9"/>
        <v/>
      </c>
      <c r="CS36" s="424" t="str">
        <f t="shared" si="9"/>
        <v/>
      </c>
      <c r="CT36" s="424" t="str">
        <f t="shared" si="9"/>
        <v/>
      </c>
      <c r="CU36" s="424" t="str">
        <f t="shared" si="9"/>
        <v/>
      </c>
      <c r="CV36" s="424" t="str">
        <f t="shared" si="9"/>
        <v/>
      </c>
      <c r="CW36" s="424" t="str">
        <f t="shared" si="9"/>
        <v/>
      </c>
      <c r="CX36" s="424" t="str">
        <f t="shared" si="9"/>
        <v/>
      </c>
      <c r="CY36" s="424" t="str">
        <f t="shared" si="9"/>
        <v/>
      </c>
      <c r="CZ36" s="424" t="str">
        <f t="shared" si="9"/>
        <v/>
      </c>
      <c r="DA36" s="424" t="str">
        <f t="shared" si="9"/>
        <v/>
      </c>
      <c r="DB36" s="424" t="str">
        <f t="shared" si="9"/>
        <v/>
      </c>
      <c r="DC36" s="424" t="str">
        <f t="shared" si="9"/>
        <v/>
      </c>
      <c r="DD36" s="424" t="str">
        <f t="shared" si="9"/>
        <v/>
      </c>
      <c r="DE36" s="424" t="str">
        <f t="shared" si="9"/>
        <v/>
      </c>
      <c r="DF36" s="424" t="str">
        <f t="shared" si="9"/>
        <v/>
      </c>
      <c r="DG36" s="424" t="str">
        <f t="shared" si="9"/>
        <v/>
      </c>
      <c r="DH36" s="424" t="str">
        <f t="shared" si="10"/>
        <v/>
      </c>
      <c r="DI36" s="424" t="str">
        <f t="shared" si="10"/>
        <v/>
      </c>
      <c r="DJ36" s="424" t="str">
        <f t="shared" si="10"/>
        <v/>
      </c>
    </row>
    <row r="37" spans="2:114">
      <c r="B37" s="1626"/>
      <c r="C37" s="1628"/>
      <c r="D37" s="1362"/>
      <c r="E37" s="1362"/>
      <c r="F37" s="420" t="s">
        <v>567</v>
      </c>
      <c r="G37" s="410" t="s">
        <v>436</v>
      </c>
      <c r="H37" s="418">
        <v>1</v>
      </c>
      <c r="I37" s="408">
        <f t="shared" si="6"/>
        <v>11</v>
      </c>
      <c r="J37" s="406">
        <v>1</v>
      </c>
      <c r="K37" s="406">
        <v>1</v>
      </c>
      <c r="L37" s="406">
        <v>1</v>
      </c>
      <c r="M37" s="406">
        <v>1</v>
      </c>
      <c r="N37" s="406">
        <v>1</v>
      </c>
      <c r="O37" s="406">
        <v>1</v>
      </c>
      <c r="P37" s="406">
        <v>1</v>
      </c>
      <c r="Q37" s="406">
        <v>1</v>
      </c>
      <c r="R37" s="406">
        <v>1</v>
      </c>
      <c r="S37" s="406">
        <v>1</v>
      </c>
      <c r="T37" s="406">
        <v>1</v>
      </c>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c r="BG37" s="406"/>
      <c r="BH37" s="406"/>
      <c r="BI37" s="406"/>
      <c r="BK37" s="424" t="str">
        <f t="shared" si="7"/>
        <v>+H37</v>
      </c>
      <c r="BL37" s="424" t="str">
        <f t="shared" si="7"/>
        <v>+H37</v>
      </c>
      <c r="BM37" s="424" t="str">
        <f t="shared" si="7"/>
        <v>+H37</v>
      </c>
      <c r="BN37" s="424" t="str">
        <f t="shared" si="7"/>
        <v>+H37</v>
      </c>
      <c r="BO37" s="424" t="str">
        <f t="shared" si="7"/>
        <v>+H37</v>
      </c>
      <c r="BP37" s="424" t="str">
        <f t="shared" si="7"/>
        <v>+H37</v>
      </c>
      <c r="BQ37" s="424" t="str">
        <f t="shared" si="7"/>
        <v>+H37</v>
      </c>
      <c r="BR37" s="424" t="str">
        <f t="shared" si="7"/>
        <v>+H37</v>
      </c>
      <c r="BS37" s="424" t="str">
        <f t="shared" si="7"/>
        <v>+H37</v>
      </c>
      <c r="BT37" s="424" t="str">
        <f t="shared" si="7"/>
        <v>+H37</v>
      </c>
      <c r="BU37" s="424" t="str">
        <f t="shared" si="7"/>
        <v>+H37</v>
      </c>
      <c r="BV37" s="424" t="str">
        <f t="shared" si="7"/>
        <v/>
      </c>
      <c r="BW37" s="424" t="str">
        <f t="shared" si="7"/>
        <v/>
      </c>
      <c r="BX37" s="424" t="str">
        <f t="shared" si="7"/>
        <v/>
      </c>
      <c r="BY37" s="424" t="str">
        <f t="shared" si="7"/>
        <v/>
      </c>
      <c r="BZ37" s="424" t="str">
        <f t="shared" si="7"/>
        <v/>
      </c>
      <c r="CA37" s="424" t="str">
        <f t="shared" si="11"/>
        <v/>
      </c>
      <c r="CB37" s="424" t="str">
        <f t="shared" si="8"/>
        <v/>
      </c>
      <c r="CC37" s="424" t="str">
        <f t="shared" si="8"/>
        <v/>
      </c>
      <c r="CD37" s="424" t="str">
        <f t="shared" si="8"/>
        <v/>
      </c>
      <c r="CE37" s="424" t="str">
        <f t="shared" si="8"/>
        <v/>
      </c>
      <c r="CF37" s="424" t="str">
        <f t="shared" si="8"/>
        <v/>
      </c>
      <c r="CG37" s="424" t="str">
        <f t="shared" si="8"/>
        <v/>
      </c>
      <c r="CH37" s="424" t="str">
        <f t="shared" si="8"/>
        <v/>
      </c>
      <c r="CI37" s="424" t="str">
        <f t="shared" si="8"/>
        <v/>
      </c>
      <c r="CJ37" s="424" t="str">
        <f t="shared" si="8"/>
        <v/>
      </c>
      <c r="CK37" s="424" t="str">
        <f t="shared" si="8"/>
        <v/>
      </c>
      <c r="CL37" s="424" t="str">
        <f t="shared" si="8"/>
        <v/>
      </c>
      <c r="CM37" s="424" t="str">
        <f t="shared" si="8"/>
        <v/>
      </c>
      <c r="CN37" s="424" t="str">
        <f t="shared" si="8"/>
        <v/>
      </c>
      <c r="CO37" s="424" t="str">
        <f t="shared" si="8"/>
        <v/>
      </c>
      <c r="CP37" s="424" t="str">
        <f t="shared" si="8"/>
        <v/>
      </c>
      <c r="CQ37" s="424" t="str">
        <f t="shared" si="8"/>
        <v/>
      </c>
      <c r="CR37" s="424" t="str">
        <f t="shared" si="9"/>
        <v/>
      </c>
      <c r="CS37" s="424" t="str">
        <f t="shared" si="9"/>
        <v/>
      </c>
      <c r="CT37" s="424" t="str">
        <f t="shared" si="9"/>
        <v/>
      </c>
      <c r="CU37" s="424" t="str">
        <f t="shared" si="9"/>
        <v/>
      </c>
      <c r="CV37" s="424" t="str">
        <f t="shared" si="9"/>
        <v/>
      </c>
      <c r="CW37" s="424" t="str">
        <f t="shared" si="9"/>
        <v/>
      </c>
      <c r="CX37" s="424" t="str">
        <f t="shared" si="9"/>
        <v/>
      </c>
      <c r="CY37" s="424" t="str">
        <f t="shared" si="9"/>
        <v/>
      </c>
      <c r="CZ37" s="424" t="str">
        <f t="shared" si="9"/>
        <v/>
      </c>
      <c r="DA37" s="424" t="str">
        <f t="shared" si="9"/>
        <v/>
      </c>
      <c r="DB37" s="424" t="str">
        <f t="shared" si="9"/>
        <v/>
      </c>
      <c r="DC37" s="424" t="str">
        <f t="shared" si="9"/>
        <v/>
      </c>
      <c r="DD37" s="424" t="str">
        <f t="shared" si="9"/>
        <v/>
      </c>
      <c r="DE37" s="424" t="str">
        <f t="shared" si="9"/>
        <v/>
      </c>
      <c r="DF37" s="424" t="str">
        <f t="shared" si="9"/>
        <v/>
      </c>
      <c r="DG37" s="424" t="str">
        <f t="shared" si="9"/>
        <v/>
      </c>
      <c r="DH37" s="424" t="str">
        <f t="shared" si="10"/>
        <v/>
      </c>
      <c r="DI37" s="424" t="str">
        <f t="shared" si="10"/>
        <v/>
      </c>
      <c r="DJ37" s="424" t="str">
        <f t="shared" si="10"/>
        <v/>
      </c>
    </row>
    <row r="38" spans="2:114">
      <c r="B38" s="1626"/>
      <c r="C38" s="1628"/>
      <c r="D38" s="1362"/>
      <c r="E38" s="1362"/>
      <c r="F38" s="421" t="s">
        <v>568</v>
      </c>
      <c r="G38" s="411" t="s">
        <v>437</v>
      </c>
      <c r="H38" s="418">
        <v>1</v>
      </c>
      <c r="I38" s="408">
        <f t="shared" si="6"/>
        <v>12</v>
      </c>
      <c r="J38" s="406">
        <v>1</v>
      </c>
      <c r="K38" s="406">
        <v>1</v>
      </c>
      <c r="L38" s="406">
        <v>1</v>
      </c>
      <c r="M38" s="406">
        <v>1</v>
      </c>
      <c r="N38" s="406">
        <v>1</v>
      </c>
      <c r="O38" s="406">
        <v>1</v>
      </c>
      <c r="P38" s="406">
        <v>1</v>
      </c>
      <c r="Q38" s="406">
        <v>1</v>
      </c>
      <c r="R38" s="406">
        <v>1</v>
      </c>
      <c r="S38" s="406">
        <v>1</v>
      </c>
      <c r="T38" s="406">
        <v>1</v>
      </c>
      <c r="U38" s="406">
        <v>1</v>
      </c>
      <c r="V38" s="406"/>
      <c r="W38" s="406"/>
      <c r="X38" s="406"/>
      <c r="Y38" s="406"/>
      <c r="Z38" s="406"/>
      <c r="AA38" s="406"/>
      <c r="AB38" s="406"/>
      <c r="AC38" s="406"/>
      <c r="AD38" s="406"/>
      <c r="AE38" s="406"/>
      <c r="AF38" s="406"/>
      <c r="AG38" s="406"/>
      <c r="AH38" s="406"/>
      <c r="AI38" s="406"/>
      <c r="AJ38" s="406"/>
      <c r="AK38" s="406"/>
      <c r="AL38" s="406"/>
      <c r="AM38" s="406"/>
      <c r="AN38" s="406"/>
      <c r="AO38" s="406"/>
      <c r="AP38" s="406"/>
      <c r="AQ38" s="406"/>
      <c r="AR38" s="406"/>
      <c r="AS38" s="406"/>
      <c r="AT38" s="406"/>
      <c r="AU38" s="406"/>
      <c r="AV38" s="406"/>
      <c r="AW38" s="406"/>
      <c r="AX38" s="406"/>
      <c r="AY38" s="406"/>
      <c r="AZ38" s="406"/>
      <c r="BA38" s="406"/>
      <c r="BB38" s="406"/>
      <c r="BC38" s="406"/>
      <c r="BD38" s="406"/>
      <c r="BE38" s="406"/>
      <c r="BF38" s="406"/>
      <c r="BG38" s="406"/>
      <c r="BH38" s="406"/>
      <c r="BI38" s="406"/>
      <c r="BK38" s="424" t="str">
        <f t="shared" si="7"/>
        <v>+H38</v>
      </c>
      <c r="BL38" s="424" t="str">
        <f t="shared" si="7"/>
        <v>+H38</v>
      </c>
      <c r="BM38" s="424" t="str">
        <f t="shared" si="7"/>
        <v>+H38</v>
      </c>
      <c r="BN38" s="424" t="str">
        <f t="shared" si="7"/>
        <v>+H38</v>
      </c>
      <c r="BO38" s="424" t="str">
        <f t="shared" si="7"/>
        <v>+H38</v>
      </c>
      <c r="BP38" s="424" t="str">
        <f t="shared" si="7"/>
        <v>+H38</v>
      </c>
      <c r="BQ38" s="424" t="str">
        <f t="shared" si="7"/>
        <v>+H38</v>
      </c>
      <c r="BR38" s="424" t="str">
        <f t="shared" si="7"/>
        <v>+H38</v>
      </c>
      <c r="BS38" s="424" t="str">
        <f t="shared" si="7"/>
        <v>+H38</v>
      </c>
      <c r="BT38" s="424" t="str">
        <f t="shared" si="7"/>
        <v>+H38</v>
      </c>
      <c r="BU38" s="424" t="str">
        <f t="shared" si="7"/>
        <v>+H38</v>
      </c>
      <c r="BV38" s="424" t="str">
        <f t="shared" si="7"/>
        <v>+H38</v>
      </c>
      <c r="BW38" s="424" t="str">
        <f t="shared" si="7"/>
        <v/>
      </c>
      <c r="BX38" s="424" t="str">
        <f t="shared" si="7"/>
        <v/>
      </c>
      <c r="BY38" s="424" t="str">
        <f t="shared" si="7"/>
        <v/>
      </c>
      <c r="BZ38" s="424" t="str">
        <f t="shared" si="7"/>
        <v/>
      </c>
      <c r="CA38" s="424" t="str">
        <f t="shared" si="11"/>
        <v/>
      </c>
      <c r="CB38" s="424" t="str">
        <f t="shared" si="8"/>
        <v/>
      </c>
      <c r="CC38" s="424" t="str">
        <f t="shared" si="8"/>
        <v/>
      </c>
      <c r="CD38" s="424" t="str">
        <f t="shared" si="8"/>
        <v/>
      </c>
      <c r="CE38" s="424" t="str">
        <f t="shared" si="8"/>
        <v/>
      </c>
      <c r="CF38" s="424" t="str">
        <f t="shared" si="8"/>
        <v/>
      </c>
      <c r="CG38" s="424" t="str">
        <f t="shared" si="8"/>
        <v/>
      </c>
      <c r="CH38" s="424" t="str">
        <f t="shared" si="8"/>
        <v/>
      </c>
      <c r="CI38" s="424" t="str">
        <f t="shared" si="8"/>
        <v/>
      </c>
      <c r="CJ38" s="424" t="str">
        <f t="shared" si="8"/>
        <v/>
      </c>
      <c r="CK38" s="424" t="str">
        <f t="shared" si="8"/>
        <v/>
      </c>
      <c r="CL38" s="424" t="str">
        <f t="shared" si="8"/>
        <v/>
      </c>
      <c r="CM38" s="424" t="str">
        <f t="shared" si="8"/>
        <v/>
      </c>
      <c r="CN38" s="424" t="str">
        <f t="shared" si="8"/>
        <v/>
      </c>
      <c r="CO38" s="424" t="str">
        <f t="shared" si="8"/>
        <v/>
      </c>
      <c r="CP38" s="424" t="str">
        <f t="shared" si="8"/>
        <v/>
      </c>
      <c r="CQ38" s="424" t="str">
        <f t="shared" si="8"/>
        <v/>
      </c>
      <c r="CR38" s="424" t="str">
        <f t="shared" si="9"/>
        <v/>
      </c>
      <c r="CS38" s="424" t="str">
        <f t="shared" si="9"/>
        <v/>
      </c>
      <c r="CT38" s="424" t="str">
        <f t="shared" si="9"/>
        <v/>
      </c>
      <c r="CU38" s="424" t="str">
        <f t="shared" si="9"/>
        <v/>
      </c>
      <c r="CV38" s="424" t="str">
        <f t="shared" si="9"/>
        <v/>
      </c>
      <c r="CW38" s="424" t="str">
        <f t="shared" si="9"/>
        <v/>
      </c>
      <c r="CX38" s="424" t="str">
        <f t="shared" si="9"/>
        <v/>
      </c>
      <c r="CY38" s="424" t="str">
        <f t="shared" si="9"/>
        <v/>
      </c>
      <c r="CZ38" s="424" t="str">
        <f t="shared" si="9"/>
        <v/>
      </c>
      <c r="DA38" s="424" t="str">
        <f t="shared" si="9"/>
        <v/>
      </c>
      <c r="DB38" s="424" t="str">
        <f t="shared" si="9"/>
        <v/>
      </c>
      <c r="DC38" s="424" t="str">
        <f t="shared" si="9"/>
        <v/>
      </c>
      <c r="DD38" s="424" t="str">
        <f t="shared" si="9"/>
        <v/>
      </c>
      <c r="DE38" s="424" t="str">
        <f t="shared" si="9"/>
        <v/>
      </c>
      <c r="DF38" s="424" t="str">
        <f t="shared" si="9"/>
        <v/>
      </c>
      <c r="DG38" s="424" t="str">
        <f t="shared" si="9"/>
        <v/>
      </c>
      <c r="DH38" s="424" t="str">
        <f t="shared" si="10"/>
        <v/>
      </c>
      <c r="DI38" s="424" t="str">
        <f t="shared" si="10"/>
        <v/>
      </c>
      <c r="DJ38" s="424" t="str">
        <f t="shared" si="10"/>
        <v/>
      </c>
    </row>
    <row r="39" spans="2:114">
      <c r="B39" s="1626"/>
      <c r="C39" s="1628"/>
      <c r="D39" s="1361" t="s">
        <v>538</v>
      </c>
      <c r="E39" s="1361" t="s">
        <v>539</v>
      </c>
      <c r="F39" s="420" t="s">
        <v>549</v>
      </c>
      <c r="G39" s="409" t="s">
        <v>438</v>
      </c>
      <c r="H39" s="418">
        <v>1</v>
      </c>
      <c r="I39" s="408">
        <f t="shared" si="6"/>
        <v>38</v>
      </c>
      <c r="J39" s="406">
        <v>1</v>
      </c>
      <c r="K39" s="406">
        <v>1</v>
      </c>
      <c r="L39" s="406">
        <v>1</v>
      </c>
      <c r="M39" s="406">
        <v>1</v>
      </c>
      <c r="N39" s="406">
        <v>1</v>
      </c>
      <c r="O39" s="406">
        <v>1</v>
      </c>
      <c r="P39" s="406">
        <v>1</v>
      </c>
      <c r="Q39" s="406">
        <v>1</v>
      </c>
      <c r="R39" s="406">
        <v>1</v>
      </c>
      <c r="S39" s="406">
        <v>1</v>
      </c>
      <c r="T39" s="406">
        <v>1</v>
      </c>
      <c r="U39" s="406">
        <v>1</v>
      </c>
      <c r="V39" s="406">
        <v>1</v>
      </c>
      <c r="W39" s="406"/>
      <c r="X39" s="406"/>
      <c r="Y39" s="406"/>
      <c r="Z39" s="406"/>
      <c r="AA39" s="406"/>
      <c r="AB39" s="406"/>
      <c r="AC39" s="406"/>
      <c r="AD39" s="406"/>
      <c r="AE39" s="406"/>
      <c r="AF39" s="406"/>
      <c r="AG39" s="406"/>
      <c r="AH39" s="406"/>
      <c r="AI39" s="406"/>
      <c r="AJ39" s="406"/>
      <c r="AK39" s="406">
        <v>1</v>
      </c>
      <c r="AL39" s="406">
        <v>1</v>
      </c>
      <c r="AM39" s="406">
        <v>1</v>
      </c>
      <c r="AN39" s="406">
        <v>1</v>
      </c>
      <c r="AO39" s="406">
        <v>1</v>
      </c>
      <c r="AP39" s="406">
        <v>1</v>
      </c>
      <c r="AQ39" s="406">
        <v>1</v>
      </c>
      <c r="AR39" s="406">
        <v>1</v>
      </c>
      <c r="AS39" s="406">
        <v>1</v>
      </c>
      <c r="AT39" s="406">
        <v>1</v>
      </c>
      <c r="AU39" s="406">
        <v>1</v>
      </c>
      <c r="AV39" s="406">
        <v>1</v>
      </c>
      <c r="AW39" s="406">
        <v>1</v>
      </c>
      <c r="AX39" s="406">
        <v>1</v>
      </c>
      <c r="AY39" s="406">
        <v>1</v>
      </c>
      <c r="AZ39" s="406">
        <v>1</v>
      </c>
      <c r="BA39" s="406">
        <v>1</v>
      </c>
      <c r="BB39" s="406">
        <v>1</v>
      </c>
      <c r="BC39" s="406">
        <v>1</v>
      </c>
      <c r="BD39" s="406">
        <v>1</v>
      </c>
      <c r="BE39" s="406">
        <v>1</v>
      </c>
      <c r="BF39" s="406">
        <v>1</v>
      </c>
      <c r="BG39" s="406">
        <v>1</v>
      </c>
      <c r="BH39" s="406">
        <v>1</v>
      </c>
      <c r="BI39" s="406">
        <v>1</v>
      </c>
      <c r="BK39" s="424" t="str">
        <f t="shared" si="7"/>
        <v>+H39</v>
      </c>
      <c r="BL39" s="424" t="str">
        <f t="shared" ref="BK39:BZ54" si="12">IF(K39=1,"+"&amp; ADDRESS(ROW(K39), COLUMN($H39),4,1 ), "")</f>
        <v>+H39</v>
      </c>
      <c r="BM39" s="424" t="str">
        <f t="shared" si="12"/>
        <v>+H39</v>
      </c>
      <c r="BN39" s="424" t="str">
        <f t="shared" si="12"/>
        <v>+H39</v>
      </c>
      <c r="BO39" s="424" t="str">
        <f t="shared" si="12"/>
        <v>+H39</v>
      </c>
      <c r="BP39" s="424" t="str">
        <f t="shared" si="12"/>
        <v>+H39</v>
      </c>
      <c r="BQ39" s="424" t="str">
        <f t="shared" si="12"/>
        <v>+H39</v>
      </c>
      <c r="BR39" s="424" t="str">
        <f t="shared" si="12"/>
        <v>+H39</v>
      </c>
      <c r="BS39" s="424" t="str">
        <f t="shared" si="12"/>
        <v>+H39</v>
      </c>
      <c r="BT39" s="424" t="str">
        <f t="shared" si="12"/>
        <v>+H39</v>
      </c>
      <c r="BU39" s="424" t="str">
        <f t="shared" si="12"/>
        <v>+H39</v>
      </c>
      <c r="BV39" s="424" t="str">
        <f t="shared" si="12"/>
        <v>+H39</v>
      </c>
      <c r="BW39" s="424" t="str">
        <f t="shared" si="12"/>
        <v>+H39</v>
      </c>
      <c r="BX39" s="424" t="str">
        <f t="shared" si="12"/>
        <v/>
      </c>
      <c r="BY39" s="424" t="str">
        <f t="shared" si="12"/>
        <v/>
      </c>
      <c r="BZ39" s="424" t="str">
        <f t="shared" si="12"/>
        <v/>
      </c>
      <c r="CA39" s="424" t="str">
        <f t="shared" si="11"/>
        <v/>
      </c>
      <c r="CB39" s="424" t="str">
        <f t="shared" si="8"/>
        <v/>
      </c>
      <c r="CC39" s="424" t="str">
        <f t="shared" si="8"/>
        <v/>
      </c>
      <c r="CD39" s="424" t="str">
        <f t="shared" si="8"/>
        <v/>
      </c>
      <c r="CE39" s="424" t="str">
        <f t="shared" si="8"/>
        <v/>
      </c>
      <c r="CF39" s="424" t="str">
        <f t="shared" si="8"/>
        <v/>
      </c>
      <c r="CG39" s="424" t="str">
        <f t="shared" si="8"/>
        <v/>
      </c>
      <c r="CH39" s="424" t="str">
        <f t="shared" si="8"/>
        <v/>
      </c>
      <c r="CI39" s="424" t="str">
        <f t="shared" si="8"/>
        <v/>
      </c>
      <c r="CJ39" s="424" t="str">
        <f t="shared" si="8"/>
        <v/>
      </c>
      <c r="CK39" s="424" t="str">
        <f t="shared" si="8"/>
        <v/>
      </c>
      <c r="CL39" s="424" t="str">
        <f t="shared" si="8"/>
        <v>+H39</v>
      </c>
      <c r="CM39" s="424" t="str">
        <f t="shared" si="8"/>
        <v>+H39</v>
      </c>
      <c r="CN39" s="424" t="str">
        <f t="shared" si="8"/>
        <v>+H39</v>
      </c>
      <c r="CO39" s="424" t="str">
        <f t="shared" si="8"/>
        <v>+H39</v>
      </c>
      <c r="CP39" s="424" t="str">
        <f t="shared" si="8"/>
        <v>+H39</v>
      </c>
      <c r="CQ39" s="424" t="str">
        <f t="shared" si="8"/>
        <v>+H39</v>
      </c>
      <c r="CR39" s="424" t="str">
        <f t="shared" si="9"/>
        <v>+H39</v>
      </c>
      <c r="CS39" s="424" t="str">
        <f t="shared" si="9"/>
        <v>+H39</v>
      </c>
      <c r="CT39" s="424" t="str">
        <f t="shared" si="9"/>
        <v>+H39</v>
      </c>
      <c r="CU39" s="424" t="str">
        <f t="shared" si="9"/>
        <v>+H39</v>
      </c>
      <c r="CV39" s="424" t="str">
        <f t="shared" si="9"/>
        <v>+H39</v>
      </c>
      <c r="CW39" s="424" t="str">
        <f t="shared" si="9"/>
        <v>+H39</v>
      </c>
      <c r="CX39" s="424" t="str">
        <f t="shared" si="9"/>
        <v>+H39</v>
      </c>
      <c r="CY39" s="424" t="str">
        <f t="shared" si="9"/>
        <v>+H39</v>
      </c>
      <c r="CZ39" s="424" t="str">
        <f t="shared" si="9"/>
        <v>+H39</v>
      </c>
      <c r="DA39" s="424" t="str">
        <f t="shared" si="9"/>
        <v>+H39</v>
      </c>
      <c r="DB39" s="424" t="str">
        <f t="shared" si="9"/>
        <v>+H39</v>
      </c>
      <c r="DC39" s="424" t="str">
        <f t="shared" si="9"/>
        <v>+H39</v>
      </c>
      <c r="DD39" s="424" t="str">
        <f t="shared" si="9"/>
        <v>+H39</v>
      </c>
      <c r="DE39" s="424" t="str">
        <f t="shared" si="9"/>
        <v>+H39</v>
      </c>
      <c r="DF39" s="424" t="str">
        <f t="shared" si="9"/>
        <v>+H39</v>
      </c>
      <c r="DG39" s="424" t="str">
        <f t="shared" si="9"/>
        <v>+H39</v>
      </c>
      <c r="DH39" s="424" t="str">
        <f t="shared" si="10"/>
        <v>+H39</v>
      </c>
      <c r="DI39" s="424" t="str">
        <f t="shared" si="10"/>
        <v>+H39</v>
      </c>
      <c r="DJ39" s="424" t="str">
        <f t="shared" si="10"/>
        <v>+H39</v>
      </c>
    </row>
    <row r="40" spans="2:114">
      <c r="B40" s="1626"/>
      <c r="C40" s="1628"/>
      <c r="D40" s="1362"/>
      <c r="E40" s="1362"/>
      <c r="F40" s="420" t="s">
        <v>550</v>
      </c>
      <c r="G40" s="410" t="s">
        <v>439</v>
      </c>
      <c r="H40" s="418">
        <v>1</v>
      </c>
      <c r="I40" s="408">
        <f t="shared" si="6"/>
        <v>38</v>
      </c>
      <c r="J40" s="406">
        <v>1</v>
      </c>
      <c r="K40" s="406">
        <v>1</v>
      </c>
      <c r="L40" s="406">
        <v>1</v>
      </c>
      <c r="M40" s="406">
        <v>1</v>
      </c>
      <c r="N40" s="406">
        <v>1</v>
      </c>
      <c r="O40" s="406">
        <v>1</v>
      </c>
      <c r="P40" s="406">
        <v>1</v>
      </c>
      <c r="Q40" s="406">
        <v>1</v>
      </c>
      <c r="R40" s="406">
        <v>1</v>
      </c>
      <c r="S40" s="406">
        <v>1</v>
      </c>
      <c r="T40" s="406">
        <v>1</v>
      </c>
      <c r="U40" s="406">
        <v>1</v>
      </c>
      <c r="V40" s="406">
        <v>1</v>
      </c>
      <c r="W40" s="406"/>
      <c r="X40" s="406"/>
      <c r="Y40" s="406"/>
      <c r="Z40" s="406"/>
      <c r="AA40" s="406"/>
      <c r="AB40" s="406"/>
      <c r="AC40" s="406"/>
      <c r="AD40" s="406"/>
      <c r="AE40" s="406"/>
      <c r="AF40" s="406"/>
      <c r="AG40" s="406"/>
      <c r="AH40" s="406"/>
      <c r="AI40" s="406"/>
      <c r="AJ40" s="406"/>
      <c r="AK40" s="406">
        <v>1</v>
      </c>
      <c r="AL40" s="406">
        <v>1</v>
      </c>
      <c r="AM40" s="406">
        <v>1</v>
      </c>
      <c r="AN40" s="406">
        <v>1</v>
      </c>
      <c r="AO40" s="406">
        <v>1</v>
      </c>
      <c r="AP40" s="406">
        <v>1</v>
      </c>
      <c r="AQ40" s="406">
        <v>1</v>
      </c>
      <c r="AR40" s="406">
        <v>1</v>
      </c>
      <c r="AS40" s="406">
        <v>1</v>
      </c>
      <c r="AT40" s="406">
        <v>1</v>
      </c>
      <c r="AU40" s="406">
        <v>1</v>
      </c>
      <c r="AV40" s="406">
        <v>1</v>
      </c>
      <c r="AW40" s="406">
        <v>1</v>
      </c>
      <c r="AX40" s="406">
        <v>1</v>
      </c>
      <c r="AY40" s="406">
        <v>1</v>
      </c>
      <c r="AZ40" s="406">
        <v>1</v>
      </c>
      <c r="BA40" s="406">
        <v>1</v>
      </c>
      <c r="BB40" s="406">
        <v>1</v>
      </c>
      <c r="BC40" s="406">
        <v>1</v>
      </c>
      <c r="BD40" s="406">
        <v>1</v>
      </c>
      <c r="BE40" s="406">
        <v>1</v>
      </c>
      <c r="BF40" s="406">
        <v>1</v>
      </c>
      <c r="BG40" s="406">
        <v>1</v>
      </c>
      <c r="BH40" s="406">
        <v>1</v>
      </c>
      <c r="BI40" s="406">
        <v>1</v>
      </c>
      <c r="BK40" s="424" t="str">
        <f t="shared" si="12"/>
        <v>+H40</v>
      </c>
      <c r="BL40" s="424" t="str">
        <f t="shared" si="12"/>
        <v>+H40</v>
      </c>
      <c r="BM40" s="424" t="str">
        <f t="shared" si="12"/>
        <v>+H40</v>
      </c>
      <c r="BN40" s="424" t="str">
        <f t="shared" si="12"/>
        <v>+H40</v>
      </c>
      <c r="BO40" s="424" t="str">
        <f t="shared" si="12"/>
        <v>+H40</v>
      </c>
      <c r="BP40" s="424" t="str">
        <f t="shared" si="12"/>
        <v>+H40</v>
      </c>
      <c r="BQ40" s="424" t="str">
        <f t="shared" si="12"/>
        <v>+H40</v>
      </c>
      <c r="BR40" s="424" t="str">
        <f t="shared" si="12"/>
        <v>+H40</v>
      </c>
      <c r="BS40" s="424" t="str">
        <f t="shared" si="12"/>
        <v>+H40</v>
      </c>
      <c r="BT40" s="424" t="str">
        <f t="shared" si="12"/>
        <v>+H40</v>
      </c>
      <c r="BU40" s="424" t="str">
        <f t="shared" si="12"/>
        <v>+H40</v>
      </c>
      <c r="BV40" s="424" t="str">
        <f t="shared" si="12"/>
        <v>+H40</v>
      </c>
      <c r="BW40" s="424" t="str">
        <f t="shared" si="12"/>
        <v>+H40</v>
      </c>
      <c r="BX40" s="424" t="str">
        <f t="shared" si="12"/>
        <v/>
      </c>
      <c r="BY40" s="424" t="str">
        <f t="shared" si="12"/>
        <v/>
      </c>
      <c r="BZ40" s="424" t="str">
        <f t="shared" si="12"/>
        <v/>
      </c>
      <c r="CA40" s="424" t="str">
        <f t="shared" si="11"/>
        <v/>
      </c>
      <c r="CB40" s="424" t="str">
        <f t="shared" si="8"/>
        <v/>
      </c>
      <c r="CC40" s="424" t="str">
        <f t="shared" si="8"/>
        <v/>
      </c>
      <c r="CD40" s="424" t="str">
        <f t="shared" si="8"/>
        <v/>
      </c>
      <c r="CE40" s="424" t="str">
        <f t="shared" si="8"/>
        <v/>
      </c>
      <c r="CF40" s="424" t="str">
        <f t="shared" si="8"/>
        <v/>
      </c>
      <c r="CG40" s="424" t="str">
        <f t="shared" si="8"/>
        <v/>
      </c>
      <c r="CH40" s="424" t="str">
        <f t="shared" si="8"/>
        <v/>
      </c>
      <c r="CI40" s="424" t="str">
        <f t="shared" si="8"/>
        <v/>
      </c>
      <c r="CJ40" s="424" t="str">
        <f t="shared" si="8"/>
        <v/>
      </c>
      <c r="CK40" s="424" t="str">
        <f t="shared" si="8"/>
        <v/>
      </c>
      <c r="CL40" s="424" t="str">
        <f t="shared" si="8"/>
        <v>+H40</v>
      </c>
      <c r="CM40" s="424" t="str">
        <f t="shared" si="8"/>
        <v>+H40</v>
      </c>
      <c r="CN40" s="424" t="str">
        <f t="shared" si="8"/>
        <v>+H40</v>
      </c>
      <c r="CO40" s="424" t="str">
        <f t="shared" si="8"/>
        <v>+H40</v>
      </c>
      <c r="CP40" s="424" t="str">
        <f t="shared" ref="CP40:DE56" si="13">IF(AO40=1,"+"&amp; ADDRESS(ROW(AO40), COLUMN($H40),4,1 ), "")</f>
        <v>+H40</v>
      </c>
      <c r="CQ40" s="424" t="str">
        <f t="shared" si="13"/>
        <v>+H40</v>
      </c>
      <c r="CR40" s="424" t="str">
        <f t="shared" si="9"/>
        <v>+H40</v>
      </c>
      <c r="CS40" s="424" t="str">
        <f t="shared" si="9"/>
        <v>+H40</v>
      </c>
      <c r="CT40" s="424" t="str">
        <f t="shared" si="9"/>
        <v>+H40</v>
      </c>
      <c r="CU40" s="424" t="str">
        <f t="shared" si="9"/>
        <v>+H40</v>
      </c>
      <c r="CV40" s="424" t="str">
        <f t="shared" si="9"/>
        <v>+H40</v>
      </c>
      <c r="CW40" s="424" t="str">
        <f t="shared" si="9"/>
        <v>+H40</v>
      </c>
      <c r="CX40" s="424" t="str">
        <f t="shared" si="9"/>
        <v>+H40</v>
      </c>
      <c r="CY40" s="424" t="str">
        <f t="shared" si="9"/>
        <v>+H40</v>
      </c>
      <c r="CZ40" s="424" t="str">
        <f t="shared" si="9"/>
        <v>+H40</v>
      </c>
      <c r="DA40" s="424" t="str">
        <f t="shared" si="9"/>
        <v>+H40</v>
      </c>
      <c r="DB40" s="424" t="str">
        <f t="shared" si="9"/>
        <v>+H40</v>
      </c>
      <c r="DC40" s="424" t="str">
        <f t="shared" si="9"/>
        <v>+H40</v>
      </c>
      <c r="DD40" s="424" t="str">
        <f t="shared" si="9"/>
        <v>+H40</v>
      </c>
      <c r="DE40" s="424" t="str">
        <f t="shared" si="9"/>
        <v>+H40</v>
      </c>
      <c r="DF40" s="424" t="str">
        <f t="shared" ref="DF40:DJ103" si="14">IF(BE40=1,"+"&amp; ADDRESS(ROW(BE40), COLUMN($H40),4,1 ), "")</f>
        <v>+H40</v>
      </c>
      <c r="DG40" s="424" t="str">
        <f t="shared" si="14"/>
        <v>+H40</v>
      </c>
      <c r="DH40" s="424" t="str">
        <f t="shared" si="10"/>
        <v>+H40</v>
      </c>
      <c r="DI40" s="424" t="str">
        <f t="shared" si="10"/>
        <v>+H40</v>
      </c>
      <c r="DJ40" s="424" t="str">
        <f t="shared" si="10"/>
        <v>+H40</v>
      </c>
    </row>
    <row r="41" spans="2:114">
      <c r="B41" s="1626"/>
      <c r="C41" s="1628"/>
      <c r="D41" s="1362"/>
      <c r="E41" s="1362"/>
      <c r="F41" s="420" t="s">
        <v>551</v>
      </c>
      <c r="G41" s="410" t="s">
        <v>440</v>
      </c>
      <c r="H41" s="418">
        <v>1</v>
      </c>
      <c r="I41" s="408">
        <f t="shared" si="6"/>
        <v>37</v>
      </c>
      <c r="J41" s="406">
        <v>1</v>
      </c>
      <c r="K41" s="406">
        <v>1</v>
      </c>
      <c r="L41" s="406">
        <v>1</v>
      </c>
      <c r="M41" s="406">
        <v>1</v>
      </c>
      <c r="N41" s="406">
        <v>1</v>
      </c>
      <c r="O41" s="406">
        <v>1</v>
      </c>
      <c r="P41" s="406">
        <v>1</v>
      </c>
      <c r="Q41" s="406">
        <v>1</v>
      </c>
      <c r="R41" s="406">
        <v>1</v>
      </c>
      <c r="S41" s="406">
        <v>1</v>
      </c>
      <c r="T41" s="406">
        <v>1</v>
      </c>
      <c r="U41" s="406">
        <v>1</v>
      </c>
      <c r="V41" s="406">
        <v>1</v>
      </c>
      <c r="W41" s="406"/>
      <c r="X41" s="406"/>
      <c r="Y41" s="406"/>
      <c r="Z41" s="406"/>
      <c r="AA41" s="406"/>
      <c r="AB41" s="406"/>
      <c r="AC41" s="406"/>
      <c r="AD41" s="406"/>
      <c r="AE41" s="406"/>
      <c r="AF41" s="406"/>
      <c r="AG41" s="406"/>
      <c r="AH41" s="406"/>
      <c r="AI41" s="406"/>
      <c r="AJ41" s="406"/>
      <c r="AK41" s="406">
        <v>1</v>
      </c>
      <c r="AL41" s="406">
        <v>1</v>
      </c>
      <c r="AM41" s="406">
        <v>1</v>
      </c>
      <c r="AN41" s="406">
        <v>1</v>
      </c>
      <c r="AO41" s="406">
        <v>1</v>
      </c>
      <c r="AP41" s="406">
        <v>1</v>
      </c>
      <c r="AQ41" s="406">
        <v>1</v>
      </c>
      <c r="AR41" s="406">
        <v>1</v>
      </c>
      <c r="AS41" s="406">
        <v>1</v>
      </c>
      <c r="AT41" s="406">
        <v>1</v>
      </c>
      <c r="AU41" s="406">
        <v>1</v>
      </c>
      <c r="AV41" s="406">
        <v>1</v>
      </c>
      <c r="AW41" s="406">
        <v>1</v>
      </c>
      <c r="AX41" s="406">
        <v>1</v>
      </c>
      <c r="AY41" s="406">
        <v>1</v>
      </c>
      <c r="AZ41" s="406">
        <v>1</v>
      </c>
      <c r="BA41" s="406">
        <v>1</v>
      </c>
      <c r="BB41" s="406">
        <v>1</v>
      </c>
      <c r="BC41" s="406">
        <v>1</v>
      </c>
      <c r="BD41" s="406">
        <v>1</v>
      </c>
      <c r="BE41" s="406">
        <v>1</v>
      </c>
      <c r="BF41" s="406">
        <v>1</v>
      </c>
      <c r="BG41" s="406">
        <v>1</v>
      </c>
      <c r="BH41" s="406">
        <v>1</v>
      </c>
      <c r="BI41" s="406"/>
      <c r="BK41" s="424" t="str">
        <f t="shared" si="12"/>
        <v>+H41</v>
      </c>
      <c r="BL41" s="424" t="str">
        <f t="shared" si="12"/>
        <v>+H41</v>
      </c>
      <c r="BM41" s="424" t="str">
        <f t="shared" si="12"/>
        <v>+H41</v>
      </c>
      <c r="BN41" s="424" t="str">
        <f t="shared" si="12"/>
        <v>+H41</v>
      </c>
      <c r="BO41" s="424" t="str">
        <f t="shared" si="12"/>
        <v>+H41</v>
      </c>
      <c r="BP41" s="424" t="str">
        <f t="shared" si="12"/>
        <v>+H41</v>
      </c>
      <c r="BQ41" s="424" t="str">
        <f t="shared" si="12"/>
        <v>+H41</v>
      </c>
      <c r="BR41" s="424" t="str">
        <f t="shared" si="12"/>
        <v>+H41</v>
      </c>
      <c r="BS41" s="424" t="str">
        <f t="shared" si="12"/>
        <v>+H41</v>
      </c>
      <c r="BT41" s="424" t="str">
        <f t="shared" si="12"/>
        <v>+H41</v>
      </c>
      <c r="BU41" s="424" t="str">
        <f t="shared" si="12"/>
        <v>+H41</v>
      </c>
      <c r="BV41" s="424" t="str">
        <f t="shared" si="12"/>
        <v>+H41</v>
      </c>
      <c r="BW41" s="424" t="str">
        <f t="shared" si="12"/>
        <v>+H41</v>
      </c>
      <c r="BX41" s="424" t="str">
        <f t="shared" si="12"/>
        <v/>
      </c>
      <c r="BY41" s="424" t="str">
        <f t="shared" si="12"/>
        <v/>
      </c>
      <c r="BZ41" s="424" t="str">
        <f t="shared" si="12"/>
        <v/>
      </c>
      <c r="CA41" s="424" t="str">
        <f t="shared" si="11"/>
        <v/>
      </c>
      <c r="CB41" s="424" t="str">
        <f t="shared" si="11"/>
        <v/>
      </c>
      <c r="CC41" s="424" t="str">
        <f t="shared" si="11"/>
        <v/>
      </c>
      <c r="CD41" s="424" t="str">
        <f t="shared" si="11"/>
        <v/>
      </c>
      <c r="CE41" s="424" t="str">
        <f t="shared" si="11"/>
        <v/>
      </c>
      <c r="CF41" s="424" t="str">
        <f t="shared" si="11"/>
        <v/>
      </c>
      <c r="CG41" s="424" t="str">
        <f t="shared" si="11"/>
        <v/>
      </c>
      <c r="CH41" s="424" t="str">
        <f t="shared" si="11"/>
        <v/>
      </c>
      <c r="CI41" s="424" t="str">
        <f t="shared" si="11"/>
        <v/>
      </c>
      <c r="CJ41" s="424" t="str">
        <f t="shared" si="11"/>
        <v/>
      </c>
      <c r="CK41" s="424" t="str">
        <f t="shared" si="11"/>
        <v/>
      </c>
      <c r="CL41" s="424" t="str">
        <f t="shared" si="11"/>
        <v>+H41</v>
      </c>
      <c r="CM41" s="424" t="str">
        <f t="shared" si="11"/>
        <v>+H41</v>
      </c>
      <c r="CN41" s="424" t="str">
        <f t="shared" si="11"/>
        <v>+H41</v>
      </c>
      <c r="CO41" s="424" t="str">
        <f t="shared" si="11"/>
        <v>+H41</v>
      </c>
      <c r="CP41" s="424" t="str">
        <f t="shared" si="13"/>
        <v>+H41</v>
      </c>
      <c r="CQ41" s="424" t="str">
        <f t="shared" si="13"/>
        <v>+H41</v>
      </c>
      <c r="CR41" s="424" t="str">
        <f t="shared" si="13"/>
        <v>+H41</v>
      </c>
      <c r="CS41" s="424" t="str">
        <f t="shared" si="13"/>
        <v>+H41</v>
      </c>
      <c r="CT41" s="424" t="str">
        <f t="shared" si="13"/>
        <v>+H41</v>
      </c>
      <c r="CU41" s="424" t="str">
        <f t="shared" si="13"/>
        <v>+H41</v>
      </c>
      <c r="CV41" s="424" t="str">
        <f t="shared" si="13"/>
        <v>+H41</v>
      </c>
      <c r="CW41" s="424" t="str">
        <f t="shared" si="13"/>
        <v>+H41</v>
      </c>
      <c r="CX41" s="424" t="str">
        <f t="shared" si="13"/>
        <v>+H41</v>
      </c>
      <c r="CY41" s="424" t="str">
        <f t="shared" si="13"/>
        <v>+H41</v>
      </c>
      <c r="CZ41" s="424" t="str">
        <f t="shared" si="13"/>
        <v>+H41</v>
      </c>
      <c r="DA41" s="424" t="str">
        <f t="shared" si="13"/>
        <v>+H41</v>
      </c>
      <c r="DB41" s="424" t="str">
        <f t="shared" si="13"/>
        <v>+H41</v>
      </c>
      <c r="DC41" s="424" t="str">
        <f t="shared" si="13"/>
        <v>+H41</v>
      </c>
      <c r="DD41" s="424" t="str">
        <f t="shared" si="13"/>
        <v>+H41</v>
      </c>
      <c r="DE41" s="424" t="str">
        <f t="shared" si="13"/>
        <v>+H41</v>
      </c>
      <c r="DF41" s="424" t="str">
        <f t="shared" si="14"/>
        <v>+H41</v>
      </c>
      <c r="DG41" s="424" t="str">
        <f t="shared" si="14"/>
        <v>+H41</v>
      </c>
      <c r="DH41" s="424" t="str">
        <f t="shared" si="10"/>
        <v>+H41</v>
      </c>
      <c r="DI41" s="424" t="str">
        <f t="shared" si="10"/>
        <v>+H41</v>
      </c>
      <c r="DJ41" s="424" t="str">
        <f t="shared" si="10"/>
        <v/>
      </c>
    </row>
    <row r="42" spans="2:114">
      <c r="B42" s="1626"/>
      <c r="C42" s="1628"/>
      <c r="D42" s="1362"/>
      <c r="E42" s="1362"/>
      <c r="F42" s="420" t="s">
        <v>552</v>
      </c>
      <c r="G42" s="410" t="s">
        <v>441</v>
      </c>
      <c r="H42" s="418">
        <v>1</v>
      </c>
      <c r="I42" s="408">
        <f t="shared" si="6"/>
        <v>37</v>
      </c>
      <c r="J42" s="406">
        <v>1</v>
      </c>
      <c r="K42" s="406">
        <v>1</v>
      </c>
      <c r="L42" s="406">
        <v>1</v>
      </c>
      <c r="M42" s="406">
        <v>1</v>
      </c>
      <c r="N42" s="406">
        <v>1</v>
      </c>
      <c r="O42" s="406">
        <v>1</v>
      </c>
      <c r="P42" s="406">
        <v>1</v>
      </c>
      <c r="Q42" s="406">
        <v>1</v>
      </c>
      <c r="R42" s="406">
        <v>1</v>
      </c>
      <c r="S42" s="406">
        <v>1</v>
      </c>
      <c r="T42" s="406">
        <v>1</v>
      </c>
      <c r="U42" s="406">
        <v>1</v>
      </c>
      <c r="V42" s="406">
        <v>1</v>
      </c>
      <c r="W42" s="406"/>
      <c r="X42" s="406"/>
      <c r="Y42" s="406"/>
      <c r="Z42" s="406"/>
      <c r="AA42" s="406"/>
      <c r="AB42" s="406"/>
      <c r="AC42" s="406"/>
      <c r="AD42" s="406"/>
      <c r="AE42" s="406"/>
      <c r="AF42" s="406"/>
      <c r="AG42" s="406"/>
      <c r="AH42" s="406"/>
      <c r="AI42" s="406"/>
      <c r="AJ42" s="406"/>
      <c r="AK42" s="406">
        <v>1</v>
      </c>
      <c r="AL42" s="406">
        <v>1</v>
      </c>
      <c r="AM42" s="406">
        <v>1</v>
      </c>
      <c r="AN42" s="406">
        <v>1</v>
      </c>
      <c r="AO42" s="406">
        <v>1</v>
      </c>
      <c r="AP42" s="406">
        <v>1</v>
      </c>
      <c r="AQ42" s="406">
        <v>1</v>
      </c>
      <c r="AR42" s="406">
        <v>1</v>
      </c>
      <c r="AS42" s="406">
        <v>1</v>
      </c>
      <c r="AT42" s="406">
        <v>1</v>
      </c>
      <c r="AU42" s="406">
        <v>1</v>
      </c>
      <c r="AV42" s="406">
        <v>1</v>
      </c>
      <c r="AW42" s="406">
        <v>1</v>
      </c>
      <c r="AX42" s="406">
        <v>1</v>
      </c>
      <c r="AY42" s="406">
        <v>1</v>
      </c>
      <c r="AZ42" s="406">
        <v>1</v>
      </c>
      <c r="BA42" s="406">
        <v>1</v>
      </c>
      <c r="BB42" s="406">
        <v>1</v>
      </c>
      <c r="BC42" s="406">
        <v>1</v>
      </c>
      <c r="BD42" s="406">
        <v>1</v>
      </c>
      <c r="BE42" s="406">
        <v>1</v>
      </c>
      <c r="BF42" s="406">
        <v>1</v>
      </c>
      <c r="BG42" s="406">
        <v>1</v>
      </c>
      <c r="BH42" s="406">
        <v>1</v>
      </c>
      <c r="BI42" s="406"/>
      <c r="BK42" s="424" t="str">
        <f t="shared" si="12"/>
        <v>+H42</v>
      </c>
      <c r="BL42" s="424" t="str">
        <f t="shared" si="12"/>
        <v>+H42</v>
      </c>
      <c r="BM42" s="424" t="str">
        <f t="shared" si="12"/>
        <v>+H42</v>
      </c>
      <c r="BN42" s="424" t="str">
        <f t="shared" si="12"/>
        <v>+H42</v>
      </c>
      <c r="BO42" s="424" t="str">
        <f t="shared" si="12"/>
        <v>+H42</v>
      </c>
      <c r="BP42" s="424" t="str">
        <f t="shared" si="12"/>
        <v>+H42</v>
      </c>
      <c r="BQ42" s="424" t="str">
        <f t="shared" si="12"/>
        <v>+H42</v>
      </c>
      <c r="BR42" s="424" t="str">
        <f t="shared" si="12"/>
        <v>+H42</v>
      </c>
      <c r="BS42" s="424" t="str">
        <f t="shared" si="12"/>
        <v>+H42</v>
      </c>
      <c r="BT42" s="424" t="str">
        <f t="shared" si="12"/>
        <v>+H42</v>
      </c>
      <c r="BU42" s="424" t="str">
        <f t="shared" si="12"/>
        <v>+H42</v>
      </c>
      <c r="BV42" s="424" t="str">
        <f t="shared" si="12"/>
        <v>+H42</v>
      </c>
      <c r="BW42" s="424" t="str">
        <f t="shared" si="12"/>
        <v>+H42</v>
      </c>
      <c r="BX42" s="424" t="str">
        <f t="shared" si="12"/>
        <v/>
      </c>
      <c r="BY42" s="424" t="str">
        <f t="shared" si="12"/>
        <v/>
      </c>
      <c r="BZ42" s="424" t="str">
        <f t="shared" si="12"/>
        <v/>
      </c>
      <c r="CA42" s="424" t="str">
        <f t="shared" si="11"/>
        <v/>
      </c>
      <c r="CB42" s="424" t="str">
        <f t="shared" si="11"/>
        <v/>
      </c>
      <c r="CC42" s="424" t="str">
        <f t="shared" si="11"/>
        <v/>
      </c>
      <c r="CD42" s="424" t="str">
        <f t="shared" si="11"/>
        <v/>
      </c>
      <c r="CE42" s="424" t="str">
        <f t="shared" si="11"/>
        <v/>
      </c>
      <c r="CF42" s="424" t="str">
        <f t="shared" si="11"/>
        <v/>
      </c>
      <c r="CG42" s="424" t="str">
        <f t="shared" si="11"/>
        <v/>
      </c>
      <c r="CH42" s="424" t="str">
        <f t="shared" si="11"/>
        <v/>
      </c>
      <c r="CI42" s="424" t="str">
        <f t="shared" si="11"/>
        <v/>
      </c>
      <c r="CJ42" s="424" t="str">
        <f t="shared" si="11"/>
        <v/>
      </c>
      <c r="CK42" s="424" t="str">
        <f t="shared" si="11"/>
        <v/>
      </c>
      <c r="CL42" s="424" t="str">
        <f t="shared" si="11"/>
        <v>+H42</v>
      </c>
      <c r="CM42" s="424" t="str">
        <f t="shared" si="11"/>
        <v>+H42</v>
      </c>
      <c r="CN42" s="424" t="str">
        <f t="shared" si="11"/>
        <v>+H42</v>
      </c>
      <c r="CO42" s="424" t="str">
        <f t="shared" si="11"/>
        <v>+H42</v>
      </c>
      <c r="CP42" s="424" t="str">
        <f t="shared" si="13"/>
        <v>+H42</v>
      </c>
      <c r="CQ42" s="424" t="str">
        <f t="shared" si="13"/>
        <v>+H42</v>
      </c>
      <c r="CR42" s="424" t="str">
        <f t="shared" si="13"/>
        <v>+H42</v>
      </c>
      <c r="CS42" s="424" t="str">
        <f t="shared" si="13"/>
        <v>+H42</v>
      </c>
      <c r="CT42" s="424" t="str">
        <f t="shared" si="13"/>
        <v>+H42</v>
      </c>
      <c r="CU42" s="424" t="str">
        <f t="shared" si="13"/>
        <v>+H42</v>
      </c>
      <c r="CV42" s="424" t="str">
        <f t="shared" si="13"/>
        <v>+H42</v>
      </c>
      <c r="CW42" s="424" t="str">
        <f t="shared" si="13"/>
        <v>+H42</v>
      </c>
      <c r="CX42" s="424" t="str">
        <f t="shared" si="13"/>
        <v>+H42</v>
      </c>
      <c r="CY42" s="424" t="str">
        <f t="shared" si="13"/>
        <v>+H42</v>
      </c>
      <c r="CZ42" s="424" t="str">
        <f t="shared" si="13"/>
        <v>+H42</v>
      </c>
      <c r="DA42" s="424" t="str">
        <f t="shared" si="13"/>
        <v>+H42</v>
      </c>
      <c r="DB42" s="424" t="str">
        <f t="shared" si="13"/>
        <v>+H42</v>
      </c>
      <c r="DC42" s="424" t="str">
        <f t="shared" si="13"/>
        <v>+H42</v>
      </c>
      <c r="DD42" s="424" t="str">
        <f t="shared" si="13"/>
        <v>+H42</v>
      </c>
      <c r="DE42" s="424" t="str">
        <f t="shared" si="13"/>
        <v>+H42</v>
      </c>
      <c r="DF42" s="424" t="str">
        <f t="shared" si="14"/>
        <v>+H42</v>
      </c>
      <c r="DG42" s="424" t="str">
        <f t="shared" si="14"/>
        <v>+H42</v>
      </c>
      <c r="DH42" s="424" t="str">
        <f t="shared" si="10"/>
        <v>+H42</v>
      </c>
      <c r="DI42" s="424" t="str">
        <f t="shared" si="10"/>
        <v>+H42</v>
      </c>
      <c r="DJ42" s="424" t="str">
        <f t="shared" si="10"/>
        <v/>
      </c>
    </row>
    <row r="43" spans="2:114">
      <c r="B43" s="1626"/>
      <c r="C43" s="1628"/>
      <c r="D43" s="1362"/>
      <c r="E43" s="1362"/>
      <c r="F43" s="420" t="s">
        <v>553</v>
      </c>
      <c r="G43" s="410" t="s">
        <v>442</v>
      </c>
      <c r="H43" s="418">
        <v>1</v>
      </c>
      <c r="I43" s="408">
        <f t="shared" si="6"/>
        <v>37</v>
      </c>
      <c r="J43" s="406">
        <v>1</v>
      </c>
      <c r="K43" s="406">
        <v>1</v>
      </c>
      <c r="L43" s="406">
        <v>1</v>
      </c>
      <c r="M43" s="406">
        <v>1</v>
      </c>
      <c r="N43" s="406">
        <v>1</v>
      </c>
      <c r="O43" s="406">
        <v>1</v>
      </c>
      <c r="P43" s="406">
        <v>1</v>
      </c>
      <c r="Q43" s="406">
        <v>1</v>
      </c>
      <c r="R43" s="406">
        <v>1</v>
      </c>
      <c r="S43" s="406">
        <v>1</v>
      </c>
      <c r="T43" s="406">
        <v>1</v>
      </c>
      <c r="U43" s="406"/>
      <c r="V43" s="406">
        <v>1</v>
      </c>
      <c r="W43" s="406"/>
      <c r="X43" s="406"/>
      <c r="Y43" s="406"/>
      <c r="Z43" s="406"/>
      <c r="AA43" s="406"/>
      <c r="AB43" s="406"/>
      <c r="AC43" s="406"/>
      <c r="AD43" s="406"/>
      <c r="AE43" s="406"/>
      <c r="AF43" s="406"/>
      <c r="AG43" s="406"/>
      <c r="AH43" s="406"/>
      <c r="AI43" s="406"/>
      <c r="AJ43" s="406"/>
      <c r="AK43" s="406">
        <v>1</v>
      </c>
      <c r="AL43" s="406">
        <v>1</v>
      </c>
      <c r="AM43" s="406">
        <v>1</v>
      </c>
      <c r="AN43" s="406">
        <v>1</v>
      </c>
      <c r="AO43" s="406">
        <v>1</v>
      </c>
      <c r="AP43" s="406">
        <v>1</v>
      </c>
      <c r="AQ43" s="406">
        <v>1</v>
      </c>
      <c r="AR43" s="406">
        <v>1</v>
      </c>
      <c r="AS43" s="406">
        <v>1</v>
      </c>
      <c r="AT43" s="406">
        <v>1</v>
      </c>
      <c r="AU43" s="406">
        <v>1</v>
      </c>
      <c r="AV43" s="406">
        <v>1</v>
      </c>
      <c r="AW43" s="406">
        <v>1</v>
      </c>
      <c r="AX43" s="406">
        <v>1</v>
      </c>
      <c r="AY43" s="406">
        <v>1</v>
      </c>
      <c r="AZ43" s="406">
        <v>1</v>
      </c>
      <c r="BA43" s="406">
        <v>1</v>
      </c>
      <c r="BB43" s="406">
        <v>1</v>
      </c>
      <c r="BC43" s="406">
        <v>1</v>
      </c>
      <c r="BD43" s="406">
        <v>1</v>
      </c>
      <c r="BE43" s="406">
        <v>1</v>
      </c>
      <c r="BF43" s="406">
        <v>1</v>
      </c>
      <c r="BG43" s="406">
        <v>1</v>
      </c>
      <c r="BH43" s="406">
        <v>1</v>
      </c>
      <c r="BI43" s="406">
        <v>1</v>
      </c>
      <c r="BK43" s="424" t="str">
        <f t="shared" si="12"/>
        <v>+H43</v>
      </c>
      <c r="BL43" s="424" t="str">
        <f t="shared" si="12"/>
        <v>+H43</v>
      </c>
      <c r="BM43" s="424" t="str">
        <f t="shared" si="12"/>
        <v>+H43</v>
      </c>
      <c r="BN43" s="424" t="str">
        <f t="shared" si="12"/>
        <v>+H43</v>
      </c>
      <c r="BO43" s="424" t="str">
        <f t="shared" si="12"/>
        <v>+H43</v>
      </c>
      <c r="BP43" s="424" t="str">
        <f t="shared" si="12"/>
        <v>+H43</v>
      </c>
      <c r="BQ43" s="424" t="str">
        <f t="shared" si="12"/>
        <v>+H43</v>
      </c>
      <c r="BR43" s="424" t="str">
        <f t="shared" si="12"/>
        <v>+H43</v>
      </c>
      <c r="BS43" s="424" t="str">
        <f t="shared" si="12"/>
        <v>+H43</v>
      </c>
      <c r="BT43" s="424" t="str">
        <f t="shared" si="12"/>
        <v>+H43</v>
      </c>
      <c r="BU43" s="424" t="str">
        <f t="shared" si="12"/>
        <v>+H43</v>
      </c>
      <c r="BV43" s="424" t="str">
        <f t="shared" si="12"/>
        <v/>
      </c>
      <c r="BW43" s="424" t="str">
        <f t="shared" si="12"/>
        <v>+H43</v>
      </c>
      <c r="BX43" s="424" t="str">
        <f t="shared" si="12"/>
        <v/>
      </c>
      <c r="BY43" s="424" t="str">
        <f t="shared" si="12"/>
        <v/>
      </c>
      <c r="BZ43" s="424" t="str">
        <f t="shared" si="12"/>
        <v/>
      </c>
      <c r="CA43" s="424" t="str">
        <f t="shared" si="11"/>
        <v/>
      </c>
      <c r="CB43" s="424" t="str">
        <f t="shared" si="11"/>
        <v/>
      </c>
      <c r="CC43" s="424" t="str">
        <f t="shared" si="11"/>
        <v/>
      </c>
      <c r="CD43" s="424" t="str">
        <f t="shared" si="11"/>
        <v/>
      </c>
      <c r="CE43" s="424" t="str">
        <f t="shared" si="11"/>
        <v/>
      </c>
      <c r="CF43" s="424" t="str">
        <f t="shared" si="11"/>
        <v/>
      </c>
      <c r="CG43" s="424" t="str">
        <f t="shared" si="11"/>
        <v/>
      </c>
      <c r="CH43" s="424" t="str">
        <f t="shared" si="11"/>
        <v/>
      </c>
      <c r="CI43" s="424" t="str">
        <f t="shared" si="11"/>
        <v/>
      </c>
      <c r="CJ43" s="424" t="str">
        <f t="shared" si="11"/>
        <v/>
      </c>
      <c r="CK43" s="424" t="str">
        <f t="shared" si="11"/>
        <v/>
      </c>
      <c r="CL43" s="424" t="str">
        <f t="shared" si="11"/>
        <v>+H43</v>
      </c>
      <c r="CM43" s="424" t="str">
        <f t="shared" si="11"/>
        <v>+H43</v>
      </c>
      <c r="CN43" s="424" t="str">
        <f t="shared" si="11"/>
        <v>+H43</v>
      </c>
      <c r="CO43" s="424" t="str">
        <f t="shared" si="11"/>
        <v>+H43</v>
      </c>
      <c r="CP43" s="424" t="str">
        <f t="shared" si="13"/>
        <v>+H43</v>
      </c>
      <c r="CQ43" s="424" t="str">
        <f t="shared" si="13"/>
        <v>+H43</v>
      </c>
      <c r="CR43" s="424" t="str">
        <f t="shared" si="13"/>
        <v>+H43</v>
      </c>
      <c r="CS43" s="424" t="str">
        <f t="shared" si="13"/>
        <v>+H43</v>
      </c>
      <c r="CT43" s="424" t="str">
        <f t="shared" si="13"/>
        <v>+H43</v>
      </c>
      <c r="CU43" s="424" t="str">
        <f t="shared" si="13"/>
        <v>+H43</v>
      </c>
      <c r="CV43" s="424" t="str">
        <f t="shared" si="13"/>
        <v>+H43</v>
      </c>
      <c r="CW43" s="424" t="str">
        <f t="shared" si="13"/>
        <v>+H43</v>
      </c>
      <c r="CX43" s="424" t="str">
        <f t="shared" si="13"/>
        <v>+H43</v>
      </c>
      <c r="CY43" s="424" t="str">
        <f t="shared" si="13"/>
        <v>+H43</v>
      </c>
      <c r="CZ43" s="424" t="str">
        <f t="shared" si="13"/>
        <v>+H43</v>
      </c>
      <c r="DA43" s="424" t="str">
        <f t="shared" si="13"/>
        <v>+H43</v>
      </c>
      <c r="DB43" s="424" t="str">
        <f t="shared" si="13"/>
        <v>+H43</v>
      </c>
      <c r="DC43" s="424" t="str">
        <f t="shared" si="13"/>
        <v>+H43</v>
      </c>
      <c r="DD43" s="424" t="str">
        <f t="shared" si="13"/>
        <v>+H43</v>
      </c>
      <c r="DE43" s="424" t="str">
        <f t="shared" si="13"/>
        <v>+H43</v>
      </c>
      <c r="DF43" s="424" t="str">
        <f t="shared" si="14"/>
        <v>+H43</v>
      </c>
      <c r="DG43" s="424" t="str">
        <f t="shared" si="14"/>
        <v>+H43</v>
      </c>
      <c r="DH43" s="424" t="str">
        <f t="shared" si="10"/>
        <v>+H43</v>
      </c>
      <c r="DI43" s="424" t="str">
        <f t="shared" si="10"/>
        <v>+H43</v>
      </c>
      <c r="DJ43" s="424" t="str">
        <f t="shared" si="10"/>
        <v>+H43</v>
      </c>
    </row>
    <row r="44" spans="2:114">
      <c r="B44" s="1626"/>
      <c r="C44" s="1628"/>
      <c r="D44" s="1362"/>
      <c r="E44" s="1362"/>
      <c r="F44" s="420" t="s">
        <v>554</v>
      </c>
      <c r="G44" s="410" t="s">
        <v>443</v>
      </c>
      <c r="H44" s="418">
        <v>1</v>
      </c>
      <c r="I44" s="408">
        <f t="shared" si="6"/>
        <v>37</v>
      </c>
      <c r="J44" s="406">
        <v>1</v>
      </c>
      <c r="K44" s="406">
        <v>1</v>
      </c>
      <c r="L44" s="406">
        <v>1</v>
      </c>
      <c r="M44" s="406">
        <v>1</v>
      </c>
      <c r="N44" s="406">
        <v>1</v>
      </c>
      <c r="O44" s="406">
        <v>1</v>
      </c>
      <c r="P44" s="406">
        <v>1</v>
      </c>
      <c r="Q44" s="406">
        <v>1</v>
      </c>
      <c r="R44" s="406">
        <v>1</v>
      </c>
      <c r="S44" s="406">
        <v>1</v>
      </c>
      <c r="T44" s="406">
        <v>1</v>
      </c>
      <c r="U44" s="406"/>
      <c r="V44" s="406">
        <v>1</v>
      </c>
      <c r="W44" s="406"/>
      <c r="X44" s="406"/>
      <c r="Y44" s="406"/>
      <c r="Z44" s="406"/>
      <c r="AA44" s="406"/>
      <c r="AB44" s="406"/>
      <c r="AC44" s="406"/>
      <c r="AD44" s="406"/>
      <c r="AE44" s="406"/>
      <c r="AF44" s="406"/>
      <c r="AG44" s="406"/>
      <c r="AH44" s="406"/>
      <c r="AI44" s="406"/>
      <c r="AJ44" s="406"/>
      <c r="AK44" s="406">
        <v>1</v>
      </c>
      <c r="AL44" s="406">
        <v>1</v>
      </c>
      <c r="AM44" s="406">
        <v>1</v>
      </c>
      <c r="AN44" s="406">
        <v>1</v>
      </c>
      <c r="AO44" s="406">
        <v>1</v>
      </c>
      <c r="AP44" s="406">
        <v>1</v>
      </c>
      <c r="AQ44" s="406">
        <v>1</v>
      </c>
      <c r="AR44" s="406">
        <v>1</v>
      </c>
      <c r="AS44" s="406">
        <v>1</v>
      </c>
      <c r="AT44" s="406">
        <v>1</v>
      </c>
      <c r="AU44" s="406">
        <v>1</v>
      </c>
      <c r="AV44" s="406">
        <v>1</v>
      </c>
      <c r="AW44" s="406">
        <v>1</v>
      </c>
      <c r="AX44" s="406">
        <v>1</v>
      </c>
      <c r="AY44" s="406">
        <v>1</v>
      </c>
      <c r="AZ44" s="406">
        <v>1</v>
      </c>
      <c r="BA44" s="406">
        <v>1</v>
      </c>
      <c r="BB44" s="406">
        <v>1</v>
      </c>
      <c r="BC44" s="406">
        <v>1</v>
      </c>
      <c r="BD44" s="406">
        <v>1</v>
      </c>
      <c r="BE44" s="406">
        <v>1</v>
      </c>
      <c r="BF44" s="406">
        <v>1</v>
      </c>
      <c r="BG44" s="406">
        <v>1</v>
      </c>
      <c r="BH44" s="406">
        <v>1</v>
      </c>
      <c r="BI44" s="406">
        <v>1</v>
      </c>
      <c r="BK44" s="424" t="str">
        <f t="shared" si="12"/>
        <v>+H44</v>
      </c>
      <c r="BL44" s="424" t="str">
        <f t="shared" si="12"/>
        <v>+H44</v>
      </c>
      <c r="BM44" s="424" t="str">
        <f t="shared" si="12"/>
        <v>+H44</v>
      </c>
      <c r="BN44" s="424" t="str">
        <f t="shared" si="12"/>
        <v>+H44</v>
      </c>
      <c r="BO44" s="424" t="str">
        <f t="shared" si="12"/>
        <v>+H44</v>
      </c>
      <c r="BP44" s="424" t="str">
        <f t="shared" si="12"/>
        <v>+H44</v>
      </c>
      <c r="BQ44" s="424" t="str">
        <f t="shared" si="12"/>
        <v>+H44</v>
      </c>
      <c r="BR44" s="424" t="str">
        <f t="shared" si="12"/>
        <v>+H44</v>
      </c>
      <c r="BS44" s="424" t="str">
        <f t="shared" si="12"/>
        <v>+H44</v>
      </c>
      <c r="BT44" s="424" t="str">
        <f t="shared" si="12"/>
        <v>+H44</v>
      </c>
      <c r="BU44" s="424" t="str">
        <f t="shared" si="12"/>
        <v>+H44</v>
      </c>
      <c r="BV44" s="424" t="str">
        <f t="shared" si="12"/>
        <v/>
      </c>
      <c r="BW44" s="424" t="str">
        <f t="shared" si="12"/>
        <v>+H44</v>
      </c>
      <c r="BX44" s="424" t="str">
        <f t="shared" si="12"/>
        <v/>
      </c>
      <c r="BY44" s="424" t="str">
        <f t="shared" si="12"/>
        <v/>
      </c>
      <c r="BZ44" s="424" t="str">
        <f t="shared" si="12"/>
        <v/>
      </c>
      <c r="CA44" s="424" t="str">
        <f t="shared" si="11"/>
        <v/>
      </c>
      <c r="CB44" s="424" t="str">
        <f t="shared" si="11"/>
        <v/>
      </c>
      <c r="CC44" s="424" t="str">
        <f t="shared" si="11"/>
        <v/>
      </c>
      <c r="CD44" s="424" t="str">
        <f t="shared" si="11"/>
        <v/>
      </c>
      <c r="CE44" s="424" t="str">
        <f t="shared" si="11"/>
        <v/>
      </c>
      <c r="CF44" s="424" t="str">
        <f t="shared" si="11"/>
        <v/>
      </c>
      <c r="CG44" s="424" t="str">
        <f t="shared" si="11"/>
        <v/>
      </c>
      <c r="CH44" s="424" t="str">
        <f t="shared" si="11"/>
        <v/>
      </c>
      <c r="CI44" s="424" t="str">
        <f t="shared" si="11"/>
        <v/>
      </c>
      <c r="CJ44" s="424" t="str">
        <f t="shared" si="11"/>
        <v/>
      </c>
      <c r="CK44" s="424" t="str">
        <f t="shared" si="11"/>
        <v/>
      </c>
      <c r="CL44" s="424" t="str">
        <f t="shared" si="11"/>
        <v>+H44</v>
      </c>
      <c r="CM44" s="424" t="str">
        <f t="shared" si="11"/>
        <v>+H44</v>
      </c>
      <c r="CN44" s="424" t="str">
        <f t="shared" si="11"/>
        <v>+H44</v>
      </c>
      <c r="CO44" s="424" t="str">
        <f t="shared" si="11"/>
        <v>+H44</v>
      </c>
      <c r="CP44" s="424" t="str">
        <f t="shared" si="13"/>
        <v>+H44</v>
      </c>
      <c r="CQ44" s="424" t="str">
        <f t="shared" si="13"/>
        <v>+H44</v>
      </c>
      <c r="CR44" s="424" t="str">
        <f t="shared" si="13"/>
        <v>+H44</v>
      </c>
      <c r="CS44" s="424" t="str">
        <f t="shared" si="13"/>
        <v>+H44</v>
      </c>
      <c r="CT44" s="424" t="str">
        <f t="shared" si="13"/>
        <v>+H44</v>
      </c>
      <c r="CU44" s="424" t="str">
        <f t="shared" si="13"/>
        <v>+H44</v>
      </c>
      <c r="CV44" s="424" t="str">
        <f t="shared" si="13"/>
        <v>+H44</v>
      </c>
      <c r="CW44" s="424" t="str">
        <f t="shared" si="13"/>
        <v>+H44</v>
      </c>
      <c r="CX44" s="424" t="str">
        <f t="shared" si="13"/>
        <v>+H44</v>
      </c>
      <c r="CY44" s="424" t="str">
        <f t="shared" si="13"/>
        <v>+H44</v>
      </c>
      <c r="CZ44" s="424" t="str">
        <f t="shared" si="13"/>
        <v>+H44</v>
      </c>
      <c r="DA44" s="424" t="str">
        <f t="shared" si="13"/>
        <v>+H44</v>
      </c>
      <c r="DB44" s="424" t="str">
        <f t="shared" si="13"/>
        <v>+H44</v>
      </c>
      <c r="DC44" s="424" t="str">
        <f t="shared" si="13"/>
        <v>+H44</v>
      </c>
      <c r="DD44" s="424" t="str">
        <f t="shared" si="13"/>
        <v>+H44</v>
      </c>
      <c r="DE44" s="424" t="str">
        <f t="shared" si="13"/>
        <v>+H44</v>
      </c>
      <c r="DF44" s="424" t="str">
        <f t="shared" si="14"/>
        <v>+H44</v>
      </c>
      <c r="DG44" s="424" t="str">
        <f t="shared" si="14"/>
        <v>+H44</v>
      </c>
      <c r="DH44" s="424" t="str">
        <f t="shared" si="10"/>
        <v>+H44</v>
      </c>
      <c r="DI44" s="424" t="str">
        <f t="shared" si="10"/>
        <v>+H44</v>
      </c>
      <c r="DJ44" s="424" t="str">
        <f t="shared" si="10"/>
        <v>+H44</v>
      </c>
    </row>
    <row r="45" spans="2:114">
      <c r="B45" s="1626"/>
      <c r="C45" s="1628"/>
      <c r="D45" s="1362"/>
      <c r="E45" s="1362"/>
      <c r="F45" s="420" t="s">
        <v>555</v>
      </c>
      <c r="G45" s="410" t="s">
        <v>444</v>
      </c>
      <c r="H45" s="418">
        <v>1</v>
      </c>
      <c r="I45" s="408">
        <f t="shared" si="6"/>
        <v>36</v>
      </c>
      <c r="J45" s="406">
        <v>1</v>
      </c>
      <c r="K45" s="406">
        <v>1</v>
      </c>
      <c r="L45" s="406">
        <v>1</v>
      </c>
      <c r="M45" s="406">
        <v>1</v>
      </c>
      <c r="N45" s="406">
        <v>1</v>
      </c>
      <c r="O45" s="406">
        <v>1</v>
      </c>
      <c r="P45" s="406">
        <v>1</v>
      </c>
      <c r="Q45" s="406">
        <v>1</v>
      </c>
      <c r="R45" s="406">
        <v>1</v>
      </c>
      <c r="S45" s="406">
        <v>1</v>
      </c>
      <c r="T45" s="406">
        <v>1</v>
      </c>
      <c r="U45" s="406"/>
      <c r="V45" s="406">
        <v>1</v>
      </c>
      <c r="W45" s="406"/>
      <c r="X45" s="406"/>
      <c r="Y45" s="406"/>
      <c r="Z45" s="406"/>
      <c r="AA45" s="406"/>
      <c r="AB45" s="406"/>
      <c r="AC45" s="406"/>
      <c r="AD45" s="406"/>
      <c r="AE45" s="406"/>
      <c r="AF45" s="406"/>
      <c r="AG45" s="406"/>
      <c r="AH45" s="406"/>
      <c r="AI45" s="406"/>
      <c r="AJ45" s="406"/>
      <c r="AK45" s="406">
        <v>1</v>
      </c>
      <c r="AL45" s="406">
        <v>1</v>
      </c>
      <c r="AM45" s="406">
        <v>1</v>
      </c>
      <c r="AN45" s="406">
        <v>1</v>
      </c>
      <c r="AO45" s="406">
        <v>1</v>
      </c>
      <c r="AP45" s="406">
        <v>1</v>
      </c>
      <c r="AQ45" s="406">
        <v>1</v>
      </c>
      <c r="AR45" s="406">
        <v>1</v>
      </c>
      <c r="AS45" s="406">
        <v>1</v>
      </c>
      <c r="AT45" s="406">
        <v>1</v>
      </c>
      <c r="AU45" s="406">
        <v>1</v>
      </c>
      <c r="AV45" s="406">
        <v>1</v>
      </c>
      <c r="AW45" s="406">
        <v>1</v>
      </c>
      <c r="AX45" s="406">
        <v>1</v>
      </c>
      <c r="AY45" s="406">
        <v>1</v>
      </c>
      <c r="AZ45" s="406">
        <v>1</v>
      </c>
      <c r="BA45" s="406">
        <v>1</v>
      </c>
      <c r="BB45" s="406">
        <v>1</v>
      </c>
      <c r="BC45" s="406">
        <v>1</v>
      </c>
      <c r="BD45" s="406">
        <v>1</v>
      </c>
      <c r="BE45" s="406">
        <v>1</v>
      </c>
      <c r="BF45" s="406">
        <v>1</v>
      </c>
      <c r="BG45" s="406">
        <v>1</v>
      </c>
      <c r="BH45" s="406">
        <v>1</v>
      </c>
      <c r="BI45" s="406"/>
      <c r="BK45" s="424" t="str">
        <f t="shared" si="12"/>
        <v>+H45</v>
      </c>
      <c r="BL45" s="424" t="str">
        <f t="shared" si="12"/>
        <v>+H45</v>
      </c>
      <c r="BM45" s="424" t="str">
        <f t="shared" si="12"/>
        <v>+H45</v>
      </c>
      <c r="BN45" s="424" t="str">
        <f t="shared" si="12"/>
        <v>+H45</v>
      </c>
      <c r="BO45" s="424" t="str">
        <f t="shared" si="12"/>
        <v>+H45</v>
      </c>
      <c r="BP45" s="424" t="str">
        <f t="shared" si="12"/>
        <v>+H45</v>
      </c>
      <c r="BQ45" s="424" t="str">
        <f t="shared" si="12"/>
        <v>+H45</v>
      </c>
      <c r="BR45" s="424" t="str">
        <f t="shared" si="12"/>
        <v>+H45</v>
      </c>
      <c r="BS45" s="424" t="str">
        <f t="shared" si="12"/>
        <v>+H45</v>
      </c>
      <c r="BT45" s="424" t="str">
        <f t="shared" si="12"/>
        <v>+H45</v>
      </c>
      <c r="BU45" s="424" t="str">
        <f t="shared" si="12"/>
        <v>+H45</v>
      </c>
      <c r="BV45" s="424" t="str">
        <f t="shared" si="12"/>
        <v/>
      </c>
      <c r="BW45" s="424" t="str">
        <f t="shared" si="12"/>
        <v>+H45</v>
      </c>
      <c r="BX45" s="424" t="str">
        <f t="shared" si="12"/>
        <v/>
      </c>
      <c r="BY45" s="424" t="str">
        <f t="shared" si="12"/>
        <v/>
      </c>
      <c r="BZ45" s="424" t="str">
        <f t="shared" si="12"/>
        <v/>
      </c>
      <c r="CA45" s="424" t="str">
        <f t="shared" si="11"/>
        <v/>
      </c>
      <c r="CB45" s="424" t="str">
        <f t="shared" si="11"/>
        <v/>
      </c>
      <c r="CC45" s="424" t="str">
        <f t="shared" si="11"/>
        <v/>
      </c>
      <c r="CD45" s="424" t="str">
        <f t="shared" si="11"/>
        <v/>
      </c>
      <c r="CE45" s="424" t="str">
        <f t="shared" si="11"/>
        <v/>
      </c>
      <c r="CF45" s="424" t="str">
        <f t="shared" si="11"/>
        <v/>
      </c>
      <c r="CG45" s="424" t="str">
        <f t="shared" si="11"/>
        <v/>
      </c>
      <c r="CH45" s="424" t="str">
        <f t="shared" si="11"/>
        <v/>
      </c>
      <c r="CI45" s="424" t="str">
        <f t="shared" si="11"/>
        <v/>
      </c>
      <c r="CJ45" s="424" t="str">
        <f t="shared" si="11"/>
        <v/>
      </c>
      <c r="CK45" s="424" t="str">
        <f t="shared" si="11"/>
        <v/>
      </c>
      <c r="CL45" s="424" t="str">
        <f t="shared" si="11"/>
        <v>+H45</v>
      </c>
      <c r="CM45" s="424" t="str">
        <f t="shared" si="11"/>
        <v>+H45</v>
      </c>
      <c r="CN45" s="424" t="str">
        <f t="shared" si="11"/>
        <v>+H45</v>
      </c>
      <c r="CO45" s="424" t="str">
        <f t="shared" si="11"/>
        <v>+H45</v>
      </c>
      <c r="CP45" s="424" t="str">
        <f t="shared" si="13"/>
        <v>+H45</v>
      </c>
      <c r="CQ45" s="424" t="str">
        <f t="shared" si="13"/>
        <v>+H45</v>
      </c>
      <c r="CR45" s="424" t="str">
        <f t="shared" si="13"/>
        <v>+H45</v>
      </c>
      <c r="CS45" s="424" t="str">
        <f t="shared" si="13"/>
        <v>+H45</v>
      </c>
      <c r="CT45" s="424" t="str">
        <f t="shared" si="13"/>
        <v>+H45</v>
      </c>
      <c r="CU45" s="424" t="str">
        <f t="shared" si="13"/>
        <v>+H45</v>
      </c>
      <c r="CV45" s="424" t="str">
        <f t="shared" si="13"/>
        <v>+H45</v>
      </c>
      <c r="CW45" s="424" t="str">
        <f t="shared" si="13"/>
        <v>+H45</v>
      </c>
      <c r="CX45" s="424" t="str">
        <f t="shared" si="13"/>
        <v>+H45</v>
      </c>
      <c r="CY45" s="424" t="str">
        <f t="shared" si="13"/>
        <v>+H45</v>
      </c>
      <c r="CZ45" s="424" t="str">
        <f t="shared" si="13"/>
        <v>+H45</v>
      </c>
      <c r="DA45" s="424" t="str">
        <f t="shared" si="13"/>
        <v>+H45</v>
      </c>
      <c r="DB45" s="424" t="str">
        <f t="shared" si="13"/>
        <v>+H45</v>
      </c>
      <c r="DC45" s="424" t="str">
        <f t="shared" si="13"/>
        <v>+H45</v>
      </c>
      <c r="DD45" s="424" t="str">
        <f t="shared" si="13"/>
        <v>+H45</v>
      </c>
      <c r="DE45" s="424" t="str">
        <f t="shared" si="13"/>
        <v>+H45</v>
      </c>
      <c r="DF45" s="424" t="str">
        <f t="shared" si="14"/>
        <v>+H45</v>
      </c>
      <c r="DG45" s="424" t="str">
        <f t="shared" si="14"/>
        <v>+H45</v>
      </c>
      <c r="DH45" s="424" t="str">
        <f t="shared" si="10"/>
        <v>+H45</v>
      </c>
      <c r="DI45" s="424" t="str">
        <f t="shared" si="10"/>
        <v>+H45</v>
      </c>
      <c r="DJ45" s="424" t="str">
        <f t="shared" si="10"/>
        <v/>
      </c>
    </row>
    <row r="46" spans="2:114">
      <c r="B46" s="1626"/>
      <c r="C46" s="1628"/>
      <c r="D46" s="1362"/>
      <c r="E46" s="1362"/>
      <c r="F46" s="421" t="s">
        <v>556</v>
      </c>
      <c r="G46" s="411" t="s">
        <v>445</v>
      </c>
      <c r="H46" s="418">
        <v>1</v>
      </c>
      <c r="I46" s="408">
        <f t="shared" si="6"/>
        <v>36</v>
      </c>
      <c r="J46" s="406">
        <v>1</v>
      </c>
      <c r="K46" s="406">
        <v>1</v>
      </c>
      <c r="L46" s="406">
        <v>1</v>
      </c>
      <c r="M46" s="406">
        <v>1</v>
      </c>
      <c r="N46" s="406">
        <v>1</v>
      </c>
      <c r="O46" s="406">
        <v>1</v>
      </c>
      <c r="P46" s="406">
        <v>1</v>
      </c>
      <c r="Q46" s="406">
        <v>1</v>
      </c>
      <c r="R46" s="406">
        <v>1</v>
      </c>
      <c r="S46" s="406">
        <v>1</v>
      </c>
      <c r="T46" s="406">
        <v>1</v>
      </c>
      <c r="U46" s="406"/>
      <c r="V46" s="406">
        <v>1</v>
      </c>
      <c r="W46" s="406"/>
      <c r="X46" s="406"/>
      <c r="Y46" s="406"/>
      <c r="Z46" s="406"/>
      <c r="AA46" s="406"/>
      <c r="AB46" s="406"/>
      <c r="AC46" s="406"/>
      <c r="AD46" s="406"/>
      <c r="AE46" s="406"/>
      <c r="AF46" s="406"/>
      <c r="AG46" s="406"/>
      <c r="AH46" s="406"/>
      <c r="AI46" s="406"/>
      <c r="AJ46" s="406"/>
      <c r="AK46" s="406">
        <v>1</v>
      </c>
      <c r="AL46" s="406">
        <v>1</v>
      </c>
      <c r="AM46" s="406">
        <v>1</v>
      </c>
      <c r="AN46" s="406">
        <v>1</v>
      </c>
      <c r="AO46" s="406">
        <v>1</v>
      </c>
      <c r="AP46" s="406">
        <v>1</v>
      </c>
      <c r="AQ46" s="406">
        <v>1</v>
      </c>
      <c r="AR46" s="406">
        <v>1</v>
      </c>
      <c r="AS46" s="406">
        <v>1</v>
      </c>
      <c r="AT46" s="406">
        <v>1</v>
      </c>
      <c r="AU46" s="406">
        <v>1</v>
      </c>
      <c r="AV46" s="406">
        <v>1</v>
      </c>
      <c r="AW46" s="406">
        <v>1</v>
      </c>
      <c r="AX46" s="406">
        <v>1</v>
      </c>
      <c r="AY46" s="406">
        <v>1</v>
      </c>
      <c r="AZ46" s="406">
        <v>1</v>
      </c>
      <c r="BA46" s="406">
        <v>1</v>
      </c>
      <c r="BB46" s="406">
        <v>1</v>
      </c>
      <c r="BC46" s="406">
        <v>1</v>
      </c>
      <c r="BD46" s="406">
        <v>1</v>
      </c>
      <c r="BE46" s="406">
        <v>1</v>
      </c>
      <c r="BF46" s="406">
        <v>1</v>
      </c>
      <c r="BG46" s="406">
        <v>1</v>
      </c>
      <c r="BH46" s="406">
        <v>1</v>
      </c>
      <c r="BI46" s="406"/>
      <c r="BK46" s="424" t="str">
        <f t="shared" si="12"/>
        <v>+H46</v>
      </c>
      <c r="BL46" s="424" t="str">
        <f t="shared" si="12"/>
        <v>+H46</v>
      </c>
      <c r="BM46" s="424" t="str">
        <f t="shared" si="12"/>
        <v>+H46</v>
      </c>
      <c r="BN46" s="424" t="str">
        <f t="shared" si="12"/>
        <v>+H46</v>
      </c>
      <c r="BO46" s="424" t="str">
        <f t="shared" si="12"/>
        <v>+H46</v>
      </c>
      <c r="BP46" s="424" t="str">
        <f t="shared" si="12"/>
        <v>+H46</v>
      </c>
      <c r="BQ46" s="424" t="str">
        <f t="shared" si="12"/>
        <v>+H46</v>
      </c>
      <c r="BR46" s="424" t="str">
        <f t="shared" si="12"/>
        <v>+H46</v>
      </c>
      <c r="BS46" s="424" t="str">
        <f t="shared" si="12"/>
        <v>+H46</v>
      </c>
      <c r="BT46" s="424" t="str">
        <f t="shared" si="12"/>
        <v>+H46</v>
      </c>
      <c r="BU46" s="424" t="str">
        <f t="shared" si="12"/>
        <v>+H46</v>
      </c>
      <c r="BV46" s="424" t="str">
        <f t="shared" si="12"/>
        <v/>
      </c>
      <c r="BW46" s="424" t="str">
        <f t="shared" si="12"/>
        <v>+H46</v>
      </c>
      <c r="BX46" s="424" t="str">
        <f t="shared" si="12"/>
        <v/>
      </c>
      <c r="BY46" s="424" t="str">
        <f t="shared" si="12"/>
        <v/>
      </c>
      <c r="BZ46" s="424" t="str">
        <f t="shared" si="12"/>
        <v/>
      </c>
      <c r="CA46" s="424" t="str">
        <f t="shared" si="11"/>
        <v/>
      </c>
      <c r="CB46" s="424" t="str">
        <f t="shared" si="11"/>
        <v/>
      </c>
      <c r="CC46" s="424" t="str">
        <f t="shared" si="11"/>
        <v/>
      </c>
      <c r="CD46" s="424" t="str">
        <f t="shared" si="11"/>
        <v/>
      </c>
      <c r="CE46" s="424" t="str">
        <f t="shared" si="11"/>
        <v/>
      </c>
      <c r="CF46" s="424" t="str">
        <f t="shared" si="11"/>
        <v/>
      </c>
      <c r="CG46" s="424" t="str">
        <f t="shared" si="11"/>
        <v/>
      </c>
      <c r="CH46" s="424" t="str">
        <f t="shared" si="11"/>
        <v/>
      </c>
      <c r="CI46" s="424" t="str">
        <f t="shared" si="11"/>
        <v/>
      </c>
      <c r="CJ46" s="424" t="str">
        <f t="shared" si="11"/>
        <v/>
      </c>
      <c r="CK46" s="424" t="str">
        <f t="shared" si="11"/>
        <v/>
      </c>
      <c r="CL46" s="424" t="str">
        <f t="shared" si="11"/>
        <v>+H46</v>
      </c>
      <c r="CM46" s="424" t="str">
        <f t="shared" si="11"/>
        <v>+H46</v>
      </c>
      <c r="CN46" s="424" t="str">
        <f t="shared" si="11"/>
        <v>+H46</v>
      </c>
      <c r="CO46" s="424" t="str">
        <f t="shared" si="11"/>
        <v>+H46</v>
      </c>
      <c r="CP46" s="424" t="str">
        <f t="shared" si="13"/>
        <v>+H46</v>
      </c>
      <c r="CQ46" s="424" t="str">
        <f t="shared" si="13"/>
        <v>+H46</v>
      </c>
      <c r="CR46" s="424" t="str">
        <f t="shared" si="13"/>
        <v>+H46</v>
      </c>
      <c r="CS46" s="424" t="str">
        <f t="shared" si="13"/>
        <v>+H46</v>
      </c>
      <c r="CT46" s="424" t="str">
        <f t="shared" si="13"/>
        <v>+H46</v>
      </c>
      <c r="CU46" s="424" t="str">
        <f t="shared" si="13"/>
        <v>+H46</v>
      </c>
      <c r="CV46" s="424" t="str">
        <f t="shared" si="13"/>
        <v>+H46</v>
      </c>
      <c r="CW46" s="424" t="str">
        <f t="shared" si="13"/>
        <v>+H46</v>
      </c>
      <c r="CX46" s="424" t="str">
        <f t="shared" si="13"/>
        <v>+H46</v>
      </c>
      <c r="CY46" s="424" t="str">
        <f t="shared" si="13"/>
        <v>+H46</v>
      </c>
      <c r="CZ46" s="424" t="str">
        <f t="shared" si="13"/>
        <v>+H46</v>
      </c>
      <c r="DA46" s="424" t="str">
        <f t="shared" si="13"/>
        <v>+H46</v>
      </c>
      <c r="DB46" s="424" t="str">
        <f t="shared" si="13"/>
        <v>+H46</v>
      </c>
      <c r="DC46" s="424" t="str">
        <f t="shared" si="13"/>
        <v>+H46</v>
      </c>
      <c r="DD46" s="424" t="str">
        <f t="shared" si="13"/>
        <v>+H46</v>
      </c>
      <c r="DE46" s="424" t="str">
        <f t="shared" si="13"/>
        <v>+H46</v>
      </c>
      <c r="DF46" s="424" t="str">
        <f t="shared" si="14"/>
        <v>+H46</v>
      </c>
      <c r="DG46" s="424" t="str">
        <f t="shared" si="14"/>
        <v>+H46</v>
      </c>
      <c r="DH46" s="424" t="str">
        <f t="shared" si="10"/>
        <v>+H46</v>
      </c>
      <c r="DI46" s="424" t="str">
        <f t="shared" si="10"/>
        <v>+H46</v>
      </c>
      <c r="DJ46" s="424" t="str">
        <f t="shared" si="10"/>
        <v/>
      </c>
    </row>
    <row r="47" spans="2:114">
      <c r="B47" s="1626"/>
      <c r="C47" s="1628"/>
      <c r="D47" s="1362"/>
      <c r="E47" s="1361" t="s">
        <v>540</v>
      </c>
      <c r="F47" s="422" t="s">
        <v>541</v>
      </c>
      <c r="G47" s="410" t="s">
        <v>446</v>
      </c>
      <c r="H47" s="418">
        <v>1</v>
      </c>
      <c r="I47" s="408">
        <f t="shared" si="6"/>
        <v>33</v>
      </c>
      <c r="J47" s="406">
        <v>1</v>
      </c>
      <c r="K47" s="406">
        <v>1</v>
      </c>
      <c r="L47" s="406">
        <v>1</v>
      </c>
      <c r="M47" s="406">
        <v>1</v>
      </c>
      <c r="N47" s="406">
        <v>1</v>
      </c>
      <c r="O47" s="406">
        <v>1</v>
      </c>
      <c r="P47" s="406">
        <v>1</v>
      </c>
      <c r="Q47" s="406">
        <v>1</v>
      </c>
      <c r="R47" s="406">
        <v>1</v>
      </c>
      <c r="S47" s="406">
        <v>1</v>
      </c>
      <c r="T47" s="406">
        <v>1</v>
      </c>
      <c r="U47" s="406">
        <v>1</v>
      </c>
      <c r="V47" s="406">
        <v>1</v>
      </c>
      <c r="W47" s="406"/>
      <c r="X47" s="406"/>
      <c r="Y47" s="406"/>
      <c r="Z47" s="406"/>
      <c r="AA47" s="406"/>
      <c r="AB47" s="406"/>
      <c r="AC47" s="406"/>
      <c r="AD47" s="406"/>
      <c r="AE47" s="406"/>
      <c r="AF47" s="406"/>
      <c r="AG47" s="406"/>
      <c r="AH47" s="406"/>
      <c r="AI47" s="406"/>
      <c r="AJ47" s="406"/>
      <c r="AK47" s="406">
        <v>1</v>
      </c>
      <c r="AL47" s="406">
        <v>1</v>
      </c>
      <c r="AM47" s="406">
        <v>1</v>
      </c>
      <c r="AN47" s="406">
        <v>1</v>
      </c>
      <c r="AO47" s="406">
        <v>1</v>
      </c>
      <c r="AP47" s="406">
        <v>1</v>
      </c>
      <c r="AQ47" s="406">
        <v>1</v>
      </c>
      <c r="AR47" s="406">
        <v>1</v>
      </c>
      <c r="AS47" s="406">
        <v>1</v>
      </c>
      <c r="AT47" s="406">
        <v>1</v>
      </c>
      <c r="AU47" s="406">
        <v>1</v>
      </c>
      <c r="AV47" s="406">
        <v>1</v>
      </c>
      <c r="AW47" s="406">
        <v>1</v>
      </c>
      <c r="AX47" s="406">
        <v>1</v>
      </c>
      <c r="AY47" s="406">
        <v>1</v>
      </c>
      <c r="AZ47" s="406">
        <v>1</v>
      </c>
      <c r="BA47" s="406">
        <v>1</v>
      </c>
      <c r="BB47" s="406">
        <v>1</v>
      </c>
      <c r="BC47" s="406">
        <v>1</v>
      </c>
      <c r="BD47" s="406"/>
      <c r="BE47" s="406"/>
      <c r="BF47" s="406"/>
      <c r="BG47" s="406"/>
      <c r="BH47" s="406"/>
      <c r="BI47" s="406">
        <v>1</v>
      </c>
      <c r="BK47" s="424" t="str">
        <f t="shared" si="12"/>
        <v>+H47</v>
      </c>
      <c r="BL47" s="424" t="str">
        <f t="shared" si="12"/>
        <v>+H47</v>
      </c>
      <c r="BM47" s="424" t="str">
        <f t="shared" si="12"/>
        <v>+H47</v>
      </c>
      <c r="BN47" s="424" t="str">
        <f t="shared" si="12"/>
        <v>+H47</v>
      </c>
      <c r="BO47" s="424" t="str">
        <f t="shared" si="12"/>
        <v>+H47</v>
      </c>
      <c r="BP47" s="424" t="str">
        <f t="shared" si="12"/>
        <v>+H47</v>
      </c>
      <c r="BQ47" s="424" t="str">
        <f t="shared" si="12"/>
        <v>+H47</v>
      </c>
      <c r="BR47" s="424" t="str">
        <f t="shared" si="12"/>
        <v>+H47</v>
      </c>
      <c r="BS47" s="424" t="str">
        <f t="shared" si="12"/>
        <v>+H47</v>
      </c>
      <c r="BT47" s="424" t="str">
        <f t="shared" si="12"/>
        <v>+H47</v>
      </c>
      <c r="BU47" s="424" t="str">
        <f t="shared" si="12"/>
        <v>+H47</v>
      </c>
      <c r="BV47" s="424" t="str">
        <f t="shared" si="12"/>
        <v>+H47</v>
      </c>
      <c r="BW47" s="424" t="str">
        <f t="shared" si="12"/>
        <v>+H47</v>
      </c>
      <c r="BX47" s="424" t="str">
        <f t="shared" si="12"/>
        <v/>
      </c>
      <c r="BY47" s="424" t="str">
        <f t="shared" si="12"/>
        <v/>
      </c>
      <c r="BZ47" s="424" t="str">
        <f t="shared" si="12"/>
        <v/>
      </c>
      <c r="CA47" s="424" t="str">
        <f t="shared" si="11"/>
        <v/>
      </c>
      <c r="CB47" s="424" t="str">
        <f t="shared" si="11"/>
        <v/>
      </c>
      <c r="CC47" s="424" t="str">
        <f t="shared" si="11"/>
        <v/>
      </c>
      <c r="CD47" s="424" t="str">
        <f t="shared" si="11"/>
        <v/>
      </c>
      <c r="CE47" s="424" t="str">
        <f t="shared" si="11"/>
        <v/>
      </c>
      <c r="CF47" s="424" t="str">
        <f t="shared" si="11"/>
        <v/>
      </c>
      <c r="CG47" s="424" t="str">
        <f t="shared" si="11"/>
        <v/>
      </c>
      <c r="CH47" s="424" t="str">
        <f t="shared" si="11"/>
        <v/>
      </c>
      <c r="CI47" s="424" t="str">
        <f t="shared" si="11"/>
        <v/>
      </c>
      <c r="CJ47" s="424" t="str">
        <f t="shared" si="11"/>
        <v/>
      </c>
      <c r="CK47" s="424" t="str">
        <f t="shared" si="11"/>
        <v/>
      </c>
      <c r="CL47" s="424" t="str">
        <f t="shared" si="11"/>
        <v>+H47</v>
      </c>
      <c r="CM47" s="424" t="str">
        <f t="shared" si="11"/>
        <v>+H47</v>
      </c>
      <c r="CN47" s="424" t="str">
        <f t="shared" si="11"/>
        <v>+H47</v>
      </c>
      <c r="CO47" s="424" t="str">
        <f t="shared" si="11"/>
        <v>+H47</v>
      </c>
      <c r="CP47" s="424" t="str">
        <f t="shared" si="13"/>
        <v>+H47</v>
      </c>
      <c r="CQ47" s="424" t="str">
        <f t="shared" si="13"/>
        <v>+H47</v>
      </c>
      <c r="CR47" s="424" t="str">
        <f t="shared" si="13"/>
        <v>+H47</v>
      </c>
      <c r="CS47" s="424" t="str">
        <f t="shared" si="13"/>
        <v>+H47</v>
      </c>
      <c r="CT47" s="424" t="str">
        <f t="shared" si="13"/>
        <v>+H47</v>
      </c>
      <c r="CU47" s="424" t="str">
        <f t="shared" si="13"/>
        <v>+H47</v>
      </c>
      <c r="CV47" s="424" t="str">
        <f t="shared" si="13"/>
        <v>+H47</v>
      </c>
      <c r="CW47" s="424" t="str">
        <f t="shared" si="13"/>
        <v>+H47</v>
      </c>
      <c r="CX47" s="424" t="str">
        <f t="shared" si="13"/>
        <v>+H47</v>
      </c>
      <c r="CY47" s="424" t="str">
        <f t="shared" si="13"/>
        <v>+H47</v>
      </c>
      <c r="CZ47" s="424" t="str">
        <f t="shared" si="13"/>
        <v>+H47</v>
      </c>
      <c r="DA47" s="424" t="str">
        <f t="shared" si="13"/>
        <v>+H47</v>
      </c>
      <c r="DB47" s="424" t="str">
        <f t="shared" si="13"/>
        <v>+H47</v>
      </c>
      <c r="DC47" s="424" t="str">
        <f t="shared" si="13"/>
        <v>+H47</v>
      </c>
      <c r="DD47" s="424" t="str">
        <f t="shared" si="13"/>
        <v>+H47</v>
      </c>
      <c r="DE47" s="424" t="str">
        <f t="shared" si="13"/>
        <v/>
      </c>
      <c r="DF47" s="424" t="str">
        <f t="shared" si="14"/>
        <v/>
      </c>
      <c r="DG47" s="424" t="str">
        <f t="shared" si="14"/>
        <v/>
      </c>
      <c r="DH47" s="424" t="str">
        <f t="shared" si="10"/>
        <v/>
      </c>
      <c r="DI47" s="424" t="str">
        <f t="shared" si="10"/>
        <v/>
      </c>
      <c r="DJ47" s="424" t="str">
        <f t="shared" si="10"/>
        <v>+H47</v>
      </c>
    </row>
    <row r="48" spans="2:114">
      <c r="B48" s="1626"/>
      <c r="C48" s="1628"/>
      <c r="D48" s="1362"/>
      <c r="E48" s="1362"/>
      <c r="F48" s="422" t="s">
        <v>542</v>
      </c>
      <c r="G48" s="410" t="s">
        <v>447</v>
      </c>
      <c r="H48" s="418">
        <v>1</v>
      </c>
      <c r="I48" s="408">
        <f t="shared" si="6"/>
        <v>33</v>
      </c>
      <c r="J48" s="406">
        <v>1</v>
      </c>
      <c r="K48" s="406">
        <v>1</v>
      </c>
      <c r="L48" s="406">
        <v>1</v>
      </c>
      <c r="M48" s="406">
        <v>1</v>
      </c>
      <c r="N48" s="406">
        <v>1</v>
      </c>
      <c r="O48" s="406">
        <v>1</v>
      </c>
      <c r="P48" s="406">
        <v>1</v>
      </c>
      <c r="Q48" s="406">
        <v>1</v>
      </c>
      <c r="R48" s="406">
        <v>1</v>
      </c>
      <c r="S48" s="406">
        <v>1</v>
      </c>
      <c r="T48" s="406">
        <v>1</v>
      </c>
      <c r="U48" s="406">
        <v>1</v>
      </c>
      <c r="V48" s="406">
        <v>1</v>
      </c>
      <c r="W48" s="406"/>
      <c r="X48" s="406"/>
      <c r="Y48" s="406"/>
      <c r="Z48" s="406"/>
      <c r="AA48" s="406"/>
      <c r="AB48" s="406"/>
      <c r="AC48" s="406"/>
      <c r="AD48" s="406"/>
      <c r="AE48" s="406"/>
      <c r="AF48" s="406"/>
      <c r="AG48" s="406"/>
      <c r="AH48" s="406"/>
      <c r="AI48" s="406"/>
      <c r="AJ48" s="406"/>
      <c r="AK48" s="406">
        <v>1</v>
      </c>
      <c r="AL48" s="406">
        <v>1</v>
      </c>
      <c r="AM48" s="406">
        <v>1</v>
      </c>
      <c r="AN48" s="406">
        <v>1</v>
      </c>
      <c r="AO48" s="406">
        <v>1</v>
      </c>
      <c r="AP48" s="406">
        <v>1</v>
      </c>
      <c r="AQ48" s="406">
        <v>1</v>
      </c>
      <c r="AR48" s="406">
        <v>1</v>
      </c>
      <c r="AS48" s="406">
        <v>1</v>
      </c>
      <c r="AT48" s="406">
        <v>1</v>
      </c>
      <c r="AU48" s="406">
        <v>1</v>
      </c>
      <c r="AV48" s="406">
        <v>1</v>
      </c>
      <c r="AW48" s="406">
        <v>1</v>
      </c>
      <c r="AX48" s="406">
        <v>1</v>
      </c>
      <c r="AY48" s="406">
        <v>1</v>
      </c>
      <c r="AZ48" s="406">
        <v>1</v>
      </c>
      <c r="BA48" s="406">
        <v>1</v>
      </c>
      <c r="BB48" s="406">
        <v>1</v>
      </c>
      <c r="BC48" s="406">
        <v>1</v>
      </c>
      <c r="BD48" s="406"/>
      <c r="BE48" s="406"/>
      <c r="BF48" s="406"/>
      <c r="BG48" s="406"/>
      <c r="BH48" s="406"/>
      <c r="BI48" s="406">
        <v>1</v>
      </c>
      <c r="BK48" s="424" t="str">
        <f t="shared" si="12"/>
        <v>+H48</v>
      </c>
      <c r="BL48" s="424" t="str">
        <f t="shared" si="12"/>
        <v>+H48</v>
      </c>
      <c r="BM48" s="424" t="str">
        <f t="shared" si="12"/>
        <v>+H48</v>
      </c>
      <c r="BN48" s="424" t="str">
        <f t="shared" si="12"/>
        <v>+H48</v>
      </c>
      <c r="BO48" s="424" t="str">
        <f t="shared" si="12"/>
        <v>+H48</v>
      </c>
      <c r="BP48" s="424" t="str">
        <f t="shared" si="12"/>
        <v>+H48</v>
      </c>
      <c r="BQ48" s="424" t="str">
        <f t="shared" si="12"/>
        <v>+H48</v>
      </c>
      <c r="BR48" s="424" t="str">
        <f t="shared" si="12"/>
        <v>+H48</v>
      </c>
      <c r="BS48" s="424" t="str">
        <f t="shared" si="12"/>
        <v>+H48</v>
      </c>
      <c r="BT48" s="424" t="str">
        <f t="shared" si="12"/>
        <v>+H48</v>
      </c>
      <c r="BU48" s="424" t="str">
        <f t="shared" si="12"/>
        <v>+H48</v>
      </c>
      <c r="BV48" s="424" t="str">
        <f t="shared" si="12"/>
        <v>+H48</v>
      </c>
      <c r="BW48" s="424" t="str">
        <f t="shared" si="12"/>
        <v>+H48</v>
      </c>
      <c r="BX48" s="424" t="str">
        <f t="shared" si="12"/>
        <v/>
      </c>
      <c r="BY48" s="424" t="str">
        <f t="shared" si="12"/>
        <v/>
      </c>
      <c r="BZ48" s="424" t="str">
        <f t="shared" si="12"/>
        <v/>
      </c>
      <c r="CA48" s="424" t="str">
        <f t="shared" si="11"/>
        <v/>
      </c>
      <c r="CB48" s="424" t="str">
        <f t="shared" si="11"/>
        <v/>
      </c>
      <c r="CC48" s="424" t="str">
        <f t="shared" si="11"/>
        <v/>
      </c>
      <c r="CD48" s="424" t="str">
        <f t="shared" si="11"/>
        <v/>
      </c>
      <c r="CE48" s="424" t="str">
        <f t="shared" si="11"/>
        <v/>
      </c>
      <c r="CF48" s="424" t="str">
        <f t="shared" si="11"/>
        <v/>
      </c>
      <c r="CG48" s="424" t="str">
        <f t="shared" si="11"/>
        <v/>
      </c>
      <c r="CH48" s="424" t="str">
        <f t="shared" si="11"/>
        <v/>
      </c>
      <c r="CI48" s="424" t="str">
        <f t="shared" si="11"/>
        <v/>
      </c>
      <c r="CJ48" s="424" t="str">
        <f t="shared" si="11"/>
        <v/>
      </c>
      <c r="CK48" s="424" t="str">
        <f t="shared" si="11"/>
        <v/>
      </c>
      <c r="CL48" s="424" t="str">
        <f t="shared" si="11"/>
        <v>+H48</v>
      </c>
      <c r="CM48" s="424" t="str">
        <f t="shared" si="11"/>
        <v>+H48</v>
      </c>
      <c r="CN48" s="424" t="str">
        <f t="shared" si="11"/>
        <v>+H48</v>
      </c>
      <c r="CO48" s="424" t="str">
        <f t="shared" si="11"/>
        <v>+H48</v>
      </c>
      <c r="CP48" s="424" t="str">
        <f t="shared" si="13"/>
        <v>+H48</v>
      </c>
      <c r="CQ48" s="424" t="str">
        <f t="shared" si="13"/>
        <v>+H48</v>
      </c>
      <c r="CR48" s="424" t="str">
        <f t="shared" si="13"/>
        <v>+H48</v>
      </c>
      <c r="CS48" s="424" t="str">
        <f t="shared" si="13"/>
        <v>+H48</v>
      </c>
      <c r="CT48" s="424" t="str">
        <f t="shared" si="13"/>
        <v>+H48</v>
      </c>
      <c r="CU48" s="424" t="str">
        <f t="shared" si="13"/>
        <v>+H48</v>
      </c>
      <c r="CV48" s="424" t="str">
        <f t="shared" si="13"/>
        <v>+H48</v>
      </c>
      <c r="CW48" s="424" t="str">
        <f t="shared" si="13"/>
        <v>+H48</v>
      </c>
      <c r="CX48" s="424" t="str">
        <f t="shared" si="13"/>
        <v>+H48</v>
      </c>
      <c r="CY48" s="424" t="str">
        <f t="shared" si="13"/>
        <v>+H48</v>
      </c>
      <c r="CZ48" s="424" t="str">
        <f t="shared" si="13"/>
        <v>+H48</v>
      </c>
      <c r="DA48" s="424" t="str">
        <f t="shared" si="13"/>
        <v>+H48</v>
      </c>
      <c r="DB48" s="424" t="str">
        <f t="shared" si="13"/>
        <v>+H48</v>
      </c>
      <c r="DC48" s="424" t="str">
        <f t="shared" si="13"/>
        <v>+H48</v>
      </c>
      <c r="DD48" s="424" t="str">
        <f t="shared" si="13"/>
        <v>+H48</v>
      </c>
      <c r="DE48" s="424" t="str">
        <f t="shared" si="13"/>
        <v/>
      </c>
      <c r="DF48" s="424" t="str">
        <f t="shared" si="14"/>
        <v/>
      </c>
      <c r="DG48" s="424" t="str">
        <f t="shared" si="14"/>
        <v/>
      </c>
      <c r="DH48" s="424" t="str">
        <f t="shared" si="10"/>
        <v/>
      </c>
      <c r="DI48" s="424" t="str">
        <f t="shared" si="10"/>
        <v/>
      </c>
      <c r="DJ48" s="424" t="str">
        <f t="shared" si="10"/>
        <v>+H48</v>
      </c>
    </row>
    <row r="49" spans="2:114">
      <c r="B49" s="1626"/>
      <c r="C49" s="1628"/>
      <c r="D49" s="1362"/>
      <c r="E49" s="1362"/>
      <c r="F49" s="422" t="s">
        <v>543</v>
      </c>
      <c r="G49" s="410" t="s">
        <v>448</v>
      </c>
      <c r="H49" s="418">
        <v>1</v>
      </c>
      <c r="I49" s="408">
        <f t="shared" si="6"/>
        <v>32</v>
      </c>
      <c r="J49" s="406">
        <v>1</v>
      </c>
      <c r="K49" s="406">
        <v>1</v>
      </c>
      <c r="L49" s="406">
        <v>1</v>
      </c>
      <c r="M49" s="406">
        <v>1</v>
      </c>
      <c r="N49" s="406">
        <v>1</v>
      </c>
      <c r="O49" s="406">
        <v>1</v>
      </c>
      <c r="P49" s="406">
        <v>1</v>
      </c>
      <c r="Q49" s="406">
        <v>1</v>
      </c>
      <c r="R49" s="406">
        <v>1</v>
      </c>
      <c r="S49" s="406">
        <v>1</v>
      </c>
      <c r="T49" s="406">
        <v>1</v>
      </c>
      <c r="U49" s="406">
        <v>1</v>
      </c>
      <c r="V49" s="406">
        <v>1</v>
      </c>
      <c r="W49" s="406"/>
      <c r="X49" s="406"/>
      <c r="Y49" s="406"/>
      <c r="Z49" s="406"/>
      <c r="AA49" s="406"/>
      <c r="AB49" s="406"/>
      <c r="AC49" s="406"/>
      <c r="AD49" s="406"/>
      <c r="AE49" s="406"/>
      <c r="AF49" s="406"/>
      <c r="AG49" s="406"/>
      <c r="AH49" s="406"/>
      <c r="AI49" s="406"/>
      <c r="AJ49" s="406"/>
      <c r="AK49" s="406">
        <v>1</v>
      </c>
      <c r="AL49" s="406">
        <v>1</v>
      </c>
      <c r="AM49" s="406">
        <v>1</v>
      </c>
      <c r="AN49" s="406">
        <v>1</v>
      </c>
      <c r="AO49" s="406">
        <v>1</v>
      </c>
      <c r="AP49" s="406">
        <v>1</v>
      </c>
      <c r="AQ49" s="406">
        <v>1</v>
      </c>
      <c r="AR49" s="406">
        <v>1</v>
      </c>
      <c r="AS49" s="406">
        <v>1</v>
      </c>
      <c r="AT49" s="406">
        <v>1</v>
      </c>
      <c r="AU49" s="406">
        <v>1</v>
      </c>
      <c r="AV49" s="406">
        <v>1</v>
      </c>
      <c r="AW49" s="406">
        <v>1</v>
      </c>
      <c r="AX49" s="406">
        <v>1</v>
      </c>
      <c r="AY49" s="406">
        <v>1</v>
      </c>
      <c r="AZ49" s="406">
        <v>1</v>
      </c>
      <c r="BA49" s="406">
        <v>1</v>
      </c>
      <c r="BB49" s="406">
        <v>1</v>
      </c>
      <c r="BC49" s="406">
        <v>1</v>
      </c>
      <c r="BD49" s="406"/>
      <c r="BE49" s="406"/>
      <c r="BF49" s="406"/>
      <c r="BG49" s="406"/>
      <c r="BH49" s="406"/>
      <c r="BI49" s="406"/>
      <c r="BK49" s="424" t="str">
        <f t="shared" si="12"/>
        <v>+H49</v>
      </c>
      <c r="BL49" s="424" t="str">
        <f t="shared" si="12"/>
        <v>+H49</v>
      </c>
      <c r="BM49" s="424" t="str">
        <f t="shared" si="12"/>
        <v>+H49</v>
      </c>
      <c r="BN49" s="424" t="str">
        <f t="shared" si="12"/>
        <v>+H49</v>
      </c>
      <c r="BO49" s="424" t="str">
        <f t="shared" si="12"/>
        <v>+H49</v>
      </c>
      <c r="BP49" s="424" t="str">
        <f t="shared" si="12"/>
        <v>+H49</v>
      </c>
      <c r="BQ49" s="424" t="str">
        <f t="shared" si="12"/>
        <v>+H49</v>
      </c>
      <c r="BR49" s="424" t="str">
        <f t="shared" si="12"/>
        <v>+H49</v>
      </c>
      <c r="BS49" s="424" t="str">
        <f t="shared" si="12"/>
        <v>+H49</v>
      </c>
      <c r="BT49" s="424" t="str">
        <f t="shared" si="12"/>
        <v>+H49</v>
      </c>
      <c r="BU49" s="424" t="str">
        <f t="shared" si="12"/>
        <v>+H49</v>
      </c>
      <c r="BV49" s="424" t="str">
        <f t="shared" si="12"/>
        <v>+H49</v>
      </c>
      <c r="BW49" s="424" t="str">
        <f t="shared" si="12"/>
        <v>+H49</v>
      </c>
      <c r="BX49" s="424" t="str">
        <f t="shared" si="12"/>
        <v/>
      </c>
      <c r="BY49" s="424" t="str">
        <f t="shared" si="12"/>
        <v/>
      </c>
      <c r="BZ49" s="424" t="str">
        <f t="shared" si="12"/>
        <v/>
      </c>
      <c r="CA49" s="424" t="str">
        <f t="shared" si="11"/>
        <v/>
      </c>
      <c r="CB49" s="424" t="str">
        <f t="shared" si="11"/>
        <v/>
      </c>
      <c r="CC49" s="424" t="str">
        <f t="shared" si="11"/>
        <v/>
      </c>
      <c r="CD49" s="424" t="str">
        <f t="shared" si="11"/>
        <v/>
      </c>
      <c r="CE49" s="424" t="str">
        <f t="shared" si="11"/>
        <v/>
      </c>
      <c r="CF49" s="424" t="str">
        <f t="shared" si="11"/>
        <v/>
      </c>
      <c r="CG49" s="424" t="str">
        <f t="shared" si="11"/>
        <v/>
      </c>
      <c r="CH49" s="424" t="str">
        <f t="shared" si="11"/>
        <v/>
      </c>
      <c r="CI49" s="424" t="str">
        <f t="shared" si="11"/>
        <v/>
      </c>
      <c r="CJ49" s="424" t="str">
        <f t="shared" si="11"/>
        <v/>
      </c>
      <c r="CK49" s="424" t="str">
        <f t="shared" si="11"/>
        <v/>
      </c>
      <c r="CL49" s="424" t="str">
        <f t="shared" si="11"/>
        <v>+H49</v>
      </c>
      <c r="CM49" s="424" t="str">
        <f t="shared" si="11"/>
        <v>+H49</v>
      </c>
      <c r="CN49" s="424" t="str">
        <f t="shared" si="11"/>
        <v>+H49</v>
      </c>
      <c r="CO49" s="424" t="str">
        <f t="shared" si="11"/>
        <v>+H49</v>
      </c>
      <c r="CP49" s="424" t="str">
        <f t="shared" si="13"/>
        <v>+H49</v>
      </c>
      <c r="CQ49" s="424" t="str">
        <f t="shared" si="13"/>
        <v>+H49</v>
      </c>
      <c r="CR49" s="424" t="str">
        <f t="shared" si="13"/>
        <v>+H49</v>
      </c>
      <c r="CS49" s="424" t="str">
        <f t="shared" si="13"/>
        <v>+H49</v>
      </c>
      <c r="CT49" s="424" t="str">
        <f t="shared" si="13"/>
        <v>+H49</v>
      </c>
      <c r="CU49" s="424" t="str">
        <f t="shared" si="13"/>
        <v>+H49</v>
      </c>
      <c r="CV49" s="424" t="str">
        <f t="shared" si="13"/>
        <v>+H49</v>
      </c>
      <c r="CW49" s="424" t="str">
        <f t="shared" si="13"/>
        <v>+H49</v>
      </c>
      <c r="CX49" s="424" t="str">
        <f t="shared" si="13"/>
        <v>+H49</v>
      </c>
      <c r="CY49" s="424" t="str">
        <f t="shared" si="13"/>
        <v>+H49</v>
      </c>
      <c r="CZ49" s="424" t="str">
        <f t="shared" si="13"/>
        <v>+H49</v>
      </c>
      <c r="DA49" s="424" t="str">
        <f t="shared" si="13"/>
        <v>+H49</v>
      </c>
      <c r="DB49" s="424" t="str">
        <f t="shared" si="13"/>
        <v>+H49</v>
      </c>
      <c r="DC49" s="424" t="str">
        <f t="shared" si="13"/>
        <v>+H49</v>
      </c>
      <c r="DD49" s="424" t="str">
        <f t="shared" si="13"/>
        <v>+H49</v>
      </c>
      <c r="DE49" s="424" t="str">
        <f t="shared" si="13"/>
        <v/>
      </c>
      <c r="DF49" s="424" t="str">
        <f t="shared" si="14"/>
        <v/>
      </c>
      <c r="DG49" s="424" t="str">
        <f t="shared" si="14"/>
        <v/>
      </c>
      <c r="DH49" s="424" t="str">
        <f t="shared" si="10"/>
        <v/>
      </c>
      <c r="DI49" s="424" t="str">
        <f t="shared" si="10"/>
        <v/>
      </c>
      <c r="DJ49" s="424" t="str">
        <f t="shared" si="10"/>
        <v/>
      </c>
    </row>
    <row r="50" spans="2:114">
      <c r="B50" s="1626"/>
      <c r="C50" s="1628"/>
      <c r="D50" s="1362"/>
      <c r="E50" s="1362"/>
      <c r="F50" s="422" t="s">
        <v>544</v>
      </c>
      <c r="G50" s="410" t="s">
        <v>449</v>
      </c>
      <c r="H50" s="418">
        <v>1</v>
      </c>
      <c r="I50" s="408">
        <f t="shared" si="6"/>
        <v>32</v>
      </c>
      <c r="J50" s="406">
        <v>1</v>
      </c>
      <c r="K50" s="406">
        <v>1</v>
      </c>
      <c r="L50" s="406">
        <v>1</v>
      </c>
      <c r="M50" s="406">
        <v>1</v>
      </c>
      <c r="N50" s="406">
        <v>1</v>
      </c>
      <c r="O50" s="406">
        <v>1</v>
      </c>
      <c r="P50" s="406">
        <v>1</v>
      </c>
      <c r="Q50" s="406">
        <v>1</v>
      </c>
      <c r="R50" s="406">
        <v>1</v>
      </c>
      <c r="S50" s="406">
        <v>1</v>
      </c>
      <c r="T50" s="406">
        <v>1</v>
      </c>
      <c r="U50" s="406">
        <v>1</v>
      </c>
      <c r="V50" s="406">
        <v>1</v>
      </c>
      <c r="W50" s="406"/>
      <c r="X50" s="406"/>
      <c r="Y50" s="406"/>
      <c r="Z50" s="406"/>
      <c r="AA50" s="406"/>
      <c r="AB50" s="406"/>
      <c r="AC50" s="406"/>
      <c r="AD50" s="406"/>
      <c r="AE50" s="406"/>
      <c r="AF50" s="406"/>
      <c r="AG50" s="406"/>
      <c r="AH50" s="406"/>
      <c r="AI50" s="406"/>
      <c r="AJ50" s="406"/>
      <c r="AK50" s="406">
        <v>1</v>
      </c>
      <c r="AL50" s="406">
        <v>1</v>
      </c>
      <c r="AM50" s="406">
        <v>1</v>
      </c>
      <c r="AN50" s="406">
        <v>1</v>
      </c>
      <c r="AO50" s="406">
        <v>1</v>
      </c>
      <c r="AP50" s="406">
        <v>1</v>
      </c>
      <c r="AQ50" s="406">
        <v>1</v>
      </c>
      <c r="AR50" s="406">
        <v>1</v>
      </c>
      <c r="AS50" s="406">
        <v>1</v>
      </c>
      <c r="AT50" s="406">
        <v>1</v>
      </c>
      <c r="AU50" s="406">
        <v>1</v>
      </c>
      <c r="AV50" s="406">
        <v>1</v>
      </c>
      <c r="AW50" s="406">
        <v>1</v>
      </c>
      <c r="AX50" s="406">
        <v>1</v>
      </c>
      <c r="AY50" s="406">
        <v>1</v>
      </c>
      <c r="AZ50" s="406">
        <v>1</v>
      </c>
      <c r="BA50" s="406">
        <v>1</v>
      </c>
      <c r="BB50" s="406">
        <v>1</v>
      </c>
      <c r="BC50" s="406">
        <v>1</v>
      </c>
      <c r="BD50" s="406"/>
      <c r="BE50" s="406"/>
      <c r="BF50" s="406"/>
      <c r="BG50" s="406"/>
      <c r="BH50" s="406"/>
      <c r="BI50" s="406"/>
      <c r="BK50" s="424" t="str">
        <f t="shared" si="12"/>
        <v>+H50</v>
      </c>
      <c r="BL50" s="424" t="str">
        <f t="shared" si="12"/>
        <v>+H50</v>
      </c>
      <c r="BM50" s="424" t="str">
        <f t="shared" si="12"/>
        <v>+H50</v>
      </c>
      <c r="BN50" s="424" t="str">
        <f t="shared" si="12"/>
        <v>+H50</v>
      </c>
      <c r="BO50" s="424" t="str">
        <f t="shared" si="12"/>
        <v>+H50</v>
      </c>
      <c r="BP50" s="424" t="str">
        <f t="shared" si="12"/>
        <v>+H50</v>
      </c>
      <c r="BQ50" s="424" t="str">
        <f t="shared" si="12"/>
        <v>+H50</v>
      </c>
      <c r="BR50" s="424" t="str">
        <f t="shared" si="12"/>
        <v>+H50</v>
      </c>
      <c r="BS50" s="424" t="str">
        <f t="shared" si="12"/>
        <v>+H50</v>
      </c>
      <c r="BT50" s="424" t="str">
        <f t="shared" si="12"/>
        <v>+H50</v>
      </c>
      <c r="BU50" s="424" t="str">
        <f t="shared" si="12"/>
        <v>+H50</v>
      </c>
      <c r="BV50" s="424" t="str">
        <f t="shared" si="12"/>
        <v>+H50</v>
      </c>
      <c r="BW50" s="424" t="str">
        <f t="shared" si="12"/>
        <v>+H50</v>
      </c>
      <c r="BX50" s="424" t="str">
        <f t="shared" si="12"/>
        <v/>
      </c>
      <c r="BY50" s="424" t="str">
        <f t="shared" si="12"/>
        <v/>
      </c>
      <c r="BZ50" s="424" t="str">
        <f t="shared" si="12"/>
        <v/>
      </c>
      <c r="CA50" s="424" t="str">
        <f t="shared" si="11"/>
        <v/>
      </c>
      <c r="CB50" s="424" t="str">
        <f t="shared" si="11"/>
        <v/>
      </c>
      <c r="CC50" s="424" t="str">
        <f t="shared" si="11"/>
        <v/>
      </c>
      <c r="CD50" s="424" t="str">
        <f t="shared" si="11"/>
        <v/>
      </c>
      <c r="CE50" s="424" t="str">
        <f t="shared" si="11"/>
        <v/>
      </c>
      <c r="CF50" s="424" t="str">
        <f t="shared" si="11"/>
        <v/>
      </c>
      <c r="CG50" s="424" t="str">
        <f t="shared" si="11"/>
        <v/>
      </c>
      <c r="CH50" s="424" t="str">
        <f t="shared" si="11"/>
        <v/>
      </c>
      <c r="CI50" s="424" t="str">
        <f t="shared" si="11"/>
        <v/>
      </c>
      <c r="CJ50" s="424" t="str">
        <f t="shared" si="11"/>
        <v/>
      </c>
      <c r="CK50" s="424" t="str">
        <f t="shared" si="11"/>
        <v/>
      </c>
      <c r="CL50" s="424" t="str">
        <f t="shared" si="11"/>
        <v>+H50</v>
      </c>
      <c r="CM50" s="424" t="str">
        <f t="shared" si="11"/>
        <v>+H50</v>
      </c>
      <c r="CN50" s="424" t="str">
        <f t="shared" si="11"/>
        <v>+H50</v>
      </c>
      <c r="CO50" s="424" t="str">
        <f t="shared" si="11"/>
        <v>+H50</v>
      </c>
      <c r="CP50" s="424" t="str">
        <f t="shared" si="13"/>
        <v>+H50</v>
      </c>
      <c r="CQ50" s="424" t="str">
        <f t="shared" si="13"/>
        <v>+H50</v>
      </c>
      <c r="CR50" s="424" t="str">
        <f t="shared" si="13"/>
        <v>+H50</v>
      </c>
      <c r="CS50" s="424" t="str">
        <f t="shared" si="13"/>
        <v>+H50</v>
      </c>
      <c r="CT50" s="424" t="str">
        <f t="shared" si="13"/>
        <v>+H50</v>
      </c>
      <c r="CU50" s="424" t="str">
        <f t="shared" si="13"/>
        <v>+H50</v>
      </c>
      <c r="CV50" s="424" t="str">
        <f t="shared" si="13"/>
        <v>+H50</v>
      </c>
      <c r="CW50" s="424" t="str">
        <f t="shared" si="13"/>
        <v>+H50</v>
      </c>
      <c r="CX50" s="424" t="str">
        <f t="shared" si="13"/>
        <v>+H50</v>
      </c>
      <c r="CY50" s="424" t="str">
        <f t="shared" si="13"/>
        <v>+H50</v>
      </c>
      <c r="CZ50" s="424" t="str">
        <f t="shared" si="13"/>
        <v>+H50</v>
      </c>
      <c r="DA50" s="424" t="str">
        <f t="shared" si="13"/>
        <v>+H50</v>
      </c>
      <c r="DB50" s="424" t="str">
        <f t="shared" si="13"/>
        <v>+H50</v>
      </c>
      <c r="DC50" s="424" t="str">
        <f t="shared" si="13"/>
        <v>+H50</v>
      </c>
      <c r="DD50" s="424" t="str">
        <f t="shared" si="13"/>
        <v>+H50</v>
      </c>
      <c r="DE50" s="424" t="str">
        <f t="shared" si="13"/>
        <v/>
      </c>
      <c r="DF50" s="424" t="str">
        <f t="shared" si="14"/>
        <v/>
      </c>
      <c r="DG50" s="424" t="str">
        <f t="shared" si="14"/>
        <v/>
      </c>
      <c r="DH50" s="424" t="str">
        <f t="shared" si="10"/>
        <v/>
      </c>
      <c r="DI50" s="424" t="str">
        <f t="shared" si="10"/>
        <v/>
      </c>
      <c r="DJ50" s="424" t="str">
        <f t="shared" si="10"/>
        <v/>
      </c>
    </row>
    <row r="51" spans="2:114">
      <c r="B51" s="1626"/>
      <c r="C51" s="1628"/>
      <c r="D51" s="1362"/>
      <c r="E51" s="1362"/>
      <c r="F51" s="422" t="s">
        <v>545</v>
      </c>
      <c r="G51" s="410" t="s">
        <v>450</v>
      </c>
      <c r="H51" s="418">
        <v>1</v>
      </c>
      <c r="I51" s="408">
        <f t="shared" si="6"/>
        <v>32</v>
      </c>
      <c r="J51" s="406">
        <v>1</v>
      </c>
      <c r="K51" s="406">
        <v>1</v>
      </c>
      <c r="L51" s="406">
        <v>1</v>
      </c>
      <c r="M51" s="406">
        <v>1</v>
      </c>
      <c r="N51" s="406">
        <v>1</v>
      </c>
      <c r="O51" s="406">
        <v>1</v>
      </c>
      <c r="P51" s="406">
        <v>1</v>
      </c>
      <c r="Q51" s="406">
        <v>1</v>
      </c>
      <c r="R51" s="406">
        <v>1</v>
      </c>
      <c r="S51" s="406">
        <v>1</v>
      </c>
      <c r="T51" s="406">
        <v>1</v>
      </c>
      <c r="U51" s="406"/>
      <c r="V51" s="406">
        <v>1</v>
      </c>
      <c r="W51" s="406"/>
      <c r="X51" s="406"/>
      <c r="Y51" s="406"/>
      <c r="Z51" s="406"/>
      <c r="AA51" s="406"/>
      <c r="AB51" s="406"/>
      <c r="AC51" s="406"/>
      <c r="AD51" s="406"/>
      <c r="AE51" s="406"/>
      <c r="AF51" s="406"/>
      <c r="AG51" s="406"/>
      <c r="AH51" s="406"/>
      <c r="AI51" s="406"/>
      <c r="AJ51" s="406"/>
      <c r="AK51" s="406">
        <v>1</v>
      </c>
      <c r="AL51" s="406">
        <v>1</v>
      </c>
      <c r="AM51" s="406">
        <v>1</v>
      </c>
      <c r="AN51" s="406">
        <v>1</v>
      </c>
      <c r="AO51" s="406">
        <v>1</v>
      </c>
      <c r="AP51" s="406">
        <v>1</v>
      </c>
      <c r="AQ51" s="406">
        <v>1</v>
      </c>
      <c r="AR51" s="406">
        <v>1</v>
      </c>
      <c r="AS51" s="406">
        <v>1</v>
      </c>
      <c r="AT51" s="406">
        <v>1</v>
      </c>
      <c r="AU51" s="406">
        <v>1</v>
      </c>
      <c r="AV51" s="406">
        <v>1</v>
      </c>
      <c r="AW51" s="406">
        <v>1</v>
      </c>
      <c r="AX51" s="406">
        <v>1</v>
      </c>
      <c r="AY51" s="406">
        <v>1</v>
      </c>
      <c r="AZ51" s="406">
        <v>1</v>
      </c>
      <c r="BA51" s="406">
        <v>1</v>
      </c>
      <c r="BB51" s="406">
        <v>1</v>
      </c>
      <c r="BC51" s="406">
        <v>1</v>
      </c>
      <c r="BD51" s="406"/>
      <c r="BE51" s="406"/>
      <c r="BF51" s="406"/>
      <c r="BG51" s="406"/>
      <c r="BH51" s="406"/>
      <c r="BI51" s="406">
        <v>1</v>
      </c>
      <c r="BK51" s="424" t="str">
        <f t="shared" si="12"/>
        <v>+H51</v>
      </c>
      <c r="BL51" s="424" t="str">
        <f t="shared" si="12"/>
        <v>+H51</v>
      </c>
      <c r="BM51" s="424" t="str">
        <f t="shared" si="12"/>
        <v>+H51</v>
      </c>
      <c r="BN51" s="424" t="str">
        <f t="shared" si="12"/>
        <v>+H51</v>
      </c>
      <c r="BO51" s="424" t="str">
        <f t="shared" si="12"/>
        <v>+H51</v>
      </c>
      <c r="BP51" s="424" t="str">
        <f t="shared" si="12"/>
        <v>+H51</v>
      </c>
      <c r="BQ51" s="424" t="str">
        <f t="shared" si="12"/>
        <v>+H51</v>
      </c>
      <c r="BR51" s="424" t="str">
        <f t="shared" si="12"/>
        <v>+H51</v>
      </c>
      <c r="BS51" s="424" t="str">
        <f t="shared" si="12"/>
        <v>+H51</v>
      </c>
      <c r="BT51" s="424" t="str">
        <f t="shared" si="12"/>
        <v>+H51</v>
      </c>
      <c r="BU51" s="424" t="str">
        <f t="shared" si="12"/>
        <v>+H51</v>
      </c>
      <c r="BV51" s="424" t="str">
        <f t="shared" si="12"/>
        <v/>
      </c>
      <c r="BW51" s="424" t="str">
        <f t="shared" si="12"/>
        <v>+H51</v>
      </c>
      <c r="BX51" s="424" t="str">
        <f t="shared" si="12"/>
        <v/>
      </c>
      <c r="BY51" s="424" t="str">
        <f t="shared" si="12"/>
        <v/>
      </c>
      <c r="BZ51" s="424" t="str">
        <f t="shared" si="12"/>
        <v/>
      </c>
      <c r="CA51" s="424" t="str">
        <f t="shared" si="11"/>
        <v/>
      </c>
      <c r="CB51" s="424" t="str">
        <f t="shared" si="11"/>
        <v/>
      </c>
      <c r="CC51" s="424" t="str">
        <f t="shared" si="11"/>
        <v/>
      </c>
      <c r="CD51" s="424" t="str">
        <f t="shared" si="11"/>
        <v/>
      </c>
      <c r="CE51" s="424" t="str">
        <f t="shared" si="11"/>
        <v/>
      </c>
      <c r="CF51" s="424" t="str">
        <f t="shared" si="11"/>
        <v/>
      </c>
      <c r="CG51" s="424" t="str">
        <f t="shared" si="11"/>
        <v/>
      </c>
      <c r="CH51" s="424" t="str">
        <f t="shared" si="11"/>
        <v/>
      </c>
      <c r="CI51" s="424" t="str">
        <f t="shared" si="11"/>
        <v/>
      </c>
      <c r="CJ51" s="424" t="str">
        <f t="shared" si="11"/>
        <v/>
      </c>
      <c r="CK51" s="424" t="str">
        <f t="shared" si="11"/>
        <v/>
      </c>
      <c r="CL51" s="424" t="str">
        <f t="shared" si="11"/>
        <v>+H51</v>
      </c>
      <c r="CM51" s="424" t="str">
        <f t="shared" si="11"/>
        <v>+H51</v>
      </c>
      <c r="CN51" s="424" t="str">
        <f t="shared" si="11"/>
        <v>+H51</v>
      </c>
      <c r="CO51" s="424" t="str">
        <f t="shared" si="11"/>
        <v>+H51</v>
      </c>
      <c r="CP51" s="424" t="str">
        <f t="shared" si="13"/>
        <v>+H51</v>
      </c>
      <c r="CQ51" s="424" t="str">
        <f t="shared" si="13"/>
        <v>+H51</v>
      </c>
      <c r="CR51" s="424" t="str">
        <f t="shared" si="13"/>
        <v>+H51</v>
      </c>
      <c r="CS51" s="424" t="str">
        <f t="shared" si="13"/>
        <v>+H51</v>
      </c>
      <c r="CT51" s="424" t="str">
        <f t="shared" si="13"/>
        <v>+H51</v>
      </c>
      <c r="CU51" s="424" t="str">
        <f t="shared" si="13"/>
        <v>+H51</v>
      </c>
      <c r="CV51" s="424" t="str">
        <f t="shared" si="13"/>
        <v>+H51</v>
      </c>
      <c r="CW51" s="424" t="str">
        <f t="shared" si="13"/>
        <v>+H51</v>
      </c>
      <c r="CX51" s="424" t="str">
        <f t="shared" si="13"/>
        <v>+H51</v>
      </c>
      <c r="CY51" s="424" t="str">
        <f t="shared" si="13"/>
        <v>+H51</v>
      </c>
      <c r="CZ51" s="424" t="str">
        <f t="shared" si="13"/>
        <v>+H51</v>
      </c>
      <c r="DA51" s="424" t="str">
        <f t="shared" si="13"/>
        <v>+H51</v>
      </c>
      <c r="DB51" s="424" t="str">
        <f t="shared" si="13"/>
        <v>+H51</v>
      </c>
      <c r="DC51" s="424" t="str">
        <f t="shared" si="13"/>
        <v>+H51</v>
      </c>
      <c r="DD51" s="424" t="str">
        <f t="shared" si="13"/>
        <v>+H51</v>
      </c>
      <c r="DE51" s="424" t="str">
        <f t="shared" si="13"/>
        <v/>
      </c>
      <c r="DF51" s="424" t="str">
        <f t="shared" si="14"/>
        <v/>
      </c>
      <c r="DG51" s="424" t="str">
        <f t="shared" si="14"/>
        <v/>
      </c>
      <c r="DH51" s="424" t="str">
        <f t="shared" si="10"/>
        <v/>
      </c>
      <c r="DI51" s="424" t="str">
        <f t="shared" si="10"/>
        <v/>
      </c>
      <c r="DJ51" s="424" t="str">
        <f t="shared" si="10"/>
        <v>+H51</v>
      </c>
    </row>
    <row r="52" spans="2:114">
      <c r="B52" s="1626"/>
      <c r="C52" s="1628"/>
      <c r="D52" s="1362"/>
      <c r="E52" s="1362"/>
      <c r="F52" s="422" t="s">
        <v>546</v>
      </c>
      <c r="G52" s="410" t="s">
        <v>451</v>
      </c>
      <c r="H52" s="418">
        <v>1</v>
      </c>
      <c r="I52" s="408">
        <f t="shared" si="6"/>
        <v>32</v>
      </c>
      <c r="J52" s="406">
        <v>1</v>
      </c>
      <c r="K52" s="406">
        <v>1</v>
      </c>
      <c r="L52" s="406">
        <v>1</v>
      </c>
      <c r="M52" s="406">
        <v>1</v>
      </c>
      <c r="N52" s="406">
        <v>1</v>
      </c>
      <c r="O52" s="406">
        <v>1</v>
      </c>
      <c r="P52" s="406">
        <v>1</v>
      </c>
      <c r="Q52" s="406">
        <v>1</v>
      </c>
      <c r="R52" s="406">
        <v>1</v>
      </c>
      <c r="S52" s="406">
        <v>1</v>
      </c>
      <c r="T52" s="406">
        <v>1</v>
      </c>
      <c r="U52" s="406"/>
      <c r="V52" s="406">
        <v>1</v>
      </c>
      <c r="W52" s="406"/>
      <c r="X52" s="406"/>
      <c r="Y52" s="406"/>
      <c r="Z52" s="406"/>
      <c r="AA52" s="406"/>
      <c r="AB52" s="406"/>
      <c r="AC52" s="406"/>
      <c r="AD52" s="406"/>
      <c r="AE52" s="406"/>
      <c r="AF52" s="406"/>
      <c r="AG52" s="406"/>
      <c r="AH52" s="406"/>
      <c r="AI52" s="406"/>
      <c r="AJ52" s="406"/>
      <c r="AK52" s="406">
        <v>1</v>
      </c>
      <c r="AL52" s="406">
        <v>1</v>
      </c>
      <c r="AM52" s="406">
        <v>1</v>
      </c>
      <c r="AN52" s="406">
        <v>1</v>
      </c>
      <c r="AO52" s="406">
        <v>1</v>
      </c>
      <c r="AP52" s="406">
        <v>1</v>
      </c>
      <c r="AQ52" s="406">
        <v>1</v>
      </c>
      <c r="AR52" s="406">
        <v>1</v>
      </c>
      <c r="AS52" s="406">
        <v>1</v>
      </c>
      <c r="AT52" s="406">
        <v>1</v>
      </c>
      <c r="AU52" s="406">
        <v>1</v>
      </c>
      <c r="AV52" s="406">
        <v>1</v>
      </c>
      <c r="AW52" s="406">
        <v>1</v>
      </c>
      <c r="AX52" s="406">
        <v>1</v>
      </c>
      <c r="AY52" s="406">
        <v>1</v>
      </c>
      <c r="AZ52" s="406">
        <v>1</v>
      </c>
      <c r="BA52" s="406">
        <v>1</v>
      </c>
      <c r="BB52" s="406">
        <v>1</v>
      </c>
      <c r="BC52" s="406">
        <v>1</v>
      </c>
      <c r="BD52" s="406"/>
      <c r="BE52" s="406"/>
      <c r="BF52" s="406"/>
      <c r="BG52" s="406"/>
      <c r="BH52" s="406"/>
      <c r="BI52" s="406">
        <v>1</v>
      </c>
      <c r="BK52" s="424" t="str">
        <f t="shared" si="12"/>
        <v>+H52</v>
      </c>
      <c r="BL52" s="424" t="str">
        <f t="shared" si="12"/>
        <v>+H52</v>
      </c>
      <c r="BM52" s="424" t="str">
        <f t="shared" si="12"/>
        <v>+H52</v>
      </c>
      <c r="BN52" s="424" t="str">
        <f t="shared" si="12"/>
        <v>+H52</v>
      </c>
      <c r="BO52" s="424" t="str">
        <f t="shared" si="12"/>
        <v>+H52</v>
      </c>
      <c r="BP52" s="424" t="str">
        <f t="shared" si="12"/>
        <v>+H52</v>
      </c>
      <c r="BQ52" s="424" t="str">
        <f t="shared" si="12"/>
        <v>+H52</v>
      </c>
      <c r="BR52" s="424" t="str">
        <f t="shared" si="12"/>
        <v>+H52</v>
      </c>
      <c r="BS52" s="424" t="str">
        <f t="shared" si="12"/>
        <v>+H52</v>
      </c>
      <c r="BT52" s="424" t="str">
        <f t="shared" si="12"/>
        <v>+H52</v>
      </c>
      <c r="BU52" s="424" t="str">
        <f t="shared" si="12"/>
        <v>+H52</v>
      </c>
      <c r="BV52" s="424" t="str">
        <f t="shared" si="12"/>
        <v/>
      </c>
      <c r="BW52" s="424" t="str">
        <f t="shared" si="12"/>
        <v>+H52</v>
      </c>
      <c r="BX52" s="424" t="str">
        <f t="shared" si="12"/>
        <v/>
      </c>
      <c r="BY52" s="424" t="str">
        <f t="shared" si="12"/>
        <v/>
      </c>
      <c r="BZ52" s="424" t="str">
        <f t="shared" si="12"/>
        <v/>
      </c>
      <c r="CA52" s="424" t="str">
        <f t="shared" si="11"/>
        <v/>
      </c>
      <c r="CB52" s="424" t="str">
        <f t="shared" si="11"/>
        <v/>
      </c>
      <c r="CC52" s="424" t="str">
        <f t="shared" si="11"/>
        <v/>
      </c>
      <c r="CD52" s="424" t="str">
        <f t="shared" si="11"/>
        <v/>
      </c>
      <c r="CE52" s="424" t="str">
        <f t="shared" si="11"/>
        <v/>
      </c>
      <c r="CF52" s="424" t="str">
        <f t="shared" si="11"/>
        <v/>
      </c>
      <c r="CG52" s="424" t="str">
        <f t="shared" si="11"/>
        <v/>
      </c>
      <c r="CH52" s="424" t="str">
        <f t="shared" si="11"/>
        <v/>
      </c>
      <c r="CI52" s="424" t="str">
        <f t="shared" si="11"/>
        <v/>
      </c>
      <c r="CJ52" s="424" t="str">
        <f t="shared" si="11"/>
        <v/>
      </c>
      <c r="CK52" s="424" t="str">
        <f t="shared" si="11"/>
        <v/>
      </c>
      <c r="CL52" s="424" t="str">
        <f t="shared" si="11"/>
        <v>+H52</v>
      </c>
      <c r="CM52" s="424" t="str">
        <f t="shared" si="11"/>
        <v>+H52</v>
      </c>
      <c r="CN52" s="424" t="str">
        <f t="shared" si="11"/>
        <v>+H52</v>
      </c>
      <c r="CO52" s="424" t="str">
        <f t="shared" si="11"/>
        <v>+H52</v>
      </c>
      <c r="CP52" s="424" t="str">
        <f t="shared" si="13"/>
        <v>+H52</v>
      </c>
      <c r="CQ52" s="424" t="str">
        <f t="shared" si="13"/>
        <v>+H52</v>
      </c>
      <c r="CR52" s="424" t="str">
        <f t="shared" si="13"/>
        <v>+H52</v>
      </c>
      <c r="CS52" s="424" t="str">
        <f t="shared" si="13"/>
        <v>+H52</v>
      </c>
      <c r="CT52" s="424" t="str">
        <f t="shared" si="13"/>
        <v>+H52</v>
      </c>
      <c r="CU52" s="424" t="str">
        <f t="shared" si="13"/>
        <v>+H52</v>
      </c>
      <c r="CV52" s="424" t="str">
        <f t="shared" si="13"/>
        <v>+H52</v>
      </c>
      <c r="CW52" s="424" t="str">
        <f t="shared" si="13"/>
        <v>+H52</v>
      </c>
      <c r="CX52" s="424" t="str">
        <f t="shared" si="13"/>
        <v>+H52</v>
      </c>
      <c r="CY52" s="424" t="str">
        <f t="shared" si="13"/>
        <v>+H52</v>
      </c>
      <c r="CZ52" s="424" t="str">
        <f t="shared" si="13"/>
        <v>+H52</v>
      </c>
      <c r="DA52" s="424" t="str">
        <f t="shared" si="13"/>
        <v>+H52</v>
      </c>
      <c r="DB52" s="424" t="str">
        <f t="shared" si="13"/>
        <v>+H52</v>
      </c>
      <c r="DC52" s="424" t="str">
        <f t="shared" si="13"/>
        <v>+H52</v>
      </c>
      <c r="DD52" s="424" t="str">
        <f t="shared" si="13"/>
        <v>+H52</v>
      </c>
      <c r="DE52" s="424" t="str">
        <f t="shared" si="13"/>
        <v/>
      </c>
      <c r="DF52" s="424" t="str">
        <f t="shared" si="14"/>
        <v/>
      </c>
      <c r="DG52" s="424" t="str">
        <f t="shared" si="14"/>
        <v/>
      </c>
      <c r="DH52" s="424" t="str">
        <f t="shared" si="10"/>
        <v/>
      </c>
      <c r="DI52" s="424" t="str">
        <f t="shared" si="10"/>
        <v/>
      </c>
      <c r="DJ52" s="424" t="str">
        <f t="shared" si="10"/>
        <v>+H52</v>
      </c>
    </row>
    <row r="53" spans="2:114">
      <c r="B53" s="1626"/>
      <c r="C53" s="1628"/>
      <c r="D53" s="1362"/>
      <c r="E53" s="1362"/>
      <c r="F53" s="422" t="s">
        <v>547</v>
      </c>
      <c r="G53" s="410" t="s">
        <v>452</v>
      </c>
      <c r="H53" s="418">
        <v>1</v>
      </c>
      <c r="I53" s="408">
        <f t="shared" si="6"/>
        <v>31</v>
      </c>
      <c r="J53" s="406">
        <v>1</v>
      </c>
      <c r="K53" s="406">
        <v>1</v>
      </c>
      <c r="L53" s="406">
        <v>1</v>
      </c>
      <c r="M53" s="406">
        <v>1</v>
      </c>
      <c r="N53" s="406">
        <v>1</v>
      </c>
      <c r="O53" s="406">
        <v>1</v>
      </c>
      <c r="P53" s="406">
        <v>1</v>
      </c>
      <c r="Q53" s="406">
        <v>1</v>
      </c>
      <c r="R53" s="406">
        <v>1</v>
      </c>
      <c r="S53" s="406">
        <v>1</v>
      </c>
      <c r="T53" s="406">
        <v>1</v>
      </c>
      <c r="U53" s="406"/>
      <c r="V53" s="406">
        <v>1</v>
      </c>
      <c r="W53" s="406"/>
      <c r="X53" s="406"/>
      <c r="Y53" s="406"/>
      <c r="Z53" s="406"/>
      <c r="AA53" s="406"/>
      <c r="AB53" s="406"/>
      <c r="AC53" s="406"/>
      <c r="AD53" s="406"/>
      <c r="AE53" s="406"/>
      <c r="AF53" s="406"/>
      <c r="AG53" s="406"/>
      <c r="AH53" s="406"/>
      <c r="AI53" s="406"/>
      <c r="AJ53" s="406"/>
      <c r="AK53" s="406">
        <v>1</v>
      </c>
      <c r="AL53" s="406">
        <v>1</v>
      </c>
      <c r="AM53" s="406">
        <v>1</v>
      </c>
      <c r="AN53" s="406">
        <v>1</v>
      </c>
      <c r="AO53" s="406">
        <v>1</v>
      </c>
      <c r="AP53" s="406">
        <v>1</v>
      </c>
      <c r="AQ53" s="406">
        <v>1</v>
      </c>
      <c r="AR53" s="406">
        <v>1</v>
      </c>
      <c r="AS53" s="406">
        <v>1</v>
      </c>
      <c r="AT53" s="406">
        <v>1</v>
      </c>
      <c r="AU53" s="406">
        <v>1</v>
      </c>
      <c r="AV53" s="406">
        <v>1</v>
      </c>
      <c r="AW53" s="406">
        <v>1</v>
      </c>
      <c r="AX53" s="406">
        <v>1</v>
      </c>
      <c r="AY53" s="406">
        <v>1</v>
      </c>
      <c r="AZ53" s="406">
        <v>1</v>
      </c>
      <c r="BA53" s="406">
        <v>1</v>
      </c>
      <c r="BB53" s="406">
        <v>1</v>
      </c>
      <c r="BC53" s="406">
        <v>1</v>
      </c>
      <c r="BD53" s="406"/>
      <c r="BE53" s="406"/>
      <c r="BF53" s="406"/>
      <c r="BG53" s="406"/>
      <c r="BH53" s="406"/>
      <c r="BI53" s="406"/>
      <c r="BK53" s="424" t="str">
        <f t="shared" si="12"/>
        <v>+H53</v>
      </c>
      <c r="BL53" s="424" t="str">
        <f t="shared" si="12"/>
        <v>+H53</v>
      </c>
      <c r="BM53" s="424" t="str">
        <f t="shared" si="12"/>
        <v>+H53</v>
      </c>
      <c r="BN53" s="424" t="str">
        <f t="shared" si="12"/>
        <v>+H53</v>
      </c>
      <c r="BO53" s="424" t="str">
        <f t="shared" si="12"/>
        <v>+H53</v>
      </c>
      <c r="BP53" s="424" t="str">
        <f t="shared" si="12"/>
        <v>+H53</v>
      </c>
      <c r="BQ53" s="424" t="str">
        <f t="shared" si="12"/>
        <v>+H53</v>
      </c>
      <c r="BR53" s="424" t="str">
        <f t="shared" si="12"/>
        <v>+H53</v>
      </c>
      <c r="BS53" s="424" t="str">
        <f t="shared" si="12"/>
        <v>+H53</v>
      </c>
      <c r="BT53" s="424" t="str">
        <f t="shared" si="12"/>
        <v>+H53</v>
      </c>
      <c r="BU53" s="424" t="str">
        <f t="shared" si="12"/>
        <v>+H53</v>
      </c>
      <c r="BV53" s="424" t="str">
        <f t="shared" si="12"/>
        <v/>
      </c>
      <c r="BW53" s="424" t="str">
        <f t="shared" si="12"/>
        <v>+H53</v>
      </c>
      <c r="BX53" s="424" t="str">
        <f t="shared" si="12"/>
        <v/>
      </c>
      <c r="BY53" s="424" t="str">
        <f t="shared" si="12"/>
        <v/>
      </c>
      <c r="BZ53" s="424" t="str">
        <f t="shared" si="12"/>
        <v/>
      </c>
      <c r="CA53" s="424" t="str">
        <f t="shared" si="11"/>
        <v/>
      </c>
      <c r="CB53" s="424" t="str">
        <f t="shared" si="11"/>
        <v/>
      </c>
      <c r="CC53" s="424" t="str">
        <f t="shared" si="11"/>
        <v/>
      </c>
      <c r="CD53" s="424" t="str">
        <f t="shared" si="11"/>
        <v/>
      </c>
      <c r="CE53" s="424" t="str">
        <f t="shared" si="11"/>
        <v/>
      </c>
      <c r="CF53" s="424" t="str">
        <f t="shared" si="11"/>
        <v/>
      </c>
      <c r="CG53" s="424" t="str">
        <f t="shared" si="11"/>
        <v/>
      </c>
      <c r="CH53" s="424" t="str">
        <f t="shared" si="11"/>
        <v/>
      </c>
      <c r="CI53" s="424" t="str">
        <f t="shared" si="11"/>
        <v/>
      </c>
      <c r="CJ53" s="424" t="str">
        <f t="shared" si="11"/>
        <v/>
      </c>
      <c r="CK53" s="424" t="str">
        <f t="shared" si="11"/>
        <v/>
      </c>
      <c r="CL53" s="424" t="str">
        <f t="shared" si="11"/>
        <v>+H53</v>
      </c>
      <c r="CM53" s="424" t="str">
        <f t="shared" si="11"/>
        <v>+H53</v>
      </c>
      <c r="CN53" s="424" t="str">
        <f t="shared" si="11"/>
        <v>+H53</v>
      </c>
      <c r="CO53" s="424" t="str">
        <f t="shared" si="11"/>
        <v>+H53</v>
      </c>
      <c r="CP53" s="424" t="str">
        <f t="shared" si="13"/>
        <v>+H53</v>
      </c>
      <c r="CQ53" s="424" t="str">
        <f t="shared" si="13"/>
        <v>+H53</v>
      </c>
      <c r="CR53" s="424" t="str">
        <f t="shared" si="13"/>
        <v>+H53</v>
      </c>
      <c r="CS53" s="424" t="str">
        <f t="shared" si="13"/>
        <v>+H53</v>
      </c>
      <c r="CT53" s="424" t="str">
        <f t="shared" si="13"/>
        <v>+H53</v>
      </c>
      <c r="CU53" s="424" t="str">
        <f t="shared" si="13"/>
        <v>+H53</v>
      </c>
      <c r="CV53" s="424" t="str">
        <f t="shared" si="13"/>
        <v>+H53</v>
      </c>
      <c r="CW53" s="424" t="str">
        <f t="shared" si="13"/>
        <v>+H53</v>
      </c>
      <c r="CX53" s="424" t="str">
        <f t="shared" si="13"/>
        <v>+H53</v>
      </c>
      <c r="CY53" s="424" t="str">
        <f t="shared" si="13"/>
        <v>+H53</v>
      </c>
      <c r="CZ53" s="424" t="str">
        <f t="shared" si="13"/>
        <v>+H53</v>
      </c>
      <c r="DA53" s="424" t="str">
        <f t="shared" si="13"/>
        <v>+H53</v>
      </c>
      <c r="DB53" s="424" t="str">
        <f t="shared" si="13"/>
        <v>+H53</v>
      </c>
      <c r="DC53" s="424" t="str">
        <f t="shared" si="13"/>
        <v>+H53</v>
      </c>
      <c r="DD53" s="424" t="str">
        <f t="shared" si="13"/>
        <v>+H53</v>
      </c>
      <c r="DE53" s="424" t="str">
        <f t="shared" si="13"/>
        <v/>
      </c>
      <c r="DF53" s="424" t="str">
        <f t="shared" si="14"/>
        <v/>
      </c>
      <c r="DG53" s="424" t="str">
        <f t="shared" si="14"/>
        <v/>
      </c>
      <c r="DH53" s="424" t="str">
        <f t="shared" si="10"/>
        <v/>
      </c>
      <c r="DI53" s="424" t="str">
        <f t="shared" si="10"/>
        <v/>
      </c>
      <c r="DJ53" s="424" t="str">
        <f t="shared" si="10"/>
        <v/>
      </c>
    </row>
    <row r="54" spans="2:114">
      <c r="B54" s="1626"/>
      <c r="C54" s="1628"/>
      <c r="D54" s="1362"/>
      <c r="E54" s="1362"/>
      <c r="F54" s="423" t="s">
        <v>548</v>
      </c>
      <c r="G54" s="411" t="s">
        <v>453</v>
      </c>
      <c r="H54" s="418">
        <v>1</v>
      </c>
      <c r="I54" s="408">
        <f t="shared" si="6"/>
        <v>31</v>
      </c>
      <c r="J54" s="406">
        <v>1</v>
      </c>
      <c r="K54" s="406">
        <v>1</v>
      </c>
      <c r="L54" s="406">
        <v>1</v>
      </c>
      <c r="M54" s="406">
        <v>1</v>
      </c>
      <c r="N54" s="406">
        <v>1</v>
      </c>
      <c r="O54" s="406">
        <v>1</v>
      </c>
      <c r="P54" s="406">
        <v>1</v>
      </c>
      <c r="Q54" s="406">
        <v>1</v>
      </c>
      <c r="R54" s="406">
        <v>1</v>
      </c>
      <c r="S54" s="406">
        <v>1</v>
      </c>
      <c r="T54" s="406">
        <v>1</v>
      </c>
      <c r="U54" s="406"/>
      <c r="V54" s="406">
        <v>1</v>
      </c>
      <c r="W54" s="406"/>
      <c r="X54" s="406"/>
      <c r="Y54" s="406"/>
      <c r="Z54" s="406"/>
      <c r="AA54" s="406"/>
      <c r="AB54" s="406"/>
      <c r="AC54" s="406"/>
      <c r="AD54" s="406"/>
      <c r="AE54" s="406"/>
      <c r="AF54" s="406"/>
      <c r="AG54" s="406"/>
      <c r="AH54" s="406"/>
      <c r="AI54" s="406"/>
      <c r="AJ54" s="406"/>
      <c r="AK54" s="406">
        <v>1</v>
      </c>
      <c r="AL54" s="406">
        <v>1</v>
      </c>
      <c r="AM54" s="406">
        <v>1</v>
      </c>
      <c r="AN54" s="406">
        <v>1</v>
      </c>
      <c r="AO54" s="406">
        <v>1</v>
      </c>
      <c r="AP54" s="406">
        <v>1</v>
      </c>
      <c r="AQ54" s="406">
        <v>1</v>
      </c>
      <c r="AR54" s="406">
        <v>1</v>
      </c>
      <c r="AS54" s="406">
        <v>1</v>
      </c>
      <c r="AT54" s="406">
        <v>1</v>
      </c>
      <c r="AU54" s="406">
        <v>1</v>
      </c>
      <c r="AV54" s="406">
        <v>1</v>
      </c>
      <c r="AW54" s="406">
        <v>1</v>
      </c>
      <c r="AX54" s="406">
        <v>1</v>
      </c>
      <c r="AY54" s="406">
        <v>1</v>
      </c>
      <c r="AZ54" s="406">
        <v>1</v>
      </c>
      <c r="BA54" s="406">
        <v>1</v>
      </c>
      <c r="BB54" s="406">
        <v>1</v>
      </c>
      <c r="BC54" s="406">
        <v>1</v>
      </c>
      <c r="BD54" s="406"/>
      <c r="BE54" s="406"/>
      <c r="BF54" s="406"/>
      <c r="BG54" s="406"/>
      <c r="BH54" s="406"/>
      <c r="BI54" s="406"/>
      <c r="BK54" s="424" t="str">
        <f t="shared" si="12"/>
        <v>+H54</v>
      </c>
      <c r="BL54" s="424" t="str">
        <f t="shared" si="12"/>
        <v>+H54</v>
      </c>
      <c r="BM54" s="424" t="str">
        <f t="shared" si="12"/>
        <v>+H54</v>
      </c>
      <c r="BN54" s="424" t="str">
        <f t="shared" si="12"/>
        <v>+H54</v>
      </c>
      <c r="BO54" s="424" t="str">
        <f t="shared" si="12"/>
        <v>+H54</v>
      </c>
      <c r="BP54" s="424" t="str">
        <f t="shared" si="12"/>
        <v>+H54</v>
      </c>
      <c r="BQ54" s="424" t="str">
        <f t="shared" si="12"/>
        <v>+H54</v>
      </c>
      <c r="BR54" s="424" t="str">
        <f t="shared" si="12"/>
        <v>+H54</v>
      </c>
      <c r="BS54" s="424" t="str">
        <f t="shared" si="12"/>
        <v>+H54</v>
      </c>
      <c r="BT54" s="424" t="str">
        <f t="shared" si="12"/>
        <v>+H54</v>
      </c>
      <c r="BU54" s="424" t="str">
        <f t="shared" si="12"/>
        <v>+H54</v>
      </c>
      <c r="BV54" s="424" t="str">
        <f t="shared" si="12"/>
        <v/>
      </c>
      <c r="BW54" s="424" t="str">
        <f t="shared" si="12"/>
        <v>+H54</v>
      </c>
      <c r="BX54" s="424" t="str">
        <f t="shared" si="12"/>
        <v/>
      </c>
      <c r="BY54" s="424" t="str">
        <f t="shared" si="12"/>
        <v/>
      </c>
      <c r="BZ54" s="424" t="str">
        <f t="shared" si="12"/>
        <v/>
      </c>
      <c r="CA54" s="424" t="str">
        <f t="shared" si="11"/>
        <v/>
      </c>
      <c r="CB54" s="424" t="str">
        <f t="shared" si="11"/>
        <v/>
      </c>
      <c r="CC54" s="424" t="str">
        <f t="shared" si="11"/>
        <v/>
      </c>
      <c r="CD54" s="424" t="str">
        <f t="shared" si="11"/>
        <v/>
      </c>
      <c r="CE54" s="424" t="str">
        <f t="shared" si="11"/>
        <v/>
      </c>
      <c r="CF54" s="424" t="str">
        <f t="shared" si="11"/>
        <v/>
      </c>
      <c r="CG54" s="424" t="str">
        <f t="shared" si="11"/>
        <v/>
      </c>
      <c r="CH54" s="424" t="str">
        <f t="shared" si="11"/>
        <v/>
      </c>
      <c r="CI54" s="424" t="str">
        <f t="shared" si="11"/>
        <v/>
      </c>
      <c r="CJ54" s="424" t="str">
        <f t="shared" si="11"/>
        <v/>
      </c>
      <c r="CK54" s="424" t="str">
        <f t="shared" si="11"/>
        <v/>
      </c>
      <c r="CL54" s="424" t="str">
        <f t="shared" si="11"/>
        <v>+H54</v>
      </c>
      <c r="CM54" s="424" t="str">
        <f t="shared" si="11"/>
        <v>+H54</v>
      </c>
      <c r="CN54" s="424" t="str">
        <f t="shared" si="11"/>
        <v>+H54</v>
      </c>
      <c r="CO54" s="424" t="str">
        <f t="shared" si="11"/>
        <v>+H54</v>
      </c>
      <c r="CP54" s="424" t="str">
        <f t="shared" si="13"/>
        <v>+H54</v>
      </c>
      <c r="CQ54" s="424" t="str">
        <f t="shared" si="13"/>
        <v>+H54</v>
      </c>
      <c r="CR54" s="424" t="str">
        <f t="shared" si="13"/>
        <v>+H54</v>
      </c>
      <c r="CS54" s="424" t="str">
        <f t="shared" si="13"/>
        <v>+H54</v>
      </c>
      <c r="CT54" s="424" t="str">
        <f t="shared" si="13"/>
        <v>+H54</v>
      </c>
      <c r="CU54" s="424" t="str">
        <f t="shared" si="13"/>
        <v>+H54</v>
      </c>
      <c r="CV54" s="424" t="str">
        <f t="shared" si="13"/>
        <v>+H54</v>
      </c>
      <c r="CW54" s="424" t="str">
        <f t="shared" si="13"/>
        <v>+H54</v>
      </c>
      <c r="CX54" s="424" t="str">
        <f t="shared" si="13"/>
        <v>+H54</v>
      </c>
      <c r="CY54" s="424" t="str">
        <f t="shared" si="13"/>
        <v>+H54</v>
      </c>
      <c r="CZ54" s="424" t="str">
        <f t="shared" si="13"/>
        <v>+H54</v>
      </c>
      <c r="DA54" s="424" t="str">
        <f t="shared" si="13"/>
        <v>+H54</v>
      </c>
      <c r="DB54" s="424" t="str">
        <f t="shared" si="13"/>
        <v>+H54</v>
      </c>
      <c r="DC54" s="424" t="str">
        <f t="shared" si="13"/>
        <v>+H54</v>
      </c>
      <c r="DD54" s="424" t="str">
        <f t="shared" si="13"/>
        <v>+H54</v>
      </c>
      <c r="DE54" s="424" t="str">
        <f t="shared" si="13"/>
        <v/>
      </c>
      <c r="DF54" s="424" t="str">
        <f t="shared" si="14"/>
        <v/>
      </c>
      <c r="DG54" s="424" t="str">
        <f t="shared" si="14"/>
        <v/>
      </c>
      <c r="DH54" s="424" t="str">
        <f t="shared" si="10"/>
        <v/>
      </c>
      <c r="DI54" s="424" t="str">
        <f t="shared" si="10"/>
        <v/>
      </c>
      <c r="DJ54" s="424" t="str">
        <f t="shared" si="10"/>
        <v/>
      </c>
    </row>
    <row r="55" spans="2:114">
      <c r="B55" s="1626"/>
      <c r="C55" s="1628"/>
      <c r="D55" s="1362"/>
      <c r="E55" s="1361" t="s">
        <v>557</v>
      </c>
      <c r="F55" s="422" t="s">
        <v>558</v>
      </c>
      <c r="G55" s="410" t="s">
        <v>454</v>
      </c>
      <c r="H55" s="418">
        <v>1</v>
      </c>
      <c r="I55" s="408">
        <f t="shared" si="6"/>
        <v>35</v>
      </c>
      <c r="J55" s="406">
        <v>1</v>
      </c>
      <c r="K55" s="406">
        <v>1</v>
      </c>
      <c r="L55" s="406">
        <v>1</v>
      </c>
      <c r="M55" s="406">
        <v>1</v>
      </c>
      <c r="N55" s="406">
        <v>1</v>
      </c>
      <c r="O55" s="406">
        <v>1</v>
      </c>
      <c r="P55" s="406">
        <v>1</v>
      </c>
      <c r="Q55" s="406">
        <v>1</v>
      </c>
      <c r="R55" s="406">
        <v>1</v>
      </c>
      <c r="S55" s="406">
        <v>1</v>
      </c>
      <c r="T55" s="406">
        <v>1</v>
      </c>
      <c r="U55" s="406">
        <v>1</v>
      </c>
      <c r="V55" s="406">
        <v>1</v>
      </c>
      <c r="W55" s="406"/>
      <c r="X55" s="406"/>
      <c r="Y55" s="406"/>
      <c r="Z55" s="406"/>
      <c r="AA55" s="406"/>
      <c r="AB55" s="406"/>
      <c r="AC55" s="406"/>
      <c r="AD55" s="406"/>
      <c r="AE55" s="406"/>
      <c r="AF55" s="406"/>
      <c r="AG55" s="406"/>
      <c r="AH55" s="406"/>
      <c r="AI55" s="406"/>
      <c r="AJ55" s="406"/>
      <c r="AK55" s="406">
        <v>1</v>
      </c>
      <c r="AL55" s="406">
        <v>1</v>
      </c>
      <c r="AM55" s="406">
        <v>1</v>
      </c>
      <c r="AN55" s="406">
        <v>1</v>
      </c>
      <c r="AO55" s="406">
        <v>1</v>
      </c>
      <c r="AP55" s="406">
        <v>1</v>
      </c>
      <c r="AQ55" s="406">
        <v>1</v>
      </c>
      <c r="AR55" s="406">
        <v>1</v>
      </c>
      <c r="AS55" s="406">
        <v>1</v>
      </c>
      <c r="AT55" s="406">
        <v>1</v>
      </c>
      <c r="AU55" s="406">
        <v>1</v>
      </c>
      <c r="AV55" s="406">
        <v>1</v>
      </c>
      <c r="AW55" s="406">
        <v>1</v>
      </c>
      <c r="AX55" s="406">
        <v>1</v>
      </c>
      <c r="AY55" s="406">
        <v>1</v>
      </c>
      <c r="AZ55" s="406">
        <v>1</v>
      </c>
      <c r="BA55" s="406">
        <v>1</v>
      </c>
      <c r="BB55" s="406">
        <v>1</v>
      </c>
      <c r="BC55" s="406">
        <v>1</v>
      </c>
      <c r="BD55" s="406"/>
      <c r="BE55" s="406"/>
      <c r="BF55" s="406"/>
      <c r="BG55" s="406">
        <v>1</v>
      </c>
      <c r="BH55" s="406">
        <v>1</v>
      </c>
      <c r="BI55" s="406">
        <v>1</v>
      </c>
      <c r="BK55" s="424" t="str">
        <f t="shared" ref="BK55:BZ70" si="15">IF(J55=1,"+"&amp; ADDRESS(ROW(J55), COLUMN($H55),4,1 ), "")</f>
        <v>+H55</v>
      </c>
      <c r="BL55" s="424" t="str">
        <f t="shared" si="15"/>
        <v>+H55</v>
      </c>
      <c r="BM55" s="424" t="str">
        <f t="shared" si="15"/>
        <v>+H55</v>
      </c>
      <c r="BN55" s="424" t="str">
        <f t="shared" si="15"/>
        <v>+H55</v>
      </c>
      <c r="BO55" s="424" t="str">
        <f t="shared" si="15"/>
        <v>+H55</v>
      </c>
      <c r="BP55" s="424" t="str">
        <f t="shared" si="15"/>
        <v>+H55</v>
      </c>
      <c r="BQ55" s="424" t="str">
        <f t="shared" si="15"/>
        <v>+H55</v>
      </c>
      <c r="BR55" s="424" t="str">
        <f t="shared" si="15"/>
        <v>+H55</v>
      </c>
      <c r="BS55" s="424" t="str">
        <f t="shared" si="15"/>
        <v>+H55</v>
      </c>
      <c r="BT55" s="424" t="str">
        <f t="shared" si="15"/>
        <v>+H55</v>
      </c>
      <c r="BU55" s="424" t="str">
        <f t="shared" si="15"/>
        <v>+H55</v>
      </c>
      <c r="BV55" s="424" t="str">
        <f t="shared" si="15"/>
        <v>+H55</v>
      </c>
      <c r="BW55" s="424" t="str">
        <f t="shared" si="15"/>
        <v>+H55</v>
      </c>
      <c r="BX55" s="424" t="str">
        <f t="shared" si="15"/>
        <v/>
      </c>
      <c r="BY55" s="424" t="str">
        <f t="shared" si="15"/>
        <v/>
      </c>
      <c r="BZ55" s="424" t="str">
        <f t="shared" si="15"/>
        <v/>
      </c>
      <c r="CA55" s="424" t="str">
        <f t="shared" si="11"/>
        <v/>
      </c>
      <c r="CB55" s="424" t="str">
        <f t="shared" si="11"/>
        <v/>
      </c>
      <c r="CC55" s="424" t="str">
        <f t="shared" si="11"/>
        <v/>
      </c>
      <c r="CD55" s="424" t="str">
        <f t="shared" si="11"/>
        <v/>
      </c>
      <c r="CE55" s="424" t="str">
        <f t="shared" si="11"/>
        <v/>
      </c>
      <c r="CF55" s="424" t="str">
        <f t="shared" si="11"/>
        <v/>
      </c>
      <c r="CG55" s="424" t="str">
        <f t="shared" si="11"/>
        <v/>
      </c>
      <c r="CH55" s="424" t="str">
        <f t="shared" si="11"/>
        <v/>
      </c>
      <c r="CI55" s="424" t="str">
        <f t="shared" si="11"/>
        <v/>
      </c>
      <c r="CJ55" s="424" t="str">
        <f t="shared" si="11"/>
        <v/>
      </c>
      <c r="CK55" s="424" t="str">
        <f t="shared" si="11"/>
        <v/>
      </c>
      <c r="CL55" s="424" t="str">
        <f t="shared" si="11"/>
        <v>+H55</v>
      </c>
      <c r="CM55" s="424" t="str">
        <f t="shared" si="11"/>
        <v>+H55</v>
      </c>
      <c r="CN55" s="424" t="str">
        <f t="shared" si="11"/>
        <v>+H55</v>
      </c>
      <c r="CO55" s="424" t="str">
        <f t="shared" si="11"/>
        <v>+H55</v>
      </c>
      <c r="CP55" s="424" t="str">
        <f t="shared" si="13"/>
        <v>+H55</v>
      </c>
      <c r="CQ55" s="424" t="str">
        <f t="shared" si="13"/>
        <v>+H55</v>
      </c>
      <c r="CR55" s="424" t="str">
        <f t="shared" si="13"/>
        <v>+H55</v>
      </c>
      <c r="CS55" s="424" t="str">
        <f t="shared" si="13"/>
        <v>+H55</v>
      </c>
      <c r="CT55" s="424" t="str">
        <f t="shared" si="13"/>
        <v>+H55</v>
      </c>
      <c r="CU55" s="424" t="str">
        <f t="shared" si="13"/>
        <v>+H55</v>
      </c>
      <c r="CV55" s="424" t="str">
        <f t="shared" si="13"/>
        <v>+H55</v>
      </c>
      <c r="CW55" s="424" t="str">
        <f t="shared" si="13"/>
        <v>+H55</v>
      </c>
      <c r="CX55" s="424" t="str">
        <f t="shared" si="13"/>
        <v>+H55</v>
      </c>
      <c r="CY55" s="424" t="str">
        <f t="shared" si="13"/>
        <v>+H55</v>
      </c>
      <c r="CZ55" s="424" t="str">
        <f t="shared" si="13"/>
        <v>+H55</v>
      </c>
      <c r="DA55" s="424" t="str">
        <f t="shared" si="13"/>
        <v>+H55</v>
      </c>
      <c r="DB55" s="424" t="str">
        <f t="shared" si="13"/>
        <v>+H55</v>
      </c>
      <c r="DC55" s="424" t="str">
        <f t="shared" si="13"/>
        <v>+H55</v>
      </c>
      <c r="DD55" s="424" t="str">
        <f t="shared" si="13"/>
        <v>+H55</v>
      </c>
      <c r="DE55" s="424" t="str">
        <f t="shared" si="13"/>
        <v/>
      </c>
      <c r="DF55" s="424" t="str">
        <f t="shared" si="14"/>
        <v/>
      </c>
      <c r="DG55" s="424" t="str">
        <f t="shared" si="14"/>
        <v/>
      </c>
      <c r="DH55" s="424" t="str">
        <f t="shared" si="10"/>
        <v>+H55</v>
      </c>
      <c r="DI55" s="424" t="str">
        <f t="shared" si="10"/>
        <v>+H55</v>
      </c>
      <c r="DJ55" s="424" t="str">
        <f t="shared" si="10"/>
        <v>+H55</v>
      </c>
    </row>
    <row r="56" spans="2:114">
      <c r="B56" s="1626"/>
      <c r="C56" s="1628"/>
      <c r="D56" s="1362"/>
      <c r="E56" s="1362"/>
      <c r="F56" s="422" t="s">
        <v>559</v>
      </c>
      <c r="G56" s="410" t="s">
        <v>455</v>
      </c>
      <c r="H56" s="418">
        <v>1</v>
      </c>
      <c r="I56" s="408">
        <f t="shared" si="6"/>
        <v>35</v>
      </c>
      <c r="J56" s="406">
        <v>1</v>
      </c>
      <c r="K56" s="406">
        <v>1</v>
      </c>
      <c r="L56" s="406">
        <v>1</v>
      </c>
      <c r="M56" s="406">
        <v>1</v>
      </c>
      <c r="N56" s="406">
        <v>1</v>
      </c>
      <c r="O56" s="406">
        <v>1</v>
      </c>
      <c r="P56" s="406">
        <v>1</v>
      </c>
      <c r="Q56" s="406">
        <v>1</v>
      </c>
      <c r="R56" s="406">
        <v>1</v>
      </c>
      <c r="S56" s="406">
        <v>1</v>
      </c>
      <c r="T56" s="406">
        <v>1</v>
      </c>
      <c r="U56" s="406">
        <v>1</v>
      </c>
      <c r="V56" s="406">
        <v>1</v>
      </c>
      <c r="W56" s="406"/>
      <c r="X56" s="406"/>
      <c r="Y56" s="406"/>
      <c r="Z56" s="406"/>
      <c r="AA56" s="406"/>
      <c r="AB56" s="406"/>
      <c r="AC56" s="406"/>
      <c r="AD56" s="406"/>
      <c r="AE56" s="406"/>
      <c r="AF56" s="406"/>
      <c r="AG56" s="406"/>
      <c r="AH56" s="406"/>
      <c r="AI56" s="406"/>
      <c r="AJ56" s="406"/>
      <c r="AK56" s="406">
        <v>1</v>
      </c>
      <c r="AL56" s="406">
        <v>1</v>
      </c>
      <c r="AM56" s="406">
        <v>1</v>
      </c>
      <c r="AN56" s="406">
        <v>1</v>
      </c>
      <c r="AO56" s="406">
        <v>1</v>
      </c>
      <c r="AP56" s="406">
        <v>1</v>
      </c>
      <c r="AQ56" s="406">
        <v>1</v>
      </c>
      <c r="AR56" s="406">
        <v>1</v>
      </c>
      <c r="AS56" s="406">
        <v>1</v>
      </c>
      <c r="AT56" s="406">
        <v>1</v>
      </c>
      <c r="AU56" s="406">
        <v>1</v>
      </c>
      <c r="AV56" s="406">
        <v>1</v>
      </c>
      <c r="AW56" s="406">
        <v>1</v>
      </c>
      <c r="AX56" s="406">
        <v>1</v>
      </c>
      <c r="AY56" s="406">
        <v>1</v>
      </c>
      <c r="AZ56" s="406">
        <v>1</v>
      </c>
      <c r="BA56" s="406">
        <v>1</v>
      </c>
      <c r="BB56" s="406">
        <v>1</v>
      </c>
      <c r="BC56" s="406">
        <v>1</v>
      </c>
      <c r="BD56" s="406"/>
      <c r="BE56" s="406"/>
      <c r="BF56" s="406"/>
      <c r="BG56" s="406">
        <v>1</v>
      </c>
      <c r="BH56" s="406">
        <v>1</v>
      </c>
      <c r="BI56" s="406">
        <v>1</v>
      </c>
      <c r="BK56" s="424" t="str">
        <f t="shared" si="15"/>
        <v>+H56</v>
      </c>
      <c r="BL56" s="424" t="str">
        <f t="shared" si="15"/>
        <v>+H56</v>
      </c>
      <c r="BM56" s="424" t="str">
        <f t="shared" si="15"/>
        <v>+H56</v>
      </c>
      <c r="BN56" s="424" t="str">
        <f t="shared" si="15"/>
        <v>+H56</v>
      </c>
      <c r="BO56" s="424" t="str">
        <f t="shared" si="15"/>
        <v>+H56</v>
      </c>
      <c r="BP56" s="424" t="str">
        <f t="shared" si="15"/>
        <v>+H56</v>
      </c>
      <c r="BQ56" s="424" t="str">
        <f t="shared" si="15"/>
        <v>+H56</v>
      </c>
      <c r="BR56" s="424" t="str">
        <f t="shared" si="15"/>
        <v>+H56</v>
      </c>
      <c r="BS56" s="424" t="str">
        <f t="shared" si="15"/>
        <v>+H56</v>
      </c>
      <c r="BT56" s="424" t="str">
        <f t="shared" si="15"/>
        <v>+H56</v>
      </c>
      <c r="BU56" s="424" t="str">
        <f t="shared" si="15"/>
        <v>+H56</v>
      </c>
      <c r="BV56" s="424" t="str">
        <f t="shared" si="15"/>
        <v>+H56</v>
      </c>
      <c r="BW56" s="424" t="str">
        <f t="shared" si="15"/>
        <v>+H56</v>
      </c>
      <c r="BX56" s="424" t="str">
        <f t="shared" si="15"/>
        <v/>
      </c>
      <c r="BY56" s="424" t="str">
        <f t="shared" si="15"/>
        <v/>
      </c>
      <c r="BZ56" s="424" t="str">
        <f t="shared" si="15"/>
        <v/>
      </c>
      <c r="CA56" s="424" t="str">
        <f t="shared" si="11"/>
        <v/>
      </c>
      <c r="CB56" s="424" t="str">
        <f t="shared" si="11"/>
        <v/>
      </c>
      <c r="CC56" s="424" t="str">
        <f t="shared" si="11"/>
        <v/>
      </c>
      <c r="CD56" s="424" t="str">
        <f t="shared" si="11"/>
        <v/>
      </c>
      <c r="CE56" s="424" t="str">
        <f t="shared" si="11"/>
        <v/>
      </c>
      <c r="CF56" s="424" t="str">
        <f t="shared" si="11"/>
        <v/>
      </c>
      <c r="CG56" s="424" t="str">
        <f t="shared" si="11"/>
        <v/>
      </c>
      <c r="CH56" s="424" t="str">
        <f t="shared" si="11"/>
        <v/>
      </c>
      <c r="CI56" s="424" t="str">
        <f t="shared" si="11"/>
        <v/>
      </c>
      <c r="CJ56" s="424" t="str">
        <f t="shared" si="11"/>
        <v/>
      </c>
      <c r="CK56" s="424" t="str">
        <f t="shared" si="11"/>
        <v/>
      </c>
      <c r="CL56" s="424" t="str">
        <f t="shared" si="11"/>
        <v>+H56</v>
      </c>
      <c r="CM56" s="424" t="str">
        <f t="shared" si="11"/>
        <v>+H56</v>
      </c>
      <c r="CN56" s="424" t="str">
        <f t="shared" si="11"/>
        <v>+H56</v>
      </c>
      <c r="CO56" s="424" t="str">
        <f t="shared" ref="CO56:DB75" si="16">IF(AN56=1,"+"&amp; ADDRESS(ROW(AN56), COLUMN($H56),4,1 ), "")</f>
        <v>+H56</v>
      </c>
      <c r="CP56" s="424" t="str">
        <f t="shared" si="13"/>
        <v>+H56</v>
      </c>
      <c r="CQ56" s="424" t="str">
        <f t="shared" si="13"/>
        <v>+H56</v>
      </c>
      <c r="CR56" s="424" t="str">
        <f t="shared" si="13"/>
        <v>+H56</v>
      </c>
      <c r="CS56" s="424" t="str">
        <f t="shared" si="13"/>
        <v>+H56</v>
      </c>
      <c r="CT56" s="424" t="str">
        <f t="shared" si="13"/>
        <v>+H56</v>
      </c>
      <c r="CU56" s="424" t="str">
        <f t="shared" si="13"/>
        <v>+H56</v>
      </c>
      <c r="CV56" s="424" t="str">
        <f t="shared" si="13"/>
        <v>+H56</v>
      </c>
      <c r="CW56" s="424" t="str">
        <f t="shared" si="13"/>
        <v>+H56</v>
      </c>
      <c r="CX56" s="424" t="str">
        <f t="shared" si="13"/>
        <v>+H56</v>
      </c>
      <c r="CY56" s="424" t="str">
        <f t="shared" si="13"/>
        <v>+H56</v>
      </c>
      <c r="CZ56" s="424" t="str">
        <f t="shared" si="13"/>
        <v>+H56</v>
      </c>
      <c r="DA56" s="424" t="str">
        <f t="shared" si="13"/>
        <v>+H56</v>
      </c>
      <c r="DB56" s="424" t="str">
        <f t="shared" si="13"/>
        <v>+H56</v>
      </c>
      <c r="DC56" s="424" t="str">
        <f t="shared" ref="DC56:DJ117" si="17">IF(BB56=1,"+"&amp; ADDRESS(ROW(BB56), COLUMN($H56),4,1 ), "")</f>
        <v>+H56</v>
      </c>
      <c r="DD56" s="424" t="str">
        <f t="shared" si="17"/>
        <v>+H56</v>
      </c>
      <c r="DE56" s="424" t="str">
        <f t="shared" si="17"/>
        <v/>
      </c>
      <c r="DF56" s="424" t="str">
        <f t="shared" si="14"/>
        <v/>
      </c>
      <c r="DG56" s="424" t="str">
        <f t="shared" si="14"/>
        <v/>
      </c>
      <c r="DH56" s="424" t="str">
        <f t="shared" si="10"/>
        <v>+H56</v>
      </c>
      <c r="DI56" s="424" t="str">
        <f t="shared" si="10"/>
        <v>+H56</v>
      </c>
      <c r="DJ56" s="424" t="str">
        <f t="shared" si="10"/>
        <v>+H56</v>
      </c>
    </row>
    <row r="57" spans="2:114">
      <c r="B57" s="1626"/>
      <c r="C57" s="1628"/>
      <c r="D57" s="1362"/>
      <c r="E57" s="1362"/>
      <c r="F57" s="422" t="s">
        <v>560</v>
      </c>
      <c r="G57" s="410" t="s">
        <v>456</v>
      </c>
      <c r="H57" s="418">
        <v>1</v>
      </c>
      <c r="I57" s="408">
        <f t="shared" si="6"/>
        <v>34</v>
      </c>
      <c r="J57" s="406">
        <v>1</v>
      </c>
      <c r="K57" s="406">
        <v>1</v>
      </c>
      <c r="L57" s="406">
        <v>1</v>
      </c>
      <c r="M57" s="406">
        <v>1</v>
      </c>
      <c r="N57" s="406">
        <v>1</v>
      </c>
      <c r="O57" s="406">
        <v>1</v>
      </c>
      <c r="P57" s="406">
        <v>1</v>
      </c>
      <c r="Q57" s="406">
        <v>1</v>
      </c>
      <c r="R57" s="406">
        <v>1</v>
      </c>
      <c r="S57" s="406">
        <v>1</v>
      </c>
      <c r="T57" s="406">
        <v>1</v>
      </c>
      <c r="U57" s="406">
        <v>1</v>
      </c>
      <c r="V57" s="406">
        <v>1</v>
      </c>
      <c r="W57" s="406"/>
      <c r="X57" s="406"/>
      <c r="Y57" s="406"/>
      <c r="Z57" s="406"/>
      <c r="AA57" s="406"/>
      <c r="AB57" s="406"/>
      <c r="AC57" s="406"/>
      <c r="AD57" s="406"/>
      <c r="AE57" s="406"/>
      <c r="AF57" s="406"/>
      <c r="AG57" s="406"/>
      <c r="AH57" s="406"/>
      <c r="AI57" s="406"/>
      <c r="AJ57" s="406"/>
      <c r="AK57" s="406">
        <v>1</v>
      </c>
      <c r="AL57" s="406">
        <v>1</v>
      </c>
      <c r="AM57" s="406">
        <v>1</v>
      </c>
      <c r="AN57" s="406">
        <v>1</v>
      </c>
      <c r="AO57" s="406">
        <v>1</v>
      </c>
      <c r="AP57" s="406">
        <v>1</v>
      </c>
      <c r="AQ57" s="406">
        <v>1</v>
      </c>
      <c r="AR57" s="406">
        <v>1</v>
      </c>
      <c r="AS57" s="406">
        <v>1</v>
      </c>
      <c r="AT57" s="406">
        <v>1</v>
      </c>
      <c r="AU57" s="406">
        <v>1</v>
      </c>
      <c r="AV57" s="406">
        <v>1</v>
      </c>
      <c r="AW57" s="406">
        <v>1</v>
      </c>
      <c r="AX57" s="406">
        <v>1</v>
      </c>
      <c r="AY57" s="406">
        <v>1</v>
      </c>
      <c r="AZ57" s="406">
        <v>1</v>
      </c>
      <c r="BA57" s="406">
        <v>1</v>
      </c>
      <c r="BB57" s="406">
        <v>1</v>
      </c>
      <c r="BC57" s="406">
        <v>1</v>
      </c>
      <c r="BD57" s="406"/>
      <c r="BE57" s="406"/>
      <c r="BF57" s="406"/>
      <c r="BG57" s="406">
        <v>1</v>
      </c>
      <c r="BH57" s="406">
        <v>1</v>
      </c>
      <c r="BI57" s="406"/>
      <c r="BK57" s="424" t="str">
        <f t="shared" si="15"/>
        <v>+H57</v>
      </c>
      <c r="BL57" s="424" t="str">
        <f t="shared" si="15"/>
        <v>+H57</v>
      </c>
      <c r="BM57" s="424" t="str">
        <f t="shared" si="15"/>
        <v>+H57</v>
      </c>
      <c r="BN57" s="424" t="str">
        <f t="shared" si="15"/>
        <v>+H57</v>
      </c>
      <c r="BO57" s="424" t="str">
        <f t="shared" si="15"/>
        <v>+H57</v>
      </c>
      <c r="BP57" s="424" t="str">
        <f t="shared" si="15"/>
        <v>+H57</v>
      </c>
      <c r="BQ57" s="424" t="str">
        <f t="shared" si="15"/>
        <v>+H57</v>
      </c>
      <c r="BR57" s="424" t="str">
        <f t="shared" si="15"/>
        <v>+H57</v>
      </c>
      <c r="BS57" s="424" t="str">
        <f t="shared" si="15"/>
        <v>+H57</v>
      </c>
      <c r="BT57" s="424" t="str">
        <f t="shared" si="15"/>
        <v>+H57</v>
      </c>
      <c r="BU57" s="424" t="str">
        <f t="shared" si="15"/>
        <v>+H57</v>
      </c>
      <c r="BV57" s="424" t="str">
        <f t="shared" si="15"/>
        <v>+H57</v>
      </c>
      <c r="BW57" s="424" t="str">
        <f t="shared" si="15"/>
        <v>+H57</v>
      </c>
      <c r="BX57" s="424" t="str">
        <f t="shared" si="15"/>
        <v/>
      </c>
      <c r="BY57" s="424" t="str">
        <f t="shared" si="15"/>
        <v/>
      </c>
      <c r="BZ57" s="424" t="str">
        <f t="shared" si="15"/>
        <v/>
      </c>
      <c r="CA57" s="424" t="str">
        <f t="shared" ref="CA57:CN75" si="18">IF(Z57=1,"+"&amp; ADDRESS(ROW(Z57), COLUMN($H57),4,1 ), "")</f>
        <v/>
      </c>
      <c r="CB57" s="424" t="str">
        <f t="shared" si="18"/>
        <v/>
      </c>
      <c r="CC57" s="424" t="str">
        <f t="shared" si="18"/>
        <v/>
      </c>
      <c r="CD57" s="424" t="str">
        <f t="shared" si="18"/>
        <v/>
      </c>
      <c r="CE57" s="424" t="str">
        <f t="shared" si="18"/>
        <v/>
      </c>
      <c r="CF57" s="424" t="str">
        <f t="shared" si="18"/>
        <v/>
      </c>
      <c r="CG57" s="424" t="str">
        <f t="shared" si="18"/>
        <v/>
      </c>
      <c r="CH57" s="424" t="str">
        <f t="shared" si="18"/>
        <v/>
      </c>
      <c r="CI57" s="424" t="str">
        <f t="shared" si="18"/>
        <v/>
      </c>
      <c r="CJ57" s="424" t="str">
        <f t="shared" si="18"/>
        <v/>
      </c>
      <c r="CK57" s="424" t="str">
        <f t="shared" si="18"/>
        <v/>
      </c>
      <c r="CL57" s="424" t="str">
        <f t="shared" si="18"/>
        <v>+H57</v>
      </c>
      <c r="CM57" s="424" t="str">
        <f t="shared" si="18"/>
        <v>+H57</v>
      </c>
      <c r="CN57" s="424" t="str">
        <f t="shared" si="18"/>
        <v>+H57</v>
      </c>
      <c r="CO57" s="424" t="str">
        <f t="shared" si="16"/>
        <v>+H57</v>
      </c>
      <c r="CP57" s="424" t="str">
        <f t="shared" si="16"/>
        <v>+H57</v>
      </c>
      <c r="CQ57" s="424" t="str">
        <f t="shared" si="16"/>
        <v>+H57</v>
      </c>
      <c r="CR57" s="424" t="str">
        <f t="shared" si="16"/>
        <v>+H57</v>
      </c>
      <c r="CS57" s="424" t="str">
        <f t="shared" si="16"/>
        <v>+H57</v>
      </c>
      <c r="CT57" s="424" t="str">
        <f t="shared" si="16"/>
        <v>+H57</v>
      </c>
      <c r="CU57" s="424" t="str">
        <f t="shared" si="16"/>
        <v>+H57</v>
      </c>
      <c r="CV57" s="424" t="str">
        <f t="shared" si="16"/>
        <v>+H57</v>
      </c>
      <c r="CW57" s="424" t="str">
        <f t="shared" si="16"/>
        <v>+H57</v>
      </c>
      <c r="CX57" s="424" t="str">
        <f t="shared" si="16"/>
        <v>+H57</v>
      </c>
      <c r="CY57" s="424" t="str">
        <f t="shared" si="16"/>
        <v>+H57</v>
      </c>
      <c r="CZ57" s="424" t="str">
        <f t="shared" si="16"/>
        <v>+H57</v>
      </c>
      <c r="DA57" s="424" t="str">
        <f t="shared" si="16"/>
        <v>+H57</v>
      </c>
      <c r="DB57" s="424" t="str">
        <f t="shared" si="16"/>
        <v>+H57</v>
      </c>
      <c r="DC57" s="424" t="str">
        <f t="shared" si="17"/>
        <v>+H57</v>
      </c>
      <c r="DD57" s="424" t="str">
        <f t="shared" si="17"/>
        <v>+H57</v>
      </c>
      <c r="DE57" s="424" t="str">
        <f t="shared" si="17"/>
        <v/>
      </c>
      <c r="DF57" s="424" t="str">
        <f t="shared" si="14"/>
        <v/>
      </c>
      <c r="DG57" s="424" t="str">
        <f t="shared" si="14"/>
        <v/>
      </c>
      <c r="DH57" s="424" t="str">
        <f t="shared" si="10"/>
        <v>+H57</v>
      </c>
      <c r="DI57" s="424" t="str">
        <f t="shared" si="10"/>
        <v>+H57</v>
      </c>
      <c r="DJ57" s="424" t="str">
        <f t="shared" si="10"/>
        <v/>
      </c>
    </row>
    <row r="58" spans="2:114">
      <c r="B58" s="1626"/>
      <c r="C58" s="1628"/>
      <c r="D58" s="1362"/>
      <c r="E58" s="1362"/>
      <c r="F58" s="422" t="s">
        <v>561</v>
      </c>
      <c r="G58" s="410" t="s">
        <v>457</v>
      </c>
      <c r="H58" s="418">
        <v>1</v>
      </c>
      <c r="I58" s="408">
        <f t="shared" si="6"/>
        <v>34</v>
      </c>
      <c r="J58" s="406">
        <v>1</v>
      </c>
      <c r="K58" s="406">
        <v>1</v>
      </c>
      <c r="L58" s="406">
        <v>1</v>
      </c>
      <c r="M58" s="406">
        <v>1</v>
      </c>
      <c r="N58" s="406">
        <v>1</v>
      </c>
      <c r="O58" s="406">
        <v>1</v>
      </c>
      <c r="P58" s="406">
        <v>1</v>
      </c>
      <c r="Q58" s="406">
        <v>1</v>
      </c>
      <c r="R58" s="406">
        <v>1</v>
      </c>
      <c r="S58" s="406">
        <v>1</v>
      </c>
      <c r="T58" s="406">
        <v>1</v>
      </c>
      <c r="U58" s="406">
        <v>1</v>
      </c>
      <c r="V58" s="406">
        <v>1</v>
      </c>
      <c r="W58" s="406"/>
      <c r="X58" s="406"/>
      <c r="Y58" s="406"/>
      <c r="Z58" s="406"/>
      <c r="AA58" s="406"/>
      <c r="AB58" s="406"/>
      <c r="AC58" s="406"/>
      <c r="AD58" s="406"/>
      <c r="AE58" s="406"/>
      <c r="AF58" s="406"/>
      <c r="AG58" s="406"/>
      <c r="AH58" s="406"/>
      <c r="AI58" s="406"/>
      <c r="AJ58" s="406"/>
      <c r="AK58" s="406">
        <v>1</v>
      </c>
      <c r="AL58" s="406">
        <v>1</v>
      </c>
      <c r="AM58" s="406">
        <v>1</v>
      </c>
      <c r="AN58" s="406">
        <v>1</v>
      </c>
      <c r="AO58" s="406">
        <v>1</v>
      </c>
      <c r="AP58" s="406">
        <v>1</v>
      </c>
      <c r="AQ58" s="406">
        <v>1</v>
      </c>
      <c r="AR58" s="406">
        <v>1</v>
      </c>
      <c r="AS58" s="406">
        <v>1</v>
      </c>
      <c r="AT58" s="406">
        <v>1</v>
      </c>
      <c r="AU58" s="406">
        <v>1</v>
      </c>
      <c r="AV58" s="406">
        <v>1</v>
      </c>
      <c r="AW58" s="406">
        <v>1</v>
      </c>
      <c r="AX58" s="406">
        <v>1</v>
      </c>
      <c r="AY58" s="406">
        <v>1</v>
      </c>
      <c r="AZ58" s="406">
        <v>1</v>
      </c>
      <c r="BA58" s="406">
        <v>1</v>
      </c>
      <c r="BB58" s="406">
        <v>1</v>
      </c>
      <c r="BC58" s="406">
        <v>1</v>
      </c>
      <c r="BD58" s="406"/>
      <c r="BE58" s="406"/>
      <c r="BF58" s="406"/>
      <c r="BG58" s="406">
        <v>1</v>
      </c>
      <c r="BH58" s="406">
        <v>1</v>
      </c>
      <c r="BI58" s="406"/>
      <c r="BK58" s="424" t="str">
        <f t="shared" si="15"/>
        <v>+H58</v>
      </c>
      <c r="BL58" s="424" t="str">
        <f t="shared" si="15"/>
        <v>+H58</v>
      </c>
      <c r="BM58" s="424" t="str">
        <f t="shared" si="15"/>
        <v>+H58</v>
      </c>
      <c r="BN58" s="424" t="str">
        <f t="shared" si="15"/>
        <v>+H58</v>
      </c>
      <c r="BO58" s="424" t="str">
        <f t="shared" si="15"/>
        <v>+H58</v>
      </c>
      <c r="BP58" s="424" t="str">
        <f t="shared" si="15"/>
        <v>+H58</v>
      </c>
      <c r="BQ58" s="424" t="str">
        <f t="shared" si="15"/>
        <v>+H58</v>
      </c>
      <c r="BR58" s="424" t="str">
        <f t="shared" si="15"/>
        <v>+H58</v>
      </c>
      <c r="BS58" s="424" t="str">
        <f t="shared" si="15"/>
        <v>+H58</v>
      </c>
      <c r="BT58" s="424" t="str">
        <f t="shared" si="15"/>
        <v>+H58</v>
      </c>
      <c r="BU58" s="424" t="str">
        <f t="shared" si="15"/>
        <v>+H58</v>
      </c>
      <c r="BV58" s="424" t="str">
        <f t="shared" si="15"/>
        <v>+H58</v>
      </c>
      <c r="BW58" s="424" t="str">
        <f t="shared" si="15"/>
        <v>+H58</v>
      </c>
      <c r="BX58" s="424" t="str">
        <f t="shared" si="15"/>
        <v/>
      </c>
      <c r="BY58" s="424" t="str">
        <f t="shared" si="15"/>
        <v/>
      </c>
      <c r="BZ58" s="424" t="str">
        <f t="shared" si="15"/>
        <v/>
      </c>
      <c r="CA58" s="424" t="str">
        <f t="shared" si="18"/>
        <v/>
      </c>
      <c r="CB58" s="424" t="str">
        <f t="shared" si="18"/>
        <v/>
      </c>
      <c r="CC58" s="424" t="str">
        <f t="shared" si="18"/>
        <v/>
      </c>
      <c r="CD58" s="424" t="str">
        <f t="shared" si="18"/>
        <v/>
      </c>
      <c r="CE58" s="424" t="str">
        <f t="shared" si="18"/>
        <v/>
      </c>
      <c r="CF58" s="424" t="str">
        <f t="shared" si="18"/>
        <v/>
      </c>
      <c r="CG58" s="424" t="str">
        <f t="shared" si="18"/>
        <v/>
      </c>
      <c r="CH58" s="424" t="str">
        <f t="shared" si="18"/>
        <v/>
      </c>
      <c r="CI58" s="424" t="str">
        <f t="shared" si="18"/>
        <v/>
      </c>
      <c r="CJ58" s="424" t="str">
        <f t="shared" si="18"/>
        <v/>
      </c>
      <c r="CK58" s="424" t="str">
        <f t="shared" si="18"/>
        <v/>
      </c>
      <c r="CL58" s="424" t="str">
        <f t="shared" si="18"/>
        <v>+H58</v>
      </c>
      <c r="CM58" s="424" t="str">
        <f t="shared" si="18"/>
        <v>+H58</v>
      </c>
      <c r="CN58" s="424" t="str">
        <f t="shared" si="18"/>
        <v>+H58</v>
      </c>
      <c r="CO58" s="424" t="str">
        <f t="shared" si="16"/>
        <v>+H58</v>
      </c>
      <c r="CP58" s="424" t="str">
        <f t="shared" si="16"/>
        <v>+H58</v>
      </c>
      <c r="CQ58" s="424" t="str">
        <f t="shared" si="16"/>
        <v>+H58</v>
      </c>
      <c r="CR58" s="424" t="str">
        <f t="shared" si="16"/>
        <v>+H58</v>
      </c>
      <c r="CS58" s="424" t="str">
        <f t="shared" si="16"/>
        <v>+H58</v>
      </c>
      <c r="CT58" s="424" t="str">
        <f t="shared" si="16"/>
        <v>+H58</v>
      </c>
      <c r="CU58" s="424" t="str">
        <f t="shared" si="16"/>
        <v>+H58</v>
      </c>
      <c r="CV58" s="424" t="str">
        <f t="shared" si="16"/>
        <v>+H58</v>
      </c>
      <c r="CW58" s="424" t="str">
        <f t="shared" si="16"/>
        <v>+H58</v>
      </c>
      <c r="CX58" s="424" t="str">
        <f t="shared" si="16"/>
        <v>+H58</v>
      </c>
      <c r="CY58" s="424" t="str">
        <f t="shared" si="16"/>
        <v>+H58</v>
      </c>
      <c r="CZ58" s="424" t="str">
        <f t="shared" si="16"/>
        <v>+H58</v>
      </c>
      <c r="DA58" s="424" t="str">
        <f t="shared" si="16"/>
        <v>+H58</v>
      </c>
      <c r="DB58" s="424" t="str">
        <f t="shared" si="16"/>
        <v>+H58</v>
      </c>
      <c r="DC58" s="424" t="str">
        <f t="shared" si="17"/>
        <v>+H58</v>
      </c>
      <c r="DD58" s="424" t="str">
        <f t="shared" si="17"/>
        <v>+H58</v>
      </c>
      <c r="DE58" s="424" t="str">
        <f t="shared" si="17"/>
        <v/>
      </c>
      <c r="DF58" s="424" t="str">
        <f t="shared" si="14"/>
        <v/>
      </c>
      <c r="DG58" s="424" t="str">
        <f t="shared" si="14"/>
        <v/>
      </c>
      <c r="DH58" s="424" t="str">
        <f t="shared" si="10"/>
        <v>+H58</v>
      </c>
      <c r="DI58" s="424" t="str">
        <f t="shared" si="10"/>
        <v>+H58</v>
      </c>
      <c r="DJ58" s="424" t="str">
        <f t="shared" si="10"/>
        <v/>
      </c>
    </row>
    <row r="59" spans="2:114">
      <c r="B59" s="1626"/>
      <c r="C59" s="1628"/>
      <c r="D59" s="1362"/>
      <c r="E59" s="1362"/>
      <c r="F59" s="422" t="s">
        <v>562</v>
      </c>
      <c r="G59" s="410" t="s">
        <v>458</v>
      </c>
      <c r="H59" s="418">
        <v>1</v>
      </c>
      <c r="I59" s="408">
        <f t="shared" si="6"/>
        <v>34</v>
      </c>
      <c r="J59" s="406">
        <v>1</v>
      </c>
      <c r="K59" s="406">
        <v>1</v>
      </c>
      <c r="L59" s="406">
        <v>1</v>
      </c>
      <c r="M59" s="406">
        <v>1</v>
      </c>
      <c r="N59" s="406">
        <v>1</v>
      </c>
      <c r="O59" s="406">
        <v>1</v>
      </c>
      <c r="P59" s="406">
        <v>1</v>
      </c>
      <c r="Q59" s="406">
        <v>1</v>
      </c>
      <c r="R59" s="406">
        <v>1</v>
      </c>
      <c r="S59" s="406">
        <v>1</v>
      </c>
      <c r="T59" s="406">
        <v>1</v>
      </c>
      <c r="U59" s="406"/>
      <c r="V59" s="406">
        <v>1</v>
      </c>
      <c r="W59" s="406"/>
      <c r="X59" s="406"/>
      <c r="Y59" s="406"/>
      <c r="Z59" s="406"/>
      <c r="AA59" s="406"/>
      <c r="AB59" s="406"/>
      <c r="AC59" s="406"/>
      <c r="AD59" s="406"/>
      <c r="AE59" s="406"/>
      <c r="AF59" s="406"/>
      <c r="AG59" s="406"/>
      <c r="AH59" s="406"/>
      <c r="AI59" s="406"/>
      <c r="AJ59" s="406"/>
      <c r="AK59" s="406">
        <v>1</v>
      </c>
      <c r="AL59" s="406">
        <v>1</v>
      </c>
      <c r="AM59" s="406">
        <v>1</v>
      </c>
      <c r="AN59" s="406">
        <v>1</v>
      </c>
      <c r="AO59" s="406">
        <v>1</v>
      </c>
      <c r="AP59" s="406">
        <v>1</v>
      </c>
      <c r="AQ59" s="406">
        <v>1</v>
      </c>
      <c r="AR59" s="406">
        <v>1</v>
      </c>
      <c r="AS59" s="406">
        <v>1</v>
      </c>
      <c r="AT59" s="406">
        <v>1</v>
      </c>
      <c r="AU59" s="406">
        <v>1</v>
      </c>
      <c r="AV59" s="406">
        <v>1</v>
      </c>
      <c r="AW59" s="406">
        <v>1</v>
      </c>
      <c r="AX59" s="406">
        <v>1</v>
      </c>
      <c r="AY59" s="406">
        <v>1</v>
      </c>
      <c r="AZ59" s="406">
        <v>1</v>
      </c>
      <c r="BA59" s="406">
        <v>1</v>
      </c>
      <c r="BB59" s="406">
        <v>1</v>
      </c>
      <c r="BC59" s="406">
        <v>1</v>
      </c>
      <c r="BD59" s="406"/>
      <c r="BE59" s="406"/>
      <c r="BF59" s="406"/>
      <c r="BG59" s="406">
        <v>1</v>
      </c>
      <c r="BH59" s="406">
        <v>1</v>
      </c>
      <c r="BI59" s="406">
        <v>1</v>
      </c>
      <c r="BK59" s="424" t="str">
        <f t="shared" si="15"/>
        <v>+H59</v>
      </c>
      <c r="BL59" s="424" t="str">
        <f t="shared" si="15"/>
        <v>+H59</v>
      </c>
      <c r="BM59" s="424" t="str">
        <f t="shared" si="15"/>
        <v>+H59</v>
      </c>
      <c r="BN59" s="424" t="str">
        <f t="shared" si="15"/>
        <v>+H59</v>
      </c>
      <c r="BO59" s="424" t="str">
        <f t="shared" si="15"/>
        <v>+H59</v>
      </c>
      <c r="BP59" s="424" t="str">
        <f t="shared" si="15"/>
        <v>+H59</v>
      </c>
      <c r="BQ59" s="424" t="str">
        <f t="shared" si="15"/>
        <v>+H59</v>
      </c>
      <c r="BR59" s="424" t="str">
        <f t="shared" si="15"/>
        <v>+H59</v>
      </c>
      <c r="BS59" s="424" t="str">
        <f t="shared" si="15"/>
        <v>+H59</v>
      </c>
      <c r="BT59" s="424" t="str">
        <f t="shared" si="15"/>
        <v>+H59</v>
      </c>
      <c r="BU59" s="424" t="str">
        <f t="shared" si="15"/>
        <v>+H59</v>
      </c>
      <c r="BV59" s="424" t="str">
        <f t="shared" si="15"/>
        <v/>
      </c>
      <c r="BW59" s="424" t="str">
        <f t="shared" si="15"/>
        <v>+H59</v>
      </c>
      <c r="BX59" s="424" t="str">
        <f t="shared" si="15"/>
        <v/>
      </c>
      <c r="BY59" s="424" t="str">
        <f t="shared" si="15"/>
        <v/>
      </c>
      <c r="BZ59" s="424" t="str">
        <f t="shared" si="15"/>
        <v/>
      </c>
      <c r="CA59" s="424" t="str">
        <f t="shared" si="18"/>
        <v/>
      </c>
      <c r="CB59" s="424" t="str">
        <f t="shared" si="18"/>
        <v/>
      </c>
      <c r="CC59" s="424" t="str">
        <f t="shared" si="18"/>
        <v/>
      </c>
      <c r="CD59" s="424" t="str">
        <f t="shared" si="18"/>
        <v/>
      </c>
      <c r="CE59" s="424" t="str">
        <f t="shared" si="18"/>
        <v/>
      </c>
      <c r="CF59" s="424" t="str">
        <f t="shared" si="18"/>
        <v/>
      </c>
      <c r="CG59" s="424" t="str">
        <f t="shared" si="18"/>
        <v/>
      </c>
      <c r="CH59" s="424" t="str">
        <f t="shared" si="18"/>
        <v/>
      </c>
      <c r="CI59" s="424" t="str">
        <f t="shared" si="18"/>
        <v/>
      </c>
      <c r="CJ59" s="424" t="str">
        <f t="shared" si="18"/>
        <v/>
      </c>
      <c r="CK59" s="424" t="str">
        <f t="shared" si="18"/>
        <v/>
      </c>
      <c r="CL59" s="424" t="str">
        <f t="shared" si="18"/>
        <v>+H59</v>
      </c>
      <c r="CM59" s="424" t="str">
        <f t="shared" si="18"/>
        <v>+H59</v>
      </c>
      <c r="CN59" s="424" t="str">
        <f t="shared" si="18"/>
        <v>+H59</v>
      </c>
      <c r="CO59" s="424" t="str">
        <f t="shared" si="16"/>
        <v>+H59</v>
      </c>
      <c r="CP59" s="424" t="str">
        <f t="shared" si="16"/>
        <v>+H59</v>
      </c>
      <c r="CQ59" s="424" t="str">
        <f t="shared" si="16"/>
        <v>+H59</v>
      </c>
      <c r="CR59" s="424" t="str">
        <f t="shared" si="16"/>
        <v>+H59</v>
      </c>
      <c r="CS59" s="424" t="str">
        <f t="shared" si="16"/>
        <v>+H59</v>
      </c>
      <c r="CT59" s="424" t="str">
        <f t="shared" si="16"/>
        <v>+H59</v>
      </c>
      <c r="CU59" s="424" t="str">
        <f t="shared" si="16"/>
        <v>+H59</v>
      </c>
      <c r="CV59" s="424" t="str">
        <f t="shared" si="16"/>
        <v>+H59</v>
      </c>
      <c r="CW59" s="424" t="str">
        <f t="shared" si="16"/>
        <v>+H59</v>
      </c>
      <c r="CX59" s="424" t="str">
        <f t="shared" si="16"/>
        <v>+H59</v>
      </c>
      <c r="CY59" s="424" t="str">
        <f t="shared" si="16"/>
        <v>+H59</v>
      </c>
      <c r="CZ59" s="424" t="str">
        <f t="shared" si="16"/>
        <v>+H59</v>
      </c>
      <c r="DA59" s="424" t="str">
        <f t="shared" si="16"/>
        <v>+H59</v>
      </c>
      <c r="DB59" s="424" t="str">
        <f t="shared" si="16"/>
        <v>+H59</v>
      </c>
      <c r="DC59" s="424" t="str">
        <f t="shared" si="17"/>
        <v>+H59</v>
      </c>
      <c r="DD59" s="424" t="str">
        <f t="shared" si="17"/>
        <v>+H59</v>
      </c>
      <c r="DE59" s="424" t="str">
        <f t="shared" si="17"/>
        <v/>
      </c>
      <c r="DF59" s="424" t="str">
        <f t="shared" si="14"/>
        <v/>
      </c>
      <c r="DG59" s="424" t="str">
        <f t="shared" si="14"/>
        <v/>
      </c>
      <c r="DH59" s="424" t="str">
        <f t="shared" si="10"/>
        <v>+H59</v>
      </c>
      <c r="DI59" s="424" t="str">
        <f t="shared" si="10"/>
        <v>+H59</v>
      </c>
      <c r="DJ59" s="424" t="str">
        <f t="shared" si="10"/>
        <v>+H59</v>
      </c>
    </row>
    <row r="60" spans="2:114">
      <c r="B60" s="1626"/>
      <c r="C60" s="1628"/>
      <c r="D60" s="1362"/>
      <c r="E60" s="1362"/>
      <c r="F60" s="422" t="s">
        <v>563</v>
      </c>
      <c r="G60" s="410" t="s">
        <v>459</v>
      </c>
      <c r="H60" s="418">
        <v>1</v>
      </c>
      <c r="I60" s="408">
        <f t="shared" si="6"/>
        <v>34</v>
      </c>
      <c r="J60" s="406">
        <v>1</v>
      </c>
      <c r="K60" s="406">
        <v>1</v>
      </c>
      <c r="L60" s="406">
        <v>1</v>
      </c>
      <c r="M60" s="406">
        <v>1</v>
      </c>
      <c r="N60" s="406">
        <v>1</v>
      </c>
      <c r="O60" s="406">
        <v>1</v>
      </c>
      <c r="P60" s="406">
        <v>1</v>
      </c>
      <c r="Q60" s="406">
        <v>1</v>
      </c>
      <c r="R60" s="406">
        <v>1</v>
      </c>
      <c r="S60" s="406">
        <v>1</v>
      </c>
      <c r="T60" s="406">
        <v>1</v>
      </c>
      <c r="U60" s="406"/>
      <c r="V60" s="406">
        <v>1</v>
      </c>
      <c r="W60" s="406"/>
      <c r="X60" s="406"/>
      <c r="Y60" s="406"/>
      <c r="Z60" s="406"/>
      <c r="AA60" s="406"/>
      <c r="AB60" s="406"/>
      <c r="AC60" s="406"/>
      <c r="AD60" s="406"/>
      <c r="AE60" s="406"/>
      <c r="AF60" s="406"/>
      <c r="AG60" s="406"/>
      <c r="AH60" s="406"/>
      <c r="AI60" s="406"/>
      <c r="AJ60" s="406"/>
      <c r="AK60" s="406">
        <v>1</v>
      </c>
      <c r="AL60" s="406">
        <v>1</v>
      </c>
      <c r="AM60" s="406">
        <v>1</v>
      </c>
      <c r="AN60" s="406">
        <v>1</v>
      </c>
      <c r="AO60" s="406">
        <v>1</v>
      </c>
      <c r="AP60" s="406">
        <v>1</v>
      </c>
      <c r="AQ60" s="406">
        <v>1</v>
      </c>
      <c r="AR60" s="406">
        <v>1</v>
      </c>
      <c r="AS60" s="406">
        <v>1</v>
      </c>
      <c r="AT60" s="406">
        <v>1</v>
      </c>
      <c r="AU60" s="406">
        <v>1</v>
      </c>
      <c r="AV60" s="406">
        <v>1</v>
      </c>
      <c r="AW60" s="406">
        <v>1</v>
      </c>
      <c r="AX60" s="406">
        <v>1</v>
      </c>
      <c r="AY60" s="406">
        <v>1</v>
      </c>
      <c r="AZ60" s="406">
        <v>1</v>
      </c>
      <c r="BA60" s="406">
        <v>1</v>
      </c>
      <c r="BB60" s="406">
        <v>1</v>
      </c>
      <c r="BC60" s="406">
        <v>1</v>
      </c>
      <c r="BD60" s="406"/>
      <c r="BE60" s="406"/>
      <c r="BF60" s="406"/>
      <c r="BG60" s="406">
        <v>1</v>
      </c>
      <c r="BH60" s="406">
        <v>1</v>
      </c>
      <c r="BI60" s="406">
        <v>1</v>
      </c>
      <c r="BK60" s="424" t="str">
        <f t="shared" si="15"/>
        <v>+H60</v>
      </c>
      <c r="BL60" s="424" t="str">
        <f t="shared" si="15"/>
        <v>+H60</v>
      </c>
      <c r="BM60" s="424" t="str">
        <f t="shared" si="15"/>
        <v>+H60</v>
      </c>
      <c r="BN60" s="424" t="str">
        <f t="shared" si="15"/>
        <v>+H60</v>
      </c>
      <c r="BO60" s="424" t="str">
        <f t="shared" si="15"/>
        <v>+H60</v>
      </c>
      <c r="BP60" s="424" t="str">
        <f t="shared" si="15"/>
        <v>+H60</v>
      </c>
      <c r="BQ60" s="424" t="str">
        <f t="shared" si="15"/>
        <v>+H60</v>
      </c>
      <c r="BR60" s="424" t="str">
        <f t="shared" si="15"/>
        <v>+H60</v>
      </c>
      <c r="BS60" s="424" t="str">
        <f t="shared" si="15"/>
        <v>+H60</v>
      </c>
      <c r="BT60" s="424" t="str">
        <f t="shared" si="15"/>
        <v>+H60</v>
      </c>
      <c r="BU60" s="424" t="str">
        <f t="shared" si="15"/>
        <v>+H60</v>
      </c>
      <c r="BV60" s="424" t="str">
        <f t="shared" si="15"/>
        <v/>
      </c>
      <c r="BW60" s="424" t="str">
        <f t="shared" si="15"/>
        <v>+H60</v>
      </c>
      <c r="BX60" s="424" t="str">
        <f t="shared" si="15"/>
        <v/>
      </c>
      <c r="BY60" s="424" t="str">
        <f t="shared" si="15"/>
        <v/>
      </c>
      <c r="BZ60" s="424" t="str">
        <f t="shared" si="15"/>
        <v/>
      </c>
      <c r="CA60" s="424" t="str">
        <f t="shared" si="18"/>
        <v/>
      </c>
      <c r="CB60" s="424" t="str">
        <f t="shared" si="18"/>
        <v/>
      </c>
      <c r="CC60" s="424" t="str">
        <f t="shared" si="18"/>
        <v/>
      </c>
      <c r="CD60" s="424" t="str">
        <f t="shared" si="18"/>
        <v/>
      </c>
      <c r="CE60" s="424" t="str">
        <f t="shared" si="18"/>
        <v/>
      </c>
      <c r="CF60" s="424" t="str">
        <f t="shared" si="18"/>
        <v/>
      </c>
      <c r="CG60" s="424" t="str">
        <f t="shared" si="18"/>
        <v/>
      </c>
      <c r="CH60" s="424" t="str">
        <f t="shared" si="18"/>
        <v/>
      </c>
      <c r="CI60" s="424" t="str">
        <f t="shared" si="18"/>
        <v/>
      </c>
      <c r="CJ60" s="424" t="str">
        <f t="shared" si="18"/>
        <v/>
      </c>
      <c r="CK60" s="424" t="str">
        <f t="shared" si="18"/>
        <v/>
      </c>
      <c r="CL60" s="424" t="str">
        <f t="shared" si="18"/>
        <v>+H60</v>
      </c>
      <c r="CM60" s="424" t="str">
        <f t="shared" si="18"/>
        <v>+H60</v>
      </c>
      <c r="CN60" s="424" t="str">
        <f t="shared" si="18"/>
        <v>+H60</v>
      </c>
      <c r="CO60" s="424" t="str">
        <f t="shared" si="16"/>
        <v>+H60</v>
      </c>
      <c r="CP60" s="424" t="str">
        <f t="shared" si="16"/>
        <v>+H60</v>
      </c>
      <c r="CQ60" s="424" t="str">
        <f t="shared" si="16"/>
        <v>+H60</v>
      </c>
      <c r="CR60" s="424" t="str">
        <f t="shared" si="16"/>
        <v>+H60</v>
      </c>
      <c r="CS60" s="424" t="str">
        <f t="shared" si="16"/>
        <v>+H60</v>
      </c>
      <c r="CT60" s="424" t="str">
        <f t="shared" si="16"/>
        <v>+H60</v>
      </c>
      <c r="CU60" s="424" t="str">
        <f t="shared" si="16"/>
        <v>+H60</v>
      </c>
      <c r="CV60" s="424" t="str">
        <f t="shared" si="16"/>
        <v>+H60</v>
      </c>
      <c r="CW60" s="424" t="str">
        <f t="shared" si="16"/>
        <v>+H60</v>
      </c>
      <c r="CX60" s="424" t="str">
        <f t="shared" si="16"/>
        <v>+H60</v>
      </c>
      <c r="CY60" s="424" t="str">
        <f t="shared" si="16"/>
        <v>+H60</v>
      </c>
      <c r="CZ60" s="424" t="str">
        <f t="shared" si="16"/>
        <v>+H60</v>
      </c>
      <c r="DA60" s="424" t="str">
        <f t="shared" si="16"/>
        <v>+H60</v>
      </c>
      <c r="DB60" s="424" t="str">
        <f t="shared" si="16"/>
        <v>+H60</v>
      </c>
      <c r="DC60" s="424" t="str">
        <f t="shared" si="17"/>
        <v>+H60</v>
      </c>
      <c r="DD60" s="424" t="str">
        <f t="shared" si="17"/>
        <v>+H60</v>
      </c>
      <c r="DE60" s="424" t="str">
        <f t="shared" si="17"/>
        <v/>
      </c>
      <c r="DF60" s="424" t="str">
        <f t="shared" si="14"/>
        <v/>
      </c>
      <c r="DG60" s="424" t="str">
        <f t="shared" si="14"/>
        <v/>
      </c>
      <c r="DH60" s="424" t="str">
        <f t="shared" si="10"/>
        <v>+H60</v>
      </c>
      <c r="DI60" s="424" t="str">
        <f t="shared" si="10"/>
        <v>+H60</v>
      </c>
      <c r="DJ60" s="424" t="str">
        <f t="shared" si="10"/>
        <v>+H60</v>
      </c>
    </row>
    <row r="61" spans="2:114">
      <c r="B61" s="1626"/>
      <c r="C61" s="1628"/>
      <c r="D61" s="1362"/>
      <c r="E61" s="1362"/>
      <c r="F61" s="422" t="s">
        <v>564</v>
      </c>
      <c r="G61" s="410" t="s">
        <v>460</v>
      </c>
      <c r="H61" s="418">
        <v>1</v>
      </c>
      <c r="I61" s="408">
        <f t="shared" si="6"/>
        <v>33</v>
      </c>
      <c r="J61" s="406">
        <v>1</v>
      </c>
      <c r="K61" s="406">
        <v>1</v>
      </c>
      <c r="L61" s="406">
        <v>1</v>
      </c>
      <c r="M61" s="406">
        <v>1</v>
      </c>
      <c r="N61" s="406">
        <v>1</v>
      </c>
      <c r="O61" s="406">
        <v>1</v>
      </c>
      <c r="P61" s="406">
        <v>1</v>
      </c>
      <c r="Q61" s="406">
        <v>1</v>
      </c>
      <c r="R61" s="406">
        <v>1</v>
      </c>
      <c r="S61" s="406">
        <v>1</v>
      </c>
      <c r="T61" s="406">
        <v>1</v>
      </c>
      <c r="U61" s="406"/>
      <c r="V61" s="406">
        <v>1</v>
      </c>
      <c r="W61" s="406"/>
      <c r="X61" s="406"/>
      <c r="Y61" s="406"/>
      <c r="Z61" s="406"/>
      <c r="AA61" s="406"/>
      <c r="AB61" s="406"/>
      <c r="AC61" s="406"/>
      <c r="AD61" s="406"/>
      <c r="AE61" s="406"/>
      <c r="AF61" s="406"/>
      <c r="AG61" s="406"/>
      <c r="AH61" s="406"/>
      <c r="AI61" s="406"/>
      <c r="AJ61" s="406"/>
      <c r="AK61" s="406">
        <v>1</v>
      </c>
      <c r="AL61" s="406">
        <v>1</v>
      </c>
      <c r="AM61" s="406">
        <v>1</v>
      </c>
      <c r="AN61" s="406">
        <v>1</v>
      </c>
      <c r="AO61" s="406">
        <v>1</v>
      </c>
      <c r="AP61" s="406">
        <v>1</v>
      </c>
      <c r="AQ61" s="406">
        <v>1</v>
      </c>
      <c r="AR61" s="406">
        <v>1</v>
      </c>
      <c r="AS61" s="406">
        <v>1</v>
      </c>
      <c r="AT61" s="406">
        <v>1</v>
      </c>
      <c r="AU61" s="406">
        <v>1</v>
      </c>
      <c r="AV61" s="406">
        <v>1</v>
      </c>
      <c r="AW61" s="406">
        <v>1</v>
      </c>
      <c r="AX61" s="406">
        <v>1</v>
      </c>
      <c r="AY61" s="406">
        <v>1</v>
      </c>
      <c r="AZ61" s="406">
        <v>1</v>
      </c>
      <c r="BA61" s="406">
        <v>1</v>
      </c>
      <c r="BB61" s="406">
        <v>1</v>
      </c>
      <c r="BC61" s="406">
        <v>1</v>
      </c>
      <c r="BD61" s="406"/>
      <c r="BE61" s="406"/>
      <c r="BF61" s="406"/>
      <c r="BG61" s="406">
        <v>1</v>
      </c>
      <c r="BH61" s="406">
        <v>1</v>
      </c>
      <c r="BI61" s="406"/>
      <c r="BK61" s="424" t="str">
        <f t="shared" si="15"/>
        <v>+H61</v>
      </c>
      <c r="BL61" s="424" t="str">
        <f t="shared" si="15"/>
        <v>+H61</v>
      </c>
      <c r="BM61" s="424" t="str">
        <f t="shared" si="15"/>
        <v>+H61</v>
      </c>
      <c r="BN61" s="424" t="str">
        <f t="shared" si="15"/>
        <v>+H61</v>
      </c>
      <c r="BO61" s="424" t="str">
        <f t="shared" si="15"/>
        <v>+H61</v>
      </c>
      <c r="BP61" s="424" t="str">
        <f t="shared" si="15"/>
        <v>+H61</v>
      </c>
      <c r="BQ61" s="424" t="str">
        <f t="shared" si="15"/>
        <v>+H61</v>
      </c>
      <c r="BR61" s="424" t="str">
        <f t="shared" si="15"/>
        <v>+H61</v>
      </c>
      <c r="BS61" s="424" t="str">
        <f t="shared" si="15"/>
        <v>+H61</v>
      </c>
      <c r="BT61" s="424" t="str">
        <f t="shared" si="15"/>
        <v>+H61</v>
      </c>
      <c r="BU61" s="424" t="str">
        <f t="shared" si="15"/>
        <v>+H61</v>
      </c>
      <c r="BV61" s="424" t="str">
        <f t="shared" si="15"/>
        <v/>
      </c>
      <c r="BW61" s="424" t="str">
        <f t="shared" si="15"/>
        <v>+H61</v>
      </c>
      <c r="BX61" s="424" t="str">
        <f t="shared" si="15"/>
        <v/>
      </c>
      <c r="BY61" s="424" t="str">
        <f t="shared" si="15"/>
        <v/>
      </c>
      <c r="BZ61" s="424" t="str">
        <f t="shared" si="15"/>
        <v/>
      </c>
      <c r="CA61" s="424" t="str">
        <f t="shared" si="18"/>
        <v/>
      </c>
      <c r="CB61" s="424" t="str">
        <f t="shared" si="18"/>
        <v/>
      </c>
      <c r="CC61" s="424" t="str">
        <f t="shared" si="18"/>
        <v/>
      </c>
      <c r="CD61" s="424" t="str">
        <f t="shared" si="18"/>
        <v/>
      </c>
      <c r="CE61" s="424" t="str">
        <f t="shared" si="18"/>
        <v/>
      </c>
      <c r="CF61" s="424" t="str">
        <f t="shared" si="18"/>
        <v/>
      </c>
      <c r="CG61" s="424" t="str">
        <f t="shared" si="18"/>
        <v/>
      </c>
      <c r="CH61" s="424" t="str">
        <f t="shared" si="18"/>
        <v/>
      </c>
      <c r="CI61" s="424" t="str">
        <f t="shared" si="18"/>
        <v/>
      </c>
      <c r="CJ61" s="424" t="str">
        <f t="shared" si="18"/>
        <v/>
      </c>
      <c r="CK61" s="424" t="str">
        <f t="shared" si="18"/>
        <v/>
      </c>
      <c r="CL61" s="424" t="str">
        <f t="shared" si="18"/>
        <v>+H61</v>
      </c>
      <c r="CM61" s="424" t="str">
        <f t="shared" si="18"/>
        <v>+H61</v>
      </c>
      <c r="CN61" s="424" t="str">
        <f t="shared" si="18"/>
        <v>+H61</v>
      </c>
      <c r="CO61" s="424" t="str">
        <f t="shared" si="16"/>
        <v>+H61</v>
      </c>
      <c r="CP61" s="424" t="str">
        <f t="shared" si="16"/>
        <v>+H61</v>
      </c>
      <c r="CQ61" s="424" t="str">
        <f t="shared" si="16"/>
        <v>+H61</v>
      </c>
      <c r="CR61" s="424" t="str">
        <f t="shared" si="16"/>
        <v>+H61</v>
      </c>
      <c r="CS61" s="424" t="str">
        <f t="shared" si="16"/>
        <v>+H61</v>
      </c>
      <c r="CT61" s="424" t="str">
        <f t="shared" si="16"/>
        <v>+H61</v>
      </c>
      <c r="CU61" s="424" t="str">
        <f t="shared" si="16"/>
        <v>+H61</v>
      </c>
      <c r="CV61" s="424" t="str">
        <f t="shared" si="16"/>
        <v>+H61</v>
      </c>
      <c r="CW61" s="424" t="str">
        <f t="shared" si="16"/>
        <v>+H61</v>
      </c>
      <c r="CX61" s="424" t="str">
        <f t="shared" si="16"/>
        <v>+H61</v>
      </c>
      <c r="CY61" s="424" t="str">
        <f t="shared" si="16"/>
        <v>+H61</v>
      </c>
      <c r="CZ61" s="424" t="str">
        <f t="shared" si="16"/>
        <v>+H61</v>
      </c>
      <c r="DA61" s="424" t="str">
        <f t="shared" si="16"/>
        <v>+H61</v>
      </c>
      <c r="DB61" s="424" t="str">
        <f t="shared" si="16"/>
        <v>+H61</v>
      </c>
      <c r="DC61" s="424" t="str">
        <f t="shared" si="17"/>
        <v>+H61</v>
      </c>
      <c r="DD61" s="424" t="str">
        <f t="shared" si="17"/>
        <v>+H61</v>
      </c>
      <c r="DE61" s="424" t="str">
        <f t="shared" si="17"/>
        <v/>
      </c>
      <c r="DF61" s="424" t="str">
        <f t="shared" si="14"/>
        <v/>
      </c>
      <c r="DG61" s="424" t="str">
        <f t="shared" si="14"/>
        <v/>
      </c>
      <c r="DH61" s="424" t="str">
        <f t="shared" si="10"/>
        <v>+H61</v>
      </c>
      <c r="DI61" s="424" t="str">
        <f t="shared" si="10"/>
        <v>+H61</v>
      </c>
      <c r="DJ61" s="424" t="str">
        <f t="shared" si="10"/>
        <v/>
      </c>
    </row>
    <row r="62" spans="2:114">
      <c r="B62" s="1626"/>
      <c r="C62" s="1628"/>
      <c r="D62" s="1362"/>
      <c r="E62" s="1362"/>
      <c r="F62" s="423" t="s">
        <v>565</v>
      </c>
      <c r="G62" s="411" t="s">
        <v>461</v>
      </c>
      <c r="H62" s="418">
        <v>1</v>
      </c>
      <c r="I62" s="408">
        <f t="shared" si="6"/>
        <v>33</v>
      </c>
      <c r="J62" s="406">
        <v>1</v>
      </c>
      <c r="K62" s="406">
        <v>1</v>
      </c>
      <c r="L62" s="406">
        <v>1</v>
      </c>
      <c r="M62" s="406">
        <v>1</v>
      </c>
      <c r="N62" s="406">
        <v>1</v>
      </c>
      <c r="O62" s="406">
        <v>1</v>
      </c>
      <c r="P62" s="406">
        <v>1</v>
      </c>
      <c r="Q62" s="406">
        <v>1</v>
      </c>
      <c r="R62" s="406">
        <v>1</v>
      </c>
      <c r="S62" s="406">
        <v>1</v>
      </c>
      <c r="T62" s="406">
        <v>1</v>
      </c>
      <c r="U62" s="406"/>
      <c r="V62" s="406">
        <v>1</v>
      </c>
      <c r="W62" s="406"/>
      <c r="X62" s="406"/>
      <c r="Y62" s="406"/>
      <c r="Z62" s="406"/>
      <c r="AA62" s="406"/>
      <c r="AB62" s="406"/>
      <c r="AC62" s="406"/>
      <c r="AD62" s="406"/>
      <c r="AE62" s="406"/>
      <c r="AF62" s="406"/>
      <c r="AG62" s="406"/>
      <c r="AH62" s="406"/>
      <c r="AI62" s="406"/>
      <c r="AJ62" s="406"/>
      <c r="AK62" s="406">
        <v>1</v>
      </c>
      <c r="AL62" s="406">
        <v>1</v>
      </c>
      <c r="AM62" s="406">
        <v>1</v>
      </c>
      <c r="AN62" s="406">
        <v>1</v>
      </c>
      <c r="AO62" s="406">
        <v>1</v>
      </c>
      <c r="AP62" s="406">
        <v>1</v>
      </c>
      <c r="AQ62" s="406">
        <v>1</v>
      </c>
      <c r="AR62" s="406">
        <v>1</v>
      </c>
      <c r="AS62" s="406">
        <v>1</v>
      </c>
      <c r="AT62" s="406">
        <v>1</v>
      </c>
      <c r="AU62" s="406">
        <v>1</v>
      </c>
      <c r="AV62" s="406">
        <v>1</v>
      </c>
      <c r="AW62" s="406">
        <v>1</v>
      </c>
      <c r="AX62" s="406">
        <v>1</v>
      </c>
      <c r="AY62" s="406">
        <v>1</v>
      </c>
      <c r="AZ62" s="406">
        <v>1</v>
      </c>
      <c r="BA62" s="406">
        <v>1</v>
      </c>
      <c r="BB62" s="406">
        <v>1</v>
      </c>
      <c r="BC62" s="406">
        <v>1</v>
      </c>
      <c r="BD62" s="406"/>
      <c r="BE62" s="406"/>
      <c r="BF62" s="406"/>
      <c r="BG62" s="406">
        <v>1</v>
      </c>
      <c r="BH62" s="406">
        <v>1</v>
      </c>
      <c r="BI62" s="406"/>
      <c r="BK62" s="424" t="str">
        <f t="shared" si="15"/>
        <v>+H62</v>
      </c>
      <c r="BL62" s="424" t="str">
        <f t="shared" si="15"/>
        <v>+H62</v>
      </c>
      <c r="BM62" s="424" t="str">
        <f t="shared" si="15"/>
        <v>+H62</v>
      </c>
      <c r="BN62" s="424" t="str">
        <f t="shared" si="15"/>
        <v>+H62</v>
      </c>
      <c r="BO62" s="424" t="str">
        <f t="shared" si="15"/>
        <v>+H62</v>
      </c>
      <c r="BP62" s="424" t="str">
        <f t="shared" si="15"/>
        <v>+H62</v>
      </c>
      <c r="BQ62" s="424" t="str">
        <f t="shared" si="15"/>
        <v>+H62</v>
      </c>
      <c r="BR62" s="424" t="str">
        <f t="shared" si="15"/>
        <v>+H62</v>
      </c>
      <c r="BS62" s="424" t="str">
        <f t="shared" si="15"/>
        <v>+H62</v>
      </c>
      <c r="BT62" s="424" t="str">
        <f t="shared" si="15"/>
        <v>+H62</v>
      </c>
      <c r="BU62" s="424" t="str">
        <f t="shared" si="15"/>
        <v>+H62</v>
      </c>
      <c r="BV62" s="424" t="str">
        <f t="shared" si="15"/>
        <v/>
      </c>
      <c r="BW62" s="424" t="str">
        <f t="shared" si="15"/>
        <v>+H62</v>
      </c>
      <c r="BX62" s="424" t="str">
        <f t="shared" si="15"/>
        <v/>
      </c>
      <c r="BY62" s="424" t="str">
        <f t="shared" si="15"/>
        <v/>
      </c>
      <c r="BZ62" s="424" t="str">
        <f t="shared" si="15"/>
        <v/>
      </c>
      <c r="CA62" s="424" t="str">
        <f t="shared" si="18"/>
        <v/>
      </c>
      <c r="CB62" s="424" t="str">
        <f t="shared" si="18"/>
        <v/>
      </c>
      <c r="CC62" s="424" t="str">
        <f t="shared" si="18"/>
        <v/>
      </c>
      <c r="CD62" s="424" t="str">
        <f t="shared" si="18"/>
        <v/>
      </c>
      <c r="CE62" s="424" t="str">
        <f t="shared" si="18"/>
        <v/>
      </c>
      <c r="CF62" s="424" t="str">
        <f t="shared" si="18"/>
        <v/>
      </c>
      <c r="CG62" s="424" t="str">
        <f t="shared" si="18"/>
        <v/>
      </c>
      <c r="CH62" s="424" t="str">
        <f t="shared" si="18"/>
        <v/>
      </c>
      <c r="CI62" s="424" t="str">
        <f t="shared" si="18"/>
        <v/>
      </c>
      <c r="CJ62" s="424" t="str">
        <f t="shared" si="18"/>
        <v/>
      </c>
      <c r="CK62" s="424" t="str">
        <f t="shared" si="18"/>
        <v/>
      </c>
      <c r="CL62" s="424" t="str">
        <f t="shared" si="18"/>
        <v>+H62</v>
      </c>
      <c r="CM62" s="424" t="str">
        <f t="shared" si="18"/>
        <v>+H62</v>
      </c>
      <c r="CN62" s="424" t="str">
        <f t="shared" si="18"/>
        <v>+H62</v>
      </c>
      <c r="CO62" s="424" t="str">
        <f t="shared" si="16"/>
        <v>+H62</v>
      </c>
      <c r="CP62" s="424" t="str">
        <f t="shared" si="16"/>
        <v>+H62</v>
      </c>
      <c r="CQ62" s="424" t="str">
        <f t="shared" si="16"/>
        <v>+H62</v>
      </c>
      <c r="CR62" s="424" t="str">
        <f t="shared" si="16"/>
        <v>+H62</v>
      </c>
      <c r="CS62" s="424" t="str">
        <f t="shared" si="16"/>
        <v>+H62</v>
      </c>
      <c r="CT62" s="424" t="str">
        <f t="shared" si="16"/>
        <v>+H62</v>
      </c>
      <c r="CU62" s="424" t="str">
        <f t="shared" si="16"/>
        <v>+H62</v>
      </c>
      <c r="CV62" s="424" t="str">
        <f t="shared" si="16"/>
        <v>+H62</v>
      </c>
      <c r="CW62" s="424" t="str">
        <f t="shared" si="16"/>
        <v>+H62</v>
      </c>
      <c r="CX62" s="424" t="str">
        <f t="shared" si="16"/>
        <v>+H62</v>
      </c>
      <c r="CY62" s="424" t="str">
        <f t="shared" si="16"/>
        <v>+H62</v>
      </c>
      <c r="CZ62" s="424" t="str">
        <f t="shared" si="16"/>
        <v>+H62</v>
      </c>
      <c r="DA62" s="424" t="str">
        <f t="shared" si="16"/>
        <v>+H62</v>
      </c>
      <c r="DB62" s="424" t="str">
        <f t="shared" si="16"/>
        <v>+H62</v>
      </c>
      <c r="DC62" s="424" t="str">
        <f t="shared" si="17"/>
        <v>+H62</v>
      </c>
      <c r="DD62" s="424" t="str">
        <f t="shared" si="17"/>
        <v>+H62</v>
      </c>
      <c r="DE62" s="424" t="str">
        <f t="shared" si="17"/>
        <v/>
      </c>
      <c r="DF62" s="424" t="str">
        <f t="shared" si="14"/>
        <v/>
      </c>
      <c r="DG62" s="424" t="str">
        <f t="shared" si="14"/>
        <v/>
      </c>
      <c r="DH62" s="424" t="str">
        <f t="shared" si="10"/>
        <v>+H62</v>
      </c>
      <c r="DI62" s="424" t="str">
        <f t="shared" si="10"/>
        <v>+H62</v>
      </c>
      <c r="DJ62" s="424" t="str">
        <f t="shared" si="10"/>
        <v/>
      </c>
    </row>
    <row r="63" spans="2:114" ht="13.15" customHeight="1">
      <c r="B63" s="1626"/>
      <c r="C63" s="1629" t="s">
        <v>726</v>
      </c>
      <c r="D63" s="1630"/>
      <c r="E63" s="1338" t="s">
        <v>595</v>
      </c>
      <c r="F63" s="420" t="s">
        <v>597</v>
      </c>
      <c r="G63" s="410" t="s">
        <v>462</v>
      </c>
      <c r="H63" s="418">
        <v>1</v>
      </c>
      <c r="I63" s="408">
        <f t="shared" si="6"/>
        <v>35</v>
      </c>
      <c r="J63" s="406">
        <v>1</v>
      </c>
      <c r="K63" s="406">
        <v>1</v>
      </c>
      <c r="L63" s="406">
        <v>1</v>
      </c>
      <c r="M63" s="406">
        <v>1</v>
      </c>
      <c r="N63" s="406">
        <v>1</v>
      </c>
      <c r="O63" s="406">
        <v>1</v>
      </c>
      <c r="P63" s="406">
        <v>1</v>
      </c>
      <c r="Q63" s="406">
        <v>1</v>
      </c>
      <c r="R63" s="406">
        <v>1</v>
      </c>
      <c r="S63" s="406">
        <v>1</v>
      </c>
      <c r="T63" s="406">
        <v>1</v>
      </c>
      <c r="U63" s="406">
        <v>1</v>
      </c>
      <c r="V63" s="406">
        <v>1</v>
      </c>
      <c r="W63" s="406"/>
      <c r="X63" s="406"/>
      <c r="Y63" s="406"/>
      <c r="Z63" s="406"/>
      <c r="AA63" s="406"/>
      <c r="AB63" s="406"/>
      <c r="AC63" s="406"/>
      <c r="AD63" s="406"/>
      <c r="AE63" s="406"/>
      <c r="AF63" s="406"/>
      <c r="AG63" s="406"/>
      <c r="AH63" s="406"/>
      <c r="AI63" s="406"/>
      <c r="AJ63" s="406"/>
      <c r="AK63" s="406">
        <v>1</v>
      </c>
      <c r="AL63" s="406">
        <v>1</v>
      </c>
      <c r="AM63" s="406">
        <v>1</v>
      </c>
      <c r="AN63" s="406">
        <v>1</v>
      </c>
      <c r="AO63" s="406">
        <v>1</v>
      </c>
      <c r="AP63" s="406">
        <v>1</v>
      </c>
      <c r="AQ63" s="406">
        <v>1</v>
      </c>
      <c r="AR63" s="406">
        <v>1</v>
      </c>
      <c r="AS63" s="406">
        <v>1</v>
      </c>
      <c r="AT63" s="406">
        <v>1</v>
      </c>
      <c r="AU63" s="406">
        <v>1</v>
      </c>
      <c r="AV63" s="406">
        <v>1</v>
      </c>
      <c r="AW63" s="406">
        <v>1</v>
      </c>
      <c r="AX63" s="406">
        <v>1</v>
      </c>
      <c r="AY63" s="406">
        <v>1</v>
      </c>
      <c r="AZ63" s="406">
        <v>1</v>
      </c>
      <c r="BA63" s="406">
        <v>1</v>
      </c>
      <c r="BB63" s="406">
        <v>1</v>
      </c>
      <c r="BC63" s="406">
        <v>1</v>
      </c>
      <c r="BD63" s="406"/>
      <c r="BE63" s="406"/>
      <c r="BF63" s="406"/>
      <c r="BG63" s="406">
        <v>1</v>
      </c>
      <c r="BH63" s="406">
        <v>1</v>
      </c>
      <c r="BI63" s="406">
        <v>1</v>
      </c>
      <c r="BK63" s="424" t="str">
        <f t="shared" si="15"/>
        <v>+H63</v>
      </c>
      <c r="BL63" s="424" t="str">
        <f t="shared" si="15"/>
        <v>+H63</v>
      </c>
      <c r="BM63" s="424" t="str">
        <f t="shared" si="15"/>
        <v>+H63</v>
      </c>
      <c r="BN63" s="424" t="str">
        <f t="shared" si="15"/>
        <v>+H63</v>
      </c>
      <c r="BO63" s="424" t="str">
        <f t="shared" si="15"/>
        <v>+H63</v>
      </c>
      <c r="BP63" s="424" t="str">
        <f t="shared" si="15"/>
        <v>+H63</v>
      </c>
      <c r="BQ63" s="424" t="str">
        <f t="shared" si="15"/>
        <v>+H63</v>
      </c>
      <c r="BR63" s="424" t="str">
        <f t="shared" si="15"/>
        <v>+H63</v>
      </c>
      <c r="BS63" s="424" t="str">
        <f t="shared" si="15"/>
        <v>+H63</v>
      </c>
      <c r="BT63" s="424" t="str">
        <f t="shared" si="15"/>
        <v>+H63</v>
      </c>
      <c r="BU63" s="424" t="str">
        <f t="shared" si="15"/>
        <v>+H63</v>
      </c>
      <c r="BV63" s="424" t="str">
        <f t="shared" si="15"/>
        <v>+H63</v>
      </c>
      <c r="BW63" s="424" t="str">
        <f t="shared" si="15"/>
        <v>+H63</v>
      </c>
      <c r="BX63" s="424" t="str">
        <f t="shared" si="15"/>
        <v/>
      </c>
      <c r="BY63" s="424" t="str">
        <f t="shared" si="15"/>
        <v/>
      </c>
      <c r="BZ63" s="424" t="str">
        <f t="shared" si="15"/>
        <v/>
      </c>
      <c r="CA63" s="424" t="str">
        <f t="shared" si="18"/>
        <v/>
      </c>
      <c r="CB63" s="424" t="str">
        <f t="shared" si="18"/>
        <v/>
      </c>
      <c r="CC63" s="424" t="str">
        <f t="shared" si="18"/>
        <v/>
      </c>
      <c r="CD63" s="424" t="str">
        <f t="shared" si="18"/>
        <v/>
      </c>
      <c r="CE63" s="424" t="str">
        <f t="shared" si="18"/>
        <v/>
      </c>
      <c r="CF63" s="424" t="str">
        <f t="shared" si="18"/>
        <v/>
      </c>
      <c r="CG63" s="424" t="str">
        <f t="shared" si="18"/>
        <v/>
      </c>
      <c r="CH63" s="424" t="str">
        <f t="shared" si="18"/>
        <v/>
      </c>
      <c r="CI63" s="424" t="str">
        <f t="shared" si="18"/>
        <v/>
      </c>
      <c r="CJ63" s="424" t="str">
        <f t="shared" si="18"/>
        <v/>
      </c>
      <c r="CK63" s="424" t="str">
        <f t="shared" si="18"/>
        <v/>
      </c>
      <c r="CL63" s="424" t="str">
        <f t="shared" si="18"/>
        <v>+H63</v>
      </c>
      <c r="CM63" s="424" t="str">
        <f t="shared" si="18"/>
        <v>+H63</v>
      </c>
      <c r="CN63" s="424" t="str">
        <f t="shared" si="18"/>
        <v>+H63</v>
      </c>
      <c r="CO63" s="424" t="str">
        <f t="shared" si="16"/>
        <v>+H63</v>
      </c>
      <c r="CP63" s="424" t="str">
        <f t="shared" si="16"/>
        <v>+H63</v>
      </c>
      <c r="CQ63" s="424" t="str">
        <f t="shared" si="16"/>
        <v>+H63</v>
      </c>
      <c r="CR63" s="424" t="str">
        <f t="shared" si="16"/>
        <v>+H63</v>
      </c>
      <c r="CS63" s="424" t="str">
        <f t="shared" si="16"/>
        <v>+H63</v>
      </c>
      <c r="CT63" s="424" t="str">
        <f t="shared" si="16"/>
        <v>+H63</v>
      </c>
      <c r="CU63" s="424" t="str">
        <f t="shared" si="16"/>
        <v>+H63</v>
      </c>
      <c r="CV63" s="424" t="str">
        <f t="shared" si="16"/>
        <v>+H63</v>
      </c>
      <c r="CW63" s="424" t="str">
        <f t="shared" si="16"/>
        <v>+H63</v>
      </c>
      <c r="CX63" s="424" t="str">
        <f t="shared" si="16"/>
        <v>+H63</v>
      </c>
      <c r="CY63" s="424" t="str">
        <f t="shared" si="16"/>
        <v>+H63</v>
      </c>
      <c r="CZ63" s="424" t="str">
        <f t="shared" si="16"/>
        <v>+H63</v>
      </c>
      <c r="DA63" s="424" t="str">
        <f t="shared" si="16"/>
        <v>+H63</v>
      </c>
      <c r="DB63" s="424" t="str">
        <f t="shared" si="16"/>
        <v>+H63</v>
      </c>
      <c r="DC63" s="424" t="str">
        <f t="shared" si="17"/>
        <v>+H63</v>
      </c>
      <c r="DD63" s="424" t="str">
        <f t="shared" si="17"/>
        <v>+H63</v>
      </c>
      <c r="DE63" s="424" t="str">
        <f t="shared" si="17"/>
        <v/>
      </c>
      <c r="DF63" s="424" t="str">
        <f t="shared" si="14"/>
        <v/>
      </c>
      <c r="DG63" s="424" t="str">
        <f t="shared" si="14"/>
        <v/>
      </c>
      <c r="DH63" s="424" t="str">
        <f t="shared" si="10"/>
        <v>+H63</v>
      </c>
      <c r="DI63" s="424" t="str">
        <f t="shared" si="10"/>
        <v>+H63</v>
      </c>
      <c r="DJ63" s="424" t="str">
        <f t="shared" si="10"/>
        <v>+H63</v>
      </c>
    </row>
    <row r="64" spans="2:114">
      <c r="B64" s="1626"/>
      <c r="C64" s="1631"/>
      <c r="D64" s="1632"/>
      <c r="E64" s="1339"/>
      <c r="F64" s="420" t="s">
        <v>598</v>
      </c>
      <c r="G64" s="410" t="s">
        <v>463</v>
      </c>
      <c r="H64" s="418">
        <v>1</v>
      </c>
      <c r="I64" s="408">
        <f t="shared" si="6"/>
        <v>34</v>
      </c>
      <c r="J64" s="406">
        <v>1</v>
      </c>
      <c r="K64" s="406">
        <v>1</v>
      </c>
      <c r="L64" s="406">
        <v>1</v>
      </c>
      <c r="M64" s="406">
        <v>1</v>
      </c>
      <c r="N64" s="406">
        <v>1</v>
      </c>
      <c r="O64" s="406">
        <v>1</v>
      </c>
      <c r="P64" s="406">
        <v>1</v>
      </c>
      <c r="Q64" s="406"/>
      <c r="R64" s="406">
        <v>1</v>
      </c>
      <c r="S64" s="406">
        <v>1</v>
      </c>
      <c r="T64" s="406">
        <v>1</v>
      </c>
      <c r="U64" s="406">
        <v>1</v>
      </c>
      <c r="V64" s="406">
        <v>1</v>
      </c>
      <c r="W64" s="406"/>
      <c r="X64" s="406"/>
      <c r="Y64" s="406"/>
      <c r="Z64" s="406"/>
      <c r="AA64" s="406"/>
      <c r="AB64" s="406"/>
      <c r="AC64" s="406"/>
      <c r="AD64" s="406"/>
      <c r="AE64" s="406"/>
      <c r="AF64" s="406"/>
      <c r="AG64" s="406"/>
      <c r="AH64" s="406"/>
      <c r="AI64" s="406"/>
      <c r="AJ64" s="406"/>
      <c r="AK64" s="406">
        <v>1</v>
      </c>
      <c r="AL64" s="406">
        <v>1</v>
      </c>
      <c r="AM64" s="406">
        <v>1</v>
      </c>
      <c r="AN64" s="406">
        <v>1</v>
      </c>
      <c r="AO64" s="406">
        <v>1</v>
      </c>
      <c r="AP64" s="406">
        <v>1</v>
      </c>
      <c r="AQ64" s="406">
        <v>1</v>
      </c>
      <c r="AR64" s="406">
        <v>1</v>
      </c>
      <c r="AS64" s="406">
        <v>1</v>
      </c>
      <c r="AT64" s="406">
        <v>1</v>
      </c>
      <c r="AU64" s="406">
        <v>1</v>
      </c>
      <c r="AV64" s="406">
        <v>1</v>
      </c>
      <c r="AW64" s="406">
        <v>1</v>
      </c>
      <c r="AX64" s="406">
        <v>1</v>
      </c>
      <c r="AY64" s="406">
        <v>1</v>
      </c>
      <c r="AZ64" s="406">
        <v>1</v>
      </c>
      <c r="BA64" s="406">
        <v>1</v>
      </c>
      <c r="BB64" s="406">
        <v>1</v>
      </c>
      <c r="BC64" s="406">
        <v>1</v>
      </c>
      <c r="BD64" s="406"/>
      <c r="BE64" s="406"/>
      <c r="BF64" s="406"/>
      <c r="BG64" s="406">
        <v>1</v>
      </c>
      <c r="BH64" s="406">
        <v>1</v>
      </c>
      <c r="BI64" s="406">
        <v>1</v>
      </c>
      <c r="BK64" s="424" t="str">
        <f t="shared" si="15"/>
        <v>+H64</v>
      </c>
      <c r="BL64" s="424" t="str">
        <f t="shared" si="15"/>
        <v>+H64</v>
      </c>
      <c r="BM64" s="424" t="str">
        <f t="shared" si="15"/>
        <v>+H64</v>
      </c>
      <c r="BN64" s="424" t="str">
        <f t="shared" si="15"/>
        <v>+H64</v>
      </c>
      <c r="BO64" s="424" t="str">
        <f t="shared" si="15"/>
        <v>+H64</v>
      </c>
      <c r="BP64" s="424" t="str">
        <f t="shared" si="15"/>
        <v>+H64</v>
      </c>
      <c r="BQ64" s="424" t="str">
        <f t="shared" si="15"/>
        <v>+H64</v>
      </c>
      <c r="BR64" s="424" t="str">
        <f t="shared" si="15"/>
        <v/>
      </c>
      <c r="BS64" s="424" t="str">
        <f t="shared" si="15"/>
        <v>+H64</v>
      </c>
      <c r="BT64" s="424" t="str">
        <f t="shared" si="15"/>
        <v>+H64</v>
      </c>
      <c r="BU64" s="424" t="str">
        <f t="shared" si="15"/>
        <v>+H64</v>
      </c>
      <c r="BV64" s="424" t="str">
        <f t="shared" si="15"/>
        <v>+H64</v>
      </c>
      <c r="BW64" s="424" t="str">
        <f t="shared" si="15"/>
        <v>+H64</v>
      </c>
      <c r="BX64" s="424" t="str">
        <f t="shared" si="15"/>
        <v/>
      </c>
      <c r="BY64" s="424" t="str">
        <f t="shared" si="15"/>
        <v/>
      </c>
      <c r="BZ64" s="424" t="str">
        <f t="shared" si="15"/>
        <v/>
      </c>
      <c r="CA64" s="424" t="str">
        <f t="shared" si="18"/>
        <v/>
      </c>
      <c r="CB64" s="424" t="str">
        <f t="shared" si="18"/>
        <v/>
      </c>
      <c r="CC64" s="424" t="str">
        <f t="shared" si="18"/>
        <v/>
      </c>
      <c r="CD64" s="424" t="str">
        <f t="shared" si="18"/>
        <v/>
      </c>
      <c r="CE64" s="424" t="str">
        <f t="shared" si="18"/>
        <v/>
      </c>
      <c r="CF64" s="424" t="str">
        <f t="shared" si="18"/>
        <v/>
      </c>
      <c r="CG64" s="424" t="str">
        <f t="shared" si="18"/>
        <v/>
      </c>
      <c r="CH64" s="424" t="str">
        <f t="shared" si="18"/>
        <v/>
      </c>
      <c r="CI64" s="424" t="str">
        <f t="shared" si="18"/>
        <v/>
      </c>
      <c r="CJ64" s="424" t="str">
        <f t="shared" si="18"/>
        <v/>
      </c>
      <c r="CK64" s="424" t="str">
        <f t="shared" si="18"/>
        <v/>
      </c>
      <c r="CL64" s="424" t="str">
        <f t="shared" si="18"/>
        <v>+H64</v>
      </c>
      <c r="CM64" s="424" t="str">
        <f t="shared" si="18"/>
        <v>+H64</v>
      </c>
      <c r="CN64" s="424" t="str">
        <f t="shared" si="18"/>
        <v>+H64</v>
      </c>
      <c r="CO64" s="424" t="str">
        <f t="shared" si="16"/>
        <v>+H64</v>
      </c>
      <c r="CP64" s="424" t="str">
        <f t="shared" si="16"/>
        <v>+H64</v>
      </c>
      <c r="CQ64" s="424" t="str">
        <f t="shared" si="16"/>
        <v>+H64</v>
      </c>
      <c r="CR64" s="424" t="str">
        <f t="shared" si="16"/>
        <v>+H64</v>
      </c>
      <c r="CS64" s="424" t="str">
        <f t="shared" si="16"/>
        <v>+H64</v>
      </c>
      <c r="CT64" s="424" t="str">
        <f t="shared" si="16"/>
        <v>+H64</v>
      </c>
      <c r="CU64" s="424" t="str">
        <f t="shared" si="16"/>
        <v>+H64</v>
      </c>
      <c r="CV64" s="424" t="str">
        <f t="shared" si="16"/>
        <v>+H64</v>
      </c>
      <c r="CW64" s="424" t="str">
        <f t="shared" si="16"/>
        <v>+H64</v>
      </c>
      <c r="CX64" s="424" t="str">
        <f t="shared" si="16"/>
        <v>+H64</v>
      </c>
      <c r="CY64" s="424" t="str">
        <f t="shared" si="16"/>
        <v>+H64</v>
      </c>
      <c r="CZ64" s="424" t="str">
        <f t="shared" si="16"/>
        <v>+H64</v>
      </c>
      <c r="DA64" s="424" t="str">
        <f t="shared" si="16"/>
        <v>+H64</v>
      </c>
      <c r="DB64" s="424" t="str">
        <f t="shared" si="16"/>
        <v>+H64</v>
      </c>
      <c r="DC64" s="424" t="str">
        <f t="shared" si="17"/>
        <v>+H64</v>
      </c>
      <c r="DD64" s="424" t="str">
        <f t="shared" si="17"/>
        <v>+H64</v>
      </c>
      <c r="DE64" s="424" t="str">
        <f t="shared" si="17"/>
        <v/>
      </c>
      <c r="DF64" s="424" t="str">
        <f t="shared" si="14"/>
        <v/>
      </c>
      <c r="DG64" s="424" t="str">
        <f t="shared" si="14"/>
        <v/>
      </c>
      <c r="DH64" s="424" t="str">
        <f t="shared" si="10"/>
        <v>+H64</v>
      </c>
      <c r="DI64" s="424" t="str">
        <f t="shared" si="10"/>
        <v>+H64</v>
      </c>
      <c r="DJ64" s="424" t="str">
        <f t="shared" si="10"/>
        <v>+H64</v>
      </c>
    </row>
    <row r="65" spans="2:114">
      <c r="B65" s="1626"/>
      <c r="C65" s="1631"/>
      <c r="D65" s="1632"/>
      <c r="E65" s="1339"/>
      <c r="F65" s="420" t="s">
        <v>599</v>
      </c>
      <c r="G65" s="410" t="s">
        <v>464</v>
      </c>
      <c r="H65" s="418">
        <v>1</v>
      </c>
      <c r="I65" s="408">
        <f t="shared" si="6"/>
        <v>33</v>
      </c>
      <c r="J65" s="406">
        <v>1</v>
      </c>
      <c r="K65" s="406">
        <v>1</v>
      </c>
      <c r="L65" s="406">
        <v>1</v>
      </c>
      <c r="M65" s="406">
        <v>1</v>
      </c>
      <c r="N65" s="406">
        <v>1</v>
      </c>
      <c r="O65" s="406">
        <v>1</v>
      </c>
      <c r="P65" s="406">
        <v>1</v>
      </c>
      <c r="Q65" s="406"/>
      <c r="R65" s="406"/>
      <c r="S65" s="406">
        <v>1</v>
      </c>
      <c r="T65" s="406">
        <v>1</v>
      </c>
      <c r="U65" s="406">
        <v>1</v>
      </c>
      <c r="V65" s="406">
        <v>1</v>
      </c>
      <c r="W65" s="406"/>
      <c r="X65" s="406"/>
      <c r="Y65" s="406"/>
      <c r="Z65" s="406"/>
      <c r="AA65" s="406"/>
      <c r="AB65" s="406"/>
      <c r="AC65" s="406"/>
      <c r="AD65" s="406"/>
      <c r="AE65" s="406"/>
      <c r="AF65" s="406"/>
      <c r="AG65" s="406"/>
      <c r="AH65" s="406"/>
      <c r="AI65" s="406"/>
      <c r="AJ65" s="406"/>
      <c r="AK65" s="406">
        <v>1</v>
      </c>
      <c r="AL65" s="406">
        <v>1</v>
      </c>
      <c r="AM65" s="406">
        <v>1</v>
      </c>
      <c r="AN65" s="406">
        <v>1</v>
      </c>
      <c r="AO65" s="406">
        <v>1</v>
      </c>
      <c r="AP65" s="406">
        <v>1</v>
      </c>
      <c r="AQ65" s="406">
        <v>1</v>
      </c>
      <c r="AR65" s="406">
        <v>1</v>
      </c>
      <c r="AS65" s="406">
        <v>1</v>
      </c>
      <c r="AT65" s="406">
        <v>1</v>
      </c>
      <c r="AU65" s="406">
        <v>1</v>
      </c>
      <c r="AV65" s="406">
        <v>1</v>
      </c>
      <c r="AW65" s="406">
        <v>1</v>
      </c>
      <c r="AX65" s="406">
        <v>1</v>
      </c>
      <c r="AY65" s="406">
        <v>1</v>
      </c>
      <c r="AZ65" s="406">
        <v>1</v>
      </c>
      <c r="BA65" s="406">
        <v>1</v>
      </c>
      <c r="BB65" s="406">
        <v>1</v>
      </c>
      <c r="BC65" s="406">
        <v>1</v>
      </c>
      <c r="BD65" s="406"/>
      <c r="BE65" s="406"/>
      <c r="BF65" s="406"/>
      <c r="BG65" s="406">
        <v>1</v>
      </c>
      <c r="BH65" s="406">
        <v>1</v>
      </c>
      <c r="BI65" s="406">
        <v>1</v>
      </c>
      <c r="BK65" s="424" t="str">
        <f t="shared" si="15"/>
        <v>+H65</v>
      </c>
      <c r="BL65" s="424" t="str">
        <f t="shared" si="15"/>
        <v>+H65</v>
      </c>
      <c r="BM65" s="424" t="str">
        <f t="shared" si="15"/>
        <v>+H65</v>
      </c>
      <c r="BN65" s="424" t="str">
        <f t="shared" si="15"/>
        <v>+H65</v>
      </c>
      <c r="BO65" s="424" t="str">
        <f t="shared" si="15"/>
        <v>+H65</v>
      </c>
      <c r="BP65" s="424" t="str">
        <f t="shared" si="15"/>
        <v>+H65</v>
      </c>
      <c r="BQ65" s="424" t="str">
        <f t="shared" si="15"/>
        <v>+H65</v>
      </c>
      <c r="BR65" s="424" t="str">
        <f t="shared" si="15"/>
        <v/>
      </c>
      <c r="BS65" s="424" t="str">
        <f t="shared" si="15"/>
        <v/>
      </c>
      <c r="BT65" s="424" t="str">
        <f t="shared" si="15"/>
        <v>+H65</v>
      </c>
      <c r="BU65" s="424" t="str">
        <f t="shared" si="15"/>
        <v>+H65</v>
      </c>
      <c r="BV65" s="424" t="str">
        <f t="shared" si="15"/>
        <v>+H65</v>
      </c>
      <c r="BW65" s="424" t="str">
        <f t="shared" si="15"/>
        <v>+H65</v>
      </c>
      <c r="BX65" s="424" t="str">
        <f t="shared" si="15"/>
        <v/>
      </c>
      <c r="BY65" s="424" t="str">
        <f t="shared" si="15"/>
        <v/>
      </c>
      <c r="BZ65" s="424" t="str">
        <f t="shared" si="15"/>
        <v/>
      </c>
      <c r="CA65" s="424" t="str">
        <f t="shared" si="18"/>
        <v/>
      </c>
      <c r="CB65" s="424" t="str">
        <f t="shared" si="18"/>
        <v/>
      </c>
      <c r="CC65" s="424" t="str">
        <f t="shared" si="18"/>
        <v/>
      </c>
      <c r="CD65" s="424" t="str">
        <f t="shared" si="18"/>
        <v/>
      </c>
      <c r="CE65" s="424" t="str">
        <f t="shared" si="18"/>
        <v/>
      </c>
      <c r="CF65" s="424" t="str">
        <f t="shared" si="18"/>
        <v/>
      </c>
      <c r="CG65" s="424" t="str">
        <f t="shared" si="18"/>
        <v/>
      </c>
      <c r="CH65" s="424" t="str">
        <f t="shared" si="18"/>
        <v/>
      </c>
      <c r="CI65" s="424" t="str">
        <f t="shared" si="18"/>
        <v/>
      </c>
      <c r="CJ65" s="424" t="str">
        <f t="shared" si="18"/>
        <v/>
      </c>
      <c r="CK65" s="424" t="str">
        <f t="shared" si="18"/>
        <v/>
      </c>
      <c r="CL65" s="424" t="str">
        <f t="shared" si="18"/>
        <v>+H65</v>
      </c>
      <c r="CM65" s="424" t="str">
        <f t="shared" si="18"/>
        <v>+H65</v>
      </c>
      <c r="CN65" s="424" t="str">
        <f t="shared" si="18"/>
        <v>+H65</v>
      </c>
      <c r="CO65" s="424" t="str">
        <f t="shared" si="16"/>
        <v>+H65</v>
      </c>
      <c r="CP65" s="424" t="str">
        <f t="shared" si="16"/>
        <v>+H65</v>
      </c>
      <c r="CQ65" s="424" t="str">
        <f t="shared" si="16"/>
        <v>+H65</v>
      </c>
      <c r="CR65" s="424" t="str">
        <f t="shared" si="16"/>
        <v>+H65</v>
      </c>
      <c r="CS65" s="424" t="str">
        <f t="shared" si="16"/>
        <v>+H65</v>
      </c>
      <c r="CT65" s="424" t="str">
        <f t="shared" si="16"/>
        <v>+H65</v>
      </c>
      <c r="CU65" s="424" t="str">
        <f t="shared" si="16"/>
        <v>+H65</v>
      </c>
      <c r="CV65" s="424" t="str">
        <f t="shared" si="16"/>
        <v>+H65</v>
      </c>
      <c r="CW65" s="424" t="str">
        <f t="shared" si="16"/>
        <v>+H65</v>
      </c>
      <c r="CX65" s="424" t="str">
        <f t="shared" si="16"/>
        <v>+H65</v>
      </c>
      <c r="CY65" s="424" t="str">
        <f t="shared" si="16"/>
        <v>+H65</v>
      </c>
      <c r="CZ65" s="424" t="str">
        <f t="shared" si="16"/>
        <v>+H65</v>
      </c>
      <c r="DA65" s="424" t="str">
        <f t="shared" si="16"/>
        <v>+H65</v>
      </c>
      <c r="DB65" s="424" t="str">
        <f t="shared" si="16"/>
        <v>+H65</v>
      </c>
      <c r="DC65" s="424" t="str">
        <f t="shared" si="17"/>
        <v>+H65</v>
      </c>
      <c r="DD65" s="424" t="str">
        <f t="shared" si="17"/>
        <v>+H65</v>
      </c>
      <c r="DE65" s="424" t="str">
        <f t="shared" si="17"/>
        <v/>
      </c>
      <c r="DF65" s="424" t="str">
        <f t="shared" si="14"/>
        <v/>
      </c>
      <c r="DG65" s="424" t="str">
        <f t="shared" si="14"/>
        <v/>
      </c>
      <c r="DH65" s="424" t="str">
        <f t="shared" si="10"/>
        <v>+H65</v>
      </c>
      <c r="DI65" s="424" t="str">
        <f t="shared" si="10"/>
        <v>+H65</v>
      </c>
      <c r="DJ65" s="424" t="str">
        <f t="shared" si="10"/>
        <v>+H65</v>
      </c>
    </row>
    <row r="66" spans="2:114">
      <c r="B66" s="1626"/>
      <c r="C66" s="1631"/>
      <c r="D66" s="1632"/>
      <c r="E66" s="1339"/>
      <c r="F66" s="420" t="s">
        <v>600</v>
      </c>
      <c r="G66" s="410" t="s">
        <v>465</v>
      </c>
      <c r="H66" s="418">
        <v>1</v>
      </c>
      <c r="I66" s="408">
        <f t="shared" si="6"/>
        <v>32</v>
      </c>
      <c r="J66" s="406">
        <v>1</v>
      </c>
      <c r="K66" s="406">
        <v>1</v>
      </c>
      <c r="L66" s="406">
        <v>1</v>
      </c>
      <c r="M66" s="406">
        <v>1</v>
      </c>
      <c r="N66" s="406">
        <v>1</v>
      </c>
      <c r="O66" s="406">
        <v>1</v>
      </c>
      <c r="P66" s="406">
        <v>1</v>
      </c>
      <c r="Q66" s="406"/>
      <c r="R66" s="406"/>
      <c r="S66" s="406">
        <v>1</v>
      </c>
      <c r="T66" s="406">
        <v>1</v>
      </c>
      <c r="U66" s="406"/>
      <c r="V66" s="406">
        <v>1</v>
      </c>
      <c r="W66" s="406"/>
      <c r="X66" s="406"/>
      <c r="Y66" s="406"/>
      <c r="Z66" s="406"/>
      <c r="AA66" s="406"/>
      <c r="AB66" s="406"/>
      <c r="AC66" s="406"/>
      <c r="AD66" s="406"/>
      <c r="AE66" s="406"/>
      <c r="AF66" s="406"/>
      <c r="AG66" s="406"/>
      <c r="AH66" s="406"/>
      <c r="AI66" s="406"/>
      <c r="AJ66" s="406"/>
      <c r="AK66" s="406">
        <v>1</v>
      </c>
      <c r="AL66" s="406">
        <v>1</v>
      </c>
      <c r="AM66" s="406">
        <v>1</v>
      </c>
      <c r="AN66" s="406">
        <v>1</v>
      </c>
      <c r="AO66" s="406">
        <v>1</v>
      </c>
      <c r="AP66" s="406">
        <v>1</v>
      </c>
      <c r="AQ66" s="406">
        <v>1</v>
      </c>
      <c r="AR66" s="406">
        <v>1</v>
      </c>
      <c r="AS66" s="406">
        <v>1</v>
      </c>
      <c r="AT66" s="406">
        <v>1</v>
      </c>
      <c r="AU66" s="406">
        <v>1</v>
      </c>
      <c r="AV66" s="406">
        <v>1</v>
      </c>
      <c r="AW66" s="406">
        <v>1</v>
      </c>
      <c r="AX66" s="406">
        <v>1</v>
      </c>
      <c r="AY66" s="406">
        <v>1</v>
      </c>
      <c r="AZ66" s="406">
        <v>1</v>
      </c>
      <c r="BA66" s="406">
        <v>1</v>
      </c>
      <c r="BB66" s="406">
        <v>1</v>
      </c>
      <c r="BC66" s="406">
        <v>1</v>
      </c>
      <c r="BD66" s="406"/>
      <c r="BE66" s="406"/>
      <c r="BF66" s="406"/>
      <c r="BG66" s="406">
        <v>1</v>
      </c>
      <c r="BH66" s="406">
        <v>1</v>
      </c>
      <c r="BI66" s="406">
        <v>1</v>
      </c>
      <c r="BK66" s="424" t="str">
        <f t="shared" si="15"/>
        <v>+H66</v>
      </c>
      <c r="BL66" s="424" t="str">
        <f t="shared" si="15"/>
        <v>+H66</v>
      </c>
      <c r="BM66" s="424" t="str">
        <f t="shared" si="15"/>
        <v>+H66</v>
      </c>
      <c r="BN66" s="424" t="str">
        <f t="shared" si="15"/>
        <v>+H66</v>
      </c>
      <c r="BO66" s="424" t="str">
        <f t="shared" si="15"/>
        <v>+H66</v>
      </c>
      <c r="BP66" s="424" t="str">
        <f t="shared" si="15"/>
        <v>+H66</v>
      </c>
      <c r="BQ66" s="424" t="str">
        <f t="shared" si="15"/>
        <v>+H66</v>
      </c>
      <c r="BR66" s="424" t="str">
        <f t="shared" si="15"/>
        <v/>
      </c>
      <c r="BS66" s="424" t="str">
        <f t="shared" si="15"/>
        <v/>
      </c>
      <c r="BT66" s="424" t="str">
        <f t="shared" si="15"/>
        <v>+H66</v>
      </c>
      <c r="BU66" s="424" t="str">
        <f t="shared" si="15"/>
        <v>+H66</v>
      </c>
      <c r="BV66" s="424" t="str">
        <f t="shared" si="15"/>
        <v/>
      </c>
      <c r="BW66" s="424" t="str">
        <f t="shared" si="15"/>
        <v>+H66</v>
      </c>
      <c r="BX66" s="424" t="str">
        <f t="shared" si="15"/>
        <v/>
      </c>
      <c r="BY66" s="424" t="str">
        <f t="shared" si="15"/>
        <v/>
      </c>
      <c r="BZ66" s="424" t="str">
        <f t="shared" si="15"/>
        <v/>
      </c>
      <c r="CA66" s="424" t="str">
        <f t="shared" si="18"/>
        <v/>
      </c>
      <c r="CB66" s="424" t="str">
        <f t="shared" si="18"/>
        <v/>
      </c>
      <c r="CC66" s="424" t="str">
        <f t="shared" si="18"/>
        <v/>
      </c>
      <c r="CD66" s="424" t="str">
        <f t="shared" si="18"/>
        <v/>
      </c>
      <c r="CE66" s="424" t="str">
        <f t="shared" si="18"/>
        <v/>
      </c>
      <c r="CF66" s="424" t="str">
        <f t="shared" si="18"/>
        <v/>
      </c>
      <c r="CG66" s="424" t="str">
        <f t="shared" si="18"/>
        <v/>
      </c>
      <c r="CH66" s="424" t="str">
        <f t="shared" si="18"/>
        <v/>
      </c>
      <c r="CI66" s="424" t="str">
        <f t="shared" si="18"/>
        <v/>
      </c>
      <c r="CJ66" s="424" t="str">
        <f t="shared" si="18"/>
        <v/>
      </c>
      <c r="CK66" s="424" t="str">
        <f t="shared" si="18"/>
        <v/>
      </c>
      <c r="CL66" s="424" t="str">
        <f t="shared" si="18"/>
        <v>+H66</v>
      </c>
      <c r="CM66" s="424" t="str">
        <f t="shared" si="18"/>
        <v>+H66</v>
      </c>
      <c r="CN66" s="424" t="str">
        <f t="shared" si="18"/>
        <v>+H66</v>
      </c>
      <c r="CO66" s="424" t="str">
        <f t="shared" si="16"/>
        <v>+H66</v>
      </c>
      <c r="CP66" s="424" t="str">
        <f t="shared" si="16"/>
        <v>+H66</v>
      </c>
      <c r="CQ66" s="424" t="str">
        <f t="shared" si="16"/>
        <v>+H66</v>
      </c>
      <c r="CR66" s="424" t="str">
        <f t="shared" si="16"/>
        <v>+H66</v>
      </c>
      <c r="CS66" s="424" t="str">
        <f t="shared" si="16"/>
        <v>+H66</v>
      </c>
      <c r="CT66" s="424" t="str">
        <f t="shared" si="16"/>
        <v>+H66</v>
      </c>
      <c r="CU66" s="424" t="str">
        <f t="shared" si="16"/>
        <v>+H66</v>
      </c>
      <c r="CV66" s="424" t="str">
        <f t="shared" si="16"/>
        <v>+H66</v>
      </c>
      <c r="CW66" s="424" t="str">
        <f t="shared" si="16"/>
        <v>+H66</v>
      </c>
      <c r="CX66" s="424" t="str">
        <f t="shared" si="16"/>
        <v>+H66</v>
      </c>
      <c r="CY66" s="424" t="str">
        <f t="shared" si="16"/>
        <v>+H66</v>
      </c>
      <c r="CZ66" s="424" t="str">
        <f t="shared" si="16"/>
        <v>+H66</v>
      </c>
      <c r="DA66" s="424" t="str">
        <f t="shared" si="16"/>
        <v>+H66</v>
      </c>
      <c r="DB66" s="424" t="str">
        <f t="shared" si="16"/>
        <v>+H66</v>
      </c>
      <c r="DC66" s="424" t="str">
        <f t="shared" si="17"/>
        <v>+H66</v>
      </c>
      <c r="DD66" s="424" t="str">
        <f t="shared" si="17"/>
        <v>+H66</v>
      </c>
      <c r="DE66" s="424" t="str">
        <f t="shared" si="17"/>
        <v/>
      </c>
      <c r="DF66" s="424" t="str">
        <f t="shared" si="14"/>
        <v/>
      </c>
      <c r="DG66" s="424" t="str">
        <f t="shared" si="14"/>
        <v/>
      </c>
      <c r="DH66" s="424" t="str">
        <f t="shared" si="10"/>
        <v>+H66</v>
      </c>
      <c r="DI66" s="424" t="str">
        <f t="shared" si="10"/>
        <v>+H66</v>
      </c>
      <c r="DJ66" s="424" t="str">
        <f t="shared" si="10"/>
        <v>+H66</v>
      </c>
    </row>
    <row r="67" spans="2:114">
      <c r="B67" s="1626"/>
      <c r="C67" s="1631"/>
      <c r="D67" s="1632"/>
      <c r="E67" s="1340"/>
      <c r="F67" s="421" t="s">
        <v>601</v>
      </c>
      <c r="G67" s="411" t="s">
        <v>466</v>
      </c>
      <c r="H67" s="418">
        <v>1</v>
      </c>
      <c r="I67" s="408">
        <f t="shared" si="6"/>
        <v>30</v>
      </c>
      <c r="J67" s="406">
        <v>1</v>
      </c>
      <c r="K67" s="406">
        <v>1</v>
      </c>
      <c r="L67" s="406">
        <v>1</v>
      </c>
      <c r="M67" s="406">
        <v>1</v>
      </c>
      <c r="N67" s="406">
        <v>1</v>
      </c>
      <c r="O67" s="406">
        <v>1</v>
      </c>
      <c r="P67" s="406">
        <v>1</v>
      </c>
      <c r="Q67" s="406"/>
      <c r="R67" s="406"/>
      <c r="S67" s="406">
        <v>1</v>
      </c>
      <c r="T67" s="406">
        <v>1</v>
      </c>
      <c r="U67" s="406"/>
      <c r="V67" s="406">
        <v>1</v>
      </c>
      <c r="W67" s="406"/>
      <c r="X67" s="406"/>
      <c r="Y67" s="406"/>
      <c r="Z67" s="406"/>
      <c r="AA67" s="406"/>
      <c r="AB67" s="406"/>
      <c r="AC67" s="406"/>
      <c r="AD67" s="406"/>
      <c r="AE67" s="406"/>
      <c r="AF67" s="406"/>
      <c r="AG67" s="406"/>
      <c r="AH67" s="406"/>
      <c r="AI67" s="406"/>
      <c r="AJ67" s="406"/>
      <c r="AK67" s="406">
        <v>1</v>
      </c>
      <c r="AL67" s="406">
        <v>1</v>
      </c>
      <c r="AM67" s="406">
        <v>1</v>
      </c>
      <c r="AN67" s="406">
        <v>1</v>
      </c>
      <c r="AO67" s="406">
        <v>1</v>
      </c>
      <c r="AP67" s="406">
        <v>1</v>
      </c>
      <c r="AQ67" s="406">
        <v>1</v>
      </c>
      <c r="AR67" s="406">
        <v>1</v>
      </c>
      <c r="AS67" s="406">
        <v>1</v>
      </c>
      <c r="AT67" s="406">
        <v>1</v>
      </c>
      <c r="AU67" s="406">
        <v>1</v>
      </c>
      <c r="AV67" s="406">
        <v>1</v>
      </c>
      <c r="AW67" s="406">
        <v>1</v>
      </c>
      <c r="AX67" s="406">
        <v>1</v>
      </c>
      <c r="AY67" s="406">
        <v>1</v>
      </c>
      <c r="AZ67" s="406">
        <v>1</v>
      </c>
      <c r="BA67" s="406">
        <v>1</v>
      </c>
      <c r="BB67" s="406">
        <v>1</v>
      </c>
      <c r="BC67" s="406">
        <v>1</v>
      </c>
      <c r="BD67" s="406"/>
      <c r="BE67" s="406"/>
      <c r="BF67" s="406"/>
      <c r="BG67" s="406"/>
      <c r="BH67" s="406"/>
      <c r="BI67" s="406">
        <v>1</v>
      </c>
      <c r="BK67" s="424" t="str">
        <f t="shared" si="15"/>
        <v>+H67</v>
      </c>
      <c r="BL67" s="424" t="str">
        <f t="shared" si="15"/>
        <v>+H67</v>
      </c>
      <c r="BM67" s="424" t="str">
        <f t="shared" si="15"/>
        <v>+H67</v>
      </c>
      <c r="BN67" s="424" t="str">
        <f t="shared" si="15"/>
        <v>+H67</v>
      </c>
      <c r="BO67" s="424" t="str">
        <f t="shared" si="15"/>
        <v>+H67</v>
      </c>
      <c r="BP67" s="424" t="str">
        <f t="shared" si="15"/>
        <v>+H67</v>
      </c>
      <c r="BQ67" s="424" t="str">
        <f t="shared" si="15"/>
        <v>+H67</v>
      </c>
      <c r="BR67" s="424" t="str">
        <f t="shared" si="15"/>
        <v/>
      </c>
      <c r="BS67" s="424" t="str">
        <f t="shared" si="15"/>
        <v/>
      </c>
      <c r="BT67" s="424" t="str">
        <f t="shared" si="15"/>
        <v>+H67</v>
      </c>
      <c r="BU67" s="424" t="str">
        <f t="shared" si="15"/>
        <v>+H67</v>
      </c>
      <c r="BV67" s="424" t="str">
        <f t="shared" si="15"/>
        <v/>
      </c>
      <c r="BW67" s="424" t="str">
        <f t="shared" si="15"/>
        <v>+H67</v>
      </c>
      <c r="BX67" s="424" t="str">
        <f t="shared" si="15"/>
        <v/>
      </c>
      <c r="BY67" s="424" t="str">
        <f t="shared" si="15"/>
        <v/>
      </c>
      <c r="BZ67" s="424" t="str">
        <f t="shared" si="15"/>
        <v/>
      </c>
      <c r="CA67" s="424" t="str">
        <f t="shared" si="18"/>
        <v/>
      </c>
      <c r="CB67" s="424" t="str">
        <f t="shared" si="18"/>
        <v/>
      </c>
      <c r="CC67" s="424" t="str">
        <f t="shared" si="18"/>
        <v/>
      </c>
      <c r="CD67" s="424" t="str">
        <f t="shared" si="18"/>
        <v/>
      </c>
      <c r="CE67" s="424" t="str">
        <f t="shared" si="18"/>
        <v/>
      </c>
      <c r="CF67" s="424" t="str">
        <f t="shared" si="18"/>
        <v/>
      </c>
      <c r="CG67" s="424" t="str">
        <f t="shared" si="18"/>
        <v/>
      </c>
      <c r="CH67" s="424" t="str">
        <f t="shared" si="18"/>
        <v/>
      </c>
      <c r="CI67" s="424" t="str">
        <f t="shared" si="18"/>
        <v/>
      </c>
      <c r="CJ67" s="424" t="str">
        <f t="shared" si="18"/>
        <v/>
      </c>
      <c r="CK67" s="424" t="str">
        <f t="shared" si="18"/>
        <v/>
      </c>
      <c r="CL67" s="424" t="str">
        <f t="shared" si="18"/>
        <v>+H67</v>
      </c>
      <c r="CM67" s="424" t="str">
        <f t="shared" si="18"/>
        <v>+H67</v>
      </c>
      <c r="CN67" s="424" t="str">
        <f t="shared" si="18"/>
        <v>+H67</v>
      </c>
      <c r="CO67" s="424" t="str">
        <f t="shared" si="16"/>
        <v>+H67</v>
      </c>
      <c r="CP67" s="424" t="str">
        <f t="shared" si="16"/>
        <v>+H67</v>
      </c>
      <c r="CQ67" s="424" t="str">
        <f t="shared" si="16"/>
        <v>+H67</v>
      </c>
      <c r="CR67" s="424" t="str">
        <f t="shared" si="16"/>
        <v>+H67</v>
      </c>
      <c r="CS67" s="424" t="str">
        <f t="shared" si="16"/>
        <v>+H67</v>
      </c>
      <c r="CT67" s="424" t="str">
        <f t="shared" si="16"/>
        <v>+H67</v>
      </c>
      <c r="CU67" s="424" t="str">
        <f t="shared" si="16"/>
        <v>+H67</v>
      </c>
      <c r="CV67" s="424" t="str">
        <f t="shared" si="16"/>
        <v>+H67</v>
      </c>
      <c r="CW67" s="424" t="str">
        <f t="shared" si="16"/>
        <v>+H67</v>
      </c>
      <c r="CX67" s="424" t="str">
        <f t="shared" si="16"/>
        <v>+H67</v>
      </c>
      <c r="CY67" s="424" t="str">
        <f t="shared" si="16"/>
        <v>+H67</v>
      </c>
      <c r="CZ67" s="424" t="str">
        <f t="shared" si="16"/>
        <v>+H67</v>
      </c>
      <c r="DA67" s="424" t="str">
        <f t="shared" si="16"/>
        <v>+H67</v>
      </c>
      <c r="DB67" s="424" t="str">
        <f t="shared" si="16"/>
        <v>+H67</v>
      </c>
      <c r="DC67" s="424" t="str">
        <f t="shared" si="17"/>
        <v>+H67</v>
      </c>
      <c r="DD67" s="424" t="str">
        <f t="shared" si="17"/>
        <v>+H67</v>
      </c>
      <c r="DE67" s="424" t="str">
        <f t="shared" si="17"/>
        <v/>
      </c>
      <c r="DF67" s="424" t="str">
        <f t="shared" si="14"/>
        <v/>
      </c>
      <c r="DG67" s="424" t="str">
        <f t="shared" si="14"/>
        <v/>
      </c>
      <c r="DH67" s="424" t="str">
        <f t="shared" si="10"/>
        <v/>
      </c>
      <c r="DI67" s="424" t="str">
        <f t="shared" si="10"/>
        <v/>
      </c>
      <c r="DJ67" s="424" t="str">
        <f t="shared" si="10"/>
        <v>+H67</v>
      </c>
    </row>
    <row r="68" spans="2:114">
      <c r="B68" s="1626"/>
      <c r="C68" s="1631"/>
      <c r="D68" s="1632"/>
      <c r="E68" s="1338" t="s">
        <v>594</v>
      </c>
      <c r="F68" s="420" t="s">
        <v>602</v>
      </c>
      <c r="G68" s="410" t="s">
        <v>467</v>
      </c>
      <c r="H68" s="418">
        <v>1</v>
      </c>
      <c r="I68" s="408">
        <f t="shared" si="6"/>
        <v>35</v>
      </c>
      <c r="J68" s="406">
        <v>1</v>
      </c>
      <c r="K68" s="406">
        <v>1</v>
      </c>
      <c r="L68" s="406">
        <v>1</v>
      </c>
      <c r="M68" s="406">
        <v>1</v>
      </c>
      <c r="N68" s="406">
        <v>1</v>
      </c>
      <c r="O68" s="406">
        <v>1</v>
      </c>
      <c r="P68" s="406">
        <v>1</v>
      </c>
      <c r="Q68" s="406">
        <v>1</v>
      </c>
      <c r="R68" s="406">
        <v>1</v>
      </c>
      <c r="S68" s="406">
        <v>1</v>
      </c>
      <c r="T68" s="406">
        <v>1</v>
      </c>
      <c r="U68" s="406">
        <v>1</v>
      </c>
      <c r="V68" s="406">
        <v>1</v>
      </c>
      <c r="W68" s="406"/>
      <c r="X68" s="406"/>
      <c r="Y68" s="406"/>
      <c r="Z68" s="406"/>
      <c r="AA68" s="406"/>
      <c r="AB68" s="406"/>
      <c r="AC68" s="406"/>
      <c r="AD68" s="406"/>
      <c r="AE68" s="406"/>
      <c r="AF68" s="406"/>
      <c r="AG68" s="406"/>
      <c r="AH68" s="406"/>
      <c r="AI68" s="406"/>
      <c r="AJ68" s="406"/>
      <c r="AK68" s="406">
        <v>1</v>
      </c>
      <c r="AL68" s="406">
        <v>1</v>
      </c>
      <c r="AM68" s="406">
        <v>1</v>
      </c>
      <c r="AN68" s="406">
        <v>1</v>
      </c>
      <c r="AO68" s="406">
        <v>1</v>
      </c>
      <c r="AP68" s="406">
        <v>1</v>
      </c>
      <c r="AQ68" s="406">
        <v>1</v>
      </c>
      <c r="AR68" s="406">
        <v>1</v>
      </c>
      <c r="AS68" s="406">
        <v>1</v>
      </c>
      <c r="AT68" s="406">
        <v>1</v>
      </c>
      <c r="AU68" s="406">
        <v>1</v>
      </c>
      <c r="AV68" s="406">
        <v>1</v>
      </c>
      <c r="AW68" s="406">
        <v>1</v>
      </c>
      <c r="AX68" s="406">
        <v>1</v>
      </c>
      <c r="AY68" s="406">
        <v>1</v>
      </c>
      <c r="AZ68" s="406">
        <v>1</v>
      </c>
      <c r="BA68" s="406">
        <v>1</v>
      </c>
      <c r="BB68" s="406">
        <v>1</v>
      </c>
      <c r="BC68" s="406">
        <v>1</v>
      </c>
      <c r="BD68" s="406"/>
      <c r="BE68" s="406"/>
      <c r="BF68" s="406"/>
      <c r="BG68" s="406">
        <v>1</v>
      </c>
      <c r="BH68" s="406">
        <v>1</v>
      </c>
      <c r="BI68" s="406">
        <v>1</v>
      </c>
      <c r="BK68" s="424" t="str">
        <f t="shared" si="15"/>
        <v>+H68</v>
      </c>
      <c r="BL68" s="424" t="str">
        <f t="shared" si="15"/>
        <v>+H68</v>
      </c>
      <c r="BM68" s="424" t="str">
        <f t="shared" si="15"/>
        <v>+H68</v>
      </c>
      <c r="BN68" s="424" t="str">
        <f t="shared" si="15"/>
        <v>+H68</v>
      </c>
      <c r="BO68" s="424" t="str">
        <f t="shared" si="15"/>
        <v>+H68</v>
      </c>
      <c r="BP68" s="424" t="str">
        <f t="shared" si="15"/>
        <v>+H68</v>
      </c>
      <c r="BQ68" s="424" t="str">
        <f t="shared" si="15"/>
        <v>+H68</v>
      </c>
      <c r="BR68" s="424" t="str">
        <f t="shared" si="15"/>
        <v>+H68</v>
      </c>
      <c r="BS68" s="424" t="str">
        <f t="shared" si="15"/>
        <v>+H68</v>
      </c>
      <c r="BT68" s="424" t="str">
        <f t="shared" si="15"/>
        <v>+H68</v>
      </c>
      <c r="BU68" s="424" t="str">
        <f t="shared" si="15"/>
        <v>+H68</v>
      </c>
      <c r="BV68" s="424" t="str">
        <f t="shared" si="15"/>
        <v>+H68</v>
      </c>
      <c r="BW68" s="424" t="str">
        <f t="shared" si="15"/>
        <v>+H68</v>
      </c>
      <c r="BX68" s="424" t="str">
        <f t="shared" si="15"/>
        <v/>
      </c>
      <c r="BY68" s="424" t="str">
        <f t="shared" si="15"/>
        <v/>
      </c>
      <c r="BZ68" s="424" t="str">
        <f t="shared" si="15"/>
        <v/>
      </c>
      <c r="CA68" s="424" t="str">
        <f t="shared" si="18"/>
        <v/>
      </c>
      <c r="CB68" s="424" t="str">
        <f t="shared" si="18"/>
        <v/>
      </c>
      <c r="CC68" s="424" t="str">
        <f t="shared" si="18"/>
        <v/>
      </c>
      <c r="CD68" s="424" t="str">
        <f t="shared" si="18"/>
        <v/>
      </c>
      <c r="CE68" s="424" t="str">
        <f t="shared" si="18"/>
        <v/>
      </c>
      <c r="CF68" s="424" t="str">
        <f t="shared" si="18"/>
        <v/>
      </c>
      <c r="CG68" s="424" t="str">
        <f t="shared" si="18"/>
        <v/>
      </c>
      <c r="CH68" s="424" t="str">
        <f t="shared" si="18"/>
        <v/>
      </c>
      <c r="CI68" s="424" t="str">
        <f t="shared" si="18"/>
        <v/>
      </c>
      <c r="CJ68" s="424" t="str">
        <f t="shared" si="18"/>
        <v/>
      </c>
      <c r="CK68" s="424" t="str">
        <f t="shared" si="18"/>
        <v/>
      </c>
      <c r="CL68" s="424" t="str">
        <f t="shared" si="18"/>
        <v>+H68</v>
      </c>
      <c r="CM68" s="424" t="str">
        <f t="shared" si="18"/>
        <v>+H68</v>
      </c>
      <c r="CN68" s="424" t="str">
        <f t="shared" si="18"/>
        <v>+H68</v>
      </c>
      <c r="CO68" s="424" t="str">
        <f t="shared" si="16"/>
        <v>+H68</v>
      </c>
      <c r="CP68" s="424" t="str">
        <f t="shared" si="16"/>
        <v>+H68</v>
      </c>
      <c r="CQ68" s="424" t="str">
        <f t="shared" si="16"/>
        <v>+H68</v>
      </c>
      <c r="CR68" s="424" t="str">
        <f t="shared" si="16"/>
        <v>+H68</v>
      </c>
      <c r="CS68" s="424" t="str">
        <f t="shared" si="16"/>
        <v>+H68</v>
      </c>
      <c r="CT68" s="424" t="str">
        <f t="shared" si="16"/>
        <v>+H68</v>
      </c>
      <c r="CU68" s="424" t="str">
        <f t="shared" si="16"/>
        <v>+H68</v>
      </c>
      <c r="CV68" s="424" t="str">
        <f t="shared" si="16"/>
        <v>+H68</v>
      </c>
      <c r="CW68" s="424" t="str">
        <f t="shared" si="16"/>
        <v>+H68</v>
      </c>
      <c r="CX68" s="424" t="str">
        <f t="shared" si="16"/>
        <v>+H68</v>
      </c>
      <c r="CY68" s="424" t="str">
        <f t="shared" si="16"/>
        <v>+H68</v>
      </c>
      <c r="CZ68" s="424" t="str">
        <f t="shared" si="16"/>
        <v>+H68</v>
      </c>
      <c r="DA68" s="424" t="str">
        <f t="shared" si="16"/>
        <v>+H68</v>
      </c>
      <c r="DB68" s="424" t="str">
        <f t="shared" si="16"/>
        <v>+H68</v>
      </c>
      <c r="DC68" s="424" t="str">
        <f t="shared" si="17"/>
        <v>+H68</v>
      </c>
      <c r="DD68" s="424" t="str">
        <f t="shared" si="17"/>
        <v>+H68</v>
      </c>
      <c r="DE68" s="424" t="str">
        <f t="shared" si="17"/>
        <v/>
      </c>
      <c r="DF68" s="424" t="str">
        <f t="shared" si="14"/>
        <v/>
      </c>
      <c r="DG68" s="424" t="str">
        <f t="shared" si="14"/>
        <v/>
      </c>
      <c r="DH68" s="424" t="str">
        <f t="shared" si="10"/>
        <v>+H68</v>
      </c>
      <c r="DI68" s="424" t="str">
        <f t="shared" si="10"/>
        <v>+H68</v>
      </c>
      <c r="DJ68" s="424" t="str">
        <f t="shared" si="10"/>
        <v>+H68</v>
      </c>
    </row>
    <row r="69" spans="2:114">
      <c r="B69" s="1626"/>
      <c r="C69" s="1631"/>
      <c r="D69" s="1632"/>
      <c r="E69" s="1339"/>
      <c r="F69" s="420" t="s">
        <v>603</v>
      </c>
      <c r="G69" s="410" t="s">
        <v>468</v>
      </c>
      <c r="H69" s="418">
        <v>1</v>
      </c>
      <c r="I69" s="408">
        <f t="shared" si="6"/>
        <v>34</v>
      </c>
      <c r="J69" s="406">
        <v>1</v>
      </c>
      <c r="K69" s="406">
        <v>1</v>
      </c>
      <c r="L69" s="406">
        <v>1</v>
      </c>
      <c r="M69" s="406">
        <v>1</v>
      </c>
      <c r="N69" s="406">
        <v>1</v>
      </c>
      <c r="O69" s="406">
        <v>1</v>
      </c>
      <c r="P69" s="406">
        <v>1</v>
      </c>
      <c r="Q69" s="406"/>
      <c r="R69" s="406">
        <v>1</v>
      </c>
      <c r="S69" s="406">
        <v>1</v>
      </c>
      <c r="T69" s="406">
        <v>1</v>
      </c>
      <c r="U69" s="406">
        <v>1</v>
      </c>
      <c r="V69" s="406">
        <v>1</v>
      </c>
      <c r="W69" s="406"/>
      <c r="X69" s="406"/>
      <c r="Y69" s="406"/>
      <c r="Z69" s="406"/>
      <c r="AA69" s="406"/>
      <c r="AB69" s="406"/>
      <c r="AC69" s="406"/>
      <c r="AD69" s="406"/>
      <c r="AE69" s="406"/>
      <c r="AF69" s="406"/>
      <c r="AG69" s="406"/>
      <c r="AH69" s="406"/>
      <c r="AI69" s="406"/>
      <c r="AJ69" s="406"/>
      <c r="AK69" s="406">
        <v>1</v>
      </c>
      <c r="AL69" s="406">
        <v>1</v>
      </c>
      <c r="AM69" s="406">
        <v>1</v>
      </c>
      <c r="AN69" s="406">
        <v>1</v>
      </c>
      <c r="AO69" s="406">
        <v>1</v>
      </c>
      <c r="AP69" s="406">
        <v>1</v>
      </c>
      <c r="AQ69" s="406">
        <v>1</v>
      </c>
      <c r="AR69" s="406">
        <v>1</v>
      </c>
      <c r="AS69" s="406">
        <v>1</v>
      </c>
      <c r="AT69" s="406">
        <v>1</v>
      </c>
      <c r="AU69" s="406">
        <v>1</v>
      </c>
      <c r="AV69" s="406">
        <v>1</v>
      </c>
      <c r="AW69" s="406">
        <v>1</v>
      </c>
      <c r="AX69" s="406">
        <v>1</v>
      </c>
      <c r="AY69" s="406">
        <v>1</v>
      </c>
      <c r="AZ69" s="406">
        <v>1</v>
      </c>
      <c r="BA69" s="406">
        <v>1</v>
      </c>
      <c r="BB69" s="406">
        <v>1</v>
      </c>
      <c r="BC69" s="406">
        <v>1</v>
      </c>
      <c r="BD69" s="406"/>
      <c r="BE69" s="406"/>
      <c r="BF69" s="406"/>
      <c r="BG69" s="406">
        <v>1</v>
      </c>
      <c r="BH69" s="406">
        <v>1</v>
      </c>
      <c r="BI69" s="406">
        <v>1</v>
      </c>
      <c r="BK69" s="424" t="str">
        <f t="shared" si="15"/>
        <v>+H69</v>
      </c>
      <c r="BL69" s="424" t="str">
        <f t="shared" si="15"/>
        <v>+H69</v>
      </c>
      <c r="BM69" s="424" t="str">
        <f t="shared" si="15"/>
        <v>+H69</v>
      </c>
      <c r="BN69" s="424" t="str">
        <f t="shared" si="15"/>
        <v>+H69</v>
      </c>
      <c r="BO69" s="424" t="str">
        <f t="shared" si="15"/>
        <v>+H69</v>
      </c>
      <c r="BP69" s="424" t="str">
        <f t="shared" si="15"/>
        <v>+H69</v>
      </c>
      <c r="BQ69" s="424" t="str">
        <f t="shared" si="15"/>
        <v>+H69</v>
      </c>
      <c r="BR69" s="424" t="str">
        <f t="shared" si="15"/>
        <v/>
      </c>
      <c r="BS69" s="424" t="str">
        <f t="shared" si="15"/>
        <v>+H69</v>
      </c>
      <c r="BT69" s="424" t="str">
        <f t="shared" si="15"/>
        <v>+H69</v>
      </c>
      <c r="BU69" s="424" t="str">
        <f t="shared" si="15"/>
        <v>+H69</v>
      </c>
      <c r="BV69" s="424" t="str">
        <f t="shared" si="15"/>
        <v>+H69</v>
      </c>
      <c r="BW69" s="424" t="str">
        <f t="shared" si="15"/>
        <v>+H69</v>
      </c>
      <c r="BX69" s="424" t="str">
        <f t="shared" si="15"/>
        <v/>
      </c>
      <c r="BY69" s="424" t="str">
        <f t="shared" si="15"/>
        <v/>
      </c>
      <c r="BZ69" s="424" t="str">
        <f t="shared" si="15"/>
        <v/>
      </c>
      <c r="CA69" s="424" t="str">
        <f t="shared" si="18"/>
        <v/>
      </c>
      <c r="CB69" s="424" t="str">
        <f t="shared" si="18"/>
        <v/>
      </c>
      <c r="CC69" s="424" t="str">
        <f t="shared" si="18"/>
        <v/>
      </c>
      <c r="CD69" s="424" t="str">
        <f t="shared" si="18"/>
        <v/>
      </c>
      <c r="CE69" s="424" t="str">
        <f t="shared" si="18"/>
        <v/>
      </c>
      <c r="CF69" s="424" t="str">
        <f t="shared" si="18"/>
        <v/>
      </c>
      <c r="CG69" s="424" t="str">
        <f t="shared" si="18"/>
        <v/>
      </c>
      <c r="CH69" s="424" t="str">
        <f t="shared" si="18"/>
        <v/>
      </c>
      <c r="CI69" s="424" t="str">
        <f t="shared" si="18"/>
        <v/>
      </c>
      <c r="CJ69" s="424" t="str">
        <f t="shared" si="18"/>
        <v/>
      </c>
      <c r="CK69" s="424" t="str">
        <f t="shared" si="18"/>
        <v/>
      </c>
      <c r="CL69" s="424" t="str">
        <f t="shared" si="18"/>
        <v>+H69</v>
      </c>
      <c r="CM69" s="424" t="str">
        <f t="shared" si="18"/>
        <v>+H69</v>
      </c>
      <c r="CN69" s="424" t="str">
        <f t="shared" si="18"/>
        <v>+H69</v>
      </c>
      <c r="CO69" s="424" t="str">
        <f t="shared" si="16"/>
        <v>+H69</v>
      </c>
      <c r="CP69" s="424" t="str">
        <f t="shared" si="16"/>
        <v>+H69</v>
      </c>
      <c r="CQ69" s="424" t="str">
        <f t="shared" si="16"/>
        <v>+H69</v>
      </c>
      <c r="CR69" s="424" t="str">
        <f t="shared" si="16"/>
        <v>+H69</v>
      </c>
      <c r="CS69" s="424" t="str">
        <f t="shared" si="16"/>
        <v>+H69</v>
      </c>
      <c r="CT69" s="424" t="str">
        <f t="shared" si="16"/>
        <v>+H69</v>
      </c>
      <c r="CU69" s="424" t="str">
        <f t="shared" si="16"/>
        <v>+H69</v>
      </c>
      <c r="CV69" s="424" t="str">
        <f t="shared" si="16"/>
        <v>+H69</v>
      </c>
      <c r="CW69" s="424" t="str">
        <f t="shared" si="16"/>
        <v>+H69</v>
      </c>
      <c r="CX69" s="424" t="str">
        <f t="shared" si="16"/>
        <v>+H69</v>
      </c>
      <c r="CY69" s="424" t="str">
        <f t="shared" si="16"/>
        <v>+H69</v>
      </c>
      <c r="CZ69" s="424" t="str">
        <f t="shared" si="16"/>
        <v>+H69</v>
      </c>
      <c r="DA69" s="424" t="str">
        <f t="shared" si="16"/>
        <v>+H69</v>
      </c>
      <c r="DB69" s="424" t="str">
        <f t="shared" si="16"/>
        <v>+H69</v>
      </c>
      <c r="DC69" s="424" t="str">
        <f t="shared" si="17"/>
        <v>+H69</v>
      </c>
      <c r="DD69" s="424" t="str">
        <f t="shared" si="17"/>
        <v>+H69</v>
      </c>
      <c r="DE69" s="424" t="str">
        <f t="shared" si="17"/>
        <v/>
      </c>
      <c r="DF69" s="424" t="str">
        <f t="shared" si="14"/>
        <v/>
      </c>
      <c r="DG69" s="424" t="str">
        <f t="shared" si="14"/>
        <v/>
      </c>
      <c r="DH69" s="424" t="str">
        <f t="shared" si="10"/>
        <v>+H69</v>
      </c>
      <c r="DI69" s="424" t="str">
        <f t="shared" si="10"/>
        <v>+H69</v>
      </c>
      <c r="DJ69" s="424" t="str">
        <f t="shared" si="10"/>
        <v>+H69</v>
      </c>
    </row>
    <row r="70" spans="2:114">
      <c r="B70" s="1626"/>
      <c r="C70" s="1631"/>
      <c r="D70" s="1632"/>
      <c r="E70" s="1339"/>
      <c r="F70" s="420" t="s">
        <v>604</v>
      </c>
      <c r="G70" s="410" t="s">
        <v>469</v>
      </c>
      <c r="H70" s="418">
        <v>1</v>
      </c>
      <c r="I70" s="408">
        <f t="shared" si="6"/>
        <v>33</v>
      </c>
      <c r="J70" s="406">
        <v>1</v>
      </c>
      <c r="K70" s="406">
        <v>1</v>
      </c>
      <c r="L70" s="406">
        <v>1</v>
      </c>
      <c r="M70" s="406">
        <v>1</v>
      </c>
      <c r="N70" s="406">
        <v>1</v>
      </c>
      <c r="O70" s="406">
        <v>1</v>
      </c>
      <c r="P70" s="406">
        <v>1</v>
      </c>
      <c r="Q70" s="406"/>
      <c r="R70" s="406"/>
      <c r="S70" s="406">
        <v>1</v>
      </c>
      <c r="T70" s="406">
        <v>1</v>
      </c>
      <c r="U70" s="406">
        <v>1</v>
      </c>
      <c r="V70" s="406">
        <v>1</v>
      </c>
      <c r="W70" s="406"/>
      <c r="X70" s="406"/>
      <c r="Y70" s="406"/>
      <c r="Z70" s="406"/>
      <c r="AA70" s="406"/>
      <c r="AB70" s="406"/>
      <c r="AC70" s="406"/>
      <c r="AD70" s="406"/>
      <c r="AE70" s="406"/>
      <c r="AF70" s="406"/>
      <c r="AG70" s="406"/>
      <c r="AH70" s="406"/>
      <c r="AI70" s="406"/>
      <c r="AJ70" s="406"/>
      <c r="AK70" s="406">
        <v>1</v>
      </c>
      <c r="AL70" s="406">
        <v>1</v>
      </c>
      <c r="AM70" s="406">
        <v>1</v>
      </c>
      <c r="AN70" s="406">
        <v>1</v>
      </c>
      <c r="AO70" s="406">
        <v>1</v>
      </c>
      <c r="AP70" s="406">
        <v>1</v>
      </c>
      <c r="AQ70" s="406">
        <v>1</v>
      </c>
      <c r="AR70" s="406">
        <v>1</v>
      </c>
      <c r="AS70" s="406">
        <v>1</v>
      </c>
      <c r="AT70" s="406">
        <v>1</v>
      </c>
      <c r="AU70" s="406">
        <v>1</v>
      </c>
      <c r="AV70" s="406">
        <v>1</v>
      </c>
      <c r="AW70" s="406">
        <v>1</v>
      </c>
      <c r="AX70" s="406">
        <v>1</v>
      </c>
      <c r="AY70" s="406">
        <v>1</v>
      </c>
      <c r="AZ70" s="406">
        <v>1</v>
      </c>
      <c r="BA70" s="406">
        <v>1</v>
      </c>
      <c r="BB70" s="406">
        <v>1</v>
      </c>
      <c r="BC70" s="406">
        <v>1</v>
      </c>
      <c r="BD70" s="406"/>
      <c r="BE70" s="406"/>
      <c r="BF70" s="406"/>
      <c r="BG70" s="406">
        <v>1</v>
      </c>
      <c r="BH70" s="406">
        <v>1</v>
      </c>
      <c r="BI70" s="406">
        <v>1</v>
      </c>
      <c r="BK70" s="424" t="str">
        <f t="shared" si="15"/>
        <v>+H70</v>
      </c>
      <c r="BL70" s="424" t="str">
        <f t="shared" si="15"/>
        <v>+H70</v>
      </c>
      <c r="BM70" s="424" t="str">
        <f t="shared" si="15"/>
        <v>+H70</v>
      </c>
      <c r="BN70" s="424" t="str">
        <f t="shared" si="15"/>
        <v>+H70</v>
      </c>
      <c r="BO70" s="424" t="str">
        <f t="shared" si="15"/>
        <v>+H70</v>
      </c>
      <c r="BP70" s="424" t="str">
        <f t="shared" si="15"/>
        <v>+H70</v>
      </c>
      <c r="BQ70" s="424" t="str">
        <f t="shared" si="15"/>
        <v>+H70</v>
      </c>
      <c r="BR70" s="424" t="str">
        <f t="shared" si="15"/>
        <v/>
      </c>
      <c r="BS70" s="424" t="str">
        <f t="shared" si="15"/>
        <v/>
      </c>
      <c r="BT70" s="424" t="str">
        <f t="shared" si="15"/>
        <v>+H70</v>
      </c>
      <c r="BU70" s="424" t="str">
        <f t="shared" si="15"/>
        <v>+H70</v>
      </c>
      <c r="BV70" s="424" t="str">
        <f t="shared" si="15"/>
        <v>+H70</v>
      </c>
      <c r="BW70" s="424" t="str">
        <f t="shared" si="15"/>
        <v>+H70</v>
      </c>
      <c r="BX70" s="424" t="str">
        <f t="shared" si="15"/>
        <v/>
      </c>
      <c r="BY70" s="424" t="str">
        <f t="shared" si="15"/>
        <v/>
      </c>
      <c r="BZ70" s="424" t="str">
        <f t="shared" ref="BZ70:CM107" si="19">IF(Y70=1,"+"&amp; ADDRESS(ROW(Y70), COLUMN($H70),4,1 ), "")</f>
        <v/>
      </c>
      <c r="CA70" s="424" t="str">
        <f t="shared" si="18"/>
        <v/>
      </c>
      <c r="CB70" s="424" t="str">
        <f t="shared" si="18"/>
        <v/>
      </c>
      <c r="CC70" s="424" t="str">
        <f t="shared" si="18"/>
        <v/>
      </c>
      <c r="CD70" s="424" t="str">
        <f t="shared" si="18"/>
        <v/>
      </c>
      <c r="CE70" s="424" t="str">
        <f t="shared" si="18"/>
        <v/>
      </c>
      <c r="CF70" s="424" t="str">
        <f t="shared" si="18"/>
        <v/>
      </c>
      <c r="CG70" s="424" t="str">
        <f t="shared" si="18"/>
        <v/>
      </c>
      <c r="CH70" s="424" t="str">
        <f t="shared" si="18"/>
        <v/>
      </c>
      <c r="CI70" s="424" t="str">
        <f t="shared" si="18"/>
        <v/>
      </c>
      <c r="CJ70" s="424" t="str">
        <f t="shared" si="18"/>
        <v/>
      </c>
      <c r="CK70" s="424" t="str">
        <f t="shared" si="18"/>
        <v/>
      </c>
      <c r="CL70" s="424" t="str">
        <f t="shared" si="18"/>
        <v>+H70</v>
      </c>
      <c r="CM70" s="424" t="str">
        <f t="shared" si="18"/>
        <v>+H70</v>
      </c>
      <c r="CN70" s="424" t="str">
        <f t="shared" si="18"/>
        <v>+H70</v>
      </c>
      <c r="CO70" s="424" t="str">
        <f t="shared" si="16"/>
        <v>+H70</v>
      </c>
      <c r="CP70" s="424" t="str">
        <f t="shared" si="16"/>
        <v>+H70</v>
      </c>
      <c r="CQ70" s="424" t="str">
        <f t="shared" si="16"/>
        <v>+H70</v>
      </c>
      <c r="CR70" s="424" t="str">
        <f t="shared" si="16"/>
        <v>+H70</v>
      </c>
      <c r="CS70" s="424" t="str">
        <f t="shared" si="16"/>
        <v>+H70</v>
      </c>
      <c r="CT70" s="424" t="str">
        <f t="shared" si="16"/>
        <v>+H70</v>
      </c>
      <c r="CU70" s="424" t="str">
        <f t="shared" si="16"/>
        <v>+H70</v>
      </c>
      <c r="CV70" s="424" t="str">
        <f t="shared" si="16"/>
        <v>+H70</v>
      </c>
      <c r="CW70" s="424" t="str">
        <f t="shared" si="16"/>
        <v>+H70</v>
      </c>
      <c r="CX70" s="424" t="str">
        <f t="shared" si="16"/>
        <v>+H70</v>
      </c>
      <c r="CY70" s="424" t="str">
        <f t="shared" si="16"/>
        <v>+H70</v>
      </c>
      <c r="CZ70" s="424" t="str">
        <f t="shared" si="16"/>
        <v>+H70</v>
      </c>
      <c r="DA70" s="424" t="str">
        <f t="shared" si="16"/>
        <v>+H70</v>
      </c>
      <c r="DB70" s="424" t="str">
        <f t="shared" si="16"/>
        <v>+H70</v>
      </c>
      <c r="DC70" s="424" t="str">
        <f t="shared" si="17"/>
        <v>+H70</v>
      </c>
      <c r="DD70" s="424" t="str">
        <f t="shared" si="17"/>
        <v>+H70</v>
      </c>
      <c r="DE70" s="424" t="str">
        <f t="shared" si="17"/>
        <v/>
      </c>
      <c r="DF70" s="424" t="str">
        <f t="shared" si="14"/>
        <v/>
      </c>
      <c r="DG70" s="424" t="str">
        <f t="shared" si="14"/>
        <v/>
      </c>
      <c r="DH70" s="424" t="str">
        <f t="shared" si="10"/>
        <v>+H70</v>
      </c>
      <c r="DI70" s="424" t="str">
        <f t="shared" si="10"/>
        <v>+H70</v>
      </c>
      <c r="DJ70" s="424" t="str">
        <f t="shared" si="10"/>
        <v>+H70</v>
      </c>
    </row>
    <row r="71" spans="2:114">
      <c r="B71" s="1626"/>
      <c r="C71" s="1631"/>
      <c r="D71" s="1632"/>
      <c r="E71" s="1339"/>
      <c r="F71" s="420" t="s">
        <v>605</v>
      </c>
      <c r="G71" s="410" t="s">
        <v>470</v>
      </c>
      <c r="H71" s="418">
        <v>1</v>
      </c>
      <c r="I71" s="408">
        <f t="shared" si="6"/>
        <v>32</v>
      </c>
      <c r="J71" s="406">
        <v>1</v>
      </c>
      <c r="K71" s="406">
        <v>1</v>
      </c>
      <c r="L71" s="406">
        <v>1</v>
      </c>
      <c r="M71" s="406">
        <v>1</v>
      </c>
      <c r="N71" s="406">
        <v>1</v>
      </c>
      <c r="O71" s="406">
        <v>1</v>
      </c>
      <c r="P71" s="406">
        <v>1</v>
      </c>
      <c r="Q71" s="406"/>
      <c r="R71" s="406"/>
      <c r="S71" s="406">
        <v>1</v>
      </c>
      <c r="T71" s="406">
        <v>1</v>
      </c>
      <c r="U71" s="406"/>
      <c r="V71" s="406">
        <v>1</v>
      </c>
      <c r="W71" s="406"/>
      <c r="X71" s="406"/>
      <c r="Y71" s="406"/>
      <c r="Z71" s="406"/>
      <c r="AA71" s="406"/>
      <c r="AB71" s="406"/>
      <c r="AC71" s="406"/>
      <c r="AD71" s="406"/>
      <c r="AE71" s="406"/>
      <c r="AF71" s="406"/>
      <c r="AG71" s="406"/>
      <c r="AH71" s="406"/>
      <c r="AI71" s="406"/>
      <c r="AJ71" s="406"/>
      <c r="AK71" s="406">
        <v>1</v>
      </c>
      <c r="AL71" s="406">
        <v>1</v>
      </c>
      <c r="AM71" s="406">
        <v>1</v>
      </c>
      <c r="AN71" s="406">
        <v>1</v>
      </c>
      <c r="AO71" s="406">
        <v>1</v>
      </c>
      <c r="AP71" s="406">
        <v>1</v>
      </c>
      <c r="AQ71" s="406">
        <v>1</v>
      </c>
      <c r="AR71" s="406">
        <v>1</v>
      </c>
      <c r="AS71" s="406">
        <v>1</v>
      </c>
      <c r="AT71" s="406">
        <v>1</v>
      </c>
      <c r="AU71" s="406">
        <v>1</v>
      </c>
      <c r="AV71" s="406">
        <v>1</v>
      </c>
      <c r="AW71" s="406">
        <v>1</v>
      </c>
      <c r="AX71" s="406">
        <v>1</v>
      </c>
      <c r="AY71" s="406">
        <v>1</v>
      </c>
      <c r="AZ71" s="406">
        <v>1</v>
      </c>
      <c r="BA71" s="406">
        <v>1</v>
      </c>
      <c r="BB71" s="406">
        <v>1</v>
      </c>
      <c r="BC71" s="406">
        <v>1</v>
      </c>
      <c r="BD71" s="406"/>
      <c r="BE71" s="406"/>
      <c r="BF71" s="406"/>
      <c r="BG71" s="406">
        <v>1</v>
      </c>
      <c r="BH71" s="406">
        <v>1</v>
      </c>
      <c r="BI71" s="406">
        <v>1</v>
      </c>
      <c r="BK71" s="424" t="str">
        <f t="shared" ref="BK71:BY87" si="20">IF(J71=1,"+"&amp; ADDRESS(ROW(J71), COLUMN($H71),4,1 ), "")</f>
        <v>+H71</v>
      </c>
      <c r="BL71" s="424" t="str">
        <f t="shared" si="20"/>
        <v>+H71</v>
      </c>
      <c r="BM71" s="424" t="str">
        <f t="shared" si="20"/>
        <v>+H71</v>
      </c>
      <c r="BN71" s="424" t="str">
        <f t="shared" si="20"/>
        <v>+H71</v>
      </c>
      <c r="BO71" s="424" t="str">
        <f t="shared" si="20"/>
        <v>+H71</v>
      </c>
      <c r="BP71" s="424" t="str">
        <f t="shared" si="20"/>
        <v>+H71</v>
      </c>
      <c r="BQ71" s="424" t="str">
        <f t="shared" si="20"/>
        <v>+H71</v>
      </c>
      <c r="BR71" s="424" t="str">
        <f t="shared" si="20"/>
        <v/>
      </c>
      <c r="BS71" s="424" t="str">
        <f t="shared" si="20"/>
        <v/>
      </c>
      <c r="BT71" s="424" t="str">
        <f t="shared" si="20"/>
        <v>+H71</v>
      </c>
      <c r="BU71" s="424" t="str">
        <f t="shared" si="20"/>
        <v>+H71</v>
      </c>
      <c r="BV71" s="424" t="str">
        <f t="shared" si="20"/>
        <v/>
      </c>
      <c r="BW71" s="424" t="str">
        <f t="shared" si="20"/>
        <v>+H71</v>
      </c>
      <c r="BX71" s="424" t="str">
        <f t="shared" si="20"/>
        <v/>
      </c>
      <c r="BY71" s="424" t="str">
        <f t="shared" si="20"/>
        <v/>
      </c>
      <c r="BZ71" s="424" t="str">
        <f t="shared" si="19"/>
        <v/>
      </c>
      <c r="CA71" s="424" t="str">
        <f t="shared" si="18"/>
        <v/>
      </c>
      <c r="CB71" s="424" t="str">
        <f t="shared" si="18"/>
        <v/>
      </c>
      <c r="CC71" s="424" t="str">
        <f t="shared" si="18"/>
        <v/>
      </c>
      <c r="CD71" s="424" t="str">
        <f t="shared" si="18"/>
        <v/>
      </c>
      <c r="CE71" s="424" t="str">
        <f t="shared" si="18"/>
        <v/>
      </c>
      <c r="CF71" s="424" t="str">
        <f t="shared" si="18"/>
        <v/>
      </c>
      <c r="CG71" s="424" t="str">
        <f t="shared" si="18"/>
        <v/>
      </c>
      <c r="CH71" s="424" t="str">
        <f t="shared" si="18"/>
        <v/>
      </c>
      <c r="CI71" s="424" t="str">
        <f t="shared" si="18"/>
        <v/>
      </c>
      <c r="CJ71" s="424" t="str">
        <f t="shared" si="18"/>
        <v/>
      </c>
      <c r="CK71" s="424" t="str">
        <f t="shared" si="18"/>
        <v/>
      </c>
      <c r="CL71" s="424" t="str">
        <f t="shared" si="18"/>
        <v>+H71</v>
      </c>
      <c r="CM71" s="424" t="str">
        <f t="shared" si="18"/>
        <v>+H71</v>
      </c>
      <c r="CN71" s="424" t="str">
        <f t="shared" si="18"/>
        <v>+H71</v>
      </c>
      <c r="CO71" s="424" t="str">
        <f t="shared" si="16"/>
        <v>+H71</v>
      </c>
      <c r="CP71" s="424" t="str">
        <f t="shared" si="16"/>
        <v>+H71</v>
      </c>
      <c r="CQ71" s="424" t="str">
        <f t="shared" si="16"/>
        <v>+H71</v>
      </c>
      <c r="CR71" s="424" t="str">
        <f t="shared" si="16"/>
        <v>+H71</v>
      </c>
      <c r="CS71" s="424" t="str">
        <f t="shared" si="16"/>
        <v>+H71</v>
      </c>
      <c r="CT71" s="424" t="str">
        <f t="shared" si="16"/>
        <v>+H71</v>
      </c>
      <c r="CU71" s="424" t="str">
        <f t="shared" si="16"/>
        <v>+H71</v>
      </c>
      <c r="CV71" s="424" t="str">
        <f t="shared" si="16"/>
        <v>+H71</v>
      </c>
      <c r="CW71" s="424" t="str">
        <f t="shared" si="16"/>
        <v>+H71</v>
      </c>
      <c r="CX71" s="424" t="str">
        <f t="shared" si="16"/>
        <v>+H71</v>
      </c>
      <c r="CY71" s="424" t="str">
        <f t="shared" si="16"/>
        <v>+H71</v>
      </c>
      <c r="CZ71" s="424" t="str">
        <f t="shared" si="16"/>
        <v>+H71</v>
      </c>
      <c r="DA71" s="424" t="str">
        <f t="shared" si="16"/>
        <v>+H71</v>
      </c>
      <c r="DB71" s="424" t="str">
        <f t="shared" si="16"/>
        <v>+H71</v>
      </c>
      <c r="DC71" s="424" t="str">
        <f t="shared" si="17"/>
        <v>+H71</v>
      </c>
      <c r="DD71" s="424" t="str">
        <f t="shared" si="17"/>
        <v>+H71</v>
      </c>
      <c r="DE71" s="424" t="str">
        <f t="shared" si="17"/>
        <v/>
      </c>
      <c r="DF71" s="424" t="str">
        <f t="shared" si="14"/>
        <v/>
      </c>
      <c r="DG71" s="424" t="str">
        <f t="shared" si="14"/>
        <v/>
      </c>
      <c r="DH71" s="424" t="str">
        <f t="shared" si="10"/>
        <v>+H71</v>
      </c>
      <c r="DI71" s="424" t="str">
        <f t="shared" si="10"/>
        <v>+H71</v>
      </c>
      <c r="DJ71" s="424" t="str">
        <f t="shared" si="10"/>
        <v>+H71</v>
      </c>
    </row>
    <row r="72" spans="2:114">
      <c r="B72" s="1626"/>
      <c r="C72" s="1631"/>
      <c r="D72" s="1632"/>
      <c r="E72" s="1340"/>
      <c r="F72" s="421" t="s">
        <v>606</v>
      </c>
      <c r="G72" s="411" t="s">
        <v>471</v>
      </c>
      <c r="H72" s="418">
        <v>1</v>
      </c>
      <c r="I72" s="408">
        <f t="shared" si="6"/>
        <v>30</v>
      </c>
      <c r="J72" s="406">
        <v>1</v>
      </c>
      <c r="K72" s="406">
        <v>1</v>
      </c>
      <c r="L72" s="406">
        <v>1</v>
      </c>
      <c r="M72" s="406">
        <v>1</v>
      </c>
      <c r="N72" s="406">
        <v>1</v>
      </c>
      <c r="O72" s="406">
        <v>1</v>
      </c>
      <c r="P72" s="406">
        <v>1</v>
      </c>
      <c r="Q72" s="406"/>
      <c r="R72" s="406"/>
      <c r="S72" s="406">
        <v>1</v>
      </c>
      <c r="T72" s="406">
        <v>1</v>
      </c>
      <c r="U72" s="406"/>
      <c r="V72" s="406">
        <v>1</v>
      </c>
      <c r="W72" s="406"/>
      <c r="X72" s="406"/>
      <c r="Y72" s="406"/>
      <c r="Z72" s="406"/>
      <c r="AA72" s="406"/>
      <c r="AB72" s="406"/>
      <c r="AC72" s="406"/>
      <c r="AD72" s="406"/>
      <c r="AE72" s="406"/>
      <c r="AF72" s="406"/>
      <c r="AG72" s="406"/>
      <c r="AH72" s="406"/>
      <c r="AI72" s="406"/>
      <c r="AJ72" s="406"/>
      <c r="AK72" s="406">
        <v>1</v>
      </c>
      <c r="AL72" s="406">
        <v>1</v>
      </c>
      <c r="AM72" s="406">
        <v>1</v>
      </c>
      <c r="AN72" s="406">
        <v>1</v>
      </c>
      <c r="AO72" s="406">
        <v>1</v>
      </c>
      <c r="AP72" s="406">
        <v>1</v>
      </c>
      <c r="AQ72" s="406">
        <v>1</v>
      </c>
      <c r="AR72" s="406">
        <v>1</v>
      </c>
      <c r="AS72" s="406">
        <v>1</v>
      </c>
      <c r="AT72" s="406">
        <v>1</v>
      </c>
      <c r="AU72" s="406">
        <v>1</v>
      </c>
      <c r="AV72" s="406">
        <v>1</v>
      </c>
      <c r="AW72" s="406">
        <v>1</v>
      </c>
      <c r="AX72" s="406">
        <v>1</v>
      </c>
      <c r="AY72" s="406">
        <v>1</v>
      </c>
      <c r="AZ72" s="406">
        <v>1</v>
      </c>
      <c r="BA72" s="406">
        <v>1</v>
      </c>
      <c r="BB72" s="406">
        <v>1</v>
      </c>
      <c r="BC72" s="406">
        <v>1</v>
      </c>
      <c r="BD72" s="406"/>
      <c r="BE72" s="406"/>
      <c r="BF72" s="406"/>
      <c r="BG72" s="406"/>
      <c r="BH72" s="406"/>
      <c r="BI72" s="406">
        <v>1</v>
      </c>
      <c r="BK72" s="424" t="str">
        <f t="shared" si="20"/>
        <v>+H72</v>
      </c>
      <c r="BL72" s="424" t="str">
        <f t="shared" si="20"/>
        <v>+H72</v>
      </c>
      <c r="BM72" s="424" t="str">
        <f t="shared" si="20"/>
        <v>+H72</v>
      </c>
      <c r="BN72" s="424" t="str">
        <f t="shared" si="20"/>
        <v>+H72</v>
      </c>
      <c r="BO72" s="424" t="str">
        <f t="shared" si="20"/>
        <v>+H72</v>
      </c>
      <c r="BP72" s="424" t="str">
        <f t="shared" si="20"/>
        <v>+H72</v>
      </c>
      <c r="BQ72" s="424" t="str">
        <f t="shared" si="20"/>
        <v>+H72</v>
      </c>
      <c r="BR72" s="424" t="str">
        <f t="shared" si="20"/>
        <v/>
      </c>
      <c r="BS72" s="424" t="str">
        <f t="shared" si="20"/>
        <v/>
      </c>
      <c r="BT72" s="424" t="str">
        <f t="shared" si="20"/>
        <v>+H72</v>
      </c>
      <c r="BU72" s="424" t="str">
        <f t="shared" si="20"/>
        <v>+H72</v>
      </c>
      <c r="BV72" s="424" t="str">
        <f t="shared" si="20"/>
        <v/>
      </c>
      <c r="BW72" s="424" t="str">
        <f t="shared" si="20"/>
        <v>+H72</v>
      </c>
      <c r="BX72" s="424" t="str">
        <f t="shared" si="20"/>
        <v/>
      </c>
      <c r="BY72" s="424" t="str">
        <f t="shared" si="20"/>
        <v/>
      </c>
      <c r="BZ72" s="424" t="str">
        <f t="shared" si="19"/>
        <v/>
      </c>
      <c r="CA72" s="424" t="str">
        <f t="shared" si="18"/>
        <v/>
      </c>
      <c r="CB72" s="424" t="str">
        <f t="shared" si="18"/>
        <v/>
      </c>
      <c r="CC72" s="424" t="str">
        <f t="shared" si="18"/>
        <v/>
      </c>
      <c r="CD72" s="424" t="str">
        <f t="shared" si="18"/>
        <v/>
      </c>
      <c r="CE72" s="424" t="str">
        <f t="shared" si="18"/>
        <v/>
      </c>
      <c r="CF72" s="424" t="str">
        <f t="shared" si="18"/>
        <v/>
      </c>
      <c r="CG72" s="424" t="str">
        <f t="shared" si="18"/>
        <v/>
      </c>
      <c r="CH72" s="424" t="str">
        <f t="shared" si="18"/>
        <v/>
      </c>
      <c r="CI72" s="424" t="str">
        <f t="shared" si="18"/>
        <v/>
      </c>
      <c r="CJ72" s="424" t="str">
        <f t="shared" si="18"/>
        <v/>
      </c>
      <c r="CK72" s="424" t="str">
        <f t="shared" si="18"/>
        <v/>
      </c>
      <c r="CL72" s="424" t="str">
        <f t="shared" si="18"/>
        <v>+H72</v>
      </c>
      <c r="CM72" s="424" t="str">
        <f t="shared" si="18"/>
        <v>+H72</v>
      </c>
      <c r="CN72" s="424" t="str">
        <f t="shared" si="18"/>
        <v>+H72</v>
      </c>
      <c r="CO72" s="424" t="str">
        <f t="shared" si="16"/>
        <v>+H72</v>
      </c>
      <c r="CP72" s="424" t="str">
        <f t="shared" si="16"/>
        <v>+H72</v>
      </c>
      <c r="CQ72" s="424" t="str">
        <f t="shared" si="16"/>
        <v>+H72</v>
      </c>
      <c r="CR72" s="424" t="str">
        <f t="shared" si="16"/>
        <v>+H72</v>
      </c>
      <c r="CS72" s="424" t="str">
        <f t="shared" si="16"/>
        <v>+H72</v>
      </c>
      <c r="CT72" s="424" t="str">
        <f t="shared" si="16"/>
        <v>+H72</v>
      </c>
      <c r="CU72" s="424" t="str">
        <f t="shared" si="16"/>
        <v>+H72</v>
      </c>
      <c r="CV72" s="424" t="str">
        <f t="shared" si="16"/>
        <v>+H72</v>
      </c>
      <c r="CW72" s="424" t="str">
        <f t="shared" si="16"/>
        <v>+H72</v>
      </c>
      <c r="CX72" s="424" t="str">
        <f t="shared" si="16"/>
        <v>+H72</v>
      </c>
      <c r="CY72" s="424" t="str">
        <f t="shared" si="16"/>
        <v>+H72</v>
      </c>
      <c r="CZ72" s="424" t="str">
        <f t="shared" si="16"/>
        <v>+H72</v>
      </c>
      <c r="DA72" s="424" t="str">
        <f t="shared" si="16"/>
        <v>+H72</v>
      </c>
      <c r="DB72" s="424" t="str">
        <f t="shared" si="16"/>
        <v>+H72</v>
      </c>
      <c r="DC72" s="424" t="str">
        <f t="shared" si="17"/>
        <v>+H72</v>
      </c>
      <c r="DD72" s="424" t="str">
        <f t="shared" si="17"/>
        <v>+H72</v>
      </c>
      <c r="DE72" s="424" t="str">
        <f t="shared" si="17"/>
        <v/>
      </c>
      <c r="DF72" s="424" t="str">
        <f t="shared" si="14"/>
        <v/>
      </c>
      <c r="DG72" s="424" t="str">
        <f t="shared" si="14"/>
        <v/>
      </c>
      <c r="DH72" s="424" t="str">
        <f t="shared" si="10"/>
        <v/>
      </c>
      <c r="DI72" s="424" t="str">
        <f t="shared" si="10"/>
        <v/>
      </c>
      <c r="DJ72" s="424" t="str">
        <f t="shared" si="10"/>
        <v>+H72</v>
      </c>
    </row>
    <row r="73" spans="2:114">
      <c r="B73" s="1626"/>
      <c r="C73" s="1631"/>
      <c r="D73" s="1632"/>
      <c r="E73" s="1338" t="s">
        <v>596</v>
      </c>
      <c r="F73" s="420" t="s">
        <v>607</v>
      </c>
      <c r="G73" s="410" t="s">
        <v>472</v>
      </c>
      <c r="H73" s="418">
        <v>1</v>
      </c>
      <c r="I73" s="408">
        <f t="shared" si="6"/>
        <v>35</v>
      </c>
      <c r="J73" s="406">
        <v>1</v>
      </c>
      <c r="K73" s="406">
        <v>1</v>
      </c>
      <c r="L73" s="406">
        <v>1</v>
      </c>
      <c r="M73" s="406">
        <v>1</v>
      </c>
      <c r="N73" s="406">
        <v>1</v>
      </c>
      <c r="O73" s="406">
        <v>1</v>
      </c>
      <c r="P73" s="406">
        <v>1</v>
      </c>
      <c r="Q73" s="406">
        <v>1</v>
      </c>
      <c r="R73" s="406">
        <v>1</v>
      </c>
      <c r="S73" s="406">
        <v>1</v>
      </c>
      <c r="T73" s="406">
        <v>1</v>
      </c>
      <c r="U73" s="406">
        <v>1</v>
      </c>
      <c r="V73" s="406">
        <v>1</v>
      </c>
      <c r="W73" s="406"/>
      <c r="X73" s="406"/>
      <c r="Y73" s="406"/>
      <c r="Z73" s="406"/>
      <c r="AA73" s="406"/>
      <c r="AB73" s="406"/>
      <c r="AC73" s="406"/>
      <c r="AD73" s="406"/>
      <c r="AE73" s="406"/>
      <c r="AF73" s="406"/>
      <c r="AG73" s="406"/>
      <c r="AH73" s="406"/>
      <c r="AI73" s="406"/>
      <c r="AJ73" s="406"/>
      <c r="AK73" s="406">
        <v>1</v>
      </c>
      <c r="AL73" s="406">
        <v>1</v>
      </c>
      <c r="AM73" s="406">
        <v>1</v>
      </c>
      <c r="AN73" s="406">
        <v>1</v>
      </c>
      <c r="AO73" s="406">
        <v>1</v>
      </c>
      <c r="AP73" s="406">
        <v>1</v>
      </c>
      <c r="AQ73" s="406">
        <v>1</v>
      </c>
      <c r="AR73" s="406">
        <v>1</v>
      </c>
      <c r="AS73" s="406">
        <v>1</v>
      </c>
      <c r="AT73" s="406">
        <v>1</v>
      </c>
      <c r="AU73" s="406">
        <v>1</v>
      </c>
      <c r="AV73" s="406">
        <v>1</v>
      </c>
      <c r="AW73" s="406">
        <v>1</v>
      </c>
      <c r="AX73" s="406">
        <v>1</v>
      </c>
      <c r="AY73" s="406">
        <v>1</v>
      </c>
      <c r="AZ73" s="406">
        <v>1</v>
      </c>
      <c r="BA73" s="406">
        <v>1</v>
      </c>
      <c r="BB73" s="406">
        <v>1</v>
      </c>
      <c r="BC73" s="406">
        <v>1</v>
      </c>
      <c r="BD73" s="406"/>
      <c r="BE73" s="406"/>
      <c r="BF73" s="406"/>
      <c r="BG73" s="406">
        <v>1</v>
      </c>
      <c r="BH73" s="406">
        <v>1</v>
      </c>
      <c r="BI73" s="406">
        <v>1</v>
      </c>
      <c r="BK73" s="424" t="str">
        <f t="shared" si="20"/>
        <v>+H73</v>
      </c>
      <c r="BL73" s="424" t="str">
        <f t="shared" si="20"/>
        <v>+H73</v>
      </c>
      <c r="BM73" s="424" t="str">
        <f t="shared" si="20"/>
        <v>+H73</v>
      </c>
      <c r="BN73" s="424" t="str">
        <f t="shared" si="20"/>
        <v>+H73</v>
      </c>
      <c r="BO73" s="424" t="str">
        <f t="shared" si="20"/>
        <v>+H73</v>
      </c>
      <c r="BP73" s="424" t="str">
        <f t="shared" si="20"/>
        <v>+H73</v>
      </c>
      <c r="BQ73" s="424" t="str">
        <f t="shared" si="20"/>
        <v>+H73</v>
      </c>
      <c r="BR73" s="424" t="str">
        <f t="shared" si="20"/>
        <v>+H73</v>
      </c>
      <c r="BS73" s="424" t="str">
        <f t="shared" si="20"/>
        <v>+H73</v>
      </c>
      <c r="BT73" s="424" t="str">
        <f t="shared" si="20"/>
        <v>+H73</v>
      </c>
      <c r="BU73" s="424" t="str">
        <f t="shared" si="20"/>
        <v>+H73</v>
      </c>
      <c r="BV73" s="424" t="str">
        <f t="shared" si="20"/>
        <v>+H73</v>
      </c>
      <c r="BW73" s="424" t="str">
        <f t="shared" si="20"/>
        <v>+H73</v>
      </c>
      <c r="BX73" s="424" t="str">
        <f t="shared" si="20"/>
        <v/>
      </c>
      <c r="BY73" s="424" t="str">
        <f t="shared" si="20"/>
        <v/>
      </c>
      <c r="BZ73" s="424" t="str">
        <f t="shared" si="19"/>
        <v/>
      </c>
      <c r="CA73" s="424" t="str">
        <f t="shared" si="18"/>
        <v/>
      </c>
      <c r="CB73" s="424" t="str">
        <f t="shared" si="18"/>
        <v/>
      </c>
      <c r="CC73" s="424" t="str">
        <f t="shared" si="18"/>
        <v/>
      </c>
      <c r="CD73" s="424" t="str">
        <f t="shared" si="18"/>
        <v/>
      </c>
      <c r="CE73" s="424" t="str">
        <f t="shared" si="18"/>
        <v/>
      </c>
      <c r="CF73" s="424" t="str">
        <f t="shared" si="18"/>
        <v/>
      </c>
      <c r="CG73" s="424" t="str">
        <f t="shared" si="18"/>
        <v/>
      </c>
      <c r="CH73" s="424" t="str">
        <f t="shared" si="18"/>
        <v/>
      </c>
      <c r="CI73" s="424" t="str">
        <f t="shared" si="18"/>
        <v/>
      </c>
      <c r="CJ73" s="424" t="str">
        <f t="shared" si="18"/>
        <v/>
      </c>
      <c r="CK73" s="424" t="str">
        <f t="shared" si="18"/>
        <v/>
      </c>
      <c r="CL73" s="424" t="str">
        <f t="shared" si="18"/>
        <v>+H73</v>
      </c>
      <c r="CM73" s="424" t="str">
        <f t="shared" si="18"/>
        <v>+H73</v>
      </c>
      <c r="CN73" s="424" t="str">
        <f t="shared" si="18"/>
        <v>+H73</v>
      </c>
      <c r="CO73" s="424" t="str">
        <f t="shared" si="16"/>
        <v>+H73</v>
      </c>
      <c r="CP73" s="424" t="str">
        <f t="shared" si="16"/>
        <v>+H73</v>
      </c>
      <c r="CQ73" s="424" t="str">
        <f t="shared" si="16"/>
        <v>+H73</v>
      </c>
      <c r="CR73" s="424" t="str">
        <f t="shared" si="16"/>
        <v>+H73</v>
      </c>
      <c r="CS73" s="424" t="str">
        <f t="shared" si="16"/>
        <v>+H73</v>
      </c>
      <c r="CT73" s="424" t="str">
        <f t="shared" si="16"/>
        <v>+H73</v>
      </c>
      <c r="CU73" s="424" t="str">
        <f t="shared" si="16"/>
        <v>+H73</v>
      </c>
      <c r="CV73" s="424" t="str">
        <f t="shared" si="16"/>
        <v>+H73</v>
      </c>
      <c r="CW73" s="424" t="str">
        <f t="shared" si="16"/>
        <v>+H73</v>
      </c>
      <c r="CX73" s="424" t="str">
        <f t="shared" si="16"/>
        <v>+H73</v>
      </c>
      <c r="CY73" s="424" t="str">
        <f t="shared" si="16"/>
        <v>+H73</v>
      </c>
      <c r="CZ73" s="424" t="str">
        <f t="shared" si="16"/>
        <v>+H73</v>
      </c>
      <c r="DA73" s="424" t="str">
        <f t="shared" si="16"/>
        <v>+H73</v>
      </c>
      <c r="DB73" s="424" t="str">
        <f t="shared" si="16"/>
        <v>+H73</v>
      </c>
      <c r="DC73" s="424" t="str">
        <f t="shared" si="17"/>
        <v>+H73</v>
      </c>
      <c r="DD73" s="424" t="str">
        <f t="shared" si="17"/>
        <v>+H73</v>
      </c>
      <c r="DE73" s="424" t="str">
        <f t="shared" si="17"/>
        <v/>
      </c>
      <c r="DF73" s="424" t="str">
        <f t="shared" si="14"/>
        <v/>
      </c>
      <c r="DG73" s="424" t="str">
        <f t="shared" si="14"/>
        <v/>
      </c>
      <c r="DH73" s="424" t="str">
        <f t="shared" si="10"/>
        <v>+H73</v>
      </c>
      <c r="DI73" s="424" t="str">
        <f t="shared" si="10"/>
        <v>+H73</v>
      </c>
      <c r="DJ73" s="424" t="str">
        <f t="shared" si="10"/>
        <v>+H73</v>
      </c>
    </row>
    <row r="74" spans="2:114">
      <c r="B74" s="1626"/>
      <c r="C74" s="1631"/>
      <c r="D74" s="1632"/>
      <c r="E74" s="1339"/>
      <c r="F74" s="420" t="s">
        <v>608</v>
      </c>
      <c r="G74" s="410" t="s">
        <v>473</v>
      </c>
      <c r="H74" s="418">
        <v>1</v>
      </c>
      <c r="I74" s="408">
        <f t="shared" ref="I74:I129" si="21">SUM(J74:BI74)</f>
        <v>34</v>
      </c>
      <c r="J74" s="406">
        <v>1</v>
      </c>
      <c r="K74" s="406">
        <v>1</v>
      </c>
      <c r="L74" s="406">
        <v>1</v>
      </c>
      <c r="M74" s="406">
        <v>1</v>
      </c>
      <c r="N74" s="406">
        <v>1</v>
      </c>
      <c r="O74" s="406">
        <v>1</v>
      </c>
      <c r="P74" s="406">
        <v>1</v>
      </c>
      <c r="Q74" s="406"/>
      <c r="R74" s="406">
        <v>1</v>
      </c>
      <c r="S74" s="406">
        <v>1</v>
      </c>
      <c r="T74" s="406">
        <v>1</v>
      </c>
      <c r="U74" s="406">
        <v>1</v>
      </c>
      <c r="V74" s="406">
        <v>1</v>
      </c>
      <c r="W74" s="406"/>
      <c r="X74" s="406"/>
      <c r="Y74" s="406"/>
      <c r="Z74" s="406"/>
      <c r="AA74" s="406"/>
      <c r="AB74" s="406"/>
      <c r="AC74" s="406"/>
      <c r="AD74" s="406"/>
      <c r="AE74" s="406"/>
      <c r="AF74" s="406"/>
      <c r="AG74" s="406"/>
      <c r="AH74" s="406"/>
      <c r="AI74" s="406"/>
      <c r="AJ74" s="406"/>
      <c r="AK74" s="406">
        <v>1</v>
      </c>
      <c r="AL74" s="406">
        <v>1</v>
      </c>
      <c r="AM74" s="406">
        <v>1</v>
      </c>
      <c r="AN74" s="406">
        <v>1</v>
      </c>
      <c r="AO74" s="406">
        <v>1</v>
      </c>
      <c r="AP74" s="406">
        <v>1</v>
      </c>
      <c r="AQ74" s="406">
        <v>1</v>
      </c>
      <c r="AR74" s="406">
        <v>1</v>
      </c>
      <c r="AS74" s="406">
        <v>1</v>
      </c>
      <c r="AT74" s="406">
        <v>1</v>
      </c>
      <c r="AU74" s="406">
        <v>1</v>
      </c>
      <c r="AV74" s="406">
        <v>1</v>
      </c>
      <c r="AW74" s="406">
        <v>1</v>
      </c>
      <c r="AX74" s="406">
        <v>1</v>
      </c>
      <c r="AY74" s="406">
        <v>1</v>
      </c>
      <c r="AZ74" s="406">
        <v>1</v>
      </c>
      <c r="BA74" s="406">
        <v>1</v>
      </c>
      <c r="BB74" s="406">
        <v>1</v>
      </c>
      <c r="BC74" s="406">
        <v>1</v>
      </c>
      <c r="BD74" s="406"/>
      <c r="BE74" s="406"/>
      <c r="BF74" s="406"/>
      <c r="BG74" s="406">
        <v>1</v>
      </c>
      <c r="BH74" s="406">
        <v>1</v>
      </c>
      <c r="BI74" s="406">
        <v>1</v>
      </c>
      <c r="BK74" s="424" t="str">
        <f t="shared" si="20"/>
        <v>+H74</v>
      </c>
      <c r="BL74" s="424" t="str">
        <f t="shared" si="20"/>
        <v>+H74</v>
      </c>
      <c r="BM74" s="424" t="str">
        <f t="shared" si="20"/>
        <v>+H74</v>
      </c>
      <c r="BN74" s="424" t="str">
        <f t="shared" si="20"/>
        <v>+H74</v>
      </c>
      <c r="BO74" s="424" t="str">
        <f t="shared" si="20"/>
        <v>+H74</v>
      </c>
      <c r="BP74" s="424" t="str">
        <f t="shared" si="20"/>
        <v>+H74</v>
      </c>
      <c r="BQ74" s="424" t="str">
        <f t="shared" si="20"/>
        <v>+H74</v>
      </c>
      <c r="BR74" s="424" t="str">
        <f t="shared" si="20"/>
        <v/>
      </c>
      <c r="BS74" s="424" t="str">
        <f t="shared" si="20"/>
        <v>+H74</v>
      </c>
      <c r="BT74" s="424" t="str">
        <f t="shared" si="20"/>
        <v>+H74</v>
      </c>
      <c r="BU74" s="424" t="str">
        <f t="shared" si="20"/>
        <v>+H74</v>
      </c>
      <c r="BV74" s="424" t="str">
        <f t="shared" si="20"/>
        <v>+H74</v>
      </c>
      <c r="BW74" s="424" t="str">
        <f t="shared" si="20"/>
        <v>+H74</v>
      </c>
      <c r="BX74" s="424" t="str">
        <f t="shared" si="20"/>
        <v/>
      </c>
      <c r="BY74" s="424" t="str">
        <f t="shared" si="20"/>
        <v/>
      </c>
      <c r="BZ74" s="424" t="str">
        <f t="shared" si="19"/>
        <v/>
      </c>
      <c r="CA74" s="424" t="str">
        <f t="shared" si="18"/>
        <v/>
      </c>
      <c r="CB74" s="424" t="str">
        <f t="shared" si="18"/>
        <v/>
      </c>
      <c r="CC74" s="424" t="str">
        <f t="shared" si="18"/>
        <v/>
      </c>
      <c r="CD74" s="424" t="str">
        <f t="shared" si="18"/>
        <v/>
      </c>
      <c r="CE74" s="424" t="str">
        <f t="shared" si="18"/>
        <v/>
      </c>
      <c r="CF74" s="424" t="str">
        <f t="shared" si="18"/>
        <v/>
      </c>
      <c r="CG74" s="424" t="str">
        <f t="shared" si="18"/>
        <v/>
      </c>
      <c r="CH74" s="424" t="str">
        <f t="shared" si="18"/>
        <v/>
      </c>
      <c r="CI74" s="424" t="str">
        <f t="shared" si="18"/>
        <v/>
      </c>
      <c r="CJ74" s="424" t="str">
        <f t="shared" si="18"/>
        <v/>
      </c>
      <c r="CK74" s="424" t="str">
        <f t="shared" si="18"/>
        <v/>
      </c>
      <c r="CL74" s="424" t="str">
        <f t="shared" si="18"/>
        <v>+H74</v>
      </c>
      <c r="CM74" s="424" t="str">
        <f t="shared" si="18"/>
        <v>+H74</v>
      </c>
      <c r="CN74" s="424" t="str">
        <f t="shared" si="18"/>
        <v>+H74</v>
      </c>
      <c r="CO74" s="424" t="str">
        <f t="shared" si="16"/>
        <v>+H74</v>
      </c>
      <c r="CP74" s="424" t="str">
        <f t="shared" si="16"/>
        <v>+H74</v>
      </c>
      <c r="CQ74" s="424" t="str">
        <f t="shared" si="16"/>
        <v>+H74</v>
      </c>
      <c r="CR74" s="424" t="str">
        <f t="shared" si="16"/>
        <v>+H74</v>
      </c>
      <c r="CS74" s="424" t="str">
        <f t="shared" si="16"/>
        <v>+H74</v>
      </c>
      <c r="CT74" s="424" t="str">
        <f t="shared" si="16"/>
        <v>+H74</v>
      </c>
      <c r="CU74" s="424" t="str">
        <f t="shared" si="16"/>
        <v>+H74</v>
      </c>
      <c r="CV74" s="424" t="str">
        <f t="shared" si="16"/>
        <v>+H74</v>
      </c>
      <c r="CW74" s="424" t="str">
        <f t="shared" si="16"/>
        <v>+H74</v>
      </c>
      <c r="CX74" s="424" t="str">
        <f t="shared" si="16"/>
        <v>+H74</v>
      </c>
      <c r="CY74" s="424" t="str">
        <f t="shared" si="16"/>
        <v>+H74</v>
      </c>
      <c r="CZ74" s="424" t="str">
        <f t="shared" si="16"/>
        <v>+H74</v>
      </c>
      <c r="DA74" s="424" t="str">
        <f t="shared" si="16"/>
        <v>+H74</v>
      </c>
      <c r="DB74" s="424" t="str">
        <f t="shared" si="16"/>
        <v>+H74</v>
      </c>
      <c r="DC74" s="424" t="str">
        <f t="shared" si="17"/>
        <v>+H74</v>
      </c>
      <c r="DD74" s="424" t="str">
        <f t="shared" si="17"/>
        <v>+H74</v>
      </c>
      <c r="DE74" s="424" t="str">
        <f t="shared" si="17"/>
        <v/>
      </c>
      <c r="DF74" s="424" t="str">
        <f t="shared" si="14"/>
        <v/>
      </c>
      <c r="DG74" s="424" t="str">
        <f t="shared" si="14"/>
        <v/>
      </c>
      <c r="DH74" s="424" t="str">
        <f t="shared" si="10"/>
        <v>+H74</v>
      </c>
      <c r="DI74" s="424" t="str">
        <f t="shared" si="10"/>
        <v>+H74</v>
      </c>
      <c r="DJ74" s="424" t="str">
        <f t="shared" si="10"/>
        <v>+H74</v>
      </c>
    </row>
    <row r="75" spans="2:114">
      <c r="B75" s="1626"/>
      <c r="C75" s="1631"/>
      <c r="D75" s="1632"/>
      <c r="E75" s="1339"/>
      <c r="F75" s="420" t="s">
        <v>609</v>
      </c>
      <c r="G75" s="410" t="s">
        <v>474</v>
      </c>
      <c r="H75" s="418">
        <v>1</v>
      </c>
      <c r="I75" s="408">
        <f t="shared" si="21"/>
        <v>33</v>
      </c>
      <c r="J75" s="406">
        <v>1</v>
      </c>
      <c r="K75" s="406">
        <v>1</v>
      </c>
      <c r="L75" s="406">
        <v>1</v>
      </c>
      <c r="M75" s="406">
        <v>1</v>
      </c>
      <c r="N75" s="406">
        <v>1</v>
      </c>
      <c r="O75" s="406">
        <v>1</v>
      </c>
      <c r="P75" s="406">
        <v>1</v>
      </c>
      <c r="Q75" s="406"/>
      <c r="R75" s="406"/>
      <c r="S75" s="406">
        <v>1</v>
      </c>
      <c r="T75" s="406">
        <v>1</v>
      </c>
      <c r="U75" s="406">
        <v>1</v>
      </c>
      <c r="V75" s="406">
        <v>1</v>
      </c>
      <c r="W75" s="406"/>
      <c r="X75" s="406"/>
      <c r="Y75" s="406"/>
      <c r="Z75" s="406"/>
      <c r="AA75" s="406"/>
      <c r="AB75" s="406"/>
      <c r="AC75" s="406"/>
      <c r="AD75" s="406"/>
      <c r="AE75" s="406"/>
      <c r="AF75" s="406"/>
      <c r="AG75" s="406"/>
      <c r="AH75" s="406"/>
      <c r="AI75" s="406"/>
      <c r="AJ75" s="406"/>
      <c r="AK75" s="406">
        <v>1</v>
      </c>
      <c r="AL75" s="406">
        <v>1</v>
      </c>
      <c r="AM75" s="406">
        <v>1</v>
      </c>
      <c r="AN75" s="406">
        <v>1</v>
      </c>
      <c r="AO75" s="406">
        <v>1</v>
      </c>
      <c r="AP75" s="406">
        <v>1</v>
      </c>
      <c r="AQ75" s="406">
        <v>1</v>
      </c>
      <c r="AR75" s="406">
        <v>1</v>
      </c>
      <c r="AS75" s="406">
        <v>1</v>
      </c>
      <c r="AT75" s="406">
        <v>1</v>
      </c>
      <c r="AU75" s="406">
        <v>1</v>
      </c>
      <c r="AV75" s="406">
        <v>1</v>
      </c>
      <c r="AW75" s="406">
        <v>1</v>
      </c>
      <c r="AX75" s="406">
        <v>1</v>
      </c>
      <c r="AY75" s="406">
        <v>1</v>
      </c>
      <c r="AZ75" s="406">
        <v>1</v>
      </c>
      <c r="BA75" s="406">
        <v>1</v>
      </c>
      <c r="BB75" s="406">
        <v>1</v>
      </c>
      <c r="BC75" s="406">
        <v>1</v>
      </c>
      <c r="BD75" s="406"/>
      <c r="BE75" s="406"/>
      <c r="BF75" s="406"/>
      <c r="BG75" s="406">
        <v>1</v>
      </c>
      <c r="BH75" s="406">
        <v>1</v>
      </c>
      <c r="BI75" s="406">
        <v>1</v>
      </c>
      <c r="BK75" s="424" t="str">
        <f t="shared" si="20"/>
        <v>+H75</v>
      </c>
      <c r="BL75" s="424" t="str">
        <f t="shared" si="20"/>
        <v>+H75</v>
      </c>
      <c r="BM75" s="424" t="str">
        <f t="shared" si="20"/>
        <v>+H75</v>
      </c>
      <c r="BN75" s="424" t="str">
        <f t="shared" si="20"/>
        <v>+H75</v>
      </c>
      <c r="BO75" s="424" t="str">
        <f t="shared" si="20"/>
        <v>+H75</v>
      </c>
      <c r="BP75" s="424" t="str">
        <f t="shared" si="20"/>
        <v>+H75</v>
      </c>
      <c r="BQ75" s="424" t="str">
        <f t="shared" si="20"/>
        <v>+H75</v>
      </c>
      <c r="BR75" s="424" t="str">
        <f t="shared" si="20"/>
        <v/>
      </c>
      <c r="BS75" s="424" t="str">
        <f t="shared" si="20"/>
        <v/>
      </c>
      <c r="BT75" s="424" t="str">
        <f t="shared" si="20"/>
        <v>+H75</v>
      </c>
      <c r="BU75" s="424" t="str">
        <f t="shared" si="20"/>
        <v>+H75</v>
      </c>
      <c r="BV75" s="424" t="str">
        <f t="shared" si="20"/>
        <v>+H75</v>
      </c>
      <c r="BW75" s="424" t="str">
        <f t="shared" si="20"/>
        <v>+H75</v>
      </c>
      <c r="BX75" s="424" t="str">
        <f t="shared" si="20"/>
        <v/>
      </c>
      <c r="BY75" s="424" t="str">
        <f t="shared" si="20"/>
        <v/>
      </c>
      <c r="BZ75" s="424" t="str">
        <f t="shared" si="19"/>
        <v/>
      </c>
      <c r="CA75" s="424" t="str">
        <f t="shared" si="18"/>
        <v/>
      </c>
      <c r="CB75" s="424" t="str">
        <f t="shared" si="18"/>
        <v/>
      </c>
      <c r="CC75" s="424" t="str">
        <f t="shared" si="18"/>
        <v/>
      </c>
      <c r="CD75" s="424" t="str">
        <f t="shared" ref="CD75:CP94" si="22">IF(AC75=1,"+"&amp; ADDRESS(ROW(AC75), COLUMN($H75),4,1 ), "")</f>
        <v/>
      </c>
      <c r="CE75" s="424" t="str">
        <f t="shared" si="22"/>
        <v/>
      </c>
      <c r="CF75" s="424" t="str">
        <f t="shared" si="22"/>
        <v/>
      </c>
      <c r="CG75" s="424" t="str">
        <f t="shared" si="22"/>
        <v/>
      </c>
      <c r="CH75" s="424" t="str">
        <f t="shared" si="22"/>
        <v/>
      </c>
      <c r="CI75" s="424" t="str">
        <f t="shared" si="22"/>
        <v/>
      </c>
      <c r="CJ75" s="424" t="str">
        <f t="shared" si="22"/>
        <v/>
      </c>
      <c r="CK75" s="424" t="str">
        <f t="shared" si="22"/>
        <v/>
      </c>
      <c r="CL75" s="424" t="str">
        <f t="shared" si="22"/>
        <v>+H75</v>
      </c>
      <c r="CM75" s="424" t="str">
        <f t="shared" si="22"/>
        <v>+H75</v>
      </c>
      <c r="CN75" s="424" t="str">
        <f t="shared" si="22"/>
        <v>+H75</v>
      </c>
      <c r="CO75" s="424" t="str">
        <f t="shared" si="16"/>
        <v>+H75</v>
      </c>
      <c r="CP75" s="424" t="str">
        <f t="shared" si="16"/>
        <v>+H75</v>
      </c>
      <c r="CQ75" s="424" t="str">
        <f t="shared" ref="CQ75:DB96" si="23">IF(AP75=1,"+"&amp; ADDRESS(ROW(AP75), COLUMN($H75),4,1 ), "")</f>
        <v>+H75</v>
      </c>
      <c r="CR75" s="424" t="str">
        <f t="shared" si="23"/>
        <v>+H75</v>
      </c>
      <c r="CS75" s="424" t="str">
        <f t="shared" si="23"/>
        <v>+H75</v>
      </c>
      <c r="CT75" s="424" t="str">
        <f t="shared" si="23"/>
        <v>+H75</v>
      </c>
      <c r="CU75" s="424" t="str">
        <f t="shared" si="23"/>
        <v>+H75</v>
      </c>
      <c r="CV75" s="424" t="str">
        <f t="shared" si="23"/>
        <v>+H75</v>
      </c>
      <c r="CW75" s="424" t="str">
        <f t="shared" si="23"/>
        <v>+H75</v>
      </c>
      <c r="CX75" s="424" t="str">
        <f t="shared" si="23"/>
        <v>+H75</v>
      </c>
      <c r="CY75" s="424" t="str">
        <f t="shared" si="23"/>
        <v>+H75</v>
      </c>
      <c r="CZ75" s="424" t="str">
        <f t="shared" si="23"/>
        <v>+H75</v>
      </c>
      <c r="DA75" s="424" t="str">
        <f t="shared" si="23"/>
        <v>+H75</v>
      </c>
      <c r="DB75" s="424" t="str">
        <f t="shared" si="23"/>
        <v>+H75</v>
      </c>
      <c r="DC75" s="424" t="str">
        <f t="shared" si="17"/>
        <v>+H75</v>
      </c>
      <c r="DD75" s="424" t="str">
        <f t="shared" si="17"/>
        <v>+H75</v>
      </c>
      <c r="DE75" s="424" t="str">
        <f t="shared" si="17"/>
        <v/>
      </c>
      <c r="DF75" s="424" t="str">
        <f t="shared" si="14"/>
        <v/>
      </c>
      <c r="DG75" s="424" t="str">
        <f t="shared" si="14"/>
        <v/>
      </c>
      <c r="DH75" s="424" t="str">
        <f t="shared" si="10"/>
        <v>+H75</v>
      </c>
      <c r="DI75" s="424" t="str">
        <f t="shared" si="10"/>
        <v>+H75</v>
      </c>
      <c r="DJ75" s="424" t="str">
        <f t="shared" si="10"/>
        <v>+H75</v>
      </c>
    </row>
    <row r="76" spans="2:114">
      <c r="B76" s="1626"/>
      <c r="C76" s="1631"/>
      <c r="D76" s="1632"/>
      <c r="E76" s="1339"/>
      <c r="F76" s="420" t="s">
        <v>610</v>
      </c>
      <c r="G76" s="410" t="s">
        <v>475</v>
      </c>
      <c r="H76" s="418">
        <v>1</v>
      </c>
      <c r="I76" s="408">
        <f t="shared" si="21"/>
        <v>32</v>
      </c>
      <c r="J76" s="406">
        <v>1</v>
      </c>
      <c r="K76" s="406">
        <v>1</v>
      </c>
      <c r="L76" s="406">
        <v>1</v>
      </c>
      <c r="M76" s="406">
        <v>1</v>
      </c>
      <c r="N76" s="406">
        <v>1</v>
      </c>
      <c r="O76" s="406">
        <v>1</v>
      </c>
      <c r="P76" s="406">
        <v>1</v>
      </c>
      <c r="Q76" s="406"/>
      <c r="R76" s="406"/>
      <c r="S76" s="406">
        <v>1</v>
      </c>
      <c r="T76" s="406">
        <v>1</v>
      </c>
      <c r="U76" s="406"/>
      <c r="V76" s="406">
        <v>1</v>
      </c>
      <c r="W76" s="406"/>
      <c r="X76" s="406"/>
      <c r="Y76" s="406"/>
      <c r="Z76" s="406"/>
      <c r="AA76" s="406"/>
      <c r="AB76" s="406"/>
      <c r="AC76" s="406"/>
      <c r="AD76" s="406"/>
      <c r="AE76" s="406"/>
      <c r="AF76" s="406"/>
      <c r="AG76" s="406"/>
      <c r="AH76" s="406"/>
      <c r="AI76" s="406"/>
      <c r="AJ76" s="406"/>
      <c r="AK76" s="406">
        <v>1</v>
      </c>
      <c r="AL76" s="406">
        <v>1</v>
      </c>
      <c r="AM76" s="406">
        <v>1</v>
      </c>
      <c r="AN76" s="406">
        <v>1</v>
      </c>
      <c r="AO76" s="406">
        <v>1</v>
      </c>
      <c r="AP76" s="406">
        <v>1</v>
      </c>
      <c r="AQ76" s="406">
        <v>1</v>
      </c>
      <c r="AR76" s="406">
        <v>1</v>
      </c>
      <c r="AS76" s="406">
        <v>1</v>
      </c>
      <c r="AT76" s="406">
        <v>1</v>
      </c>
      <c r="AU76" s="406">
        <v>1</v>
      </c>
      <c r="AV76" s="406">
        <v>1</v>
      </c>
      <c r="AW76" s="406">
        <v>1</v>
      </c>
      <c r="AX76" s="406">
        <v>1</v>
      </c>
      <c r="AY76" s="406">
        <v>1</v>
      </c>
      <c r="AZ76" s="406">
        <v>1</v>
      </c>
      <c r="BA76" s="406">
        <v>1</v>
      </c>
      <c r="BB76" s="406">
        <v>1</v>
      </c>
      <c r="BC76" s="406">
        <v>1</v>
      </c>
      <c r="BD76" s="406"/>
      <c r="BE76" s="406"/>
      <c r="BF76" s="406"/>
      <c r="BG76" s="406">
        <v>1</v>
      </c>
      <c r="BH76" s="406">
        <v>1</v>
      </c>
      <c r="BI76" s="406">
        <v>1</v>
      </c>
      <c r="BK76" s="424" t="str">
        <f t="shared" si="20"/>
        <v>+H76</v>
      </c>
      <c r="BL76" s="424" t="str">
        <f t="shared" si="20"/>
        <v>+H76</v>
      </c>
      <c r="BM76" s="424" t="str">
        <f t="shared" si="20"/>
        <v>+H76</v>
      </c>
      <c r="BN76" s="424" t="str">
        <f t="shared" si="20"/>
        <v>+H76</v>
      </c>
      <c r="BO76" s="424" t="str">
        <f t="shared" si="20"/>
        <v>+H76</v>
      </c>
      <c r="BP76" s="424" t="str">
        <f t="shared" si="20"/>
        <v>+H76</v>
      </c>
      <c r="BQ76" s="424" t="str">
        <f t="shared" si="20"/>
        <v>+H76</v>
      </c>
      <c r="BR76" s="424" t="str">
        <f t="shared" si="20"/>
        <v/>
      </c>
      <c r="BS76" s="424" t="str">
        <f t="shared" si="20"/>
        <v/>
      </c>
      <c r="BT76" s="424" t="str">
        <f t="shared" si="20"/>
        <v>+H76</v>
      </c>
      <c r="BU76" s="424" t="str">
        <f t="shared" si="20"/>
        <v>+H76</v>
      </c>
      <c r="BV76" s="424" t="str">
        <f t="shared" si="20"/>
        <v/>
      </c>
      <c r="BW76" s="424" t="str">
        <f t="shared" si="20"/>
        <v>+H76</v>
      </c>
      <c r="BX76" s="424" t="str">
        <f t="shared" si="20"/>
        <v/>
      </c>
      <c r="BY76" s="424" t="str">
        <f t="shared" si="20"/>
        <v/>
      </c>
      <c r="BZ76" s="424" t="str">
        <f t="shared" si="19"/>
        <v/>
      </c>
      <c r="CA76" s="424" t="str">
        <f t="shared" si="19"/>
        <v/>
      </c>
      <c r="CB76" s="424" t="str">
        <f t="shared" si="19"/>
        <v/>
      </c>
      <c r="CC76" s="424" t="str">
        <f t="shared" si="19"/>
        <v/>
      </c>
      <c r="CD76" s="424" t="str">
        <f t="shared" si="22"/>
        <v/>
      </c>
      <c r="CE76" s="424" t="str">
        <f t="shared" si="22"/>
        <v/>
      </c>
      <c r="CF76" s="424" t="str">
        <f t="shared" si="22"/>
        <v/>
      </c>
      <c r="CG76" s="424" t="str">
        <f t="shared" si="22"/>
        <v/>
      </c>
      <c r="CH76" s="424" t="str">
        <f t="shared" si="22"/>
        <v/>
      </c>
      <c r="CI76" s="424" t="str">
        <f t="shared" si="22"/>
        <v/>
      </c>
      <c r="CJ76" s="424" t="str">
        <f t="shared" si="22"/>
        <v/>
      </c>
      <c r="CK76" s="424" t="str">
        <f t="shared" si="22"/>
        <v/>
      </c>
      <c r="CL76" s="424" t="str">
        <f t="shared" si="22"/>
        <v>+H76</v>
      </c>
      <c r="CM76" s="424" t="str">
        <f t="shared" si="22"/>
        <v>+H76</v>
      </c>
      <c r="CN76" s="424" t="str">
        <f t="shared" si="22"/>
        <v>+H76</v>
      </c>
      <c r="CO76" s="424" t="str">
        <f t="shared" si="22"/>
        <v>+H76</v>
      </c>
      <c r="CP76" s="424" t="str">
        <f t="shared" si="22"/>
        <v>+H76</v>
      </c>
      <c r="CQ76" s="424" t="str">
        <f t="shared" si="23"/>
        <v>+H76</v>
      </c>
      <c r="CR76" s="424" t="str">
        <f t="shared" si="23"/>
        <v>+H76</v>
      </c>
      <c r="CS76" s="424" t="str">
        <f t="shared" si="23"/>
        <v>+H76</v>
      </c>
      <c r="CT76" s="424" t="str">
        <f t="shared" si="23"/>
        <v>+H76</v>
      </c>
      <c r="CU76" s="424" t="str">
        <f t="shared" si="23"/>
        <v>+H76</v>
      </c>
      <c r="CV76" s="424" t="str">
        <f t="shared" si="23"/>
        <v>+H76</v>
      </c>
      <c r="CW76" s="424" t="str">
        <f t="shared" si="23"/>
        <v>+H76</v>
      </c>
      <c r="CX76" s="424" t="str">
        <f t="shared" si="23"/>
        <v>+H76</v>
      </c>
      <c r="CY76" s="424" t="str">
        <f t="shared" si="23"/>
        <v>+H76</v>
      </c>
      <c r="CZ76" s="424" t="str">
        <f t="shared" si="23"/>
        <v>+H76</v>
      </c>
      <c r="DA76" s="424" t="str">
        <f t="shared" si="23"/>
        <v>+H76</v>
      </c>
      <c r="DB76" s="424" t="str">
        <f t="shared" si="23"/>
        <v>+H76</v>
      </c>
      <c r="DC76" s="424" t="str">
        <f t="shared" si="17"/>
        <v>+H76</v>
      </c>
      <c r="DD76" s="424" t="str">
        <f t="shared" si="17"/>
        <v>+H76</v>
      </c>
      <c r="DE76" s="424" t="str">
        <f t="shared" si="17"/>
        <v/>
      </c>
      <c r="DF76" s="424" t="str">
        <f t="shared" si="14"/>
        <v/>
      </c>
      <c r="DG76" s="424" t="str">
        <f t="shared" si="14"/>
        <v/>
      </c>
      <c r="DH76" s="424" t="str">
        <f t="shared" si="10"/>
        <v>+H76</v>
      </c>
      <c r="DI76" s="424" t="str">
        <f t="shared" si="10"/>
        <v>+H76</v>
      </c>
      <c r="DJ76" s="424" t="str">
        <f t="shared" si="10"/>
        <v>+H76</v>
      </c>
    </row>
    <row r="77" spans="2:114">
      <c r="B77" s="1626"/>
      <c r="C77" s="1633"/>
      <c r="D77" s="1634"/>
      <c r="E77" s="1340"/>
      <c r="F77" s="421" t="s">
        <v>611</v>
      </c>
      <c r="G77" s="411" t="s">
        <v>476</v>
      </c>
      <c r="H77" s="418">
        <v>1</v>
      </c>
      <c r="I77" s="408">
        <f t="shared" si="21"/>
        <v>30</v>
      </c>
      <c r="J77" s="406">
        <v>1</v>
      </c>
      <c r="K77" s="406">
        <v>1</v>
      </c>
      <c r="L77" s="406">
        <v>1</v>
      </c>
      <c r="M77" s="406">
        <v>1</v>
      </c>
      <c r="N77" s="406">
        <v>1</v>
      </c>
      <c r="O77" s="406">
        <v>1</v>
      </c>
      <c r="P77" s="406">
        <v>1</v>
      </c>
      <c r="Q77" s="406"/>
      <c r="R77" s="406"/>
      <c r="S77" s="406">
        <v>1</v>
      </c>
      <c r="T77" s="406">
        <v>1</v>
      </c>
      <c r="U77" s="406"/>
      <c r="V77" s="406">
        <v>1</v>
      </c>
      <c r="W77" s="406"/>
      <c r="X77" s="406"/>
      <c r="Y77" s="406"/>
      <c r="Z77" s="406"/>
      <c r="AA77" s="406"/>
      <c r="AB77" s="406"/>
      <c r="AC77" s="406"/>
      <c r="AD77" s="406"/>
      <c r="AE77" s="406"/>
      <c r="AF77" s="406"/>
      <c r="AG77" s="406"/>
      <c r="AH77" s="406"/>
      <c r="AI77" s="406"/>
      <c r="AJ77" s="406"/>
      <c r="AK77" s="406">
        <v>1</v>
      </c>
      <c r="AL77" s="406">
        <v>1</v>
      </c>
      <c r="AM77" s="406">
        <v>1</v>
      </c>
      <c r="AN77" s="406">
        <v>1</v>
      </c>
      <c r="AO77" s="406">
        <v>1</v>
      </c>
      <c r="AP77" s="406">
        <v>1</v>
      </c>
      <c r="AQ77" s="406">
        <v>1</v>
      </c>
      <c r="AR77" s="406">
        <v>1</v>
      </c>
      <c r="AS77" s="406">
        <v>1</v>
      </c>
      <c r="AT77" s="406">
        <v>1</v>
      </c>
      <c r="AU77" s="406">
        <v>1</v>
      </c>
      <c r="AV77" s="406">
        <v>1</v>
      </c>
      <c r="AW77" s="406">
        <v>1</v>
      </c>
      <c r="AX77" s="406">
        <v>1</v>
      </c>
      <c r="AY77" s="406">
        <v>1</v>
      </c>
      <c r="AZ77" s="406">
        <v>1</v>
      </c>
      <c r="BA77" s="406">
        <v>1</v>
      </c>
      <c r="BB77" s="406">
        <v>1</v>
      </c>
      <c r="BC77" s="406">
        <v>1</v>
      </c>
      <c r="BD77" s="406"/>
      <c r="BE77" s="406"/>
      <c r="BF77" s="406"/>
      <c r="BG77" s="406"/>
      <c r="BH77" s="406"/>
      <c r="BI77" s="406">
        <v>1</v>
      </c>
      <c r="BK77" s="424" t="str">
        <f t="shared" si="20"/>
        <v>+H77</v>
      </c>
      <c r="BL77" s="424" t="str">
        <f t="shared" si="20"/>
        <v>+H77</v>
      </c>
      <c r="BM77" s="424" t="str">
        <f t="shared" si="20"/>
        <v>+H77</v>
      </c>
      <c r="BN77" s="424" t="str">
        <f t="shared" si="20"/>
        <v>+H77</v>
      </c>
      <c r="BO77" s="424" t="str">
        <f t="shared" si="20"/>
        <v>+H77</v>
      </c>
      <c r="BP77" s="424" t="str">
        <f t="shared" si="20"/>
        <v>+H77</v>
      </c>
      <c r="BQ77" s="424" t="str">
        <f t="shared" si="20"/>
        <v>+H77</v>
      </c>
      <c r="BR77" s="424" t="str">
        <f t="shared" si="20"/>
        <v/>
      </c>
      <c r="BS77" s="424" t="str">
        <f t="shared" si="20"/>
        <v/>
      </c>
      <c r="BT77" s="424" t="str">
        <f t="shared" si="20"/>
        <v>+H77</v>
      </c>
      <c r="BU77" s="424" t="str">
        <f t="shared" si="20"/>
        <v>+H77</v>
      </c>
      <c r="BV77" s="424" t="str">
        <f t="shared" si="20"/>
        <v/>
      </c>
      <c r="BW77" s="424" t="str">
        <f t="shared" si="20"/>
        <v>+H77</v>
      </c>
      <c r="BX77" s="424" t="str">
        <f t="shared" si="20"/>
        <v/>
      </c>
      <c r="BY77" s="424" t="str">
        <f t="shared" si="20"/>
        <v/>
      </c>
      <c r="BZ77" s="424" t="str">
        <f t="shared" si="19"/>
        <v/>
      </c>
      <c r="CA77" s="424" t="str">
        <f t="shared" si="19"/>
        <v/>
      </c>
      <c r="CB77" s="424" t="str">
        <f t="shared" si="19"/>
        <v/>
      </c>
      <c r="CC77" s="424" t="str">
        <f t="shared" si="19"/>
        <v/>
      </c>
      <c r="CD77" s="424" t="str">
        <f t="shared" si="22"/>
        <v/>
      </c>
      <c r="CE77" s="424" t="str">
        <f t="shared" si="22"/>
        <v/>
      </c>
      <c r="CF77" s="424" t="str">
        <f t="shared" si="22"/>
        <v/>
      </c>
      <c r="CG77" s="424" t="str">
        <f t="shared" si="22"/>
        <v/>
      </c>
      <c r="CH77" s="424" t="str">
        <f t="shared" si="22"/>
        <v/>
      </c>
      <c r="CI77" s="424" t="str">
        <f t="shared" si="22"/>
        <v/>
      </c>
      <c r="CJ77" s="424" t="str">
        <f t="shared" si="22"/>
        <v/>
      </c>
      <c r="CK77" s="424" t="str">
        <f t="shared" si="22"/>
        <v/>
      </c>
      <c r="CL77" s="424" t="str">
        <f t="shared" si="22"/>
        <v>+H77</v>
      </c>
      <c r="CM77" s="424" t="str">
        <f t="shared" si="22"/>
        <v>+H77</v>
      </c>
      <c r="CN77" s="424" t="str">
        <f t="shared" si="22"/>
        <v>+H77</v>
      </c>
      <c r="CO77" s="424" t="str">
        <f t="shared" si="22"/>
        <v>+H77</v>
      </c>
      <c r="CP77" s="424" t="str">
        <f t="shared" si="22"/>
        <v>+H77</v>
      </c>
      <c r="CQ77" s="424" t="str">
        <f t="shared" si="23"/>
        <v>+H77</v>
      </c>
      <c r="CR77" s="424" t="str">
        <f t="shared" si="23"/>
        <v>+H77</v>
      </c>
      <c r="CS77" s="424" t="str">
        <f t="shared" si="23"/>
        <v>+H77</v>
      </c>
      <c r="CT77" s="424" t="str">
        <f t="shared" si="23"/>
        <v>+H77</v>
      </c>
      <c r="CU77" s="424" t="str">
        <f t="shared" si="23"/>
        <v>+H77</v>
      </c>
      <c r="CV77" s="424" t="str">
        <f t="shared" si="23"/>
        <v>+H77</v>
      </c>
      <c r="CW77" s="424" t="str">
        <f t="shared" si="23"/>
        <v>+H77</v>
      </c>
      <c r="CX77" s="424" t="str">
        <f t="shared" si="23"/>
        <v>+H77</v>
      </c>
      <c r="CY77" s="424" t="str">
        <f t="shared" si="23"/>
        <v>+H77</v>
      </c>
      <c r="CZ77" s="424" t="str">
        <f t="shared" si="23"/>
        <v>+H77</v>
      </c>
      <c r="DA77" s="424" t="str">
        <f t="shared" si="23"/>
        <v>+H77</v>
      </c>
      <c r="DB77" s="424" t="str">
        <f t="shared" si="23"/>
        <v>+H77</v>
      </c>
      <c r="DC77" s="424" t="str">
        <f t="shared" si="17"/>
        <v>+H77</v>
      </c>
      <c r="DD77" s="424" t="str">
        <f t="shared" si="17"/>
        <v>+H77</v>
      </c>
      <c r="DE77" s="424" t="str">
        <f t="shared" si="17"/>
        <v/>
      </c>
      <c r="DF77" s="424" t="str">
        <f t="shared" si="14"/>
        <v/>
      </c>
      <c r="DG77" s="424" t="str">
        <f t="shared" si="14"/>
        <v/>
      </c>
      <c r="DH77" s="424" t="str">
        <f t="shared" si="10"/>
        <v/>
      </c>
      <c r="DI77" s="424" t="str">
        <f t="shared" si="10"/>
        <v/>
      </c>
      <c r="DJ77" s="424" t="str">
        <f t="shared" si="10"/>
        <v>+H77</v>
      </c>
    </row>
    <row r="78" spans="2:114" ht="13.15" customHeight="1">
      <c r="B78" s="1626"/>
      <c r="C78" s="1621" t="s">
        <v>627</v>
      </c>
      <c r="D78" s="1622"/>
      <c r="E78" s="1338" t="s">
        <v>613</v>
      </c>
      <c r="F78" s="420" t="s">
        <v>615</v>
      </c>
      <c r="G78" s="410" t="s">
        <v>477</v>
      </c>
      <c r="H78" s="418">
        <v>1</v>
      </c>
      <c r="I78" s="408">
        <f t="shared" si="21"/>
        <v>30</v>
      </c>
      <c r="J78" s="406">
        <v>1</v>
      </c>
      <c r="K78" s="406">
        <v>1</v>
      </c>
      <c r="L78" s="406">
        <v>1</v>
      </c>
      <c r="M78" s="406">
        <v>1</v>
      </c>
      <c r="N78" s="406">
        <v>1</v>
      </c>
      <c r="O78" s="406">
        <v>1</v>
      </c>
      <c r="P78" s="406">
        <v>1</v>
      </c>
      <c r="Q78" s="406"/>
      <c r="R78" s="406"/>
      <c r="S78" s="406">
        <v>1</v>
      </c>
      <c r="T78" s="406">
        <v>1</v>
      </c>
      <c r="U78" s="406"/>
      <c r="V78" s="406">
        <v>1</v>
      </c>
      <c r="W78" s="406"/>
      <c r="X78" s="406"/>
      <c r="Y78" s="406"/>
      <c r="Z78" s="406"/>
      <c r="AA78" s="406"/>
      <c r="AB78" s="406"/>
      <c r="AC78" s="406"/>
      <c r="AD78" s="406"/>
      <c r="AE78" s="406"/>
      <c r="AF78" s="406"/>
      <c r="AG78" s="406"/>
      <c r="AH78" s="406"/>
      <c r="AI78" s="406"/>
      <c r="AJ78" s="406"/>
      <c r="AK78" s="406">
        <v>1</v>
      </c>
      <c r="AL78" s="406">
        <v>1</v>
      </c>
      <c r="AM78" s="406">
        <v>1</v>
      </c>
      <c r="AN78" s="406">
        <v>1</v>
      </c>
      <c r="AO78" s="406">
        <v>1</v>
      </c>
      <c r="AP78" s="406">
        <v>1</v>
      </c>
      <c r="AQ78" s="406">
        <v>1</v>
      </c>
      <c r="AR78" s="406">
        <v>1</v>
      </c>
      <c r="AS78" s="406">
        <v>1</v>
      </c>
      <c r="AT78" s="406">
        <v>1</v>
      </c>
      <c r="AU78" s="406">
        <v>1</v>
      </c>
      <c r="AV78" s="406">
        <v>1</v>
      </c>
      <c r="AW78" s="406">
        <v>1</v>
      </c>
      <c r="AX78" s="406">
        <v>1</v>
      </c>
      <c r="AY78" s="406">
        <v>1</v>
      </c>
      <c r="AZ78" s="406">
        <v>1</v>
      </c>
      <c r="BA78" s="406">
        <v>1</v>
      </c>
      <c r="BB78" s="406">
        <v>1</v>
      </c>
      <c r="BC78" s="406">
        <v>1</v>
      </c>
      <c r="BD78" s="406"/>
      <c r="BE78" s="406"/>
      <c r="BF78" s="406"/>
      <c r="BG78" s="406"/>
      <c r="BH78" s="406"/>
      <c r="BI78" s="406">
        <v>1</v>
      </c>
      <c r="BK78" s="424" t="str">
        <f t="shared" si="20"/>
        <v>+H78</v>
      </c>
      <c r="BL78" s="424" t="str">
        <f t="shared" si="20"/>
        <v>+H78</v>
      </c>
      <c r="BM78" s="424" t="str">
        <f t="shared" si="20"/>
        <v>+H78</v>
      </c>
      <c r="BN78" s="424" t="str">
        <f t="shared" si="20"/>
        <v>+H78</v>
      </c>
      <c r="BO78" s="424" t="str">
        <f t="shared" si="20"/>
        <v>+H78</v>
      </c>
      <c r="BP78" s="424" t="str">
        <f t="shared" si="20"/>
        <v>+H78</v>
      </c>
      <c r="BQ78" s="424" t="str">
        <f t="shared" si="20"/>
        <v>+H78</v>
      </c>
      <c r="BR78" s="424" t="str">
        <f t="shared" si="20"/>
        <v/>
      </c>
      <c r="BS78" s="424" t="str">
        <f t="shared" si="20"/>
        <v/>
      </c>
      <c r="BT78" s="424" t="str">
        <f t="shared" si="20"/>
        <v>+H78</v>
      </c>
      <c r="BU78" s="424" t="str">
        <f t="shared" si="20"/>
        <v>+H78</v>
      </c>
      <c r="BV78" s="424" t="str">
        <f t="shared" si="20"/>
        <v/>
      </c>
      <c r="BW78" s="424" t="str">
        <f t="shared" si="20"/>
        <v>+H78</v>
      </c>
      <c r="BX78" s="424" t="str">
        <f t="shared" si="20"/>
        <v/>
      </c>
      <c r="BY78" s="424" t="str">
        <f t="shared" si="20"/>
        <v/>
      </c>
      <c r="BZ78" s="424" t="str">
        <f t="shared" si="19"/>
        <v/>
      </c>
      <c r="CA78" s="424" t="str">
        <f t="shared" si="19"/>
        <v/>
      </c>
      <c r="CB78" s="424" t="str">
        <f t="shared" si="19"/>
        <v/>
      </c>
      <c r="CC78" s="424" t="str">
        <f t="shared" si="19"/>
        <v/>
      </c>
      <c r="CD78" s="424" t="str">
        <f t="shared" si="22"/>
        <v/>
      </c>
      <c r="CE78" s="424" t="str">
        <f t="shared" si="22"/>
        <v/>
      </c>
      <c r="CF78" s="424" t="str">
        <f t="shared" si="22"/>
        <v/>
      </c>
      <c r="CG78" s="424" t="str">
        <f t="shared" si="22"/>
        <v/>
      </c>
      <c r="CH78" s="424" t="str">
        <f t="shared" si="22"/>
        <v/>
      </c>
      <c r="CI78" s="424" t="str">
        <f t="shared" si="22"/>
        <v/>
      </c>
      <c r="CJ78" s="424" t="str">
        <f t="shared" si="22"/>
        <v/>
      </c>
      <c r="CK78" s="424" t="str">
        <f t="shared" si="22"/>
        <v/>
      </c>
      <c r="CL78" s="424" t="str">
        <f t="shared" si="22"/>
        <v>+H78</v>
      </c>
      <c r="CM78" s="424" t="str">
        <f t="shared" si="22"/>
        <v>+H78</v>
      </c>
      <c r="CN78" s="424" t="str">
        <f t="shared" si="22"/>
        <v>+H78</v>
      </c>
      <c r="CO78" s="424" t="str">
        <f t="shared" si="22"/>
        <v>+H78</v>
      </c>
      <c r="CP78" s="424" t="str">
        <f t="shared" si="22"/>
        <v>+H78</v>
      </c>
      <c r="CQ78" s="424" t="str">
        <f t="shared" si="23"/>
        <v>+H78</v>
      </c>
      <c r="CR78" s="424" t="str">
        <f t="shared" si="23"/>
        <v>+H78</v>
      </c>
      <c r="CS78" s="424" t="str">
        <f t="shared" si="23"/>
        <v>+H78</v>
      </c>
      <c r="CT78" s="424" t="str">
        <f t="shared" si="23"/>
        <v>+H78</v>
      </c>
      <c r="CU78" s="424" t="str">
        <f t="shared" si="23"/>
        <v>+H78</v>
      </c>
      <c r="CV78" s="424" t="str">
        <f t="shared" si="23"/>
        <v>+H78</v>
      </c>
      <c r="CW78" s="424" t="str">
        <f t="shared" si="23"/>
        <v>+H78</v>
      </c>
      <c r="CX78" s="424" t="str">
        <f t="shared" si="23"/>
        <v>+H78</v>
      </c>
      <c r="CY78" s="424" t="str">
        <f t="shared" si="23"/>
        <v>+H78</v>
      </c>
      <c r="CZ78" s="424" t="str">
        <f t="shared" si="23"/>
        <v>+H78</v>
      </c>
      <c r="DA78" s="424" t="str">
        <f t="shared" si="23"/>
        <v>+H78</v>
      </c>
      <c r="DB78" s="424" t="str">
        <f t="shared" si="23"/>
        <v>+H78</v>
      </c>
      <c r="DC78" s="424" t="str">
        <f t="shared" si="17"/>
        <v>+H78</v>
      </c>
      <c r="DD78" s="424" t="str">
        <f t="shared" si="17"/>
        <v>+H78</v>
      </c>
      <c r="DE78" s="424" t="str">
        <f t="shared" si="17"/>
        <v/>
      </c>
      <c r="DF78" s="424" t="str">
        <f t="shared" si="14"/>
        <v/>
      </c>
      <c r="DG78" s="424" t="str">
        <f t="shared" si="14"/>
        <v/>
      </c>
      <c r="DH78" s="424" t="str">
        <f t="shared" si="10"/>
        <v/>
      </c>
      <c r="DI78" s="424" t="str">
        <f t="shared" si="10"/>
        <v/>
      </c>
      <c r="DJ78" s="424" t="str">
        <f t="shared" si="10"/>
        <v>+H78</v>
      </c>
    </row>
    <row r="79" spans="2:114">
      <c r="B79" s="1626"/>
      <c r="C79" s="1621"/>
      <c r="D79" s="1622"/>
      <c r="E79" s="1339"/>
      <c r="F79" s="420" t="s">
        <v>616</v>
      </c>
      <c r="G79" s="410" t="s">
        <v>478</v>
      </c>
      <c r="H79" s="418">
        <v>1</v>
      </c>
      <c r="I79" s="408">
        <f t="shared" si="21"/>
        <v>30</v>
      </c>
      <c r="J79" s="406">
        <v>1</v>
      </c>
      <c r="K79" s="406">
        <v>1</v>
      </c>
      <c r="L79" s="406">
        <v>1</v>
      </c>
      <c r="M79" s="406">
        <v>1</v>
      </c>
      <c r="N79" s="406">
        <v>1</v>
      </c>
      <c r="O79" s="406">
        <v>1</v>
      </c>
      <c r="P79" s="406">
        <v>1</v>
      </c>
      <c r="Q79" s="406"/>
      <c r="R79" s="406"/>
      <c r="S79" s="406">
        <v>1</v>
      </c>
      <c r="T79" s="406">
        <v>1</v>
      </c>
      <c r="U79" s="406"/>
      <c r="V79" s="406">
        <v>1</v>
      </c>
      <c r="W79" s="406"/>
      <c r="X79" s="406"/>
      <c r="Y79" s="406"/>
      <c r="Z79" s="406"/>
      <c r="AA79" s="406"/>
      <c r="AB79" s="406"/>
      <c r="AC79" s="406"/>
      <c r="AD79" s="406"/>
      <c r="AE79" s="406"/>
      <c r="AF79" s="406"/>
      <c r="AG79" s="406"/>
      <c r="AH79" s="406"/>
      <c r="AI79" s="406"/>
      <c r="AJ79" s="406"/>
      <c r="AK79" s="406">
        <v>1</v>
      </c>
      <c r="AL79" s="406">
        <v>1</v>
      </c>
      <c r="AM79" s="406">
        <v>1</v>
      </c>
      <c r="AN79" s="406">
        <v>1</v>
      </c>
      <c r="AO79" s="406">
        <v>1</v>
      </c>
      <c r="AP79" s="406">
        <v>1</v>
      </c>
      <c r="AQ79" s="406">
        <v>1</v>
      </c>
      <c r="AR79" s="406">
        <v>1</v>
      </c>
      <c r="AS79" s="406">
        <v>1</v>
      </c>
      <c r="AT79" s="406">
        <v>1</v>
      </c>
      <c r="AU79" s="406">
        <v>1</v>
      </c>
      <c r="AV79" s="406">
        <v>1</v>
      </c>
      <c r="AW79" s="406">
        <v>1</v>
      </c>
      <c r="AX79" s="406">
        <v>1</v>
      </c>
      <c r="AY79" s="406">
        <v>1</v>
      </c>
      <c r="AZ79" s="406">
        <v>1</v>
      </c>
      <c r="BA79" s="406">
        <v>1</v>
      </c>
      <c r="BB79" s="406">
        <v>1</v>
      </c>
      <c r="BC79" s="406">
        <v>1</v>
      </c>
      <c r="BD79" s="406"/>
      <c r="BE79" s="406"/>
      <c r="BF79" s="406"/>
      <c r="BG79" s="406"/>
      <c r="BH79" s="406"/>
      <c r="BI79" s="406">
        <v>1</v>
      </c>
      <c r="BK79" s="424" t="str">
        <f t="shared" si="20"/>
        <v>+H79</v>
      </c>
      <c r="BL79" s="424" t="str">
        <f t="shared" si="20"/>
        <v>+H79</v>
      </c>
      <c r="BM79" s="424" t="str">
        <f t="shared" si="20"/>
        <v>+H79</v>
      </c>
      <c r="BN79" s="424" t="str">
        <f t="shared" si="20"/>
        <v>+H79</v>
      </c>
      <c r="BO79" s="424" t="str">
        <f t="shared" si="20"/>
        <v>+H79</v>
      </c>
      <c r="BP79" s="424" t="str">
        <f t="shared" si="20"/>
        <v>+H79</v>
      </c>
      <c r="BQ79" s="424" t="str">
        <f t="shared" si="20"/>
        <v>+H79</v>
      </c>
      <c r="BR79" s="424" t="str">
        <f t="shared" si="20"/>
        <v/>
      </c>
      <c r="BS79" s="424" t="str">
        <f t="shared" si="20"/>
        <v/>
      </c>
      <c r="BT79" s="424" t="str">
        <f t="shared" si="20"/>
        <v>+H79</v>
      </c>
      <c r="BU79" s="424" t="str">
        <f t="shared" si="20"/>
        <v>+H79</v>
      </c>
      <c r="BV79" s="424" t="str">
        <f t="shared" si="20"/>
        <v/>
      </c>
      <c r="BW79" s="424" t="str">
        <f t="shared" si="20"/>
        <v>+H79</v>
      </c>
      <c r="BX79" s="424" t="str">
        <f t="shared" si="20"/>
        <v/>
      </c>
      <c r="BY79" s="424" t="str">
        <f t="shared" si="20"/>
        <v/>
      </c>
      <c r="BZ79" s="424" t="str">
        <f t="shared" si="19"/>
        <v/>
      </c>
      <c r="CA79" s="424" t="str">
        <f t="shared" si="19"/>
        <v/>
      </c>
      <c r="CB79" s="424" t="str">
        <f t="shared" si="19"/>
        <v/>
      </c>
      <c r="CC79" s="424" t="str">
        <f t="shared" si="19"/>
        <v/>
      </c>
      <c r="CD79" s="424" t="str">
        <f t="shared" si="22"/>
        <v/>
      </c>
      <c r="CE79" s="424" t="str">
        <f t="shared" si="22"/>
        <v/>
      </c>
      <c r="CF79" s="424" t="str">
        <f t="shared" si="22"/>
        <v/>
      </c>
      <c r="CG79" s="424" t="str">
        <f t="shared" si="22"/>
        <v/>
      </c>
      <c r="CH79" s="424" t="str">
        <f t="shared" si="22"/>
        <v/>
      </c>
      <c r="CI79" s="424" t="str">
        <f t="shared" si="22"/>
        <v/>
      </c>
      <c r="CJ79" s="424" t="str">
        <f t="shared" si="22"/>
        <v/>
      </c>
      <c r="CK79" s="424" t="str">
        <f t="shared" si="22"/>
        <v/>
      </c>
      <c r="CL79" s="424" t="str">
        <f t="shared" si="22"/>
        <v>+H79</v>
      </c>
      <c r="CM79" s="424" t="str">
        <f t="shared" si="22"/>
        <v>+H79</v>
      </c>
      <c r="CN79" s="424" t="str">
        <f t="shared" si="22"/>
        <v>+H79</v>
      </c>
      <c r="CO79" s="424" t="str">
        <f t="shared" si="22"/>
        <v>+H79</v>
      </c>
      <c r="CP79" s="424" t="str">
        <f t="shared" si="22"/>
        <v>+H79</v>
      </c>
      <c r="CQ79" s="424" t="str">
        <f t="shared" si="23"/>
        <v>+H79</v>
      </c>
      <c r="CR79" s="424" t="str">
        <f t="shared" si="23"/>
        <v>+H79</v>
      </c>
      <c r="CS79" s="424" t="str">
        <f t="shared" si="23"/>
        <v>+H79</v>
      </c>
      <c r="CT79" s="424" t="str">
        <f t="shared" si="23"/>
        <v>+H79</v>
      </c>
      <c r="CU79" s="424" t="str">
        <f t="shared" si="23"/>
        <v>+H79</v>
      </c>
      <c r="CV79" s="424" t="str">
        <f t="shared" si="23"/>
        <v>+H79</v>
      </c>
      <c r="CW79" s="424" t="str">
        <f t="shared" si="23"/>
        <v>+H79</v>
      </c>
      <c r="CX79" s="424" t="str">
        <f t="shared" si="23"/>
        <v>+H79</v>
      </c>
      <c r="CY79" s="424" t="str">
        <f t="shared" si="23"/>
        <v>+H79</v>
      </c>
      <c r="CZ79" s="424" t="str">
        <f t="shared" si="23"/>
        <v>+H79</v>
      </c>
      <c r="DA79" s="424" t="str">
        <f t="shared" si="23"/>
        <v>+H79</v>
      </c>
      <c r="DB79" s="424" t="str">
        <f t="shared" si="23"/>
        <v>+H79</v>
      </c>
      <c r="DC79" s="424" t="str">
        <f t="shared" si="17"/>
        <v>+H79</v>
      </c>
      <c r="DD79" s="424" t="str">
        <f t="shared" si="17"/>
        <v>+H79</v>
      </c>
      <c r="DE79" s="424" t="str">
        <f t="shared" si="17"/>
        <v/>
      </c>
      <c r="DF79" s="424" t="str">
        <f t="shared" si="14"/>
        <v/>
      </c>
      <c r="DG79" s="424" t="str">
        <f t="shared" si="14"/>
        <v/>
      </c>
      <c r="DH79" s="424" t="str">
        <f t="shared" si="10"/>
        <v/>
      </c>
      <c r="DI79" s="424" t="str">
        <f t="shared" si="10"/>
        <v/>
      </c>
      <c r="DJ79" s="424" t="str">
        <f t="shared" si="10"/>
        <v>+H79</v>
      </c>
    </row>
    <row r="80" spans="2:114">
      <c r="B80" s="1626"/>
      <c r="C80" s="1621"/>
      <c r="D80" s="1622"/>
      <c r="E80" s="1339"/>
      <c r="F80" s="420" t="s">
        <v>617</v>
      </c>
      <c r="G80" s="410" t="s">
        <v>479</v>
      </c>
      <c r="H80" s="418">
        <v>1</v>
      </c>
      <c r="I80" s="408">
        <f t="shared" si="21"/>
        <v>30</v>
      </c>
      <c r="J80" s="406">
        <v>1</v>
      </c>
      <c r="K80" s="406">
        <v>1</v>
      </c>
      <c r="L80" s="406">
        <v>1</v>
      </c>
      <c r="M80" s="406">
        <v>1</v>
      </c>
      <c r="N80" s="406">
        <v>1</v>
      </c>
      <c r="O80" s="406">
        <v>1</v>
      </c>
      <c r="P80" s="406">
        <v>1</v>
      </c>
      <c r="Q80" s="406"/>
      <c r="R80" s="406"/>
      <c r="S80" s="406">
        <v>1</v>
      </c>
      <c r="T80" s="406">
        <v>1</v>
      </c>
      <c r="U80" s="406"/>
      <c r="V80" s="406">
        <v>1</v>
      </c>
      <c r="W80" s="406"/>
      <c r="X80" s="406"/>
      <c r="Y80" s="406"/>
      <c r="Z80" s="406"/>
      <c r="AA80" s="406"/>
      <c r="AB80" s="406"/>
      <c r="AC80" s="406"/>
      <c r="AD80" s="406"/>
      <c r="AE80" s="406"/>
      <c r="AF80" s="406"/>
      <c r="AG80" s="406"/>
      <c r="AH80" s="406"/>
      <c r="AI80" s="406"/>
      <c r="AJ80" s="406"/>
      <c r="AK80" s="406">
        <v>1</v>
      </c>
      <c r="AL80" s="406">
        <v>1</v>
      </c>
      <c r="AM80" s="406">
        <v>1</v>
      </c>
      <c r="AN80" s="406">
        <v>1</v>
      </c>
      <c r="AO80" s="406">
        <v>1</v>
      </c>
      <c r="AP80" s="406">
        <v>1</v>
      </c>
      <c r="AQ80" s="406">
        <v>1</v>
      </c>
      <c r="AR80" s="406">
        <v>1</v>
      </c>
      <c r="AS80" s="406">
        <v>1</v>
      </c>
      <c r="AT80" s="406">
        <v>1</v>
      </c>
      <c r="AU80" s="406">
        <v>1</v>
      </c>
      <c r="AV80" s="406">
        <v>1</v>
      </c>
      <c r="AW80" s="406">
        <v>1</v>
      </c>
      <c r="AX80" s="406">
        <v>1</v>
      </c>
      <c r="AY80" s="406">
        <v>1</v>
      </c>
      <c r="AZ80" s="406">
        <v>1</v>
      </c>
      <c r="BA80" s="406">
        <v>1</v>
      </c>
      <c r="BB80" s="406">
        <v>1</v>
      </c>
      <c r="BC80" s="406">
        <v>1</v>
      </c>
      <c r="BD80" s="406"/>
      <c r="BE80" s="406"/>
      <c r="BF80" s="406"/>
      <c r="BG80" s="406"/>
      <c r="BH80" s="406"/>
      <c r="BI80" s="406">
        <v>1</v>
      </c>
      <c r="BK80" s="424" t="str">
        <f t="shared" si="20"/>
        <v>+H80</v>
      </c>
      <c r="BL80" s="424" t="str">
        <f t="shared" si="20"/>
        <v>+H80</v>
      </c>
      <c r="BM80" s="424" t="str">
        <f t="shared" si="20"/>
        <v>+H80</v>
      </c>
      <c r="BN80" s="424" t="str">
        <f t="shared" si="20"/>
        <v>+H80</v>
      </c>
      <c r="BO80" s="424" t="str">
        <f t="shared" si="20"/>
        <v>+H80</v>
      </c>
      <c r="BP80" s="424" t="str">
        <f t="shared" si="20"/>
        <v>+H80</v>
      </c>
      <c r="BQ80" s="424" t="str">
        <f t="shared" si="20"/>
        <v>+H80</v>
      </c>
      <c r="BR80" s="424" t="str">
        <f t="shared" si="20"/>
        <v/>
      </c>
      <c r="BS80" s="424" t="str">
        <f t="shared" si="20"/>
        <v/>
      </c>
      <c r="BT80" s="424" t="str">
        <f t="shared" si="20"/>
        <v>+H80</v>
      </c>
      <c r="BU80" s="424" t="str">
        <f t="shared" si="20"/>
        <v>+H80</v>
      </c>
      <c r="BV80" s="424" t="str">
        <f t="shared" si="20"/>
        <v/>
      </c>
      <c r="BW80" s="424" t="str">
        <f t="shared" si="20"/>
        <v>+H80</v>
      </c>
      <c r="BX80" s="424" t="str">
        <f t="shared" si="20"/>
        <v/>
      </c>
      <c r="BY80" s="424" t="str">
        <f t="shared" si="20"/>
        <v/>
      </c>
      <c r="BZ80" s="424" t="str">
        <f t="shared" si="19"/>
        <v/>
      </c>
      <c r="CA80" s="424" t="str">
        <f t="shared" si="19"/>
        <v/>
      </c>
      <c r="CB80" s="424" t="str">
        <f t="shared" si="19"/>
        <v/>
      </c>
      <c r="CC80" s="424" t="str">
        <f t="shared" si="19"/>
        <v/>
      </c>
      <c r="CD80" s="424" t="str">
        <f t="shared" si="22"/>
        <v/>
      </c>
      <c r="CE80" s="424" t="str">
        <f t="shared" si="22"/>
        <v/>
      </c>
      <c r="CF80" s="424" t="str">
        <f t="shared" si="22"/>
        <v/>
      </c>
      <c r="CG80" s="424" t="str">
        <f t="shared" si="22"/>
        <v/>
      </c>
      <c r="CH80" s="424" t="str">
        <f t="shared" si="22"/>
        <v/>
      </c>
      <c r="CI80" s="424" t="str">
        <f t="shared" si="22"/>
        <v/>
      </c>
      <c r="CJ80" s="424" t="str">
        <f t="shared" si="22"/>
        <v/>
      </c>
      <c r="CK80" s="424" t="str">
        <f t="shared" si="22"/>
        <v/>
      </c>
      <c r="CL80" s="424" t="str">
        <f t="shared" si="22"/>
        <v>+H80</v>
      </c>
      <c r="CM80" s="424" t="str">
        <f t="shared" si="22"/>
        <v>+H80</v>
      </c>
      <c r="CN80" s="424" t="str">
        <f t="shared" si="22"/>
        <v>+H80</v>
      </c>
      <c r="CO80" s="424" t="str">
        <f t="shared" si="22"/>
        <v>+H80</v>
      </c>
      <c r="CP80" s="424" t="str">
        <f t="shared" si="22"/>
        <v>+H80</v>
      </c>
      <c r="CQ80" s="424" t="str">
        <f t="shared" si="23"/>
        <v>+H80</v>
      </c>
      <c r="CR80" s="424" t="str">
        <f t="shared" si="23"/>
        <v>+H80</v>
      </c>
      <c r="CS80" s="424" t="str">
        <f t="shared" si="23"/>
        <v>+H80</v>
      </c>
      <c r="CT80" s="424" t="str">
        <f t="shared" si="23"/>
        <v>+H80</v>
      </c>
      <c r="CU80" s="424" t="str">
        <f t="shared" si="23"/>
        <v>+H80</v>
      </c>
      <c r="CV80" s="424" t="str">
        <f t="shared" si="23"/>
        <v>+H80</v>
      </c>
      <c r="CW80" s="424" t="str">
        <f t="shared" si="23"/>
        <v>+H80</v>
      </c>
      <c r="CX80" s="424" t="str">
        <f t="shared" si="23"/>
        <v>+H80</v>
      </c>
      <c r="CY80" s="424" t="str">
        <f t="shared" si="23"/>
        <v>+H80</v>
      </c>
      <c r="CZ80" s="424" t="str">
        <f t="shared" si="23"/>
        <v>+H80</v>
      </c>
      <c r="DA80" s="424" t="str">
        <f t="shared" si="23"/>
        <v>+H80</v>
      </c>
      <c r="DB80" s="424" t="str">
        <f t="shared" si="23"/>
        <v>+H80</v>
      </c>
      <c r="DC80" s="424" t="str">
        <f t="shared" si="17"/>
        <v>+H80</v>
      </c>
      <c r="DD80" s="424" t="str">
        <f t="shared" si="17"/>
        <v>+H80</v>
      </c>
      <c r="DE80" s="424" t="str">
        <f t="shared" si="17"/>
        <v/>
      </c>
      <c r="DF80" s="424" t="str">
        <f t="shared" si="14"/>
        <v/>
      </c>
      <c r="DG80" s="424" t="str">
        <f t="shared" si="14"/>
        <v/>
      </c>
      <c r="DH80" s="424" t="str">
        <f t="shared" si="10"/>
        <v/>
      </c>
      <c r="DI80" s="424" t="str">
        <f t="shared" si="10"/>
        <v/>
      </c>
      <c r="DJ80" s="424" t="str">
        <f t="shared" si="10"/>
        <v>+H80</v>
      </c>
    </row>
    <row r="81" spans="2:114">
      <c r="B81" s="1626"/>
      <c r="C81" s="1621"/>
      <c r="D81" s="1622"/>
      <c r="E81" s="1340"/>
      <c r="F81" s="421" t="s">
        <v>618</v>
      </c>
      <c r="G81" s="411" t="s">
        <v>480</v>
      </c>
      <c r="H81" s="418">
        <v>1</v>
      </c>
      <c r="I81" s="408">
        <f t="shared" si="21"/>
        <v>30</v>
      </c>
      <c r="J81" s="406">
        <v>1</v>
      </c>
      <c r="K81" s="406">
        <v>1</v>
      </c>
      <c r="L81" s="406">
        <v>1</v>
      </c>
      <c r="M81" s="406">
        <v>1</v>
      </c>
      <c r="N81" s="406">
        <v>1</v>
      </c>
      <c r="O81" s="406">
        <v>1</v>
      </c>
      <c r="P81" s="406">
        <v>1</v>
      </c>
      <c r="Q81" s="406"/>
      <c r="R81" s="406"/>
      <c r="S81" s="406">
        <v>1</v>
      </c>
      <c r="T81" s="406">
        <v>1</v>
      </c>
      <c r="U81" s="406"/>
      <c r="V81" s="406">
        <v>1</v>
      </c>
      <c r="W81" s="406"/>
      <c r="X81" s="406"/>
      <c r="Y81" s="406"/>
      <c r="Z81" s="406"/>
      <c r="AA81" s="406"/>
      <c r="AB81" s="406"/>
      <c r="AC81" s="406"/>
      <c r="AD81" s="406"/>
      <c r="AE81" s="406"/>
      <c r="AF81" s="406"/>
      <c r="AG81" s="406"/>
      <c r="AH81" s="406"/>
      <c r="AI81" s="406"/>
      <c r="AJ81" s="406"/>
      <c r="AK81" s="406">
        <v>1</v>
      </c>
      <c r="AL81" s="406">
        <v>1</v>
      </c>
      <c r="AM81" s="406">
        <v>1</v>
      </c>
      <c r="AN81" s="406">
        <v>1</v>
      </c>
      <c r="AO81" s="406">
        <v>1</v>
      </c>
      <c r="AP81" s="406">
        <v>1</v>
      </c>
      <c r="AQ81" s="406">
        <v>1</v>
      </c>
      <c r="AR81" s="406">
        <v>1</v>
      </c>
      <c r="AS81" s="406">
        <v>1</v>
      </c>
      <c r="AT81" s="406">
        <v>1</v>
      </c>
      <c r="AU81" s="406">
        <v>1</v>
      </c>
      <c r="AV81" s="406">
        <v>1</v>
      </c>
      <c r="AW81" s="406">
        <v>1</v>
      </c>
      <c r="AX81" s="406">
        <v>1</v>
      </c>
      <c r="AY81" s="406">
        <v>1</v>
      </c>
      <c r="AZ81" s="406">
        <v>1</v>
      </c>
      <c r="BA81" s="406">
        <v>1</v>
      </c>
      <c r="BB81" s="406">
        <v>1</v>
      </c>
      <c r="BC81" s="406">
        <v>1</v>
      </c>
      <c r="BD81" s="406"/>
      <c r="BE81" s="406"/>
      <c r="BF81" s="406"/>
      <c r="BG81" s="406"/>
      <c r="BH81" s="406"/>
      <c r="BI81" s="406">
        <v>1</v>
      </c>
      <c r="BK81" s="424" t="str">
        <f t="shared" si="20"/>
        <v>+H81</v>
      </c>
      <c r="BL81" s="424" t="str">
        <f t="shared" si="20"/>
        <v>+H81</v>
      </c>
      <c r="BM81" s="424" t="str">
        <f t="shared" si="20"/>
        <v>+H81</v>
      </c>
      <c r="BN81" s="424" t="str">
        <f t="shared" si="20"/>
        <v>+H81</v>
      </c>
      <c r="BO81" s="424" t="str">
        <f t="shared" si="20"/>
        <v>+H81</v>
      </c>
      <c r="BP81" s="424" t="str">
        <f t="shared" si="20"/>
        <v>+H81</v>
      </c>
      <c r="BQ81" s="424" t="str">
        <f t="shared" si="20"/>
        <v>+H81</v>
      </c>
      <c r="BR81" s="424" t="str">
        <f t="shared" si="20"/>
        <v/>
      </c>
      <c r="BS81" s="424" t="str">
        <f t="shared" si="20"/>
        <v/>
      </c>
      <c r="BT81" s="424" t="str">
        <f t="shared" si="20"/>
        <v>+H81</v>
      </c>
      <c r="BU81" s="424" t="str">
        <f t="shared" si="20"/>
        <v>+H81</v>
      </c>
      <c r="BV81" s="424" t="str">
        <f t="shared" si="20"/>
        <v/>
      </c>
      <c r="BW81" s="424" t="str">
        <f t="shared" si="20"/>
        <v>+H81</v>
      </c>
      <c r="BX81" s="424" t="str">
        <f t="shared" si="20"/>
        <v/>
      </c>
      <c r="BY81" s="424" t="str">
        <f t="shared" si="20"/>
        <v/>
      </c>
      <c r="BZ81" s="424" t="str">
        <f t="shared" si="19"/>
        <v/>
      </c>
      <c r="CA81" s="424" t="str">
        <f t="shared" si="19"/>
        <v/>
      </c>
      <c r="CB81" s="424" t="str">
        <f t="shared" si="19"/>
        <v/>
      </c>
      <c r="CC81" s="424" t="str">
        <f t="shared" si="19"/>
        <v/>
      </c>
      <c r="CD81" s="424" t="str">
        <f t="shared" si="22"/>
        <v/>
      </c>
      <c r="CE81" s="424" t="str">
        <f t="shared" si="22"/>
        <v/>
      </c>
      <c r="CF81" s="424" t="str">
        <f t="shared" si="22"/>
        <v/>
      </c>
      <c r="CG81" s="424" t="str">
        <f t="shared" si="22"/>
        <v/>
      </c>
      <c r="CH81" s="424" t="str">
        <f t="shared" si="22"/>
        <v/>
      </c>
      <c r="CI81" s="424" t="str">
        <f t="shared" si="22"/>
        <v/>
      </c>
      <c r="CJ81" s="424" t="str">
        <f t="shared" si="22"/>
        <v/>
      </c>
      <c r="CK81" s="424" t="str">
        <f t="shared" si="22"/>
        <v/>
      </c>
      <c r="CL81" s="424" t="str">
        <f t="shared" si="22"/>
        <v>+H81</v>
      </c>
      <c r="CM81" s="424" t="str">
        <f t="shared" si="22"/>
        <v>+H81</v>
      </c>
      <c r="CN81" s="424" t="str">
        <f t="shared" si="22"/>
        <v>+H81</v>
      </c>
      <c r="CO81" s="424" t="str">
        <f t="shared" si="22"/>
        <v>+H81</v>
      </c>
      <c r="CP81" s="424" t="str">
        <f t="shared" si="22"/>
        <v>+H81</v>
      </c>
      <c r="CQ81" s="424" t="str">
        <f t="shared" si="23"/>
        <v>+H81</v>
      </c>
      <c r="CR81" s="424" t="str">
        <f t="shared" si="23"/>
        <v>+H81</v>
      </c>
      <c r="CS81" s="424" t="str">
        <f t="shared" si="23"/>
        <v>+H81</v>
      </c>
      <c r="CT81" s="424" t="str">
        <f t="shared" si="23"/>
        <v>+H81</v>
      </c>
      <c r="CU81" s="424" t="str">
        <f t="shared" si="23"/>
        <v>+H81</v>
      </c>
      <c r="CV81" s="424" t="str">
        <f t="shared" si="23"/>
        <v>+H81</v>
      </c>
      <c r="CW81" s="424" t="str">
        <f t="shared" si="23"/>
        <v>+H81</v>
      </c>
      <c r="CX81" s="424" t="str">
        <f t="shared" si="23"/>
        <v>+H81</v>
      </c>
      <c r="CY81" s="424" t="str">
        <f t="shared" si="23"/>
        <v>+H81</v>
      </c>
      <c r="CZ81" s="424" t="str">
        <f t="shared" si="23"/>
        <v>+H81</v>
      </c>
      <c r="DA81" s="424" t="str">
        <f t="shared" si="23"/>
        <v>+H81</v>
      </c>
      <c r="DB81" s="424" t="str">
        <f t="shared" si="23"/>
        <v>+H81</v>
      </c>
      <c r="DC81" s="424" t="str">
        <f t="shared" si="17"/>
        <v>+H81</v>
      </c>
      <c r="DD81" s="424" t="str">
        <f t="shared" si="17"/>
        <v>+H81</v>
      </c>
      <c r="DE81" s="424" t="str">
        <f t="shared" si="17"/>
        <v/>
      </c>
      <c r="DF81" s="424" t="str">
        <f t="shared" si="14"/>
        <v/>
      </c>
      <c r="DG81" s="424" t="str">
        <f t="shared" si="14"/>
        <v/>
      </c>
      <c r="DH81" s="424" t="str">
        <f t="shared" si="10"/>
        <v/>
      </c>
      <c r="DI81" s="424" t="str">
        <f t="shared" si="10"/>
        <v/>
      </c>
      <c r="DJ81" s="424" t="str">
        <f t="shared" si="10"/>
        <v>+H81</v>
      </c>
    </row>
    <row r="82" spans="2:114">
      <c r="B82" s="1626"/>
      <c r="C82" s="1621"/>
      <c r="D82" s="1622"/>
      <c r="E82" s="1338" t="s">
        <v>614</v>
      </c>
      <c r="F82" s="420" t="s">
        <v>619</v>
      </c>
      <c r="G82" s="410" t="s">
        <v>481</v>
      </c>
      <c r="H82" s="418">
        <v>1</v>
      </c>
      <c r="I82" s="408">
        <f t="shared" si="21"/>
        <v>30</v>
      </c>
      <c r="J82" s="406">
        <v>1</v>
      </c>
      <c r="K82" s="406">
        <v>1</v>
      </c>
      <c r="L82" s="406">
        <v>1</v>
      </c>
      <c r="M82" s="406">
        <v>1</v>
      </c>
      <c r="N82" s="406">
        <v>1</v>
      </c>
      <c r="O82" s="406">
        <v>1</v>
      </c>
      <c r="P82" s="406">
        <v>1</v>
      </c>
      <c r="Q82" s="406"/>
      <c r="R82" s="406"/>
      <c r="S82" s="406">
        <v>1</v>
      </c>
      <c r="T82" s="406">
        <v>1</v>
      </c>
      <c r="U82" s="406"/>
      <c r="V82" s="406">
        <v>1</v>
      </c>
      <c r="W82" s="406"/>
      <c r="X82" s="406"/>
      <c r="Y82" s="406"/>
      <c r="Z82" s="406"/>
      <c r="AA82" s="406"/>
      <c r="AB82" s="406"/>
      <c r="AC82" s="406"/>
      <c r="AD82" s="406"/>
      <c r="AE82" s="406"/>
      <c r="AF82" s="406"/>
      <c r="AG82" s="406"/>
      <c r="AH82" s="406"/>
      <c r="AI82" s="406"/>
      <c r="AJ82" s="406"/>
      <c r="AK82" s="406">
        <v>1</v>
      </c>
      <c r="AL82" s="406">
        <v>1</v>
      </c>
      <c r="AM82" s="406">
        <v>1</v>
      </c>
      <c r="AN82" s="406">
        <v>1</v>
      </c>
      <c r="AO82" s="406">
        <v>1</v>
      </c>
      <c r="AP82" s="406">
        <v>1</v>
      </c>
      <c r="AQ82" s="406">
        <v>1</v>
      </c>
      <c r="AR82" s="406">
        <v>1</v>
      </c>
      <c r="AS82" s="406">
        <v>1</v>
      </c>
      <c r="AT82" s="406">
        <v>1</v>
      </c>
      <c r="AU82" s="406">
        <v>1</v>
      </c>
      <c r="AV82" s="406">
        <v>1</v>
      </c>
      <c r="AW82" s="406">
        <v>1</v>
      </c>
      <c r="AX82" s="406">
        <v>1</v>
      </c>
      <c r="AY82" s="406">
        <v>1</v>
      </c>
      <c r="AZ82" s="406">
        <v>1</v>
      </c>
      <c r="BA82" s="406">
        <v>1</v>
      </c>
      <c r="BB82" s="406">
        <v>1</v>
      </c>
      <c r="BC82" s="406">
        <v>1</v>
      </c>
      <c r="BD82" s="406"/>
      <c r="BE82" s="406"/>
      <c r="BF82" s="406"/>
      <c r="BG82" s="406"/>
      <c r="BH82" s="406"/>
      <c r="BI82" s="406">
        <v>1</v>
      </c>
      <c r="BK82" s="424" t="str">
        <f t="shared" si="20"/>
        <v>+H82</v>
      </c>
      <c r="BL82" s="424" t="str">
        <f t="shared" si="20"/>
        <v>+H82</v>
      </c>
      <c r="BM82" s="424" t="str">
        <f t="shared" si="20"/>
        <v>+H82</v>
      </c>
      <c r="BN82" s="424" t="str">
        <f t="shared" si="20"/>
        <v>+H82</v>
      </c>
      <c r="BO82" s="424" t="str">
        <f t="shared" si="20"/>
        <v>+H82</v>
      </c>
      <c r="BP82" s="424" t="str">
        <f t="shared" si="20"/>
        <v>+H82</v>
      </c>
      <c r="BQ82" s="424" t="str">
        <f t="shared" si="20"/>
        <v>+H82</v>
      </c>
      <c r="BR82" s="424" t="str">
        <f t="shared" si="20"/>
        <v/>
      </c>
      <c r="BS82" s="424" t="str">
        <f t="shared" si="20"/>
        <v/>
      </c>
      <c r="BT82" s="424" t="str">
        <f t="shared" si="20"/>
        <v>+H82</v>
      </c>
      <c r="BU82" s="424" t="str">
        <f t="shared" si="20"/>
        <v>+H82</v>
      </c>
      <c r="BV82" s="424" t="str">
        <f t="shared" si="20"/>
        <v/>
      </c>
      <c r="BW82" s="424" t="str">
        <f t="shared" si="20"/>
        <v>+H82</v>
      </c>
      <c r="BX82" s="424" t="str">
        <f t="shared" si="20"/>
        <v/>
      </c>
      <c r="BY82" s="424" t="str">
        <f t="shared" si="20"/>
        <v/>
      </c>
      <c r="BZ82" s="424" t="str">
        <f t="shared" si="19"/>
        <v/>
      </c>
      <c r="CA82" s="424" t="str">
        <f t="shared" si="19"/>
        <v/>
      </c>
      <c r="CB82" s="424" t="str">
        <f t="shared" si="19"/>
        <v/>
      </c>
      <c r="CC82" s="424" t="str">
        <f t="shared" si="19"/>
        <v/>
      </c>
      <c r="CD82" s="424" t="str">
        <f t="shared" si="22"/>
        <v/>
      </c>
      <c r="CE82" s="424" t="str">
        <f t="shared" si="22"/>
        <v/>
      </c>
      <c r="CF82" s="424" t="str">
        <f t="shared" si="22"/>
        <v/>
      </c>
      <c r="CG82" s="424" t="str">
        <f t="shared" si="22"/>
        <v/>
      </c>
      <c r="CH82" s="424" t="str">
        <f t="shared" si="22"/>
        <v/>
      </c>
      <c r="CI82" s="424" t="str">
        <f t="shared" si="22"/>
        <v/>
      </c>
      <c r="CJ82" s="424" t="str">
        <f t="shared" si="22"/>
        <v/>
      </c>
      <c r="CK82" s="424" t="str">
        <f t="shared" si="22"/>
        <v/>
      </c>
      <c r="CL82" s="424" t="str">
        <f t="shared" si="22"/>
        <v>+H82</v>
      </c>
      <c r="CM82" s="424" t="str">
        <f t="shared" si="22"/>
        <v>+H82</v>
      </c>
      <c r="CN82" s="424" t="str">
        <f t="shared" si="22"/>
        <v>+H82</v>
      </c>
      <c r="CO82" s="424" t="str">
        <f t="shared" si="22"/>
        <v>+H82</v>
      </c>
      <c r="CP82" s="424" t="str">
        <f t="shared" si="22"/>
        <v>+H82</v>
      </c>
      <c r="CQ82" s="424" t="str">
        <f t="shared" si="23"/>
        <v>+H82</v>
      </c>
      <c r="CR82" s="424" t="str">
        <f t="shared" si="23"/>
        <v>+H82</v>
      </c>
      <c r="CS82" s="424" t="str">
        <f t="shared" si="23"/>
        <v>+H82</v>
      </c>
      <c r="CT82" s="424" t="str">
        <f t="shared" si="23"/>
        <v>+H82</v>
      </c>
      <c r="CU82" s="424" t="str">
        <f t="shared" si="23"/>
        <v>+H82</v>
      </c>
      <c r="CV82" s="424" t="str">
        <f t="shared" si="23"/>
        <v>+H82</v>
      </c>
      <c r="CW82" s="424" t="str">
        <f t="shared" si="23"/>
        <v>+H82</v>
      </c>
      <c r="CX82" s="424" t="str">
        <f t="shared" si="23"/>
        <v>+H82</v>
      </c>
      <c r="CY82" s="424" t="str">
        <f t="shared" si="23"/>
        <v>+H82</v>
      </c>
      <c r="CZ82" s="424" t="str">
        <f t="shared" si="23"/>
        <v>+H82</v>
      </c>
      <c r="DA82" s="424" t="str">
        <f t="shared" si="23"/>
        <v>+H82</v>
      </c>
      <c r="DB82" s="424" t="str">
        <f t="shared" si="23"/>
        <v>+H82</v>
      </c>
      <c r="DC82" s="424" t="str">
        <f t="shared" si="17"/>
        <v>+H82</v>
      </c>
      <c r="DD82" s="424" t="str">
        <f t="shared" si="17"/>
        <v>+H82</v>
      </c>
      <c r="DE82" s="424" t="str">
        <f t="shared" si="17"/>
        <v/>
      </c>
      <c r="DF82" s="424" t="str">
        <f t="shared" si="14"/>
        <v/>
      </c>
      <c r="DG82" s="424" t="str">
        <f t="shared" si="14"/>
        <v/>
      </c>
      <c r="DH82" s="424" t="str">
        <f t="shared" si="10"/>
        <v/>
      </c>
      <c r="DI82" s="424" t="str">
        <f t="shared" si="10"/>
        <v/>
      </c>
      <c r="DJ82" s="424" t="str">
        <f t="shared" si="10"/>
        <v>+H82</v>
      </c>
    </row>
    <row r="83" spans="2:114">
      <c r="B83" s="1626"/>
      <c r="C83" s="1621"/>
      <c r="D83" s="1622"/>
      <c r="E83" s="1339"/>
      <c r="F83" s="420" t="s">
        <v>620</v>
      </c>
      <c r="G83" s="410" t="s">
        <v>482</v>
      </c>
      <c r="H83" s="418">
        <v>1</v>
      </c>
      <c r="I83" s="408">
        <f t="shared" si="21"/>
        <v>30</v>
      </c>
      <c r="J83" s="406">
        <v>1</v>
      </c>
      <c r="K83" s="406">
        <v>1</v>
      </c>
      <c r="L83" s="406">
        <v>1</v>
      </c>
      <c r="M83" s="406">
        <v>1</v>
      </c>
      <c r="N83" s="406">
        <v>1</v>
      </c>
      <c r="O83" s="406">
        <v>1</v>
      </c>
      <c r="P83" s="406">
        <v>1</v>
      </c>
      <c r="Q83" s="406"/>
      <c r="R83" s="406"/>
      <c r="S83" s="406">
        <v>1</v>
      </c>
      <c r="T83" s="406">
        <v>1</v>
      </c>
      <c r="U83" s="406"/>
      <c r="V83" s="406">
        <v>1</v>
      </c>
      <c r="W83" s="406"/>
      <c r="X83" s="406"/>
      <c r="Y83" s="406"/>
      <c r="Z83" s="406"/>
      <c r="AA83" s="406"/>
      <c r="AB83" s="406"/>
      <c r="AC83" s="406"/>
      <c r="AD83" s="406"/>
      <c r="AE83" s="406"/>
      <c r="AF83" s="406"/>
      <c r="AG83" s="406"/>
      <c r="AH83" s="406"/>
      <c r="AI83" s="406"/>
      <c r="AJ83" s="406"/>
      <c r="AK83" s="406">
        <v>1</v>
      </c>
      <c r="AL83" s="406">
        <v>1</v>
      </c>
      <c r="AM83" s="406">
        <v>1</v>
      </c>
      <c r="AN83" s="406">
        <v>1</v>
      </c>
      <c r="AO83" s="406">
        <v>1</v>
      </c>
      <c r="AP83" s="406">
        <v>1</v>
      </c>
      <c r="AQ83" s="406">
        <v>1</v>
      </c>
      <c r="AR83" s="406">
        <v>1</v>
      </c>
      <c r="AS83" s="406">
        <v>1</v>
      </c>
      <c r="AT83" s="406">
        <v>1</v>
      </c>
      <c r="AU83" s="406">
        <v>1</v>
      </c>
      <c r="AV83" s="406">
        <v>1</v>
      </c>
      <c r="AW83" s="406">
        <v>1</v>
      </c>
      <c r="AX83" s="406">
        <v>1</v>
      </c>
      <c r="AY83" s="406">
        <v>1</v>
      </c>
      <c r="AZ83" s="406">
        <v>1</v>
      </c>
      <c r="BA83" s="406">
        <v>1</v>
      </c>
      <c r="BB83" s="406">
        <v>1</v>
      </c>
      <c r="BC83" s="406">
        <v>1</v>
      </c>
      <c r="BD83" s="406"/>
      <c r="BE83" s="406"/>
      <c r="BF83" s="406"/>
      <c r="BG83" s="406"/>
      <c r="BH83" s="406"/>
      <c r="BI83" s="406">
        <v>1</v>
      </c>
      <c r="BK83" s="424" t="str">
        <f t="shared" si="20"/>
        <v>+H83</v>
      </c>
      <c r="BL83" s="424" t="str">
        <f t="shared" si="20"/>
        <v>+H83</v>
      </c>
      <c r="BM83" s="424" t="str">
        <f t="shared" si="20"/>
        <v>+H83</v>
      </c>
      <c r="BN83" s="424" t="str">
        <f t="shared" si="20"/>
        <v>+H83</v>
      </c>
      <c r="BO83" s="424" t="str">
        <f t="shared" si="20"/>
        <v>+H83</v>
      </c>
      <c r="BP83" s="424" t="str">
        <f t="shared" si="20"/>
        <v>+H83</v>
      </c>
      <c r="BQ83" s="424" t="str">
        <f t="shared" si="20"/>
        <v>+H83</v>
      </c>
      <c r="BR83" s="424" t="str">
        <f t="shared" si="20"/>
        <v/>
      </c>
      <c r="BS83" s="424" t="str">
        <f t="shared" si="20"/>
        <v/>
      </c>
      <c r="BT83" s="424" t="str">
        <f t="shared" si="20"/>
        <v>+H83</v>
      </c>
      <c r="BU83" s="424" t="str">
        <f t="shared" si="20"/>
        <v>+H83</v>
      </c>
      <c r="BV83" s="424" t="str">
        <f t="shared" si="20"/>
        <v/>
      </c>
      <c r="BW83" s="424" t="str">
        <f t="shared" si="20"/>
        <v>+H83</v>
      </c>
      <c r="BX83" s="424" t="str">
        <f t="shared" si="20"/>
        <v/>
      </c>
      <c r="BY83" s="424" t="str">
        <f t="shared" si="20"/>
        <v/>
      </c>
      <c r="BZ83" s="424" t="str">
        <f t="shared" si="19"/>
        <v/>
      </c>
      <c r="CA83" s="424" t="str">
        <f t="shared" si="19"/>
        <v/>
      </c>
      <c r="CB83" s="424" t="str">
        <f t="shared" si="19"/>
        <v/>
      </c>
      <c r="CC83" s="424" t="str">
        <f t="shared" si="19"/>
        <v/>
      </c>
      <c r="CD83" s="424" t="str">
        <f t="shared" si="22"/>
        <v/>
      </c>
      <c r="CE83" s="424" t="str">
        <f t="shared" si="22"/>
        <v/>
      </c>
      <c r="CF83" s="424" t="str">
        <f t="shared" si="22"/>
        <v/>
      </c>
      <c r="CG83" s="424" t="str">
        <f t="shared" si="22"/>
        <v/>
      </c>
      <c r="CH83" s="424" t="str">
        <f t="shared" si="22"/>
        <v/>
      </c>
      <c r="CI83" s="424" t="str">
        <f t="shared" si="22"/>
        <v/>
      </c>
      <c r="CJ83" s="424" t="str">
        <f t="shared" si="22"/>
        <v/>
      </c>
      <c r="CK83" s="424" t="str">
        <f t="shared" si="22"/>
        <v/>
      </c>
      <c r="CL83" s="424" t="str">
        <f t="shared" si="22"/>
        <v>+H83</v>
      </c>
      <c r="CM83" s="424" t="str">
        <f t="shared" si="22"/>
        <v>+H83</v>
      </c>
      <c r="CN83" s="424" t="str">
        <f t="shared" si="22"/>
        <v>+H83</v>
      </c>
      <c r="CO83" s="424" t="str">
        <f t="shared" si="22"/>
        <v>+H83</v>
      </c>
      <c r="CP83" s="424" t="str">
        <f t="shared" si="22"/>
        <v>+H83</v>
      </c>
      <c r="CQ83" s="424" t="str">
        <f t="shared" si="23"/>
        <v>+H83</v>
      </c>
      <c r="CR83" s="424" t="str">
        <f t="shared" si="23"/>
        <v>+H83</v>
      </c>
      <c r="CS83" s="424" t="str">
        <f t="shared" si="23"/>
        <v>+H83</v>
      </c>
      <c r="CT83" s="424" t="str">
        <f t="shared" si="23"/>
        <v>+H83</v>
      </c>
      <c r="CU83" s="424" t="str">
        <f t="shared" si="23"/>
        <v>+H83</v>
      </c>
      <c r="CV83" s="424" t="str">
        <f t="shared" si="23"/>
        <v>+H83</v>
      </c>
      <c r="CW83" s="424" t="str">
        <f t="shared" si="23"/>
        <v>+H83</v>
      </c>
      <c r="CX83" s="424" t="str">
        <f t="shared" si="23"/>
        <v>+H83</v>
      </c>
      <c r="CY83" s="424" t="str">
        <f t="shared" si="23"/>
        <v>+H83</v>
      </c>
      <c r="CZ83" s="424" t="str">
        <f t="shared" si="23"/>
        <v>+H83</v>
      </c>
      <c r="DA83" s="424" t="str">
        <f t="shared" si="23"/>
        <v>+H83</v>
      </c>
      <c r="DB83" s="424" t="str">
        <f t="shared" si="23"/>
        <v>+H83</v>
      </c>
      <c r="DC83" s="424" t="str">
        <f t="shared" si="17"/>
        <v>+H83</v>
      </c>
      <c r="DD83" s="424" t="str">
        <f t="shared" si="17"/>
        <v>+H83</v>
      </c>
      <c r="DE83" s="424" t="str">
        <f t="shared" si="17"/>
        <v/>
      </c>
      <c r="DF83" s="424" t="str">
        <f t="shared" si="14"/>
        <v/>
      </c>
      <c r="DG83" s="424" t="str">
        <f t="shared" si="14"/>
        <v/>
      </c>
      <c r="DH83" s="424" t="str">
        <f t="shared" si="10"/>
        <v/>
      </c>
      <c r="DI83" s="424" t="str">
        <f t="shared" si="10"/>
        <v/>
      </c>
      <c r="DJ83" s="424" t="str">
        <f t="shared" si="10"/>
        <v>+H83</v>
      </c>
    </row>
    <row r="84" spans="2:114">
      <c r="B84" s="1626"/>
      <c r="C84" s="1621"/>
      <c r="D84" s="1622"/>
      <c r="E84" s="1339"/>
      <c r="F84" s="420" t="s">
        <v>621</v>
      </c>
      <c r="G84" s="410" t="s">
        <v>483</v>
      </c>
      <c r="H84" s="418">
        <v>1</v>
      </c>
      <c r="I84" s="408">
        <f t="shared" si="21"/>
        <v>30</v>
      </c>
      <c r="J84" s="406">
        <v>1</v>
      </c>
      <c r="K84" s="406">
        <v>1</v>
      </c>
      <c r="L84" s="406">
        <v>1</v>
      </c>
      <c r="M84" s="406">
        <v>1</v>
      </c>
      <c r="N84" s="406">
        <v>1</v>
      </c>
      <c r="O84" s="406">
        <v>1</v>
      </c>
      <c r="P84" s="406">
        <v>1</v>
      </c>
      <c r="Q84" s="406"/>
      <c r="R84" s="406"/>
      <c r="S84" s="406">
        <v>1</v>
      </c>
      <c r="T84" s="406">
        <v>1</v>
      </c>
      <c r="U84" s="406"/>
      <c r="V84" s="406">
        <v>1</v>
      </c>
      <c r="W84" s="406"/>
      <c r="X84" s="406"/>
      <c r="Y84" s="406"/>
      <c r="Z84" s="406"/>
      <c r="AA84" s="406"/>
      <c r="AB84" s="406"/>
      <c r="AC84" s="406"/>
      <c r="AD84" s="406"/>
      <c r="AE84" s="406"/>
      <c r="AF84" s="406"/>
      <c r="AG84" s="406"/>
      <c r="AH84" s="406"/>
      <c r="AI84" s="406"/>
      <c r="AJ84" s="406"/>
      <c r="AK84" s="406">
        <v>1</v>
      </c>
      <c r="AL84" s="406">
        <v>1</v>
      </c>
      <c r="AM84" s="406">
        <v>1</v>
      </c>
      <c r="AN84" s="406">
        <v>1</v>
      </c>
      <c r="AO84" s="406">
        <v>1</v>
      </c>
      <c r="AP84" s="406">
        <v>1</v>
      </c>
      <c r="AQ84" s="406">
        <v>1</v>
      </c>
      <c r="AR84" s="406">
        <v>1</v>
      </c>
      <c r="AS84" s="406">
        <v>1</v>
      </c>
      <c r="AT84" s="406">
        <v>1</v>
      </c>
      <c r="AU84" s="406">
        <v>1</v>
      </c>
      <c r="AV84" s="406">
        <v>1</v>
      </c>
      <c r="AW84" s="406">
        <v>1</v>
      </c>
      <c r="AX84" s="406">
        <v>1</v>
      </c>
      <c r="AY84" s="406">
        <v>1</v>
      </c>
      <c r="AZ84" s="406">
        <v>1</v>
      </c>
      <c r="BA84" s="406">
        <v>1</v>
      </c>
      <c r="BB84" s="406">
        <v>1</v>
      </c>
      <c r="BC84" s="406">
        <v>1</v>
      </c>
      <c r="BD84" s="406"/>
      <c r="BE84" s="406"/>
      <c r="BF84" s="406"/>
      <c r="BG84" s="406"/>
      <c r="BH84" s="406"/>
      <c r="BI84" s="406">
        <v>1</v>
      </c>
      <c r="BK84" s="424" t="str">
        <f t="shared" si="20"/>
        <v>+H84</v>
      </c>
      <c r="BL84" s="424" t="str">
        <f t="shared" si="20"/>
        <v>+H84</v>
      </c>
      <c r="BM84" s="424" t="str">
        <f t="shared" si="20"/>
        <v>+H84</v>
      </c>
      <c r="BN84" s="424" t="str">
        <f t="shared" si="20"/>
        <v>+H84</v>
      </c>
      <c r="BO84" s="424" t="str">
        <f t="shared" si="20"/>
        <v>+H84</v>
      </c>
      <c r="BP84" s="424" t="str">
        <f t="shared" si="20"/>
        <v>+H84</v>
      </c>
      <c r="BQ84" s="424" t="str">
        <f t="shared" si="20"/>
        <v>+H84</v>
      </c>
      <c r="BR84" s="424" t="str">
        <f t="shared" si="20"/>
        <v/>
      </c>
      <c r="BS84" s="424" t="str">
        <f t="shared" si="20"/>
        <v/>
      </c>
      <c r="BT84" s="424" t="str">
        <f t="shared" si="20"/>
        <v>+H84</v>
      </c>
      <c r="BU84" s="424" t="str">
        <f t="shared" si="20"/>
        <v>+H84</v>
      </c>
      <c r="BV84" s="424" t="str">
        <f t="shared" si="20"/>
        <v/>
      </c>
      <c r="BW84" s="424" t="str">
        <f t="shared" si="20"/>
        <v>+H84</v>
      </c>
      <c r="BX84" s="424" t="str">
        <f t="shared" si="20"/>
        <v/>
      </c>
      <c r="BY84" s="424" t="str">
        <f t="shared" si="20"/>
        <v/>
      </c>
      <c r="BZ84" s="424" t="str">
        <f t="shared" si="19"/>
        <v/>
      </c>
      <c r="CA84" s="424" t="str">
        <f t="shared" si="19"/>
        <v/>
      </c>
      <c r="CB84" s="424" t="str">
        <f t="shared" si="19"/>
        <v/>
      </c>
      <c r="CC84" s="424" t="str">
        <f t="shared" si="19"/>
        <v/>
      </c>
      <c r="CD84" s="424" t="str">
        <f t="shared" si="22"/>
        <v/>
      </c>
      <c r="CE84" s="424" t="str">
        <f t="shared" si="22"/>
        <v/>
      </c>
      <c r="CF84" s="424" t="str">
        <f t="shared" si="22"/>
        <v/>
      </c>
      <c r="CG84" s="424" t="str">
        <f t="shared" si="22"/>
        <v/>
      </c>
      <c r="CH84" s="424" t="str">
        <f t="shared" si="22"/>
        <v/>
      </c>
      <c r="CI84" s="424" t="str">
        <f t="shared" si="22"/>
        <v/>
      </c>
      <c r="CJ84" s="424" t="str">
        <f t="shared" si="22"/>
        <v/>
      </c>
      <c r="CK84" s="424" t="str">
        <f t="shared" si="22"/>
        <v/>
      </c>
      <c r="CL84" s="424" t="str">
        <f t="shared" si="22"/>
        <v>+H84</v>
      </c>
      <c r="CM84" s="424" t="str">
        <f t="shared" si="22"/>
        <v>+H84</v>
      </c>
      <c r="CN84" s="424" t="str">
        <f t="shared" si="22"/>
        <v>+H84</v>
      </c>
      <c r="CO84" s="424" t="str">
        <f t="shared" si="22"/>
        <v>+H84</v>
      </c>
      <c r="CP84" s="424" t="str">
        <f t="shared" si="22"/>
        <v>+H84</v>
      </c>
      <c r="CQ84" s="424" t="str">
        <f t="shared" si="23"/>
        <v>+H84</v>
      </c>
      <c r="CR84" s="424" t="str">
        <f t="shared" si="23"/>
        <v>+H84</v>
      </c>
      <c r="CS84" s="424" t="str">
        <f t="shared" si="23"/>
        <v>+H84</v>
      </c>
      <c r="CT84" s="424" t="str">
        <f t="shared" si="23"/>
        <v>+H84</v>
      </c>
      <c r="CU84" s="424" t="str">
        <f t="shared" si="23"/>
        <v>+H84</v>
      </c>
      <c r="CV84" s="424" t="str">
        <f t="shared" si="23"/>
        <v>+H84</v>
      </c>
      <c r="CW84" s="424" t="str">
        <f t="shared" si="23"/>
        <v>+H84</v>
      </c>
      <c r="CX84" s="424" t="str">
        <f t="shared" si="23"/>
        <v>+H84</v>
      </c>
      <c r="CY84" s="424" t="str">
        <f t="shared" si="23"/>
        <v>+H84</v>
      </c>
      <c r="CZ84" s="424" t="str">
        <f t="shared" si="23"/>
        <v>+H84</v>
      </c>
      <c r="DA84" s="424" t="str">
        <f t="shared" si="23"/>
        <v>+H84</v>
      </c>
      <c r="DB84" s="424" t="str">
        <f t="shared" si="23"/>
        <v>+H84</v>
      </c>
      <c r="DC84" s="424" t="str">
        <f t="shared" si="17"/>
        <v>+H84</v>
      </c>
      <c r="DD84" s="424" t="str">
        <f t="shared" si="17"/>
        <v>+H84</v>
      </c>
      <c r="DE84" s="424" t="str">
        <f t="shared" si="17"/>
        <v/>
      </c>
      <c r="DF84" s="424" t="str">
        <f t="shared" si="14"/>
        <v/>
      </c>
      <c r="DG84" s="424" t="str">
        <f t="shared" si="14"/>
        <v/>
      </c>
      <c r="DH84" s="424" t="str">
        <f t="shared" si="10"/>
        <v/>
      </c>
      <c r="DI84" s="424" t="str">
        <f t="shared" si="10"/>
        <v/>
      </c>
      <c r="DJ84" s="424" t="str">
        <f t="shared" si="10"/>
        <v>+H84</v>
      </c>
    </row>
    <row r="85" spans="2:114">
      <c r="B85" s="1626"/>
      <c r="C85" s="1621"/>
      <c r="D85" s="1622"/>
      <c r="E85" s="1340"/>
      <c r="F85" s="421" t="s">
        <v>622</v>
      </c>
      <c r="G85" s="411" t="s">
        <v>484</v>
      </c>
      <c r="H85" s="418">
        <v>1</v>
      </c>
      <c r="I85" s="408">
        <f t="shared" si="21"/>
        <v>30</v>
      </c>
      <c r="J85" s="406">
        <v>1</v>
      </c>
      <c r="K85" s="406">
        <v>1</v>
      </c>
      <c r="L85" s="406">
        <v>1</v>
      </c>
      <c r="M85" s="406">
        <v>1</v>
      </c>
      <c r="N85" s="406">
        <v>1</v>
      </c>
      <c r="O85" s="406">
        <v>1</v>
      </c>
      <c r="P85" s="406">
        <v>1</v>
      </c>
      <c r="Q85" s="406"/>
      <c r="R85" s="406"/>
      <c r="S85" s="406">
        <v>1</v>
      </c>
      <c r="T85" s="406">
        <v>1</v>
      </c>
      <c r="U85" s="406"/>
      <c r="V85" s="406">
        <v>1</v>
      </c>
      <c r="W85" s="406"/>
      <c r="X85" s="406"/>
      <c r="Y85" s="406"/>
      <c r="Z85" s="406"/>
      <c r="AA85" s="406"/>
      <c r="AB85" s="406"/>
      <c r="AC85" s="406"/>
      <c r="AD85" s="406"/>
      <c r="AE85" s="406"/>
      <c r="AF85" s="406"/>
      <c r="AG85" s="406"/>
      <c r="AH85" s="406"/>
      <c r="AI85" s="406"/>
      <c r="AJ85" s="406"/>
      <c r="AK85" s="406">
        <v>1</v>
      </c>
      <c r="AL85" s="406">
        <v>1</v>
      </c>
      <c r="AM85" s="406">
        <v>1</v>
      </c>
      <c r="AN85" s="406">
        <v>1</v>
      </c>
      <c r="AO85" s="406">
        <v>1</v>
      </c>
      <c r="AP85" s="406">
        <v>1</v>
      </c>
      <c r="AQ85" s="406">
        <v>1</v>
      </c>
      <c r="AR85" s="406">
        <v>1</v>
      </c>
      <c r="AS85" s="406">
        <v>1</v>
      </c>
      <c r="AT85" s="406">
        <v>1</v>
      </c>
      <c r="AU85" s="406">
        <v>1</v>
      </c>
      <c r="AV85" s="406">
        <v>1</v>
      </c>
      <c r="AW85" s="406">
        <v>1</v>
      </c>
      <c r="AX85" s="406">
        <v>1</v>
      </c>
      <c r="AY85" s="406">
        <v>1</v>
      </c>
      <c r="AZ85" s="406">
        <v>1</v>
      </c>
      <c r="BA85" s="406">
        <v>1</v>
      </c>
      <c r="BB85" s="406">
        <v>1</v>
      </c>
      <c r="BC85" s="406">
        <v>1</v>
      </c>
      <c r="BD85" s="406"/>
      <c r="BE85" s="406"/>
      <c r="BF85" s="406"/>
      <c r="BG85" s="406"/>
      <c r="BH85" s="406"/>
      <c r="BI85" s="406">
        <v>1</v>
      </c>
      <c r="BK85" s="424" t="str">
        <f t="shared" si="20"/>
        <v>+H85</v>
      </c>
      <c r="BL85" s="424" t="str">
        <f t="shared" si="20"/>
        <v>+H85</v>
      </c>
      <c r="BM85" s="424" t="str">
        <f t="shared" si="20"/>
        <v>+H85</v>
      </c>
      <c r="BN85" s="424" t="str">
        <f t="shared" si="20"/>
        <v>+H85</v>
      </c>
      <c r="BO85" s="424" t="str">
        <f t="shared" si="20"/>
        <v>+H85</v>
      </c>
      <c r="BP85" s="424" t="str">
        <f t="shared" si="20"/>
        <v>+H85</v>
      </c>
      <c r="BQ85" s="424" t="str">
        <f t="shared" si="20"/>
        <v>+H85</v>
      </c>
      <c r="BR85" s="424" t="str">
        <f t="shared" si="20"/>
        <v/>
      </c>
      <c r="BS85" s="424" t="str">
        <f t="shared" si="20"/>
        <v/>
      </c>
      <c r="BT85" s="424" t="str">
        <f t="shared" si="20"/>
        <v>+H85</v>
      </c>
      <c r="BU85" s="424" t="str">
        <f t="shared" si="20"/>
        <v>+H85</v>
      </c>
      <c r="BV85" s="424" t="str">
        <f t="shared" si="20"/>
        <v/>
      </c>
      <c r="BW85" s="424" t="str">
        <f t="shared" si="20"/>
        <v>+H85</v>
      </c>
      <c r="BX85" s="424" t="str">
        <f t="shared" si="20"/>
        <v/>
      </c>
      <c r="BY85" s="424" t="str">
        <f t="shared" si="20"/>
        <v/>
      </c>
      <c r="BZ85" s="424" t="str">
        <f t="shared" si="19"/>
        <v/>
      </c>
      <c r="CA85" s="424" t="str">
        <f t="shared" si="19"/>
        <v/>
      </c>
      <c r="CB85" s="424" t="str">
        <f t="shared" si="19"/>
        <v/>
      </c>
      <c r="CC85" s="424" t="str">
        <f t="shared" si="19"/>
        <v/>
      </c>
      <c r="CD85" s="424" t="str">
        <f t="shared" si="22"/>
        <v/>
      </c>
      <c r="CE85" s="424" t="str">
        <f t="shared" si="22"/>
        <v/>
      </c>
      <c r="CF85" s="424" t="str">
        <f t="shared" si="22"/>
        <v/>
      </c>
      <c r="CG85" s="424" t="str">
        <f t="shared" si="22"/>
        <v/>
      </c>
      <c r="CH85" s="424" t="str">
        <f t="shared" si="22"/>
        <v/>
      </c>
      <c r="CI85" s="424" t="str">
        <f t="shared" si="22"/>
        <v/>
      </c>
      <c r="CJ85" s="424" t="str">
        <f t="shared" si="22"/>
        <v/>
      </c>
      <c r="CK85" s="424" t="str">
        <f t="shared" si="22"/>
        <v/>
      </c>
      <c r="CL85" s="424" t="str">
        <f t="shared" si="22"/>
        <v>+H85</v>
      </c>
      <c r="CM85" s="424" t="str">
        <f t="shared" si="22"/>
        <v>+H85</v>
      </c>
      <c r="CN85" s="424" t="str">
        <f t="shared" si="22"/>
        <v>+H85</v>
      </c>
      <c r="CO85" s="424" t="str">
        <f t="shared" si="22"/>
        <v>+H85</v>
      </c>
      <c r="CP85" s="424" t="str">
        <f t="shared" si="22"/>
        <v>+H85</v>
      </c>
      <c r="CQ85" s="424" t="str">
        <f t="shared" si="23"/>
        <v>+H85</v>
      </c>
      <c r="CR85" s="424" t="str">
        <f t="shared" si="23"/>
        <v>+H85</v>
      </c>
      <c r="CS85" s="424" t="str">
        <f t="shared" si="23"/>
        <v>+H85</v>
      </c>
      <c r="CT85" s="424" t="str">
        <f t="shared" si="23"/>
        <v>+H85</v>
      </c>
      <c r="CU85" s="424" t="str">
        <f t="shared" si="23"/>
        <v>+H85</v>
      </c>
      <c r="CV85" s="424" t="str">
        <f t="shared" si="23"/>
        <v>+H85</v>
      </c>
      <c r="CW85" s="424" t="str">
        <f t="shared" si="23"/>
        <v>+H85</v>
      </c>
      <c r="CX85" s="424" t="str">
        <f t="shared" si="23"/>
        <v>+H85</v>
      </c>
      <c r="CY85" s="424" t="str">
        <f t="shared" si="23"/>
        <v>+H85</v>
      </c>
      <c r="CZ85" s="424" t="str">
        <f t="shared" si="23"/>
        <v>+H85</v>
      </c>
      <c r="DA85" s="424" t="str">
        <f t="shared" si="23"/>
        <v>+H85</v>
      </c>
      <c r="DB85" s="424" t="str">
        <f t="shared" si="23"/>
        <v>+H85</v>
      </c>
      <c r="DC85" s="424" t="str">
        <f t="shared" si="17"/>
        <v>+H85</v>
      </c>
      <c r="DD85" s="424" t="str">
        <f t="shared" si="17"/>
        <v>+H85</v>
      </c>
      <c r="DE85" s="424" t="str">
        <f t="shared" si="17"/>
        <v/>
      </c>
      <c r="DF85" s="424" t="str">
        <f t="shared" si="14"/>
        <v/>
      </c>
      <c r="DG85" s="424" t="str">
        <f t="shared" si="14"/>
        <v/>
      </c>
      <c r="DH85" s="424" t="str">
        <f t="shared" si="10"/>
        <v/>
      </c>
      <c r="DI85" s="424" t="str">
        <f t="shared" si="10"/>
        <v/>
      </c>
      <c r="DJ85" s="424" t="str">
        <f t="shared" si="10"/>
        <v>+H85</v>
      </c>
    </row>
    <row r="86" spans="2:114">
      <c r="B86" s="1626"/>
      <c r="C86" s="1621"/>
      <c r="D86" s="1622"/>
      <c r="E86" s="1338" t="s">
        <v>612</v>
      </c>
      <c r="F86" s="420" t="s">
        <v>623</v>
      </c>
      <c r="G86" s="410" t="s">
        <v>485</v>
      </c>
      <c r="H86" s="418">
        <v>1</v>
      </c>
      <c r="I86" s="408">
        <f t="shared" si="21"/>
        <v>30</v>
      </c>
      <c r="J86" s="406">
        <v>1</v>
      </c>
      <c r="K86" s="406">
        <v>1</v>
      </c>
      <c r="L86" s="406">
        <v>1</v>
      </c>
      <c r="M86" s="406">
        <v>1</v>
      </c>
      <c r="N86" s="406">
        <v>1</v>
      </c>
      <c r="O86" s="406">
        <v>1</v>
      </c>
      <c r="P86" s="406">
        <v>1</v>
      </c>
      <c r="Q86" s="406"/>
      <c r="R86" s="406"/>
      <c r="S86" s="406">
        <v>1</v>
      </c>
      <c r="T86" s="406">
        <v>1</v>
      </c>
      <c r="U86" s="406"/>
      <c r="V86" s="406">
        <v>1</v>
      </c>
      <c r="W86" s="406"/>
      <c r="X86" s="406"/>
      <c r="Y86" s="406"/>
      <c r="Z86" s="406"/>
      <c r="AA86" s="406"/>
      <c r="AB86" s="406"/>
      <c r="AC86" s="406"/>
      <c r="AD86" s="406"/>
      <c r="AE86" s="406"/>
      <c r="AF86" s="406"/>
      <c r="AG86" s="406"/>
      <c r="AH86" s="406"/>
      <c r="AI86" s="406"/>
      <c r="AJ86" s="406"/>
      <c r="AK86" s="406">
        <v>1</v>
      </c>
      <c r="AL86" s="406">
        <v>1</v>
      </c>
      <c r="AM86" s="406">
        <v>1</v>
      </c>
      <c r="AN86" s="406">
        <v>1</v>
      </c>
      <c r="AO86" s="406">
        <v>1</v>
      </c>
      <c r="AP86" s="406">
        <v>1</v>
      </c>
      <c r="AQ86" s="406">
        <v>1</v>
      </c>
      <c r="AR86" s="406">
        <v>1</v>
      </c>
      <c r="AS86" s="406">
        <v>1</v>
      </c>
      <c r="AT86" s="406">
        <v>1</v>
      </c>
      <c r="AU86" s="406">
        <v>1</v>
      </c>
      <c r="AV86" s="406">
        <v>1</v>
      </c>
      <c r="AW86" s="406">
        <v>1</v>
      </c>
      <c r="AX86" s="406">
        <v>1</v>
      </c>
      <c r="AY86" s="406">
        <v>1</v>
      </c>
      <c r="AZ86" s="406">
        <v>1</v>
      </c>
      <c r="BA86" s="406">
        <v>1</v>
      </c>
      <c r="BB86" s="406">
        <v>1</v>
      </c>
      <c r="BC86" s="406">
        <v>1</v>
      </c>
      <c r="BD86" s="406"/>
      <c r="BE86" s="406"/>
      <c r="BF86" s="406"/>
      <c r="BG86" s="406"/>
      <c r="BH86" s="406"/>
      <c r="BI86" s="406">
        <v>1</v>
      </c>
      <c r="BK86" s="424" t="str">
        <f t="shared" si="20"/>
        <v>+H86</v>
      </c>
      <c r="BL86" s="424" t="str">
        <f t="shared" si="20"/>
        <v>+H86</v>
      </c>
      <c r="BM86" s="424" t="str">
        <f t="shared" si="20"/>
        <v>+H86</v>
      </c>
      <c r="BN86" s="424" t="str">
        <f t="shared" si="20"/>
        <v>+H86</v>
      </c>
      <c r="BO86" s="424" t="str">
        <f t="shared" si="20"/>
        <v>+H86</v>
      </c>
      <c r="BP86" s="424" t="str">
        <f t="shared" si="20"/>
        <v>+H86</v>
      </c>
      <c r="BQ86" s="424" t="str">
        <f t="shared" si="20"/>
        <v>+H86</v>
      </c>
      <c r="BR86" s="424" t="str">
        <f t="shared" si="20"/>
        <v/>
      </c>
      <c r="BS86" s="424" t="str">
        <f t="shared" si="20"/>
        <v/>
      </c>
      <c r="BT86" s="424" t="str">
        <f t="shared" si="20"/>
        <v>+H86</v>
      </c>
      <c r="BU86" s="424" t="str">
        <f t="shared" si="20"/>
        <v>+H86</v>
      </c>
      <c r="BV86" s="424" t="str">
        <f t="shared" si="20"/>
        <v/>
      </c>
      <c r="BW86" s="424" t="str">
        <f t="shared" si="20"/>
        <v>+H86</v>
      </c>
      <c r="BX86" s="424" t="str">
        <f t="shared" si="20"/>
        <v/>
      </c>
      <c r="BY86" s="424" t="str">
        <f t="shared" si="20"/>
        <v/>
      </c>
      <c r="BZ86" s="424" t="str">
        <f t="shared" si="19"/>
        <v/>
      </c>
      <c r="CA86" s="424" t="str">
        <f t="shared" si="19"/>
        <v/>
      </c>
      <c r="CB86" s="424" t="str">
        <f t="shared" si="19"/>
        <v/>
      </c>
      <c r="CC86" s="424" t="str">
        <f t="shared" si="19"/>
        <v/>
      </c>
      <c r="CD86" s="424" t="str">
        <f t="shared" si="22"/>
        <v/>
      </c>
      <c r="CE86" s="424" t="str">
        <f t="shared" si="22"/>
        <v/>
      </c>
      <c r="CF86" s="424" t="str">
        <f t="shared" si="22"/>
        <v/>
      </c>
      <c r="CG86" s="424" t="str">
        <f t="shared" si="22"/>
        <v/>
      </c>
      <c r="CH86" s="424" t="str">
        <f t="shared" si="22"/>
        <v/>
      </c>
      <c r="CI86" s="424" t="str">
        <f t="shared" si="22"/>
        <v/>
      </c>
      <c r="CJ86" s="424" t="str">
        <f t="shared" si="22"/>
        <v/>
      </c>
      <c r="CK86" s="424" t="str">
        <f t="shared" si="22"/>
        <v/>
      </c>
      <c r="CL86" s="424" t="str">
        <f t="shared" si="22"/>
        <v>+H86</v>
      </c>
      <c r="CM86" s="424" t="str">
        <f t="shared" si="22"/>
        <v>+H86</v>
      </c>
      <c r="CN86" s="424" t="str">
        <f t="shared" si="22"/>
        <v>+H86</v>
      </c>
      <c r="CO86" s="424" t="str">
        <f t="shared" si="22"/>
        <v>+H86</v>
      </c>
      <c r="CP86" s="424" t="str">
        <f t="shared" si="22"/>
        <v>+H86</v>
      </c>
      <c r="CQ86" s="424" t="str">
        <f t="shared" si="23"/>
        <v>+H86</v>
      </c>
      <c r="CR86" s="424" t="str">
        <f t="shared" si="23"/>
        <v>+H86</v>
      </c>
      <c r="CS86" s="424" t="str">
        <f t="shared" si="23"/>
        <v>+H86</v>
      </c>
      <c r="CT86" s="424" t="str">
        <f t="shared" si="23"/>
        <v>+H86</v>
      </c>
      <c r="CU86" s="424" t="str">
        <f t="shared" si="23"/>
        <v>+H86</v>
      </c>
      <c r="CV86" s="424" t="str">
        <f t="shared" si="23"/>
        <v>+H86</v>
      </c>
      <c r="CW86" s="424" t="str">
        <f t="shared" si="23"/>
        <v>+H86</v>
      </c>
      <c r="CX86" s="424" t="str">
        <f t="shared" si="23"/>
        <v>+H86</v>
      </c>
      <c r="CY86" s="424" t="str">
        <f t="shared" si="23"/>
        <v>+H86</v>
      </c>
      <c r="CZ86" s="424" t="str">
        <f t="shared" si="23"/>
        <v>+H86</v>
      </c>
      <c r="DA86" s="424" t="str">
        <f t="shared" si="23"/>
        <v>+H86</v>
      </c>
      <c r="DB86" s="424" t="str">
        <f t="shared" si="23"/>
        <v>+H86</v>
      </c>
      <c r="DC86" s="424" t="str">
        <f t="shared" si="17"/>
        <v>+H86</v>
      </c>
      <c r="DD86" s="424" t="str">
        <f t="shared" si="17"/>
        <v>+H86</v>
      </c>
      <c r="DE86" s="424" t="str">
        <f t="shared" si="17"/>
        <v/>
      </c>
      <c r="DF86" s="424" t="str">
        <f t="shared" si="14"/>
        <v/>
      </c>
      <c r="DG86" s="424" t="str">
        <f t="shared" si="14"/>
        <v/>
      </c>
      <c r="DH86" s="424" t="str">
        <f t="shared" si="10"/>
        <v/>
      </c>
      <c r="DI86" s="424" t="str">
        <f t="shared" si="10"/>
        <v/>
      </c>
      <c r="DJ86" s="424" t="str">
        <f t="shared" si="10"/>
        <v>+H86</v>
      </c>
    </row>
    <row r="87" spans="2:114">
      <c r="B87" s="1626"/>
      <c r="C87" s="1621"/>
      <c r="D87" s="1622"/>
      <c r="E87" s="1339"/>
      <c r="F87" s="420" t="s">
        <v>624</v>
      </c>
      <c r="G87" s="410" t="s">
        <v>486</v>
      </c>
      <c r="H87" s="418">
        <v>1</v>
      </c>
      <c r="I87" s="408">
        <f t="shared" si="21"/>
        <v>30</v>
      </c>
      <c r="J87" s="406">
        <v>1</v>
      </c>
      <c r="K87" s="406">
        <v>1</v>
      </c>
      <c r="L87" s="406">
        <v>1</v>
      </c>
      <c r="M87" s="406">
        <v>1</v>
      </c>
      <c r="N87" s="406">
        <v>1</v>
      </c>
      <c r="O87" s="406">
        <v>1</v>
      </c>
      <c r="P87" s="406">
        <v>1</v>
      </c>
      <c r="Q87" s="406"/>
      <c r="R87" s="406"/>
      <c r="S87" s="406">
        <v>1</v>
      </c>
      <c r="T87" s="406">
        <v>1</v>
      </c>
      <c r="U87" s="406"/>
      <c r="V87" s="406">
        <v>1</v>
      </c>
      <c r="W87" s="406"/>
      <c r="X87" s="406"/>
      <c r="Y87" s="406"/>
      <c r="Z87" s="406"/>
      <c r="AA87" s="406"/>
      <c r="AB87" s="406"/>
      <c r="AC87" s="406"/>
      <c r="AD87" s="406"/>
      <c r="AE87" s="406"/>
      <c r="AF87" s="406"/>
      <c r="AG87" s="406"/>
      <c r="AH87" s="406"/>
      <c r="AI87" s="406"/>
      <c r="AJ87" s="406"/>
      <c r="AK87" s="406">
        <v>1</v>
      </c>
      <c r="AL87" s="406">
        <v>1</v>
      </c>
      <c r="AM87" s="406">
        <v>1</v>
      </c>
      <c r="AN87" s="406">
        <v>1</v>
      </c>
      <c r="AO87" s="406">
        <v>1</v>
      </c>
      <c r="AP87" s="406">
        <v>1</v>
      </c>
      <c r="AQ87" s="406">
        <v>1</v>
      </c>
      <c r="AR87" s="406">
        <v>1</v>
      </c>
      <c r="AS87" s="406">
        <v>1</v>
      </c>
      <c r="AT87" s="406">
        <v>1</v>
      </c>
      <c r="AU87" s="406">
        <v>1</v>
      </c>
      <c r="AV87" s="406">
        <v>1</v>
      </c>
      <c r="AW87" s="406">
        <v>1</v>
      </c>
      <c r="AX87" s="406">
        <v>1</v>
      </c>
      <c r="AY87" s="406">
        <v>1</v>
      </c>
      <c r="AZ87" s="406">
        <v>1</v>
      </c>
      <c r="BA87" s="406">
        <v>1</v>
      </c>
      <c r="BB87" s="406">
        <v>1</v>
      </c>
      <c r="BC87" s="406">
        <v>1</v>
      </c>
      <c r="BD87" s="406"/>
      <c r="BE87" s="406"/>
      <c r="BF87" s="406"/>
      <c r="BG87" s="406"/>
      <c r="BH87" s="406"/>
      <c r="BI87" s="406">
        <v>1</v>
      </c>
      <c r="BK87" s="424" t="str">
        <f t="shared" si="20"/>
        <v>+H87</v>
      </c>
      <c r="BL87" s="424" t="str">
        <f t="shared" si="20"/>
        <v>+H87</v>
      </c>
      <c r="BM87" s="424" t="str">
        <f t="shared" si="20"/>
        <v>+H87</v>
      </c>
      <c r="BN87" s="424" t="str">
        <f t="shared" si="20"/>
        <v>+H87</v>
      </c>
      <c r="BO87" s="424" t="str">
        <f t="shared" si="20"/>
        <v>+H87</v>
      </c>
      <c r="BP87" s="424" t="str">
        <f t="shared" si="20"/>
        <v>+H87</v>
      </c>
      <c r="BQ87" s="424" t="str">
        <f t="shared" si="20"/>
        <v>+H87</v>
      </c>
      <c r="BR87" s="424" t="str">
        <f t="shared" si="20"/>
        <v/>
      </c>
      <c r="BS87" s="424" t="str">
        <f t="shared" si="20"/>
        <v/>
      </c>
      <c r="BT87" s="424" t="str">
        <f t="shared" si="20"/>
        <v>+H87</v>
      </c>
      <c r="BU87" s="424" t="str">
        <f t="shared" si="20"/>
        <v>+H87</v>
      </c>
      <c r="BV87" s="424" t="str">
        <f t="shared" si="20"/>
        <v/>
      </c>
      <c r="BW87" s="424" t="str">
        <f t="shared" si="20"/>
        <v>+H87</v>
      </c>
      <c r="BX87" s="424" t="str">
        <f t="shared" si="20"/>
        <v/>
      </c>
      <c r="BY87" s="424" t="str">
        <f t="shared" si="20"/>
        <v/>
      </c>
      <c r="BZ87" s="424" t="str">
        <f t="shared" si="19"/>
        <v/>
      </c>
      <c r="CA87" s="424" t="str">
        <f t="shared" si="19"/>
        <v/>
      </c>
      <c r="CB87" s="424" t="str">
        <f t="shared" si="19"/>
        <v/>
      </c>
      <c r="CC87" s="424" t="str">
        <f t="shared" si="19"/>
        <v/>
      </c>
      <c r="CD87" s="424" t="str">
        <f t="shared" si="22"/>
        <v/>
      </c>
      <c r="CE87" s="424" t="str">
        <f t="shared" si="22"/>
        <v/>
      </c>
      <c r="CF87" s="424" t="str">
        <f t="shared" si="22"/>
        <v/>
      </c>
      <c r="CG87" s="424" t="str">
        <f t="shared" si="22"/>
        <v/>
      </c>
      <c r="CH87" s="424" t="str">
        <f t="shared" si="22"/>
        <v/>
      </c>
      <c r="CI87" s="424" t="str">
        <f t="shared" si="22"/>
        <v/>
      </c>
      <c r="CJ87" s="424" t="str">
        <f t="shared" si="22"/>
        <v/>
      </c>
      <c r="CK87" s="424" t="str">
        <f t="shared" si="22"/>
        <v/>
      </c>
      <c r="CL87" s="424" t="str">
        <f t="shared" si="22"/>
        <v>+H87</v>
      </c>
      <c r="CM87" s="424" t="str">
        <f t="shared" si="22"/>
        <v>+H87</v>
      </c>
      <c r="CN87" s="424" t="str">
        <f t="shared" si="22"/>
        <v>+H87</v>
      </c>
      <c r="CO87" s="424" t="str">
        <f t="shared" si="22"/>
        <v>+H87</v>
      </c>
      <c r="CP87" s="424" t="str">
        <f t="shared" si="22"/>
        <v>+H87</v>
      </c>
      <c r="CQ87" s="424" t="str">
        <f t="shared" si="23"/>
        <v>+H87</v>
      </c>
      <c r="CR87" s="424" t="str">
        <f t="shared" si="23"/>
        <v>+H87</v>
      </c>
      <c r="CS87" s="424" t="str">
        <f t="shared" si="23"/>
        <v>+H87</v>
      </c>
      <c r="CT87" s="424" t="str">
        <f t="shared" si="23"/>
        <v>+H87</v>
      </c>
      <c r="CU87" s="424" t="str">
        <f t="shared" si="23"/>
        <v>+H87</v>
      </c>
      <c r="CV87" s="424" t="str">
        <f t="shared" si="23"/>
        <v>+H87</v>
      </c>
      <c r="CW87" s="424" t="str">
        <f t="shared" si="23"/>
        <v>+H87</v>
      </c>
      <c r="CX87" s="424" t="str">
        <f t="shared" si="23"/>
        <v>+H87</v>
      </c>
      <c r="CY87" s="424" t="str">
        <f t="shared" si="23"/>
        <v>+H87</v>
      </c>
      <c r="CZ87" s="424" t="str">
        <f t="shared" si="23"/>
        <v>+H87</v>
      </c>
      <c r="DA87" s="424" t="str">
        <f t="shared" si="23"/>
        <v>+H87</v>
      </c>
      <c r="DB87" s="424" t="str">
        <f t="shared" si="23"/>
        <v>+H87</v>
      </c>
      <c r="DC87" s="424" t="str">
        <f t="shared" si="17"/>
        <v>+H87</v>
      </c>
      <c r="DD87" s="424" t="str">
        <f t="shared" si="17"/>
        <v>+H87</v>
      </c>
      <c r="DE87" s="424" t="str">
        <f t="shared" si="17"/>
        <v/>
      </c>
      <c r="DF87" s="424" t="str">
        <f t="shared" si="14"/>
        <v/>
      </c>
      <c r="DG87" s="424" t="str">
        <f t="shared" si="14"/>
        <v/>
      </c>
      <c r="DH87" s="424" t="str">
        <f t="shared" si="10"/>
        <v/>
      </c>
      <c r="DI87" s="424" t="str">
        <f t="shared" si="10"/>
        <v/>
      </c>
      <c r="DJ87" s="424" t="str">
        <f t="shared" si="10"/>
        <v>+H87</v>
      </c>
    </row>
    <row r="88" spans="2:114">
      <c r="B88" s="1626"/>
      <c r="C88" s="1621"/>
      <c r="D88" s="1622"/>
      <c r="E88" s="1339"/>
      <c r="F88" s="420" t="s">
        <v>625</v>
      </c>
      <c r="G88" s="410" t="s">
        <v>487</v>
      </c>
      <c r="H88" s="418">
        <v>1</v>
      </c>
      <c r="I88" s="408">
        <f t="shared" si="21"/>
        <v>30</v>
      </c>
      <c r="J88" s="406">
        <v>1</v>
      </c>
      <c r="K88" s="406">
        <v>1</v>
      </c>
      <c r="L88" s="406">
        <v>1</v>
      </c>
      <c r="M88" s="406">
        <v>1</v>
      </c>
      <c r="N88" s="406">
        <v>1</v>
      </c>
      <c r="O88" s="406">
        <v>1</v>
      </c>
      <c r="P88" s="406">
        <v>1</v>
      </c>
      <c r="Q88" s="406"/>
      <c r="R88" s="406"/>
      <c r="S88" s="406">
        <v>1</v>
      </c>
      <c r="T88" s="406">
        <v>1</v>
      </c>
      <c r="U88" s="406"/>
      <c r="V88" s="406">
        <v>1</v>
      </c>
      <c r="W88" s="406"/>
      <c r="X88" s="406"/>
      <c r="Y88" s="406"/>
      <c r="Z88" s="406"/>
      <c r="AA88" s="406"/>
      <c r="AB88" s="406"/>
      <c r="AC88" s="406"/>
      <c r="AD88" s="406"/>
      <c r="AE88" s="406"/>
      <c r="AF88" s="406"/>
      <c r="AG88" s="406"/>
      <c r="AH88" s="406"/>
      <c r="AI88" s="406"/>
      <c r="AJ88" s="406"/>
      <c r="AK88" s="406">
        <v>1</v>
      </c>
      <c r="AL88" s="406">
        <v>1</v>
      </c>
      <c r="AM88" s="406">
        <v>1</v>
      </c>
      <c r="AN88" s="406">
        <v>1</v>
      </c>
      <c r="AO88" s="406">
        <v>1</v>
      </c>
      <c r="AP88" s="406">
        <v>1</v>
      </c>
      <c r="AQ88" s="406">
        <v>1</v>
      </c>
      <c r="AR88" s="406">
        <v>1</v>
      </c>
      <c r="AS88" s="406">
        <v>1</v>
      </c>
      <c r="AT88" s="406">
        <v>1</v>
      </c>
      <c r="AU88" s="406">
        <v>1</v>
      </c>
      <c r="AV88" s="406">
        <v>1</v>
      </c>
      <c r="AW88" s="406">
        <v>1</v>
      </c>
      <c r="AX88" s="406">
        <v>1</v>
      </c>
      <c r="AY88" s="406">
        <v>1</v>
      </c>
      <c r="AZ88" s="406">
        <v>1</v>
      </c>
      <c r="BA88" s="406">
        <v>1</v>
      </c>
      <c r="BB88" s="406">
        <v>1</v>
      </c>
      <c r="BC88" s="406">
        <v>1</v>
      </c>
      <c r="BD88" s="406"/>
      <c r="BE88" s="406"/>
      <c r="BF88" s="406"/>
      <c r="BG88" s="406"/>
      <c r="BH88" s="406"/>
      <c r="BI88" s="406">
        <v>1</v>
      </c>
      <c r="BK88" s="424" t="str">
        <f t="shared" ref="BK88:BY104" si="24">IF(J88=1,"+"&amp; ADDRESS(ROW(J88), COLUMN($H88),4,1 ), "")</f>
        <v>+H88</v>
      </c>
      <c r="BL88" s="424" t="str">
        <f t="shared" si="24"/>
        <v>+H88</v>
      </c>
      <c r="BM88" s="424" t="str">
        <f t="shared" si="24"/>
        <v>+H88</v>
      </c>
      <c r="BN88" s="424" t="str">
        <f t="shared" si="24"/>
        <v>+H88</v>
      </c>
      <c r="BO88" s="424" t="str">
        <f t="shared" si="24"/>
        <v>+H88</v>
      </c>
      <c r="BP88" s="424" t="str">
        <f t="shared" si="24"/>
        <v>+H88</v>
      </c>
      <c r="BQ88" s="424" t="str">
        <f t="shared" si="24"/>
        <v>+H88</v>
      </c>
      <c r="BR88" s="424" t="str">
        <f t="shared" si="24"/>
        <v/>
      </c>
      <c r="BS88" s="424" t="str">
        <f t="shared" si="24"/>
        <v/>
      </c>
      <c r="BT88" s="424" t="str">
        <f t="shared" si="24"/>
        <v>+H88</v>
      </c>
      <c r="BU88" s="424" t="str">
        <f t="shared" si="24"/>
        <v>+H88</v>
      </c>
      <c r="BV88" s="424" t="str">
        <f t="shared" si="24"/>
        <v/>
      </c>
      <c r="BW88" s="424" t="str">
        <f t="shared" si="24"/>
        <v>+H88</v>
      </c>
      <c r="BX88" s="424" t="str">
        <f t="shared" si="24"/>
        <v/>
      </c>
      <c r="BY88" s="424" t="str">
        <f t="shared" si="24"/>
        <v/>
      </c>
      <c r="BZ88" s="424" t="str">
        <f t="shared" si="19"/>
        <v/>
      </c>
      <c r="CA88" s="424" t="str">
        <f t="shared" si="19"/>
        <v/>
      </c>
      <c r="CB88" s="424" t="str">
        <f t="shared" si="19"/>
        <v/>
      </c>
      <c r="CC88" s="424" t="str">
        <f t="shared" si="19"/>
        <v/>
      </c>
      <c r="CD88" s="424" t="str">
        <f t="shared" si="22"/>
        <v/>
      </c>
      <c r="CE88" s="424" t="str">
        <f t="shared" si="22"/>
        <v/>
      </c>
      <c r="CF88" s="424" t="str">
        <f t="shared" si="22"/>
        <v/>
      </c>
      <c r="CG88" s="424" t="str">
        <f t="shared" si="22"/>
        <v/>
      </c>
      <c r="CH88" s="424" t="str">
        <f t="shared" si="22"/>
        <v/>
      </c>
      <c r="CI88" s="424" t="str">
        <f t="shared" si="22"/>
        <v/>
      </c>
      <c r="CJ88" s="424" t="str">
        <f t="shared" si="22"/>
        <v/>
      </c>
      <c r="CK88" s="424" t="str">
        <f t="shared" si="22"/>
        <v/>
      </c>
      <c r="CL88" s="424" t="str">
        <f t="shared" si="22"/>
        <v>+H88</v>
      </c>
      <c r="CM88" s="424" t="str">
        <f t="shared" si="22"/>
        <v>+H88</v>
      </c>
      <c r="CN88" s="424" t="str">
        <f t="shared" si="22"/>
        <v>+H88</v>
      </c>
      <c r="CO88" s="424" t="str">
        <f t="shared" si="22"/>
        <v>+H88</v>
      </c>
      <c r="CP88" s="424" t="str">
        <f t="shared" si="22"/>
        <v>+H88</v>
      </c>
      <c r="CQ88" s="424" t="str">
        <f t="shared" si="23"/>
        <v>+H88</v>
      </c>
      <c r="CR88" s="424" t="str">
        <f t="shared" si="23"/>
        <v>+H88</v>
      </c>
      <c r="CS88" s="424" t="str">
        <f t="shared" si="23"/>
        <v>+H88</v>
      </c>
      <c r="CT88" s="424" t="str">
        <f t="shared" si="23"/>
        <v>+H88</v>
      </c>
      <c r="CU88" s="424" t="str">
        <f t="shared" si="23"/>
        <v>+H88</v>
      </c>
      <c r="CV88" s="424" t="str">
        <f t="shared" si="23"/>
        <v>+H88</v>
      </c>
      <c r="CW88" s="424" t="str">
        <f t="shared" si="23"/>
        <v>+H88</v>
      </c>
      <c r="CX88" s="424" t="str">
        <f t="shared" si="23"/>
        <v>+H88</v>
      </c>
      <c r="CY88" s="424" t="str">
        <f t="shared" si="23"/>
        <v>+H88</v>
      </c>
      <c r="CZ88" s="424" t="str">
        <f t="shared" si="23"/>
        <v>+H88</v>
      </c>
      <c r="DA88" s="424" t="str">
        <f t="shared" si="23"/>
        <v>+H88</v>
      </c>
      <c r="DB88" s="424" t="str">
        <f t="shared" si="23"/>
        <v>+H88</v>
      </c>
      <c r="DC88" s="424" t="str">
        <f t="shared" si="17"/>
        <v>+H88</v>
      </c>
      <c r="DD88" s="424" t="str">
        <f t="shared" si="17"/>
        <v>+H88</v>
      </c>
      <c r="DE88" s="424" t="str">
        <f t="shared" si="17"/>
        <v/>
      </c>
      <c r="DF88" s="424" t="str">
        <f t="shared" si="14"/>
        <v/>
      </c>
      <c r="DG88" s="424" t="str">
        <f t="shared" si="14"/>
        <v/>
      </c>
      <c r="DH88" s="424" t="str">
        <f t="shared" si="14"/>
        <v/>
      </c>
      <c r="DI88" s="424" t="str">
        <f t="shared" si="14"/>
        <v/>
      </c>
      <c r="DJ88" s="424" t="str">
        <f t="shared" si="14"/>
        <v>+H88</v>
      </c>
    </row>
    <row r="89" spans="2:114">
      <c r="B89" s="1627"/>
      <c r="C89" s="1623"/>
      <c r="D89" s="1624"/>
      <c r="E89" s="1340"/>
      <c r="F89" s="421" t="s">
        <v>626</v>
      </c>
      <c r="G89" s="411" t="s">
        <v>488</v>
      </c>
      <c r="H89" s="418">
        <v>1</v>
      </c>
      <c r="I89" s="408">
        <f t="shared" si="21"/>
        <v>30</v>
      </c>
      <c r="J89" s="406">
        <v>1</v>
      </c>
      <c r="K89" s="406">
        <v>1</v>
      </c>
      <c r="L89" s="406">
        <v>1</v>
      </c>
      <c r="M89" s="406">
        <v>1</v>
      </c>
      <c r="N89" s="406">
        <v>1</v>
      </c>
      <c r="O89" s="406">
        <v>1</v>
      </c>
      <c r="P89" s="406">
        <v>1</v>
      </c>
      <c r="Q89" s="406"/>
      <c r="R89" s="406"/>
      <c r="S89" s="406">
        <v>1</v>
      </c>
      <c r="T89" s="406">
        <v>1</v>
      </c>
      <c r="U89" s="406"/>
      <c r="V89" s="406">
        <v>1</v>
      </c>
      <c r="W89" s="406"/>
      <c r="X89" s="406"/>
      <c r="Y89" s="406"/>
      <c r="Z89" s="406"/>
      <c r="AA89" s="406"/>
      <c r="AB89" s="406"/>
      <c r="AC89" s="406"/>
      <c r="AD89" s="406"/>
      <c r="AE89" s="406"/>
      <c r="AF89" s="406"/>
      <c r="AG89" s="406"/>
      <c r="AH89" s="406"/>
      <c r="AI89" s="406"/>
      <c r="AJ89" s="406"/>
      <c r="AK89" s="406">
        <v>1</v>
      </c>
      <c r="AL89" s="406">
        <v>1</v>
      </c>
      <c r="AM89" s="406">
        <v>1</v>
      </c>
      <c r="AN89" s="406">
        <v>1</v>
      </c>
      <c r="AO89" s="406">
        <v>1</v>
      </c>
      <c r="AP89" s="406">
        <v>1</v>
      </c>
      <c r="AQ89" s="406">
        <v>1</v>
      </c>
      <c r="AR89" s="406">
        <v>1</v>
      </c>
      <c r="AS89" s="406">
        <v>1</v>
      </c>
      <c r="AT89" s="406">
        <v>1</v>
      </c>
      <c r="AU89" s="406">
        <v>1</v>
      </c>
      <c r="AV89" s="406">
        <v>1</v>
      </c>
      <c r="AW89" s="406">
        <v>1</v>
      </c>
      <c r="AX89" s="406">
        <v>1</v>
      </c>
      <c r="AY89" s="406">
        <v>1</v>
      </c>
      <c r="AZ89" s="406">
        <v>1</v>
      </c>
      <c r="BA89" s="406">
        <v>1</v>
      </c>
      <c r="BB89" s="406">
        <v>1</v>
      </c>
      <c r="BC89" s="406">
        <v>1</v>
      </c>
      <c r="BD89" s="406"/>
      <c r="BE89" s="406"/>
      <c r="BF89" s="406"/>
      <c r="BG89" s="406"/>
      <c r="BH89" s="406"/>
      <c r="BI89" s="406">
        <v>1</v>
      </c>
      <c r="BK89" s="424" t="str">
        <f t="shared" si="24"/>
        <v>+H89</v>
      </c>
      <c r="BL89" s="424" t="str">
        <f t="shared" si="24"/>
        <v>+H89</v>
      </c>
      <c r="BM89" s="424" t="str">
        <f t="shared" si="24"/>
        <v>+H89</v>
      </c>
      <c r="BN89" s="424" t="str">
        <f t="shared" si="24"/>
        <v>+H89</v>
      </c>
      <c r="BO89" s="424" t="str">
        <f t="shared" si="24"/>
        <v>+H89</v>
      </c>
      <c r="BP89" s="424" t="str">
        <f t="shared" si="24"/>
        <v>+H89</v>
      </c>
      <c r="BQ89" s="424" t="str">
        <f t="shared" si="24"/>
        <v>+H89</v>
      </c>
      <c r="BR89" s="424" t="str">
        <f t="shared" si="24"/>
        <v/>
      </c>
      <c r="BS89" s="424" t="str">
        <f t="shared" si="24"/>
        <v/>
      </c>
      <c r="BT89" s="424" t="str">
        <f t="shared" si="24"/>
        <v>+H89</v>
      </c>
      <c r="BU89" s="424" t="str">
        <f t="shared" si="24"/>
        <v>+H89</v>
      </c>
      <c r="BV89" s="424" t="str">
        <f t="shared" si="24"/>
        <v/>
      </c>
      <c r="BW89" s="424" t="str">
        <f t="shared" si="24"/>
        <v>+H89</v>
      </c>
      <c r="BX89" s="424" t="str">
        <f t="shared" si="24"/>
        <v/>
      </c>
      <c r="BY89" s="424" t="str">
        <f t="shared" si="24"/>
        <v/>
      </c>
      <c r="BZ89" s="424" t="str">
        <f t="shared" si="19"/>
        <v/>
      </c>
      <c r="CA89" s="424" t="str">
        <f t="shared" si="19"/>
        <v/>
      </c>
      <c r="CB89" s="424" t="str">
        <f t="shared" si="19"/>
        <v/>
      </c>
      <c r="CC89" s="424" t="str">
        <f t="shared" si="19"/>
        <v/>
      </c>
      <c r="CD89" s="424" t="str">
        <f t="shared" si="22"/>
        <v/>
      </c>
      <c r="CE89" s="424" t="str">
        <f t="shared" si="22"/>
        <v/>
      </c>
      <c r="CF89" s="424" t="str">
        <f t="shared" si="22"/>
        <v/>
      </c>
      <c r="CG89" s="424" t="str">
        <f t="shared" si="22"/>
        <v/>
      </c>
      <c r="CH89" s="424" t="str">
        <f t="shared" si="22"/>
        <v/>
      </c>
      <c r="CI89" s="424" t="str">
        <f t="shared" si="22"/>
        <v/>
      </c>
      <c r="CJ89" s="424" t="str">
        <f t="shared" si="22"/>
        <v/>
      </c>
      <c r="CK89" s="424" t="str">
        <f t="shared" si="22"/>
        <v/>
      </c>
      <c r="CL89" s="424" t="str">
        <f t="shared" si="22"/>
        <v>+H89</v>
      </c>
      <c r="CM89" s="424" t="str">
        <f t="shared" si="22"/>
        <v>+H89</v>
      </c>
      <c r="CN89" s="424" t="str">
        <f t="shared" si="22"/>
        <v>+H89</v>
      </c>
      <c r="CO89" s="424" t="str">
        <f t="shared" si="22"/>
        <v>+H89</v>
      </c>
      <c r="CP89" s="424" t="str">
        <f t="shared" si="22"/>
        <v>+H89</v>
      </c>
      <c r="CQ89" s="424" t="str">
        <f t="shared" si="23"/>
        <v>+H89</v>
      </c>
      <c r="CR89" s="424" t="str">
        <f t="shared" si="23"/>
        <v>+H89</v>
      </c>
      <c r="CS89" s="424" t="str">
        <f t="shared" si="23"/>
        <v>+H89</v>
      </c>
      <c r="CT89" s="424" t="str">
        <f t="shared" si="23"/>
        <v>+H89</v>
      </c>
      <c r="CU89" s="424" t="str">
        <f t="shared" si="23"/>
        <v>+H89</v>
      </c>
      <c r="CV89" s="424" t="str">
        <f t="shared" si="23"/>
        <v>+H89</v>
      </c>
      <c r="CW89" s="424" t="str">
        <f t="shared" si="23"/>
        <v>+H89</v>
      </c>
      <c r="CX89" s="424" t="str">
        <f t="shared" si="23"/>
        <v>+H89</v>
      </c>
      <c r="CY89" s="424" t="str">
        <f t="shared" si="23"/>
        <v>+H89</v>
      </c>
      <c r="CZ89" s="424" t="str">
        <f t="shared" si="23"/>
        <v>+H89</v>
      </c>
      <c r="DA89" s="424" t="str">
        <f t="shared" si="23"/>
        <v>+H89</v>
      </c>
      <c r="DB89" s="424" t="str">
        <f t="shared" si="23"/>
        <v>+H89</v>
      </c>
      <c r="DC89" s="424" t="str">
        <f t="shared" si="17"/>
        <v>+H89</v>
      </c>
      <c r="DD89" s="424" t="str">
        <f t="shared" si="17"/>
        <v>+H89</v>
      </c>
      <c r="DE89" s="424" t="str">
        <f t="shared" si="17"/>
        <v/>
      </c>
      <c r="DF89" s="424" t="str">
        <f t="shared" si="14"/>
        <v/>
      </c>
      <c r="DG89" s="424" t="str">
        <f t="shared" si="14"/>
        <v/>
      </c>
      <c r="DH89" s="424" t="str">
        <f t="shared" si="14"/>
        <v/>
      </c>
      <c r="DI89" s="424" t="str">
        <f t="shared" si="14"/>
        <v/>
      </c>
      <c r="DJ89" s="424" t="str">
        <f t="shared" si="14"/>
        <v>+H89</v>
      </c>
    </row>
    <row r="90" spans="2:114">
      <c r="B90" s="1611" t="s">
        <v>628</v>
      </c>
      <c r="C90" s="1614" t="s">
        <v>629</v>
      </c>
      <c r="D90" s="1615"/>
      <c r="E90" s="1338" t="s">
        <v>631</v>
      </c>
      <c r="F90" s="419" t="s">
        <v>639</v>
      </c>
      <c r="G90" s="409" t="s">
        <v>489</v>
      </c>
      <c r="H90" s="418">
        <v>1</v>
      </c>
      <c r="I90" s="408">
        <f t="shared" si="21"/>
        <v>36</v>
      </c>
      <c r="J90" s="406">
        <v>1</v>
      </c>
      <c r="K90" s="406">
        <v>1</v>
      </c>
      <c r="L90" s="406">
        <v>1</v>
      </c>
      <c r="M90" s="406">
        <v>1</v>
      </c>
      <c r="N90" s="406">
        <v>1</v>
      </c>
      <c r="O90" s="406">
        <v>1</v>
      </c>
      <c r="P90" s="406">
        <v>1</v>
      </c>
      <c r="Q90" s="406">
        <v>1</v>
      </c>
      <c r="R90" s="406">
        <v>1</v>
      </c>
      <c r="S90" s="406">
        <v>1</v>
      </c>
      <c r="T90" s="406">
        <v>1</v>
      </c>
      <c r="U90" s="406">
        <v>1</v>
      </c>
      <c r="V90" s="406">
        <v>1</v>
      </c>
      <c r="W90" s="406"/>
      <c r="X90" s="406"/>
      <c r="Y90" s="406"/>
      <c r="Z90" s="406"/>
      <c r="AA90" s="406"/>
      <c r="AB90" s="406"/>
      <c r="AC90" s="406"/>
      <c r="AD90" s="406"/>
      <c r="AE90" s="406"/>
      <c r="AF90" s="406"/>
      <c r="AG90" s="406"/>
      <c r="AH90" s="406"/>
      <c r="AI90" s="406"/>
      <c r="AJ90" s="406"/>
      <c r="AK90" s="406">
        <v>1</v>
      </c>
      <c r="AL90" s="406">
        <v>1</v>
      </c>
      <c r="AM90" s="406">
        <v>1</v>
      </c>
      <c r="AN90" s="406">
        <v>1</v>
      </c>
      <c r="AO90" s="406">
        <v>1</v>
      </c>
      <c r="AP90" s="406">
        <v>1</v>
      </c>
      <c r="AQ90" s="406">
        <v>1</v>
      </c>
      <c r="AR90" s="406">
        <v>1</v>
      </c>
      <c r="AS90" s="406">
        <v>1</v>
      </c>
      <c r="AT90" s="406">
        <v>1</v>
      </c>
      <c r="AU90" s="406">
        <v>1</v>
      </c>
      <c r="AV90" s="406">
        <v>1</v>
      </c>
      <c r="AW90" s="406">
        <v>1</v>
      </c>
      <c r="AX90" s="406">
        <v>1</v>
      </c>
      <c r="AY90" s="406">
        <v>1</v>
      </c>
      <c r="AZ90" s="406">
        <v>1</v>
      </c>
      <c r="BA90" s="406">
        <v>1</v>
      </c>
      <c r="BB90" s="406">
        <v>1</v>
      </c>
      <c r="BC90" s="406">
        <v>1</v>
      </c>
      <c r="BD90" s="406">
        <v>1</v>
      </c>
      <c r="BE90" s="406">
        <v>1</v>
      </c>
      <c r="BF90" s="406">
        <v>1</v>
      </c>
      <c r="BG90" s="406"/>
      <c r="BH90" s="406"/>
      <c r="BI90" s="406">
        <v>1</v>
      </c>
      <c r="BK90" s="424" t="str">
        <f t="shared" si="24"/>
        <v>+H90</v>
      </c>
      <c r="BL90" s="424" t="str">
        <f t="shared" si="24"/>
        <v>+H90</v>
      </c>
      <c r="BM90" s="424" t="str">
        <f t="shared" si="24"/>
        <v>+H90</v>
      </c>
      <c r="BN90" s="424" t="str">
        <f t="shared" si="24"/>
        <v>+H90</v>
      </c>
      <c r="BO90" s="424" t="str">
        <f t="shared" si="24"/>
        <v>+H90</v>
      </c>
      <c r="BP90" s="424" t="str">
        <f t="shared" si="24"/>
        <v>+H90</v>
      </c>
      <c r="BQ90" s="424" t="str">
        <f t="shared" si="24"/>
        <v>+H90</v>
      </c>
      <c r="BR90" s="424" t="str">
        <f t="shared" si="24"/>
        <v>+H90</v>
      </c>
      <c r="BS90" s="424" t="str">
        <f t="shared" si="24"/>
        <v>+H90</v>
      </c>
      <c r="BT90" s="424" t="str">
        <f t="shared" si="24"/>
        <v>+H90</v>
      </c>
      <c r="BU90" s="424" t="str">
        <f t="shared" si="24"/>
        <v>+H90</v>
      </c>
      <c r="BV90" s="424" t="str">
        <f t="shared" si="24"/>
        <v>+H90</v>
      </c>
      <c r="BW90" s="424" t="str">
        <f t="shared" si="24"/>
        <v>+H90</v>
      </c>
      <c r="BX90" s="424" t="str">
        <f t="shared" si="24"/>
        <v/>
      </c>
      <c r="BY90" s="424" t="str">
        <f t="shared" si="24"/>
        <v/>
      </c>
      <c r="BZ90" s="424" t="str">
        <f t="shared" si="19"/>
        <v/>
      </c>
      <c r="CA90" s="424" t="str">
        <f t="shared" si="19"/>
        <v/>
      </c>
      <c r="CB90" s="424" t="str">
        <f t="shared" si="19"/>
        <v/>
      </c>
      <c r="CC90" s="424" t="str">
        <f t="shared" si="19"/>
        <v/>
      </c>
      <c r="CD90" s="424" t="str">
        <f t="shared" si="22"/>
        <v/>
      </c>
      <c r="CE90" s="424" t="str">
        <f t="shared" si="22"/>
        <v/>
      </c>
      <c r="CF90" s="424" t="str">
        <f t="shared" si="22"/>
        <v/>
      </c>
      <c r="CG90" s="424" t="str">
        <f t="shared" si="22"/>
        <v/>
      </c>
      <c r="CH90" s="424" t="str">
        <f t="shared" si="22"/>
        <v/>
      </c>
      <c r="CI90" s="424" t="str">
        <f t="shared" si="22"/>
        <v/>
      </c>
      <c r="CJ90" s="424" t="str">
        <f t="shared" si="22"/>
        <v/>
      </c>
      <c r="CK90" s="424" t="str">
        <f t="shared" si="22"/>
        <v/>
      </c>
      <c r="CL90" s="424" t="str">
        <f t="shared" si="22"/>
        <v>+H90</v>
      </c>
      <c r="CM90" s="424" t="str">
        <f t="shared" si="22"/>
        <v>+H90</v>
      </c>
      <c r="CN90" s="424" t="str">
        <f t="shared" si="22"/>
        <v>+H90</v>
      </c>
      <c r="CO90" s="424" t="str">
        <f t="shared" si="22"/>
        <v>+H90</v>
      </c>
      <c r="CP90" s="424" t="str">
        <f t="shared" si="22"/>
        <v>+H90</v>
      </c>
      <c r="CQ90" s="424" t="str">
        <f t="shared" si="23"/>
        <v>+H90</v>
      </c>
      <c r="CR90" s="424" t="str">
        <f t="shared" si="23"/>
        <v>+H90</v>
      </c>
      <c r="CS90" s="424" t="str">
        <f t="shared" si="23"/>
        <v>+H90</v>
      </c>
      <c r="CT90" s="424" t="str">
        <f t="shared" si="23"/>
        <v>+H90</v>
      </c>
      <c r="CU90" s="424" t="str">
        <f t="shared" si="23"/>
        <v>+H90</v>
      </c>
      <c r="CV90" s="424" t="str">
        <f t="shared" si="23"/>
        <v>+H90</v>
      </c>
      <c r="CW90" s="424" t="str">
        <f t="shared" si="23"/>
        <v>+H90</v>
      </c>
      <c r="CX90" s="424" t="str">
        <f t="shared" si="23"/>
        <v>+H90</v>
      </c>
      <c r="CY90" s="424" t="str">
        <f t="shared" si="23"/>
        <v>+H90</v>
      </c>
      <c r="CZ90" s="424" t="str">
        <f t="shared" si="23"/>
        <v>+H90</v>
      </c>
      <c r="DA90" s="424" t="str">
        <f t="shared" si="23"/>
        <v>+H90</v>
      </c>
      <c r="DB90" s="424" t="str">
        <f t="shared" si="23"/>
        <v>+H90</v>
      </c>
      <c r="DC90" s="424" t="str">
        <f t="shared" si="17"/>
        <v>+H90</v>
      </c>
      <c r="DD90" s="424" t="str">
        <f t="shared" si="17"/>
        <v>+H90</v>
      </c>
      <c r="DE90" s="424" t="str">
        <f t="shared" si="17"/>
        <v>+H90</v>
      </c>
      <c r="DF90" s="424" t="str">
        <f t="shared" si="14"/>
        <v>+H90</v>
      </c>
      <c r="DG90" s="424" t="str">
        <f t="shared" si="14"/>
        <v>+H90</v>
      </c>
      <c r="DH90" s="424" t="str">
        <f t="shared" si="14"/>
        <v/>
      </c>
      <c r="DI90" s="424" t="str">
        <f t="shared" si="14"/>
        <v/>
      </c>
      <c r="DJ90" s="424" t="str">
        <f t="shared" si="14"/>
        <v>+H90</v>
      </c>
    </row>
    <row r="91" spans="2:114">
      <c r="B91" s="1612"/>
      <c r="C91" s="1616"/>
      <c r="D91" s="1617"/>
      <c r="E91" s="1339"/>
      <c r="F91" s="420" t="s">
        <v>640</v>
      </c>
      <c r="G91" s="410" t="s">
        <v>490</v>
      </c>
      <c r="H91" s="418">
        <v>1</v>
      </c>
      <c r="I91" s="408">
        <f t="shared" si="21"/>
        <v>35</v>
      </c>
      <c r="J91" s="406">
        <v>1</v>
      </c>
      <c r="K91" s="406">
        <v>1</v>
      </c>
      <c r="L91" s="406">
        <v>1</v>
      </c>
      <c r="M91" s="406">
        <v>1</v>
      </c>
      <c r="N91" s="406">
        <v>1</v>
      </c>
      <c r="O91" s="406">
        <v>1</v>
      </c>
      <c r="P91" s="406">
        <v>1</v>
      </c>
      <c r="Q91" s="406"/>
      <c r="R91" s="406">
        <v>1</v>
      </c>
      <c r="S91" s="406">
        <v>1</v>
      </c>
      <c r="T91" s="406">
        <v>1</v>
      </c>
      <c r="U91" s="406">
        <v>1</v>
      </c>
      <c r="V91" s="406">
        <v>1</v>
      </c>
      <c r="W91" s="406"/>
      <c r="X91" s="406"/>
      <c r="Y91" s="406"/>
      <c r="Z91" s="406"/>
      <c r="AA91" s="406"/>
      <c r="AB91" s="406"/>
      <c r="AC91" s="406"/>
      <c r="AD91" s="406"/>
      <c r="AE91" s="406"/>
      <c r="AF91" s="406"/>
      <c r="AG91" s="406"/>
      <c r="AH91" s="406"/>
      <c r="AI91" s="406"/>
      <c r="AJ91" s="406"/>
      <c r="AK91" s="406">
        <v>1</v>
      </c>
      <c r="AL91" s="406">
        <v>1</v>
      </c>
      <c r="AM91" s="406">
        <v>1</v>
      </c>
      <c r="AN91" s="406">
        <v>1</v>
      </c>
      <c r="AO91" s="406">
        <v>1</v>
      </c>
      <c r="AP91" s="406">
        <v>1</v>
      </c>
      <c r="AQ91" s="406">
        <v>1</v>
      </c>
      <c r="AR91" s="406">
        <v>1</v>
      </c>
      <c r="AS91" s="406">
        <v>1</v>
      </c>
      <c r="AT91" s="406">
        <v>1</v>
      </c>
      <c r="AU91" s="406">
        <v>1</v>
      </c>
      <c r="AV91" s="406">
        <v>1</v>
      </c>
      <c r="AW91" s="406">
        <v>1</v>
      </c>
      <c r="AX91" s="406">
        <v>1</v>
      </c>
      <c r="AY91" s="406">
        <v>1</v>
      </c>
      <c r="AZ91" s="406">
        <v>1</v>
      </c>
      <c r="BA91" s="406">
        <v>1</v>
      </c>
      <c r="BB91" s="406">
        <v>1</v>
      </c>
      <c r="BC91" s="406">
        <v>1</v>
      </c>
      <c r="BD91" s="406">
        <v>1</v>
      </c>
      <c r="BE91" s="406">
        <v>1</v>
      </c>
      <c r="BF91" s="406">
        <v>1</v>
      </c>
      <c r="BG91" s="406"/>
      <c r="BH91" s="406"/>
      <c r="BI91" s="406">
        <v>1</v>
      </c>
      <c r="BK91" s="424" t="str">
        <f t="shared" si="24"/>
        <v>+H91</v>
      </c>
      <c r="BL91" s="424" t="str">
        <f t="shared" si="24"/>
        <v>+H91</v>
      </c>
      <c r="BM91" s="424" t="str">
        <f t="shared" si="24"/>
        <v>+H91</v>
      </c>
      <c r="BN91" s="424" t="str">
        <f t="shared" si="24"/>
        <v>+H91</v>
      </c>
      <c r="BO91" s="424" t="str">
        <f t="shared" si="24"/>
        <v>+H91</v>
      </c>
      <c r="BP91" s="424" t="str">
        <f t="shared" si="24"/>
        <v>+H91</v>
      </c>
      <c r="BQ91" s="424" t="str">
        <f t="shared" si="24"/>
        <v>+H91</v>
      </c>
      <c r="BR91" s="424" t="str">
        <f t="shared" si="24"/>
        <v/>
      </c>
      <c r="BS91" s="424" t="str">
        <f t="shared" si="24"/>
        <v>+H91</v>
      </c>
      <c r="BT91" s="424" t="str">
        <f t="shared" si="24"/>
        <v>+H91</v>
      </c>
      <c r="BU91" s="424" t="str">
        <f t="shared" si="24"/>
        <v>+H91</v>
      </c>
      <c r="BV91" s="424" t="str">
        <f t="shared" si="24"/>
        <v>+H91</v>
      </c>
      <c r="BW91" s="424" t="str">
        <f t="shared" si="24"/>
        <v>+H91</v>
      </c>
      <c r="BX91" s="424" t="str">
        <f t="shared" si="24"/>
        <v/>
      </c>
      <c r="BY91" s="424" t="str">
        <f t="shared" si="24"/>
        <v/>
      </c>
      <c r="BZ91" s="424" t="str">
        <f t="shared" si="19"/>
        <v/>
      </c>
      <c r="CA91" s="424" t="str">
        <f t="shared" si="19"/>
        <v/>
      </c>
      <c r="CB91" s="424" t="str">
        <f t="shared" si="19"/>
        <v/>
      </c>
      <c r="CC91" s="424" t="str">
        <f t="shared" si="19"/>
        <v/>
      </c>
      <c r="CD91" s="424" t="str">
        <f t="shared" si="22"/>
        <v/>
      </c>
      <c r="CE91" s="424" t="str">
        <f t="shared" si="22"/>
        <v/>
      </c>
      <c r="CF91" s="424" t="str">
        <f t="shared" si="22"/>
        <v/>
      </c>
      <c r="CG91" s="424" t="str">
        <f t="shared" si="22"/>
        <v/>
      </c>
      <c r="CH91" s="424" t="str">
        <f t="shared" si="22"/>
        <v/>
      </c>
      <c r="CI91" s="424" t="str">
        <f t="shared" si="22"/>
        <v/>
      </c>
      <c r="CJ91" s="424" t="str">
        <f t="shared" si="22"/>
        <v/>
      </c>
      <c r="CK91" s="424" t="str">
        <f t="shared" si="22"/>
        <v/>
      </c>
      <c r="CL91" s="424" t="str">
        <f t="shared" si="22"/>
        <v>+H91</v>
      </c>
      <c r="CM91" s="424" t="str">
        <f t="shared" si="22"/>
        <v>+H91</v>
      </c>
      <c r="CN91" s="424" t="str">
        <f t="shared" si="22"/>
        <v>+H91</v>
      </c>
      <c r="CO91" s="424" t="str">
        <f t="shared" si="22"/>
        <v>+H91</v>
      </c>
      <c r="CP91" s="424" t="str">
        <f t="shared" si="22"/>
        <v>+H91</v>
      </c>
      <c r="CQ91" s="424" t="str">
        <f t="shared" si="23"/>
        <v>+H91</v>
      </c>
      <c r="CR91" s="424" t="str">
        <f t="shared" si="23"/>
        <v>+H91</v>
      </c>
      <c r="CS91" s="424" t="str">
        <f t="shared" si="23"/>
        <v>+H91</v>
      </c>
      <c r="CT91" s="424" t="str">
        <f t="shared" si="23"/>
        <v>+H91</v>
      </c>
      <c r="CU91" s="424" t="str">
        <f t="shared" si="23"/>
        <v>+H91</v>
      </c>
      <c r="CV91" s="424" t="str">
        <f t="shared" si="23"/>
        <v>+H91</v>
      </c>
      <c r="CW91" s="424" t="str">
        <f t="shared" si="23"/>
        <v>+H91</v>
      </c>
      <c r="CX91" s="424" t="str">
        <f t="shared" si="23"/>
        <v>+H91</v>
      </c>
      <c r="CY91" s="424" t="str">
        <f t="shared" si="23"/>
        <v>+H91</v>
      </c>
      <c r="CZ91" s="424" t="str">
        <f t="shared" si="23"/>
        <v>+H91</v>
      </c>
      <c r="DA91" s="424" t="str">
        <f t="shared" si="23"/>
        <v>+H91</v>
      </c>
      <c r="DB91" s="424" t="str">
        <f t="shared" si="23"/>
        <v>+H91</v>
      </c>
      <c r="DC91" s="424" t="str">
        <f t="shared" si="17"/>
        <v>+H91</v>
      </c>
      <c r="DD91" s="424" t="str">
        <f t="shared" si="17"/>
        <v>+H91</v>
      </c>
      <c r="DE91" s="424" t="str">
        <f t="shared" si="17"/>
        <v>+H91</v>
      </c>
      <c r="DF91" s="424" t="str">
        <f t="shared" si="14"/>
        <v>+H91</v>
      </c>
      <c r="DG91" s="424" t="str">
        <f t="shared" si="14"/>
        <v>+H91</v>
      </c>
      <c r="DH91" s="424" t="str">
        <f t="shared" si="14"/>
        <v/>
      </c>
      <c r="DI91" s="424" t="str">
        <f t="shared" si="14"/>
        <v/>
      </c>
      <c r="DJ91" s="424" t="str">
        <f t="shared" si="14"/>
        <v>+H91</v>
      </c>
    </row>
    <row r="92" spans="2:114">
      <c r="B92" s="1612"/>
      <c r="C92" s="1616"/>
      <c r="D92" s="1617"/>
      <c r="E92" s="1339"/>
      <c r="F92" s="420" t="s">
        <v>641</v>
      </c>
      <c r="G92" s="410" t="s">
        <v>491</v>
      </c>
      <c r="H92" s="418">
        <v>1</v>
      </c>
      <c r="I92" s="408">
        <f t="shared" si="21"/>
        <v>34</v>
      </c>
      <c r="J92" s="406">
        <v>1</v>
      </c>
      <c r="K92" s="406">
        <v>1</v>
      </c>
      <c r="L92" s="406">
        <v>1</v>
      </c>
      <c r="M92" s="406">
        <v>1</v>
      </c>
      <c r="N92" s="406">
        <v>1</v>
      </c>
      <c r="O92" s="406">
        <v>1</v>
      </c>
      <c r="P92" s="406">
        <v>1</v>
      </c>
      <c r="Q92" s="406"/>
      <c r="R92" s="406"/>
      <c r="S92" s="406">
        <v>1</v>
      </c>
      <c r="T92" s="406">
        <v>1</v>
      </c>
      <c r="U92" s="406">
        <v>1</v>
      </c>
      <c r="V92" s="406">
        <v>1</v>
      </c>
      <c r="W92" s="406"/>
      <c r="X92" s="406"/>
      <c r="Y92" s="406"/>
      <c r="Z92" s="406"/>
      <c r="AA92" s="406"/>
      <c r="AB92" s="406"/>
      <c r="AC92" s="406"/>
      <c r="AD92" s="406"/>
      <c r="AE92" s="406"/>
      <c r="AF92" s="406"/>
      <c r="AG92" s="406"/>
      <c r="AH92" s="406"/>
      <c r="AI92" s="406"/>
      <c r="AJ92" s="406"/>
      <c r="AK92" s="406">
        <v>1</v>
      </c>
      <c r="AL92" s="406">
        <v>1</v>
      </c>
      <c r="AM92" s="406">
        <v>1</v>
      </c>
      <c r="AN92" s="406">
        <v>1</v>
      </c>
      <c r="AO92" s="406">
        <v>1</v>
      </c>
      <c r="AP92" s="406">
        <v>1</v>
      </c>
      <c r="AQ92" s="406">
        <v>1</v>
      </c>
      <c r="AR92" s="406">
        <v>1</v>
      </c>
      <c r="AS92" s="406">
        <v>1</v>
      </c>
      <c r="AT92" s="406">
        <v>1</v>
      </c>
      <c r="AU92" s="406">
        <v>1</v>
      </c>
      <c r="AV92" s="406">
        <v>1</v>
      </c>
      <c r="AW92" s="406">
        <v>1</v>
      </c>
      <c r="AX92" s="406">
        <v>1</v>
      </c>
      <c r="AY92" s="406">
        <v>1</v>
      </c>
      <c r="AZ92" s="406">
        <v>1</v>
      </c>
      <c r="BA92" s="406">
        <v>1</v>
      </c>
      <c r="BB92" s="406">
        <v>1</v>
      </c>
      <c r="BC92" s="406">
        <v>1</v>
      </c>
      <c r="BD92" s="406">
        <v>1</v>
      </c>
      <c r="BE92" s="406">
        <v>1</v>
      </c>
      <c r="BF92" s="406">
        <v>1</v>
      </c>
      <c r="BG92" s="406"/>
      <c r="BH92" s="406"/>
      <c r="BI92" s="406">
        <v>1</v>
      </c>
      <c r="BK92" s="424" t="str">
        <f t="shared" si="24"/>
        <v>+H92</v>
      </c>
      <c r="BL92" s="424" t="str">
        <f t="shared" si="24"/>
        <v>+H92</v>
      </c>
      <c r="BM92" s="424" t="str">
        <f t="shared" si="24"/>
        <v>+H92</v>
      </c>
      <c r="BN92" s="424" t="str">
        <f t="shared" si="24"/>
        <v>+H92</v>
      </c>
      <c r="BO92" s="424" t="str">
        <f t="shared" si="24"/>
        <v>+H92</v>
      </c>
      <c r="BP92" s="424" t="str">
        <f t="shared" si="24"/>
        <v>+H92</v>
      </c>
      <c r="BQ92" s="424" t="str">
        <f t="shared" si="24"/>
        <v>+H92</v>
      </c>
      <c r="BR92" s="424" t="str">
        <f t="shared" si="24"/>
        <v/>
      </c>
      <c r="BS92" s="424" t="str">
        <f t="shared" si="24"/>
        <v/>
      </c>
      <c r="BT92" s="424" t="str">
        <f t="shared" si="24"/>
        <v>+H92</v>
      </c>
      <c r="BU92" s="424" t="str">
        <f t="shared" si="24"/>
        <v>+H92</v>
      </c>
      <c r="BV92" s="424" t="str">
        <f t="shared" si="24"/>
        <v>+H92</v>
      </c>
      <c r="BW92" s="424" t="str">
        <f t="shared" si="24"/>
        <v>+H92</v>
      </c>
      <c r="BX92" s="424" t="str">
        <f t="shared" si="24"/>
        <v/>
      </c>
      <c r="BY92" s="424" t="str">
        <f t="shared" si="24"/>
        <v/>
      </c>
      <c r="BZ92" s="424" t="str">
        <f t="shared" si="19"/>
        <v/>
      </c>
      <c r="CA92" s="424" t="str">
        <f t="shared" si="19"/>
        <v/>
      </c>
      <c r="CB92" s="424" t="str">
        <f t="shared" si="19"/>
        <v/>
      </c>
      <c r="CC92" s="424" t="str">
        <f t="shared" si="19"/>
        <v/>
      </c>
      <c r="CD92" s="424" t="str">
        <f t="shared" si="22"/>
        <v/>
      </c>
      <c r="CE92" s="424" t="str">
        <f t="shared" si="22"/>
        <v/>
      </c>
      <c r="CF92" s="424" t="str">
        <f t="shared" si="22"/>
        <v/>
      </c>
      <c r="CG92" s="424" t="str">
        <f t="shared" si="22"/>
        <v/>
      </c>
      <c r="CH92" s="424" t="str">
        <f t="shared" si="22"/>
        <v/>
      </c>
      <c r="CI92" s="424" t="str">
        <f t="shared" si="22"/>
        <v/>
      </c>
      <c r="CJ92" s="424" t="str">
        <f t="shared" si="22"/>
        <v/>
      </c>
      <c r="CK92" s="424" t="str">
        <f t="shared" si="22"/>
        <v/>
      </c>
      <c r="CL92" s="424" t="str">
        <f t="shared" si="22"/>
        <v>+H92</v>
      </c>
      <c r="CM92" s="424" t="str">
        <f t="shared" si="22"/>
        <v>+H92</v>
      </c>
      <c r="CN92" s="424" t="str">
        <f t="shared" si="22"/>
        <v>+H92</v>
      </c>
      <c r="CO92" s="424" t="str">
        <f t="shared" si="22"/>
        <v>+H92</v>
      </c>
      <c r="CP92" s="424" t="str">
        <f t="shared" si="22"/>
        <v>+H92</v>
      </c>
      <c r="CQ92" s="424" t="str">
        <f t="shared" si="23"/>
        <v>+H92</v>
      </c>
      <c r="CR92" s="424" t="str">
        <f t="shared" si="23"/>
        <v>+H92</v>
      </c>
      <c r="CS92" s="424" t="str">
        <f t="shared" si="23"/>
        <v>+H92</v>
      </c>
      <c r="CT92" s="424" t="str">
        <f t="shared" si="23"/>
        <v>+H92</v>
      </c>
      <c r="CU92" s="424" t="str">
        <f t="shared" si="23"/>
        <v>+H92</v>
      </c>
      <c r="CV92" s="424" t="str">
        <f t="shared" si="23"/>
        <v>+H92</v>
      </c>
      <c r="CW92" s="424" t="str">
        <f t="shared" si="23"/>
        <v>+H92</v>
      </c>
      <c r="CX92" s="424" t="str">
        <f t="shared" si="23"/>
        <v>+H92</v>
      </c>
      <c r="CY92" s="424" t="str">
        <f t="shared" si="23"/>
        <v>+H92</v>
      </c>
      <c r="CZ92" s="424" t="str">
        <f t="shared" si="23"/>
        <v>+H92</v>
      </c>
      <c r="DA92" s="424" t="str">
        <f t="shared" si="23"/>
        <v>+H92</v>
      </c>
      <c r="DB92" s="424" t="str">
        <f t="shared" si="23"/>
        <v>+H92</v>
      </c>
      <c r="DC92" s="424" t="str">
        <f t="shared" si="17"/>
        <v>+H92</v>
      </c>
      <c r="DD92" s="424" t="str">
        <f t="shared" si="17"/>
        <v>+H92</v>
      </c>
      <c r="DE92" s="424" t="str">
        <f t="shared" si="17"/>
        <v>+H92</v>
      </c>
      <c r="DF92" s="424" t="str">
        <f t="shared" si="14"/>
        <v>+H92</v>
      </c>
      <c r="DG92" s="424" t="str">
        <f t="shared" si="14"/>
        <v>+H92</v>
      </c>
      <c r="DH92" s="424" t="str">
        <f t="shared" si="14"/>
        <v/>
      </c>
      <c r="DI92" s="424" t="str">
        <f t="shared" si="14"/>
        <v/>
      </c>
      <c r="DJ92" s="424" t="str">
        <f t="shared" si="14"/>
        <v>+H92</v>
      </c>
    </row>
    <row r="93" spans="2:114">
      <c r="B93" s="1612"/>
      <c r="C93" s="1616"/>
      <c r="D93" s="1617"/>
      <c r="E93" s="1339"/>
      <c r="F93" s="420" t="s">
        <v>642</v>
      </c>
      <c r="G93" s="410" t="s">
        <v>492</v>
      </c>
      <c r="H93" s="418">
        <v>1</v>
      </c>
      <c r="I93" s="408">
        <f t="shared" si="21"/>
        <v>33</v>
      </c>
      <c r="J93" s="406">
        <v>1</v>
      </c>
      <c r="K93" s="406">
        <v>1</v>
      </c>
      <c r="L93" s="406">
        <v>1</v>
      </c>
      <c r="M93" s="406">
        <v>1</v>
      </c>
      <c r="N93" s="406">
        <v>1</v>
      </c>
      <c r="O93" s="406">
        <v>1</v>
      </c>
      <c r="P93" s="406">
        <v>1</v>
      </c>
      <c r="Q93" s="406"/>
      <c r="R93" s="406"/>
      <c r="S93" s="406">
        <v>1</v>
      </c>
      <c r="T93" s="406">
        <v>1</v>
      </c>
      <c r="U93" s="406"/>
      <c r="V93" s="406">
        <v>1</v>
      </c>
      <c r="W93" s="406"/>
      <c r="X93" s="406"/>
      <c r="Y93" s="406"/>
      <c r="Z93" s="406"/>
      <c r="AA93" s="406"/>
      <c r="AB93" s="406"/>
      <c r="AC93" s="406"/>
      <c r="AD93" s="406"/>
      <c r="AE93" s="406"/>
      <c r="AF93" s="406"/>
      <c r="AG93" s="406"/>
      <c r="AH93" s="406"/>
      <c r="AI93" s="406"/>
      <c r="AJ93" s="406"/>
      <c r="AK93" s="406">
        <v>1</v>
      </c>
      <c r="AL93" s="406">
        <v>1</v>
      </c>
      <c r="AM93" s="406">
        <v>1</v>
      </c>
      <c r="AN93" s="406">
        <v>1</v>
      </c>
      <c r="AO93" s="406">
        <v>1</v>
      </c>
      <c r="AP93" s="406">
        <v>1</v>
      </c>
      <c r="AQ93" s="406">
        <v>1</v>
      </c>
      <c r="AR93" s="406">
        <v>1</v>
      </c>
      <c r="AS93" s="406">
        <v>1</v>
      </c>
      <c r="AT93" s="406">
        <v>1</v>
      </c>
      <c r="AU93" s="406">
        <v>1</v>
      </c>
      <c r="AV93" s="406">
        <v>1</v>
      </c>
      <c r="AW93" s="406">
        <v>1</v>
      </c>
      <c r="AX93" s="406">
        <v>1</v>
      </c>
      <c r="AY93" s="406">
        <v>1</v>
      </c>
      <c r="AZ93" s="406">
        <v>1</v>
      </c>
      <c r="BA93" s="406">
        <v>1</v>
      </c>
      <c r="BB93" s="406">
        <v>1</v>
      </c>
      <c r="BC93" s="406">
        <v>1</v>
      </c>
      <c r="BD93" s="406">
        <v>1</v>
      </c>
      <c r="BE93" s="406">
        <v>1</v>
      </c>
      <c r="BF93" s="406">
        <v>1</v>
      </c>
      <c r="BG93" s="406"/>
      <c r="BH93" s="406"/>
      <c r="BI93" s="406">
        <v>1</v>
      </c>
      <c r="BK93" s="424" t="str">
        <f t="shared" si="24"/>
        <v>+H93</v>
      </c>
      <c r="BL93" s="424" t="str">
        <f t="shared" si="24"/>
        <v>+H93</v>
      </c>
      <c r="BM93" s="424" t="str">
        <f t="shared" si="24"/>
        <v>+H93</v>
      </c>
      <c r="BN93" s="424" t="str">
        <f t="shared" si="24"/>
        <v>+H93</v>
      </c>
      <c r="BO93" s="424" t="str">
        <f t="shared" si="24"/>
        <v>+H93</v>
      </c>
      <c r="BP93" s="424" t="str">
        <f t="shared" si="24"/>
        <v>+H93</v>
      </c>
      <c r="BQ93" s="424" t="str">
        <f t="shared" si="24"/>
        <v>+H93</v>
      </c>
      <c r="BR93" s="424" t="str">
        <f t="shared" si="24"/>
        <v/>
      </c>
      <c r="BS93" s="424" t="str">
        <f t="shared" si="24"/>
        <v/>
      </c>
      <c r="BT93" s="424" t="str">
        <f t="shared" si="24"/>
        <v>+H93</v>
      </c>
      <c r="BU93" s="424" t="str">
        <f t="shared" si="24"/>
        <v>+H93</v>
      </c>
      <c r="BV93" s="424" t="str">
        <f t="shared" si="24"/>
        <v/>
      </c>
      <c r="BW93" s="424" t="str">
        <f t="shared" si="24"/>
        <v>+H93</v>
      </c>
      <c r="BX93" s="424" t="str">
        <f t="shared" si="24"/>
        <v/>
      </c>
      <c r="BY93" s="424" t="str">
        <f t="shared" si="24"/>
        <v/>
      </c>
      <c r="BZ93" s="424" t="str">
        <f t="shared" si="19"/>
        <v/>
      </c>
      <c r="CA93" s="424" t="str">
        <f t="shared" si="19"/>
        <v/>
      </c>
      <c r="CB93" s="424" t="str">
        <f t="shared" si="19"/>
        <v/>
      </c>
      <c r="CC93" s="424" t="str">
        <f t="shared" si="19"/>
        <v/>
      </c>
      <c r="CD93" s="424" t="str">
        <f t="shared" si="22"/>
        <v/>
      </c>
      <c r="CE93" s="424" t="str">
        <f t="shared" si="22"/>
        <v/>
      </c>
      <c r="CF93" s="424" t="str">
        <f t="shared" si="22"/>
        <v/>
      </c>
      <c r="CG93" s="424" t="str">
        <f t="shared" si="22"/>
        <v/>
      </c>
      <c r="CH93" s="424" t="str">
        <f t="shared" si="22"/>
        <v/>
      </c>
      <c r="CI93" s="424" t="str">
        <f t="shared" si="22"/>
        <v/>
      </c>
      <c r="CJ93" s="424" t="str">
        <f t="shared" si="22"/>
        <v/>
      </c>
      <c r="CK93" s="424" t="str">
        <f t="shared" si="22"/>
        <v/>
      </c>
      <c r="CL93" s="424" t="str">
        <f t="shared" si="22"/>
        <v>+H93</v>
      </c>
      <c r="CM93" s="424" t="str">
        <f t="shared" si="22"/>
        <v>+H93</v>
      </c>
      <c r="CN93" s="424" t="str">
        <f t="shared" si="22"/>
        <v>+H93</v>
      </c>
      <c r="CO93" s="424" t="str">
        <f t="shared" si="22"/>
        <v>+H93</v>
      </c>
      <c r="CP93" s="424" t="str">
        <f t="shared" si="22"/>
        <v>+H93</v>
      </c>
      <c r="CQ93" s="424" t="str">
        <f t="shared" si="23"/>
        <v>+H93</v>
      </c>
      <c r="CR93" s="424" t="str">
        <f t="shared" si="23"/>
        <v>+H93</v>
      </c>
      <c r="CS93" s="424" t="str">
        <f t="shared" si="23"/>
        <v>+H93</v>
      </c>
      <c r="CT93" s="424" t="str">
        <f t="shared" si="23"/>
        <v>+H93</v>
      </c>
      <c r="CU93" s="424" t="str">
        <f t="shared" si="23"/>
        <v>+H93</v>
      </c>
      <c r="CV93" s="424" t="str">
        <f t="shared" si="23"/>
        <v>+H93</v>
      </c>
      <c r="CW93" s="424" t="str">
        <f t="shared" si="23"/>
        <v>+H93</v>
      </c>
      <c r="CX93" s="424" t="str">
        <f t="shared" si="23"/>
        <v>+H93</v>
      </c>
      <c r="CY93" s="424" t="str">
        <f t="shared" si="23"/>
        <v>+H93</v>
      </c>
      <c r="CZ93" s="424" t="str">
        <f t="shared" si="23"/>
        <v>+H93</v>
      </c>
      <c r="DA93" s="424" t="str">
        <f t="shared" si="23"/>
        <v>+H93</v>
      </c>
      <c r="DB93" s="424" t="str">
        <f t="shared" si="23"/>
        <v>+H93</v>
      </c>
      <c r="DC93" s="424" t="str">
        <f t="shared" si="17"/>
        <v>+H93</v>
      </c>
      <c r="DD93" s="424" t="str">
        <f t="shared" si="17"/>
        <v>+H93</v>
      </c>
      <c r="DE93" s="424" t="str">
        <f t="shared" si="17"/>
        <v>+H93</v>
      </c>
      <c r="DF93" s="424" t="str">
        <f t="shared" si="14"/>
        <v>+H93</v>
      </c>
      <c r="DG93" s="424" t="str">
        <f t="shared" si="14"/>
        <v>+H93</v>
      </c>
      <c r="DH93" s="424" t="str">
        <f t="shared" si="14"/>
        <v/>
      </c>
      <c r="DI93" s="424" t="str">
        <f t="shared" si="14"/>
        <v/>
      </c>
      <c r="DJ93" s="424" t="str">
        <f t="shared" si="14"/>
        <v>+H93</v>
      </c>
    </row>
    <row r="94" spans="2:114">
      <c r="B94" s="1612"/>
      <c r="C94" s="1616"/>
      <c r="D94" s="1617"/>
      <c r="E94" s="1339"/>
      <c r="F94" s="421" t="s">
        <v>643</v>
      </c>
      <c r="G94" s="411" t="s">
        <v>493</v>
      </c>
      <c r="H94" s="418">
        <v>1</v>
      </c>
      <c r="I94" s="408">
        <f t="shared" si="21"/>
        <v>33</v>
      </c>
      <c r="J94" s="406">
        <v>1</v>
      </c>
      <c r="K94" s="406">
        <v>1</v>
      </c>
      <c r="L94" s="406">
        <v>1</v>
      </c>
      <c r="M94" s="406">
        <v>1</v>
      </c>
      <c r="N94" s="406">
        <v>1</v>
      </c>
      <c r="O94" s="406">
        <v>1</v>
      </c>
      <c r="P94" s="406">
        <v>1</v>
      </c>
      <c r="Q94" s="406"/>
      <c r="R94" s="406"/>
      <c r="S94" s="406">
        <v>1</v>
      </c>
      <c r="T94" s="406">
        <v>1</v>
      </c>
      <c r="U94" s="406"/>
      <c r="V94" s="406">
        <v>1</v>
      </c>
      <c r="W94" s="406"/>
      <c r="X94" s="406"/>
      <c r="Y94" s="406"/>
      <c r="Z94" s="406"/>
      <c r="AA94" s="406"/>
      <c r="AB94" s="406"/>
      <c r="AC94" s="406"/>
      <c r="AD94" s="406"/>
      <c r="AE94" s="406"/>
      <c r="AF94" s="406"/>
      <c r="AG94" s="406"/>
      <c r="AH94" s="406"/>
      <c r="AI94" s="406"/>
      <c r="AJ94" s="406"/>
      <c r="AK94" s="406">
        <v>1</v>
      </c>
      <c r="AL94" s="406">
        <v>1</v>
      </c>
      <c r="AM94" s="406">
        <v>1</v>
      </c>
      <c r="AN94" s="406">
        <v>1</v>
      </c>
      <c r="AO94" s="406">
        <v>1</v>
      </c>
      <c r="AP94" s="406">
        <v>1</v>
      </c>
      <c r="AQ94" s="406">
        <v>1</v>
      </c>
      <c r="AR94" s="406">
        <v>1</v>
      </c>
      <c r="AS94" s="406">
        <v>1</v>
      </c>
      <c r="AT94" s="406">
        <v>1</v>
      </c>
      <c r="AU94" s="406">
        <v>1</v>
      </c>
      <c r="AV94" s="406">
        <v>1</v>
      </c>
      <c r="AW94" s="406">
        <v>1</v>
      </c>
      <c r="AX94" s="406">
        <v>1</v>
      </c>
      <c r="AY94" s="406">
        <v>1</v>
      </c>
      <c r="AZ94" s="406">
        <v>1</v>
      </c>
      <c r="BA94" s="406">
        <v>1</v>
      </c>
      <c r="BB94" s="406">
        <v>1</v>
      </c>
      <c r="BC94" s="406">
        <v>1</v>
      </c>
      <c r="BD94" s="406">
        <v>1</v>
      </c>
      <c r="BE94" s="406">
        <v>1</v>
      </c>
      <c r="BF94" s="406">
        <v>1</v>
      </c>
      <c r="BG94" s="406"/>
      <c r="BH94" s="406"/>
      <c r="BI94" s="406">
        <v>1</v>
      </c>
      <c r="BK94" s="424" t="str">
        <f t="shared" si="24"/>
        <v>+H94</v>
      </c>
      <c r="BL94" s="424" t="str">
        <f t="shared" si="24"/>
        <v>+H94</v>
      </c>
      <c r="BM94" s="424" t="str">
        <f t="shared" si="24"/>
        <v>+H94</v>
      </c>
      <c r="BN94" s="424" t="str">
        <f t="shared" si="24"/>
        <v>+H94</v>
      </c>
      <c r="BO94" s="424" t="str">
        <f t="shared" si="24"/>
        <v>+H94</v>
      </c>
      <c r="BP94" s="424" t="str">
        <f t="shared" si="24"/>
        <v>+H94</v>
      </c>
      <c r="BQ94" s="424" t="str">
        <f t="shared" si="24"/>
        <v>+H94</v>
      </c>
      <c r="BR94" s="424" t="str">
        <f t="shared" si="24"/>
        <v/>
      </c>
      <c r="BS94" s="424" t="str">
        <f t="shared" si="24"/>
        <v/>
      </c>
      <c r="BT94" s="424" t="str">
        <f t="shared" si="24"/>
        <v>+H94</v>
      </c>
      <c r="BU94" s="424" t="str">
        <f t="shared" si="24"/>
        <v>+H94</v>
      </c>
      <c r="BV94" s="424" t="str">
        <f t="shared" si="24"/>
        <v/>
      </c>
      <c r="BW94" s="424" t="str">
        <f t="shared" si="24"/>
        <v>+H94</v>
      </c>
      <c r="BX94" s="424" t="str">
        <f t="shared" si="24"/>
        <v/>
      </c>
      <c r="BY94" s="424" t="str">
        <f t="shared" si="24"/>
        <v/>
      </c>
      <c r="BZ94" s="424" t="str">
        <f t="shared" si="19"/>
        <v/>
      </c>
      <c r="CA94" s="424" t="str">
        <f t="shared" si="19"/>
        <v/>
      </c>
      <c r="CB94" s="424" t="str">
        <f t="shared" si="19"/>
        <v/>
      </c>
      <c r="CC94" s="424" t="str">
        <f t="shared" si="19"/>
        <v/>
      </c>
      <c r="CD94" s="424" t="str">
        <f t="shared" si="22"/>
        <v/>
      </c>
      <c r="CE94" s="424" t="str">
        <f t="shared" si="22"/>
        <v/>
      </c>
      <c r="CF94" s="424" t="str">
        <f t="shared" si="22"/>
        <v/>
      </c>
      <c r="CG94" s="424" t="str">
        <f t="shared" si="22"/>
        <v/>
      </c>
      <c r="CH94" s="424" t="str">
        <f t="shared" si="22"/>
        <v/>
      </c>
      <c r="CI94" s="424" t="str">
        <f t="shared" si="22"/>
        <v/>
      </c>
      <c r="CJ94" s="424" t="str">
        <f t="shared" si="22"/>
        <v/>
      </c>
      <c r="CK94" s="424" t="str">
        <f t="shared" si="22"/>
        <v/>
      </c>
      <c r="CL94" s="424" t="str">
        <f t="shared" si="22"/>
        <v>+H94</v>
      </c>
      <c r="CM94" s="424" t="str">
        <f t="shared" si="22"/>
        <v>+H94</v>
      </c>
      <c r="CN94" s="424" t="str">
        <f t="shared" ref="CN94:DB128" si="25">IF(AM94=1,"+"&amp; ADDRESS(ROW(AM94), COLUMN($H94),4,1 ), "")</f>
        <v>+H94</v>
      </c>
      <c r="CO94" s="424" t="str">
        <f t="shared" si="25"/>
        <v>+H94</v>
      </c>
      <c r="CP94" s="424" t="str">
        <f t="shared" si="25"/>
        <v>+H94</v>
      </c>
      <c r="CQ94" s="424" t="str">
        <f t="shared" si="23"/>
        <v>+H94</v>
      </c>
      <c r="CR94" s="424" t="str">
        <f t="shared" si="23"/>
        <v>+H94</v>
      </c>
      <c r="CS94" s="424" t="str">
        <f t="shared" si="23"/>
        <v>+H94</v>
      </c>
      <c r="CT94" s="424" t="str">
        <f t="shared" si="23"/>
        <v>+H94</v>
      </c>
      <c r="CU94" s="424" t="str">
        <f t="shared" si="23"/>
        <v>+H94</v>
      </c>
      <c r="CV94" s="424" t="str">
        <f t="shared" si="23"/>
        <v>+H94</v>
      </c>
      <c r="CW94" s="424" t="str">
        <f t="shared" si="23"/>
        <v>+H94</v>
      </c>
      <c r="CX94" s="424" t="str">
        <f t="shared" si="23"/>
        <v>+H94</v>
      </c>
      <c r="CY94" s="424" t="str">
        <f t="shared" si="23"/>
        <v>+H94</v>
      </c>
      <c r="CZ94" s="424" t="str">
        <f t="shared" si="23"/>
        <v>+H94</v>
      </c>
      <c r="DA94" s="424" t="str">
        <f t="shared" si="23"/>
        <v>+H94</v>
      </c>
      <c r="DB94" s="424" t="str">
        <f t="shared" si="23"/>
        <v>+H94</v>
      </c>
      <c r="DC94" s="424" t="str">
        <f t="shared" si="17"/>
        <v>+H94</v>
      </c>
      <c r="DD94" s="424" t="str">
        <f t="shared" si="17"/>
        <v>+H94</v>
      </c>
      <c r="DE94" s="424" t="str">
        <f t="shared" si="17"/>
        <v>+H94</v>
      </c>
      <c r="DF94" s="424" t="str">
        <f t="shared" si="14"/>
        <v>+H94</v>
      </c>
      <c r="DG94" s="424" t="str">
        <f t="shared" si="14"/>
        <v>+H94</v>
      </c>
      <c r="DH94" s="424" t="str">
        <f t="shared" si="14"/>
        <v/>
      </c>
      <c r="DI94" s="424" t="str">
        <f t="shared" si="14"/>
        <v/>
      </c>
      <c r="DJ94" s="424" t="str">
        <f t="shared" si="14"/>
        <v>+H94</v>
      </c>
    </row>
    <row r="95" spans="2:114">
      <c r="B95" s="1612"/>
      <c r="C95" s="1616"/>
      <c r="D95" s="1617"/>
      <c r="E95" s="1338" t="s">
        <v>630</v>
      </c>
      <c r="F95" s="422" t="s">
        <v>644</v>
      </c>
      <c r="G95" s="410" t="s">
        <v>494</v>
      </c>
      <c r="H95" s="418">
        <v>1</v>
      </c>
      <c r="I95" s="408">
        <f t="shared" si="21"/>
        <v>36</v>
      </c>
      <c r="J95" s="406">
        <v>1</v>
      </c>
      <c r="K95" s="406">
        <v>1</v>
      </c>
      <c r="L95" s="406">
        <v>1</v>
      </c>
      <c r="M95" s="406">
        <v>1</v>
      </c>
      <c r="N95" s="406">
        <v>1</v>
      </c>
      <c r="O95" s="406">
        <v>1</v>
      </c>
      <c r="P95" s="406">
        <v>1</v>
      </c>
      <c r="Q95" s="406">
        <v>1</v>
      </c>
      <c r="R95" s="406">
        <v>1</v>
      </c>
      <c r="S95" s="406">
        <v>1</v>
      </c>
      <c r="T95" s="406">
        <v>1</v>
      </c>
      <c r="U95" s="406">
        <v>1</v>
      </c>
      <c r="V95" s="406">
        <v>1</v>
      </c>
      <c r="W95" s="406"/>
      <c r="X95" s="406"/>
      <c r="Y95" s="406"/>
      <c r="Z95" s="406"/>
      <c r="AA95" s="406"/>
      <c r="AB95" s="406"/>
      <c r="AC95" s="406"/>
      <c r="AD95" s="406"/>
      <c r="AE95" s="406"/>
      <c r="AF95" s="406"/>
      <c r="AG95" s="406"/>
      <c r="AH95" s="406"/>
      <c r="AI95" s="406"/>
      <c r="AJ95" s="406"/>
      <c r="AK95" s="406">
        <v>1</v>
      </c>
      <c r="AL95" s="406">
        <v>1</v>
      </c>
      <c r="AM95" s="406">
        <v>1</v>
      </c>
      <c r="AN95" s="406">
        <v>1</v>
      </c>
      <c r="AO95" s="406">
        <v>1</v>
      </c>
      <c r="AP95" s="406">
        <v>1</v>
      </c>
      <c r="AQ95" s="406">
        <v>1</v>
      </c>
      <c r="AR95" s="406">
        <v>1</v>
      </c>
      <c r="AS95" s="406">
        <v>1</v>
      </c>
      <c r="AT95" s="406">
        <v>1</v>
      </c>
      <c r="AU95" s="406">
        <v>1</v>
      </c>
      <c r="AV95" s="406">
        <v>1</v>
      </c>
      <c r="AW95" s="406">
        <v>1</v>
      </c>
      <c r="AX95" s="406">
        <v>1</v>
      </c>
      <c r="AY95" s="406">
        <v>1</v>
      </c>
      <c r="AZ95" s="406">
        <v>1</v>
      </c>
      <c r="BA95" s="406">
        <v>1</v>
      </c>
      <c r="BB95" s="406">
        <v>1</v>
      </c>
      <c r="BC95" s="406">
        <v>1</v>
      </c>
      <c r="BD95" s="406">
        <v>1</v>
      </c>
      <c r="BE95" s="406">
        <v>1</v>
      </c>
      <c r="BF95" s="406">
        <v>1</v>
      </c>
      <c r="BG95" s="406"/>
      <c r="BH95" s="406"/>
      <c r="BI95" s="406">
        <v>1</v>
      </c>
      <c r="BK95" s="424" t="str">
        <f t="shared" si="24"/>
        <v>+H95</v>
      </c>
      <c r="BL95" s="424" t="str">
        <f t="shared" si="24"/>
        <v>+H95</v>
      </c>
      <c r="BM95" s="424" t="str">
        <f t="shared" si="24"/>
        <v>+H95</v>
      </c>
      <c r="BN95" s="424" t="str">
        <f t="shared" si="24"/>
        <v>+H95</v>
      </c>
      <c r="BO95" s="424" t="str">
        <f t="shared" si="24"/>
        <v>+H95</v>
      </c>
      <c r="BP95" s="424" t="str">
        <f t="shared" si="24"/>
        <v>+H95</v>
      </c>
      <c r="BQ95" s="424" t="str">
        <f t="shared" si="24"/>
        <v>+H95</v>
      </c>
      <c r="BR95" s="424" t="str">
        <f t="shared" si="24"/>
        <v>+H95</v>
      </c>
      <c r="BS95" s="424" t="str">
        <f t="shared" si="24"/>
        <v>+H95</v>
      </c>
      <c r="BT95" s="424" t="str">
        <f t="shared" si="24"/>
        <v>+H95</v>
      </c>
      <c r="BU95" s="424" t="str">
        <f t="shared" si="24"/>
        <v>+H95</v>
      </c>
      <c r="BV95" s="424" t="str">
        <f t="shared" si="24"/>
        <v>+H95</v>
      </c>
      <c r="BW95" s="424" t="str">
        <f t="shared" si="24"/>
        <v>+H95</v>
      </c>
      <c r="BX95" s="424" t="str">
        <f t="shared" si="24"/>
        <v/>
      </c>
      <c r="BY95" s="424" t="str">
        <f t="shared" si="24"/>
        <v/>
      </c>
      <c r="BZ95" s="424" t="str">
        <f t="shared" si="19"/>
        <v/>
      </c>
      <c r="CA95" s="424" t="str">
        <f t="shared" si="19"/>
        <v/>
      </c>
      <c r="CB95" s="424" t="str">
        <f t="shared" si="19"/>
        <v/>
      </c>
      <c r="CC95" s="424" t="str">
        <f t="shared" si="19"/>
        <v/>
      </c>
      <c r="CD95" s="424" t="str">
        <f t="shared" si="19"/>
        <v/>
      </c>
      <c r="CE95" s="424" t="str">
        <f t="shared" si="19"/>
        <v/>
      </c>
      <c r="CF95" s="424" t="str">
        <f t="shared" si="19"/>
        <v/>
      </c>
      <c r="CG95" s="424" t="str">
        <f t="shared" si="19"/>
        <v/>
      </c>
      <c r="CH95" s="424" t="str">
        <f t="shared" si="19"/>
        <v/>
      </c>
      <c r="CI95" s="424" t="str">
        <f t="shared" si="19"/>
        <v/>
      </c>
      <c r="CJ95" s="424" t="str">
        <f t="shared" si="19"/>
        <v/>
      </c>
      <c r="CK95" s="424" t="str">
        <f t="shared" si="19"/>
        <v/>
      </c>
      <c r="CL95" s="424" t="str">
        <f t="shared" si="19"/>
        <v>+H95</v>
      </c>
      <c r="CM95" s="424" t="str">
        <f t="shared" si="19"/>
        <v>+H95</v>
      </c>
      <c r="CN95" s="424" t="str">
        <f t="shared" si="25"/>
        <v>+H95</v>
      </c>
      <c r="CO95" s="424" t="str">
        <f t="shared" si="25"/>
        <v>+H95</v>
      </c>
      <c r="CP95" s="424" t="str">
        <f t="shared" si="25"/>
        <v>+H95</v>
      </c>
      <c r="CQ95" s="424" t="str">
        <f t="shared" si="23"/>
        <v>+H95</v>
      </c>
      <c r="CR95" s="424" t="str">
        <f t="shared" si="23"/>
        <v>+H95</v>
      </c>
      <c r="CS95" s="424" t="str">
        <f t="shared" si="23"/>
        <v>+H95</v>
      </c>
      <c r="CT95" s="424" t="str">
        <f t="shared" si="23"/>
        <v>+H95</v>
      </c>
      <c r="CU95" s="424" t="str">
        <f t="shared" si="23"/>
        <v>+H95</v>
      </c>
      <c r="CV95" s="424" t="str">
        <f t="shared" si="23"/>
        <v>+H95</v>
      </c>
      <c r="CW95" s="424" t="str">
        <f t="shared" si="23"/>
        <v>+H95</v>
      </c>
      <c r="CX95" s="424" t="str">
        <f t="shared" si="23"/>
        <v>+H95</v>
      </c>
      <c r="CY95" s="424" t="str">
        <f t="shared" si="23"/>
        <v>+H95</v>
      </c>
      <c r="CZ95" s="424" t="str">
        <f t="shared" si="23"/>
        <v>+H95</v>
      </c>
      <c r="DA95" s="424" t="str">
        <f t="shared" si="23"/>
        <v>+H95</v>
      </c>
      <c r="DB95" s="424" t="str">
        <f t="shared" si="23"/>
        <v>+H95</v>
      </c>
      <c r="DC95" s="424" t="str">
        <f t="shared" si="17"/>
        <v>+H95</v>
      </c>
      <c r="DD95" s="424" t="str">
        <f t="shared" si="17"/>
        <v>+H95</v>
      </c>
      <c r="DE95" s="424" t="str">
        <f t="shared" si="17"/>
        <v>+H95</v>
      </c>
      <c r="DF95" s="424" t="str">
        <f t="shared" si="14"/>
        <v>+H95</v>
      </c>
      <c r="DG95" s="424" t="str">
        <f t="shared" si="14"/>
        <v>+H95</v>
      </c>
      <c r="DH95" s="424" t="str">
        <f t="shared" si="14"/>
        <v/>
      </c>
      <c r="DI95" s="424" t="str">
        <f t="shared" si="14"/>
        <v/>
      </c>
      <c r="DJ95" s="424" t="str">
        <f t="shared" si="14"/>
        <v>+H95</v>
      </c>
    </row>
    <row r="96" spans="2:114">
      <c r="B96" s="1612"/>
      <c r="C96" s="1616"/>
      <c r="D96" s="1617"/>
      <c r="E96" s="1339"/>
      <c r="F96" s="422" t="s">
        <v>645</v>
      </c>
      <c r="G96" s="410" t="s">
        <v>495</v>
      </c>
      <c r="H96" s="418">
        <v>1</v>
      </c>
      <c r="I96" s="408">
        <f t="shared" si="21"/>
        <v>35</v>
      </c>
      <c r="J96" s="406">
        <v>1</v>
      </c>
      <c r="K96" s="406">
        <v>1</v>
      </c>
      <c r="L96" s="406">
        <v>1</v>
      </c>
      <c r="M96" s="406">
        <v>1</v>
      </c>
      <c r="N96" s="406">
        <v>1</v>
      </c>
      <c r="O96" s="406">
        <v>1</v>
      </c>
      <c r="P96" s="406">
        <v>1</v>
      </c>
      <c r="Q96" s="406"/>
      <c r="R96" s="406">
        <v>1</v>
      </c>
      <c r="S96" s="406">
        <v>1</v>
      </c>
      <c r="T96" s="406">
        <v>1</v>
      </c>
      <c r="U96" s="406">
        <v>1</v>
      </c>
      <c r="V96" s="406">
        <v>1</v>
      </c>
      <c r="W96" s="406"/>
      <c r="X96" s="406"/>
      <c r="Y96" s="406"/>
      <c r="Z96" s="406"/>
      <c r="AA96" s="406"/>
      <c r="AB96" s="406"/>
      <c r="AC96" s="406"/>
      <c r="AD96" s="406"/>
      <c r="AE96" s="406"/>
      <c r="AF96" s="406"/>
      <c r="AG96" s="406"/>
      <c r="AH96" s="406"/>
      <c r="AI96" s="406"/>
      <c r="AJ96" s="406"/>
      <c r="AK96" s="406">
        <v>1</v>
      </c>
      <c r="AL96" s="406">
        <v>1</v>
      </c>
      <c r="AM96" s="406">
        <v>1</v>
      </c>
      <c r="AN96" s="406">
        <v>1</v>
      </c>
      <c r="AO96" s="406">
        <v>1</v>
      </c>
      <c r="AP96" s="406">
        <v>1</v>
      </c>
      <c r="AQ96" s="406">
        <v>1</v>
      </c>
      <c r="AR96" s="406">
        <v>1</v>
      </c>
      <c r="AS96" s="406">
        <v>1</v>
      </c>
      <c r="AT96" s="406">
        <v>1</v>
      </c>
      <c r="AU96" s="406">
        <v>1</v>
      </c>
      <c r="AV96" s="406">
        <v>1</v>
      </c>
      <c r="AW96" s="406">
        <v>1</v>
      </c>
      <c r="AX96" s="406">
        <v>1</v>
      </c>
      <c r="AY96" s="406">
        <v>1</v>
      </c>
      <c r="AZ96" s="406">
        <v>1</v>
      </c>
      <c r="BA96" s="406">
        <v>1</v>
      </c>
      <c r="BB96" s="406">
        <v>1</v>
      </c>
      <c r="BC96" s="406">
        <v>1</v>
      </c>
      <c r="BD96" s="406">
        <v>1</v>
      </c>
      <c r="BE96" s="406">
        <v>1</v>
      </c>
      <c r="BF96" s="406">
        <v>1</v>
      </c>
      <c r="BG96" s="406"/>
      <c r="BH96" s="406"/>
      <c r="BI96" s="406">
        <v>1</v>
      </c>
      <c r="BK96" s="424" t="str">
        <f t="shared" si="24"/>
        <v>+H96</v>
      </c>
      <c r="BL96" s="424" t="str">
        <f t="shared" si="24"/>
        <v>+H96</v>
      </c>
      <c r="BM96" s="424" t="str">
        <f t="shared" si="24"/>
        <v>+H96</v>
      </c>
      <c r="BN96" s="424" t="str">
        <f t="shared" si="24"/>
        <v>+H96</v>
      </c>
      <c r="BO96" s="424" t="str">
        <f t="shared" si="24"/>
        <v>+H96</v>
      </c>
      <c r="BP96" s="424" t="str">
        <f t="shared" si="24"/>
        <v>+H96</v>
      </c>
      <c r="BQ96" s="424" t="str">
        <f t="shared" si="24"/>
        <v>+H96</v>
      </c>
      <c r="BR96" s="424" t="str">
        <f t="shared" si="24"/>
        <v/>
      </c>
      <c r="BS96" s="424" t="str">
        <f t="shared" si="24"/>
        <v>+H96</v>
      </c>
      <c r="BT96" s="424" t="str">
        <f t="shared" si="24"/>
        <v>+H96</v>
      </c>
      <c r="BU96" s="424" t="str">
        <f t="shared" si="24"/>
        <v>+H96</v>
      </c>
      <c r="BV96" s="424" t="str">
        <f t="shared" si="24"/>
        <v>+H96</v>
      </c>
      <c r="BW96" s="424" t="str">
        <f t="shared" si="24"/>
        <v>+H96</v>
      </c>
      <c r="BX96" s="424" t="str">
        <f t="shared" si="24"/>
        <v/>
      </c>
      <c r="BY96" s="424" t="str">
        <f t="shared" si="24"/>
        <v/>
      </c>
      <c r="BZ96" s="424" t="str">
        <f t="shared" si="19"/>
        <v/>
      </c>
      <c r="CA96" s="424" t="str">
        <f t="shared" si="19"/>
        <v/>
      </c>
      <c r="CB96" s="424" t="str">
        <f t="shared" si="19"/>
        <v/>
      </c>
      <c r="CC96" s="424" t="str">
        <f t="shared" si="19"/>
        <v/>
      </c>
      <c r="CD96" s="424" t="str">
        <f t="shared" si="19"/>
        <v/>
      </c>
      <c r="CE96" s="424" t="str">
        <f t="shared" si="19"/>
        <v/>
      </c>
      <c r="CF96" s="424" t="str">
        <f t="shared" si="19"/>
        <v/>
      </c>
      <c r="CG96" s="424" t="str">
        <f t="shared" si="19"/>
        <v/>
      </c>
      <c r="CH96" s="424" t="str">
        <f t="shared" si="19"/>
        <v/>
      </c>
      <c r="CI96" s="424" t="str">
        <f t="shared" si="19"/>
        <v/>
      </c>
      <c r="CJ96" s="424" t="str">
        <f t="shared" si="19"/>
        <v/>
      </c>
      <c r="CK96" s="424" t="str">
        <f t="shared" si="19"/>
        <v/>
      </c>
      <c r="CL96" s="424" t="str">
        <f t="shared" si="19"/>
        <v>+H96</v>
      </c>
      <c r="CM96" s="424" t="str">
        <f t="shared" si="19"/>
        <v>+H96</v>
      </c>
      <c r="CN96" s="424" t="str">
        <f t="shared" si="25"/>
        <v>+H96</v>
      </c>
      <c r="CO96" s="424" t="str">
        <f t="shared" si="25"/>
        <v>+H96</v>
      </c>
      <c r="CP96" s="424" t="str">
        <f t="shared" si="25"/>
        <v>+H96</v>
      </c>
      <c r="CQ96" s="424" t="str">
        <f t="shared" si="23"/>
        <v>+H96</v>
      </c>
      <c r="CR96" s="424" t="str">
        <f t="shared" si="23"/>
        <v>+H96</v>
      </c>
      <c r="CS96" s="424" t="str">
        <f t="shared" si="23"/>
        <v>+H96</v>
      </c>
      <c r="CT96" s="424" t="str">
        <f t="shared" ref="CT96:DI121" si="26">IF(AS96=1,"+"&amp; ADDRESS(ROW(AS96), COLUMN($H96),4,1 ), "")</f>
        <v>+H96</v>
      </c>
      <c r="CU96" s="424" t="str">
        <f t="shared" si="26"/>
        <v>+H96</v>
      </c>
      <c r="CV96" s="424" t="str">
        <f t="shared" si="26"/>
        <v>+H96</v>
      </c>
      <c r="CW96" s="424" t="str">
        <f t="shared" si="26"/>
        <v>+H96</v>
      </c>
      <c r="CX96" s="424" t="str">
        <f t="shared" si="26"/>
        <v>+H96</v>
      </c>
      <c r="CY96" s="424" t="str">
        <f t="shared" si="26"/>
        <v>+H96</v>
      </c>
      <c r="CZ96" s="424" t="str">
        <f t="shared" si="26"/>
        <v>+H96</v>
      </c>
      <c r="DA96" s="424" t="str">
        <f t="shared" si="26"/>
        <v>+H96</v>
      </c>
      <c r="DB96" s="424" t="str">
        <f t="shared" si="26"/>
        <v>+H96</v>
      </c>
      <c r="DC96" s="424" t="str">
        <f t="shared" si="17"/>
        <v>+H96</v>
      </c>
      <c r="DD96" s="424" t="str">
        <f t="shared" si="17"/>
        <v>+H96</v>
      </c>
      <c r="DE96" s="424" t="str">
        <f t="shared" si="17"/>
        <v>+H96</v>
      </c>
      <c r="DF96" s="424" t="str">
        <f t="shared" si="14"/>
        <v>+H96</v>
      </c>
      <c r="DG96" s="424" t="str">
        <f t="shared" si="14"/>
        <v>+H96</v>
      </c>
      <c r="DH96" s="424" t="str">
        <f t="shared" si="14"/>
        <v/>
      </c>
      <c r="DI96" s="424" t="str">
        <f t="shared" si="14"/>
        <v/>
      </c>
      <c r="DJ96" s="424" t="str">
        <f t="shared" si="14"/>
        <v>+H96</v>
      </c>
    </row>
    <row r="97" spans="2:114">
      <c r="B97" s="1612"/>
      <c r="C97" s="1616"/>
      <c r="D97" s="1617"/>
      <c r="E97" s="1339"/>
      <c r="F97" s="422" t="s">
        <v>646</v>
      </c>
      <c r="G97" s="410" t="s">
        <v>496</v>
      </c>
      <c r="H97" s="418">
        <v>1</v>
      </c>
      <c r="I97" s="408">
        <f t="shared" si="21"/>
        <v>34</v>
      </c>
      <c r="J97" s="406">
        <v>1</v>
      </c>
      <c r="K97" s="406">
        <v>1</v>
      </c>
      <c r="L97" s="406">
        <v>1</v>
      </c>
      <c r="M97" s="406">
        <v>1</v>
      </c>
      <c r="N97" s="406">
        <v>1</v>
      </c>
      <c r="O97" s="406">
        <v>1</v>
      </c>
      <c r="P97" s="406">
        <v>1</v>
      </c>
      <c r="Q97" s="406"/>
      <c r="R97" s="406"/>
      <c r="S97" s="406">
        <v>1</v>
      </c>
      <c r="T97" s="406">
        <v>1</v>
      </c>
      <c r="U97" s="406">
        <v>1</v>
      </c>
      <c r="V97" s="406">
        <v>1</v>
      </c>
      <c r="W97" s="406"/>
      <c r="X97" s="406"/>
      <c r="Y97" s="406"/>
      <c r="Z97" s="406"/>
      <c r="AA97" s="406"/>
      <c r="AB97" s="406"/>
      <c r="AC97" s="406"/>
      <c r="AD97" s="406"/>
      <c r="AE97" s="406"/>
      <c r="AF97" s="406"/>
      <c r="AG97" s="406"/>
      <c r="AH97" s="406"/>
      <c r="AI97" s="406"/>
      <c r="AJ97" s="406"/>
      <c r="AK97" s="406">
        <v>1</v>
      </c>
      <c r="AL97" s="406">
        <v>1</v>
      </c>
      <c r="AM97" s="406">
        <v>1</v>
      </c>
      <c r="AN97" s="406">
        <v>1</v>
      </c>
      <c r="AO97" s="406">
        <v>1</v>
      </c>
      <c r="AP97" s="406">
        <v>1</v>
      </c>
      <c r="AQ97" s="406">
        <v>1</v>
      </c>
      <c r="AR97" s="406">
        <v>1</v>
      </c>
      <c r="AS97" s="406">
        <v>1</v>
      </c>
      <c r="AT97" s="406">
        <v>1</v>
      </c>
      <c r="AU97" s="406">
        <v>1</v>
      </c>
      <c r="AV97" s="406">
        <v>1</v>
      </c>
      <c r="AW97" s="406">
        <v>1</v>
      </c>
      <c r="AX97" s="406">
        <v>1</v>
      </c>
      <c r="AY97" s="406">
        <v>1</v>
      </c>
      <c r="AZ97" s="406">
        <v>1</v>
      </c>
      <c r="BA97" s="406">
        <v>1</v>
      </c>
      <c r="BB97" s="406">
        <v>1</v>
      </c>
      <c r="BC97" s="406">
        <v>1</v>
      </c>
      <c r="BD97" s="406">
        <v>1</v>
      </c>
      <c r="BE97" s="406">
        <v>1</v>
      </c>
      <c r="BF97" s="406">
        <v>1</v>
      </c>
      <c r="BG97" s="406"/>
      <c r="BH97" s="406"/>
      <c r="BI97" s="406">
        <v>1</v>
      </c>
      <c r="BK97" s="424" t="str">
        <f t="shared" si="24"/>
        <v>+H97</v>
      </c>
      <c r="BL97" s="424" t="str">
        <f t="shared" si="24"/>
        <v>+H97</v>
      </c>
      <c r="BM97" s="424" t="str">
        <f t="shared" si="24"/>
        <v>+H97</v>
      </c>
      <c r="BN97" s="424" t="str">
        <f t="shared" si="24"/>
        <v>+H97</v>
      </c>
      <c r="BO97" s="424" t="str">
        <f t="shared" si="24"/>
        <v>+H97</v>
      </c>
      <c r="BP97" s="424" t="str">
        <f t="shared" si="24"/>
        <v>+H97</v>
      </c>
      <c r="BQ97" s="424" t="str">
        <f t="shared" si="24"/>
        <v>+H97</v>
      </c>
      <c r="BR97" s="424" t="str">
        <f t="shared" si="24"/>
        <v/>
      </c>
      <c r="BS97" s="424" t="str">
        <f t="shared" si="24"/>
        <v/>
      </c>
      <c r="BT97" s="424" t="str">
        <f t="shared" si="24"/>
        <v>+H97</v>
      </c>
      <c r="BU97" s="424" t="str">
        <f t="shared" si="24"/>
        <v>+H97</v>
      </c>
      <c r="BV97" s="424" t="str">
        <f t="shared" si="24"/>
        <v>+H97</v>
      </c>
      <c r="BW97" s="424" t="str">
        <f t="shared" si="24"/>
        <v>+H97</v>
      </c>
      <c r="BX97" s="424" t="str">
        <f t="shared" si="24"/>
        <v/>
      </c>
      <c r="BY97" s="424" t="str">
        <f t="shared" si="24"/>
        <v/>
      </c>
      <c r="BZ97" s="424" t="str">
        <f t="shared" si="19"/>
        <v/>
      </c>
      <c r="CA97" s="424" t="str">
        <f t="shared" si="19"/>
        <v/>
      </c>
      <c r="CB97" s="424" t="str">
        <f t="shared" si="19"/>
        <v/>
      </c>
      <c r="CC97" s="424" t="str">
        <f t="shared" si="19"/>
        <v/>
      </c>
      <c r="CD97" s="424" t="str">
        <f t="shared" si="19"/>
        <v/>
      </c>
      <c r="CE97" s="424" t="str">
        <f t="shared" si="19"/>
        <v/>
      </c>
      <c r="CF97" s="424" t="str">
        <f t="shared" si="19"/>
        <v/>
      </c>
      <c r="CG97" s="424" t="str">
        <f t="shared" si="19"/>
        <v/>
      </c>
      <c r="CH97" s="424" t="str">
        <f t="shared" si="19"/>
        <v/>
      </c>
      <c r="CI97" s="424" t="str">
        <f t="shared" si="19"/>
        <v/>
      </c>
      <c r="CJ97" s="424" t="str">
        <f t="shared" si="19"/>
        <v/>
      </c>
      <c r="CK97" s="424" t="str">
        <f t="shared" si="19"/>
        <v/>
      </c>
      <c r="CL97" s="424" t="str">
        <f t="shared" si="19"/>
        <v>+H97</v>
      </c>
      <c r="CM97" s="424" t="str">
        <f t="shared" si="19"/>
        <v>+H97</v>
      </c>
      <c r="CN97" s="424" t="str">
        <f t="shared" si="25"/>
        <v>+H97</v>
      </c>
      <c r="CO97" s="424" t="str">
        <f t="shared" si="25"/>
        <v>+H97</v>
      </c>
      <c r="CP97" s="424" t="str">
        <f t="shared" si="25"/>
        <v>+H97</v>
      </c>
      <c r="CQ97" s="424" t="str">
        <f t="shared" si="25"/>
        <v>+H97</v>
      </c>
      <c r="CR97" s="424" t="str">
        <f t="shared" si="25"/>
        <v>+H97</v>
      </c>
      <c r="CS97" s="424" t="str">
        <f t="shared" si="25"/>
        <v>+H97</v>
      </c>
      <c r="CT97" s="424" t="str">
        <f t="shared" si="26"/>
        <v>+H97</v>
      </c>
      <c r="CU97" s="424" t="str">
        <f t="shared" si="26"/>
        <v>+H97</v>
      </c>
      <c r="CV97" s="424" t="str">
        <f t="shared" si="26"/>
        <v>+H97</v>
      </c>
      <c r="CW97" s="424" t="str">
        <f t="shared" si="26"/>
        <v>+H97</v>
      </c>
      <c r="CX97" s="424" t="str">
        <f t="shared" si="26"/>
        <v>+H97</v>
      </c>
      <c r="CY97" s="424" t="str">
        <f t="shared" si="26"/>
        <v>+H97</v>
      </c>
      <c r="CZ97" s="424" t="str">
        <f t="shared" si="26"/>
        <v>+H97</v>
      </c>
      <c r="DA97" s="424" t="str">
        <f t="shared" si="26"/>
        <v>+H97</v>
      </c>
      <c r="DB97" s="424" t="str">
        <f t="shared" si="26"/>
        <v>+H97</v>
      </c>
      <c r="DC97" s="424" t="str">
        <f t="shared" si="17"/>
        <v>+H97</v>
      </c>
      <c r="DD97" s="424" t="str">
        <f t="shared" si="17"/>
        <v>+H97</v>
      </c>
      <c r="DE97" s="424" t="str">
        <f t="shared" si="17"/>
        <v>+H97</v>
      </c>
      <c r="DF97" s="424" t="str">
        <f t="shared" si="14"/>
        <v>+H97</v>
      </c>
      <c r="DG97" s="424" t="str">
        <f t="shared" si="14"/>
        <v>+H97</v>
      </c>
      <c r="DH97" s="424" t="str">
        <f t="shared" si="14"/>
        <v/>
      </c>
      <c r="DI97" s="424" t="str">
        <f t="shared" si="14"/>
        <v/>
      </c>
      <c r="DJ97" s="424" t="str">
        <f t="shared" si="14"/>
        <v>+H97</v>
      </c>
    </row>
    <row r="98" spans="2:114">
      <c r="B98" s="1612"/>
      <c r="C98" s="1616"/>
      <c r="D98" s="1617"/>
      <c r="E98" s="1339"/>
      <c r="F98" s="422" t="s">
        <v>647</v>
      </c>
      <c r="G98" s="410" t="s">
        <v>497</v>
      </c>
      <c r="H98" s="418">
        <v>1</v>
      </c>
      <c r="I98" s="408">
        <f t="shared" si="21"/>
        <v>33</v>
      </c>
      <c r="J98" s="406">
        <v>1</v>
      </c>
      <c r="K98" s="406">
        <v>1</v>
      </c>
      <c r="L98" s="406">
        <v>1</v>
      </c>
      <c r="M98" s="406">
        <v>1</v>
      </c>
      <c r="N98" s="406">
        <v>1</v>
      </c>
      <c r="O98" s="406">
        <v>1</v>
      </c>
      <c r="P98" s="406">
        <v>1</v>
      </c>
      <c r="Q98" s="406"/>
      <c r="R98" s="406"/>
      <c r="S98" s="406">
        <v>1</v>
      </c>
      <c r="T98" s="406">
        <v>1</v>
      </c>
      <c r="U98" s="406"/>
      <c r="V98" s="406">
        <v>1</v>
      </c>
      <c r="W98" s="406"/>
      <c r="X98" s="406"/>
      <c r="Y98" s="406"/>
      <c r="Z98" s="406"/>
      <c r="AA98" s="406"/>
      <c r="AB98" s="406"/>
      <c r="AC98" s="406"/>
      <c r="AD98" s="406"/>
      <c r="AE98" s="406"/>
      <c r="AF98" s="406"/>
      <c r="AG98" s="406"/>
      <c r="AH98" s="406"/>
      <c r="AI98" s="406"/>
      <c r="AJ98" s="406"/>
      <c r="AK98" s="406">
        <v>1</v>
      </c>
      <c r="AL98" s="406">
        <v>1</v>
      </c>
      <c r="AM98" s="406">
        <v>1</v>
      </c>
      <c r="AN98" s="406">
        <v>1</v>
      </c>
      <c r="AO98" s="406">
        <v>1</v>
      </c>
      <c r="AP98" s="406">
        <v>1</v>
      </c>
      <c r="AQ98" s="406">
        <v>1</v>
      </c>
      <c r="AR98" s="406">
        <v>1</v>
      </c>
      <c r="AS98" s="406">
        <v>1</v>
      </c>
      <c r="AT98" s="406">
        <v>1</v>
      </c>
      <c r="AU98" s="406">
        <v>1</v>
      </c>
      <c r="AV98" s="406">
        <v>1</v>
      </c>
      <c r="AW98" s="406">
        <v>1</v>
      </c>
      <c r="AX98" s="406">
        <v>1</v>
      </c>
      <c r="AY98" s="406">
        <v>1</v>
      </c>
      <c r="AZ98" s="406">
        <v>1</v>
      </c>
      <c r="BA98" s="406">
        <v>1</v>
      </c>
      <c r="BB98" s="406">
        <v>1</v>
      </c>
      <c r="BC98" s="406">
        <v>1</v>
      </c>
      <c r="BD98" s="406">
        <v>1</v>
      </c>
      <c r="BE98" s="406">
        <v>1</v>
      </c>
      <c r="BF98" s="406">
        <v>1</v>
      </c>
      <c r="BG98" s="406"/>
      <c r="BH98" s="406"/>
      <c r="BI98" s="406">
        <v>1</v>
      </c>
      <c r="BK98" s="424" t="str">
        <f t="shared" si="24"/>
        <v>+H98</v>
      </c>
      <c r="BL98" s="424" t="str">
        <f t="shared" si="24"/>
        <v>+H98</v>
      </c>
      <c r="BM98" s="424" t="str">
        <f t="shared" si="24"/>
        <v>+H98</v>
      </c>
      <c r="BN98" s="424" t="str">
        <f t="shared" si="24"/>
        <v>+H98</v>
      </c>
      <c r="BO98" s="424" t="str">
        <f t="shared" si="24"/>
        <v>+H98</v>
      </c>
      <c r="BP98" s="424" t="str">
        <f t="shared" si="24"/>
        <v>+H98</v>
      </c>
      <c r="BQ98" s="424" t="str">
        <f t="shared" si="24"/>
        <v>+H98</v>
      </c>
      <c r="BR98" s="424" t="str">
        <f t="shared" si="24"/>
        <v/>
      </c>
      <c r="BS98" s="424" t="str">
        <f t="shared" si="24"/>
        <v/>
      </c>
      <c r="BT98" s="424" t="str">
        <f t="shared" si="24"/>
        <v>+H98</v>
      </c>
      <c r="BU98" s="424" t="str">
        <f t="shared" si="24"/>
        <v>+H98</v>
      </c>
      <c r="BV98" s="424" t="str">
        <f t="shared" si="24"/>
        <v/>
      </c>
      <c r="BW98" s="424" t="str">
        <f t="shared" si="24"/>
        <v>+H98</v>
      </c>
      <c r="BX98" s="424" t="str">
        <f t="shared" si="24"/>
        <v/>
      </c>
      <c r="BY98" s="424" t="str">
        <f t="shared" si="24"/>
        <v/>
      </c>
      <c r="BZ98" s="424" t="str">
        <f t="shared" si="19"/>
        <v/>
      </c>
      <c r="CA98" s="424" t="str">
        <f t="shared" si="19"/>
        <v/>
      </c>
      <c r="CB98" s="424" t="str">
        <f t="shared" si="19"/>
        <v/>
      </c>
      <c r="CC98" s="424" t="str">
        <f t="shared" si="19"/>
        <v/>
      </c>
      <c r="CD98" s="424" t="str">
        <f t="shared" si="19"/>
        <v/>
      </c>
      <c r="CE98" s="424" t="str">
        <f t="shared" si="19"/>
        <v/>
      </c>
      <c r="CF98" s="424" t="str">
        <f t="shared" si="19"/>
        <v/>
      </c>
      <c r="CG98" s="424" t="str">
        <f t="shared" si="19"/>
        <v/>
      </c>
      <c r="CH98" s="424" t="str">
        <f t="shared" si="19"/>
        <v/>
      </c>
      <c r="CI98" s="424" t="str">
        <f t="shared" si="19"/>
        <v/>
      </c>
      <c r="CJ98" s="424" t="str">
        <f t="shared" si="19"/>
        <v/>
      </c>
      <c r="CK98" s="424" t="str">
        <f t="shared" si="19"/>
        <v/>
      </c>
      <c r="CL98" s="424" t="str">
        <f t="shared" si="19"/>
        <v>+H98</v>
      </c>
      <c r="CM98" s="424" t="str">
        <f t="shared" si="19"/>
        <v>+H98</v>
      </c>
      <c r="CN98" s="424" t="str">
        <f t="shared" si="25"/>
        <v>+H98</v>
      </c>
      <c r="CO98" s="424" t="str">
        <f t="shared" si="25"/>
        <v>+H98</v>
      </c>
      <c r="CP98" s="424" t="str">
        <f t="shared" si="25"/>
        <v>+H98</v>
      </c>
      <c r="CQ98" s="424" t="str">
        <f t="shared" si="25"/>
        <v>+H98</v>
      </c>
      <c r="CR98" s="424" t="str">
        <f t="shared" si="25"/>
        <v>+H98</v>
      </c>
      <c r="CS98" s="424" t="str">
        <f t="shared" si="25"/>
        <v>+H98</v>
      </c>
      <c r="CT98" s="424" t="str">
        <f t="shared" si="26"/>
        <v>+H98</v>
      </c>
      <c r="CU98" s="424" t="str">
        <f t="shared" si="26"/>
        <v>+H98</v>
      </c>
      <c r="CV98" s="424" t="str">
        <f t="shared" si="26"/>
        <v>+H98</v>
      </c>
      <c r="CW98" s="424" t="str">
        <f t="shared" si="26"/>
        <v>+H98</v>
      </c>
      <c r="CX98" s="424" t="str">
        <f t="shared" si="26"/>
        <v>+H98</v>
      </c>
      <c r="CY98" s="424" t="str">
        <f t="shared" si="26"/>
        <v>+H98</v>
      </c>
      <c r="CZ98" s="424" t="str">
        <f t="shared" si="26"/>
        <v>+H98</v>
      </c>
      <c r="DA98" s="424" t="str">
        <f t="shared" si="26"/>
        <v>+H98</v>
      </c>
      <c r="DB98" s="424" t="str">
        <f t="shared" si="26"/>
        <v>+H98</v>
      </c>
      <c r="DC98" s="424" t="str">
        <f t="shared" si="17"/>
        <v>+H98</v>
      </c>
      <c r="DD98" s="424" t="str">
        <f t="shared" si="17"/>
        <v>+H98</v>
      </c>
      <c r="DE98" s="424" t="str">
        <f t="shared" si="17"/>
        <v>+H98</v>
      </c>
      <c r="DF98" s="424" t="str">
        <f t="shared" si="14"/>
        <v>+H98</v>
      </c>
      <c r="DG98" s="424" t="str">
        <f t="shared" si="14"/>
        <v>+H98</v>
      </c>
      <c r="DH98" s="424" t="str">
        <f t="shared" si="14"/>
        <v/>
      </c>
      <c r="DI98" s="424" t="str">
        <f t="shared" si="14"/>
        <v/>
      </c>
      <c r="DJ98" s="424" t="str">
        <f t="shared" si="14"/>
        <v>+H98</v>
      </c>
    </row>
    <row r="99" spans="2:114">
      <c r="B99" s="1612"/>
      <c r="C99" s="1616"/>
      <c r="D99" s="1617"/>
      <c r="E99" s="1339"/>
      <c r="F99" s="423" t="s">
        <v>648</v>
      </c>
      <c r="G99" s="411" t="s">
        <v>498</v>
      </c>
      <c r="H99" s="418">
        <v>1</v>
      </c>
      <c r="I99" s="408">
        <f t="shared" si="21"/>
        <v>33</v>
      </c>
      <c r="J99" s="406">
        <v>1</v>
      </c>
      <c r="K99" s="406">
        <v>1</v>
      </c>
      <c r="L99" s="406">
        <v>1</v>
      </c>
      <c r="M99" s="406">
        <v>1</v>
      </c>
      <c r="N99" s="406">
        <v>1</v>
      </c>
      <c r="O99" s="406">
        <v>1</v>
      </c>
      <c r="P99" s="406">
        <v>1</v>
      </c>
      <c r="Q99" s="406"/>
      <c r="R99" s="406"/>
      <c r="S99" s="406">
        <v>1</v>
      </c>
      <c r="T99" s="406">
        <v>1</v>
      </c>
      <c r="U99" s="406"/>
      <c r="V99" s="406">
        <v>1</v>
      </c>
      <c r="W99" s="406"/>
      <c r="X99" s="406"/>
      <c r="Y99" s="406"/>
      <c r="Z99" s="406"/>
      <c r="AA99" s="406"/>
      <c r="AB99" s="406"/>
      <c r="AC99" s="406"/>
      <c r="AD99" s="406"/>
      <c r="AE99" s="406"/>
      <c r="AF99" s="406"/>
      <c r="AG99" s="406"/>
      <c r="AH99" s="406"/>
      <c r="AI99" s="406"/>
      <c r="AJ99" s="406"/>
      <c r="AK99" s="406">
        <v>1</v>
      </c>
      <c r="AL99" s="406">
        <v>1</v>
      </c>
      <c r="AM99" s="406">
        <v>1</v>
      </c>
      <c r="AN99" s="406">
        <v>1</v>
      </c>
      <c r="AO99" s="406">
        <v>1</v>
      </c>
      <c r="AP99" s="406">
        <v>1</v>
      </c>
      <c r="AQ99" s="406">
        <v>1</v>
      </c>
      <c r="AR99" s="406">
        <v>1</v>
      </c>
      <c r="AS99" s="406">
        <v>1</v>
      </c>
      <c r="AT99" s="406">
        <v>1</v>
      </c>
      <c r="AU99" s="406">
        <v>1</v>
      </c>
      <c r="AV99" s="406">
        <v>1</v>
      </c>
      <c r="AW99" s="406">
        <v>1</v>
      </c>
      <c r="AX99" s="406">
        <v>1</v>
      </c>
      <c r="AY99" s="406">
        <v>1</v>
      </c>
      <c r="AZ99" s="406">
        <v>1</v>
      </c>
      <c r="BA99" s="406">
        <v>1</v>
      </c>
      <c r="BB99" s="406">
        <v>1</v>
      </c>
      <c r="BC99" s="406">
        <v>1</v>
      </c>
      <c r="BD99" s="406">
        <v>1</v>
      </c>
      <c r="BE99" s="406">
        <v>1</v>
      </c>
      <c r="BF99" s="406">
        <v>1</v>
      </c>
      <c r="BG99" s="406"/>
      <c r="BH99" s="406"/>
      <c r="BI99" s="406">
        <v>1</v>
      </c>
      <c r="BK99" s="424" t="str">
        <f t="shared" si="24"/>
        <v>+H99</v>
      </c>
      <c r="BL99" s="424" t="str">
        <f t="shared" si="24"/>
        <v>+H99</v>
      </c>
      <c r="BM99" s="424" t="str">
        <f t="shared" si="24"/>
        <v>+H99</v>
      </c>
      <c r="BN99" s="424" t="str">
        <f t="shared" si="24"/>
        <v>+H99</v>
      </c>
      <c r="BO99" s="424" t="str">
        <f t="shared" si="24"/>
        <v>+H99</v>
      </c>
      <c r="BP99" s="424" t="str">
        <f t="shared" si="24"/>
        <v>+H99</v>
      </c>
      <c r="BQ99" s="424" t="str">
        <f t="shared" si="24"/>
        <v>+H99</v>
      </c>
      <c r="BR99" s="424" t="str">
        <f t="shared" si="24"/>
        <v/>
      </c>
      <c r="BS99" s="424" t="str">
        <f t="shared" si="24"/>
        <v/>
      </c>
      <c r="BT99" s="424" t="str">
        <f t="shared" si="24"/>
        <v>+H99</v>
      </c>
      <c r="BU99" s="424" t="str">
        <f t="shared" si="24"/>
        <v>+H99</v>
      </c>
      <c r="BV99" s="424" t="str">
        <f t="shared" si="24"/>
        <v/>
      </c>
      <c r="BW99" s="424" t="str">
        <f t="shared" si="24"/>
        <v>+H99</v>
      </c>
      <c r="BX99" s="424" t="str">
        <f t="shared" si="24"/>
        <v/>
      </c>
      <c r="BY99" s="424" t="str">
        <f t="shared" si="24"/>
        <v/>
      </c>
      <c r="BZ99" s="424" t="str">
        <f t="shared" si="19"/>
        <v/>
      </c>
      <c r="CA99" s="424" t="str">
        <f t="shared" si="19"/>
        <v/>
      </c>
      <c r="CB99" s="424" t="str">
        <f t="shared" si="19"/>
        <v/>
      </c>
      <c r="CC99" s="424" t="str">
        <f t="shared" si="19"/>
        <v/>
      </c>
      <c r="CD99" s="424" t="str">
        <f t="shared" si="19"/>
        <v/>
      </c>
      <c r="CE99" s="424" t="str">
        <f t="shared" si="19"/>
        <v/>
      </c>
      <c r="CF99" s="424" t="str">
        <f t="shared" si="19"/>
        <v/>
      </c>
      <c r="CG99" s="424" t="str">
        <f t="shared" si="19"/>
        <v/>
      </c>
      <c r="CH99" s="424" t="str">
        <f t="shared" si="19"/>
        <v/>
      </c>
      <c r="CI99" s="424" t="str">
        <f t="shared" si="19"/>
        <v/>
      </c>
      <c r="CJ99" s="424" t="str">
        <f t="shared" si="19"/>
        <v/>
      </c>
      <c r="CK99" s="424" t="str">
        <f t="shared" si="19"/>
        <v/>
      </c>
      <c r="CL99" s="424" t="str">
        <f t="shared" si="19"/>
        <v>+H99</v>
      </c>
      <c r="CM99" s="424" t="str">
        <f t="shared" si="19"/>
        <v>+H99</v>
      </c>
      <c r="CN99" s="424" t="str">
        <f t="shared" si="25"/>
        <v>+H99</v>
      </c>
      <c r="CO99" s="424" t="str">
        <f t="shared" si="25"/>
        <v>+H99</v>
      </c>
      <c r="CP99" s="424" t="str">
        <f t="shared" si="25"/>
        <v>+H99</v>
      </c>
      <c r="CQ99" s="424" t="str">
        <f t="shared" si="25"/>
        <v>+H99</v>
      </c>
      <c r="CR99" s="424" t="str">
        <f t="shared" si="25"/>
        <v>+H99</v>
      </c>
      <c r="CS99" s="424" t="str">
        <f t="shared" si="25"/>
        <v>+H99</v>
      </c>
      <c r="CT99" s="424" t="str">
        <f t="shared" si="26"/>
        <v>+H99</v>
      </c>
      <c r="CU99" s="424" t="str">
        <f t="shared" si="26"/>
        <v>+H99</v>
      </c>
      <c r="CV99" s="424" t="str">
        <f t="shared" si="26"/>
        <v>+H99</v>
      </c>
      <c r="CW99" s="424" t="str">
        <f t="shared" si="26"/>
        <v>+H99</v>
      </c>
      <c r="CX99" s="424" t="str">
        <f t="shared" si="26"/>
        <v>+H99</v>
      </c>
      <c r="CY99" s="424" t="str">
        <f t="shared" si="26"/>
        <v>+H99</v>
      </c>
      <c r="CZ99" s="424" t="str">
        <f t="shared" si="26"/>
        <v>+H99</v>
      </c>
      <c r="DA99" s="424" t="str">
        <f t="shared" si="26"/>
        <v>+H99</v>
      </c>
      <c r="DB99" s="424" t="str">
        <f t="shared" si="26"/>
        <v>+H99</v>
      </c>
      <c r="DC99" s="424" t="str">
        <f t="shared" si="17"/>
        <v>+H99</v>
      </c>
      <c r="DD99" s="424" t="str">
        <f t="shared" si="17"/>
        <v>+H99</v>
      </c>
      <c r="DE99" s="424" t="str">
        <f t="shared" si="17"/>
        <v>+H99</v>
      </c>
      <c r="DF99" s="424" t="str">
        <f t="shared" si="14"/>
        <v>+H99</v>
      </c>
      <c r="DG99" s="424" t="str">
        <f t="shared" si="14"/>
        <v>+H99</v>
      </c>
      <c r="DH99" s="424" t="str">
        <f t="shared" si="14"/>
        <v/>
      </c>
      <c r="DI99" s="424" t="str">
        <f t="shared" si="14"/>
        <v/>
      </c>
      <c r="DJ99" s="424" t="str">
        <f t="shared" si="14"/>
        <v>+H99</v>
      </c>
    </row>
    <row r="100" spans="2:114">
      <c r="B100" s="1612"/>
      <c r="C100" s="1616"/>
      <c r="D100" s="1617"/>
      <c r="E100" s="1338" t="s">
        <v>632</v>
      </c>
      <c r="F100" s="422" t="s">
        <v>649</v>
      </c>
      <c r="G100" s="410" t="s">
        <v>499</v>
      </c>
      <c r="H100" s="418">
        <v>1</v>
      </c>
      <c r="I100" s="408">
        <f t="shared" si="21"/>
        <v>36</v>
      </c>
      <c r="J100" s="406">
        <v>1</v>
      </c>
      <c r="K100" s="406">
        <v>1</v>
      </c>
      <c r="L100" s="406">
        <v>1</v>
      </c>
      <c r="M100" s="406">
        <v>1</v>
      </c>
      <c r="N100" s="406">
        <v>1</v>
      </c>
      <c r="O100" s="406">
        <v>1</v>
      </c>
      <c r="P100" s="406">
        <v>1</v>
      </c>
      <c r="Q100" s="406">
        <v>1</v>
      </c>
      <c r="R100" s="406">
        <v>1</v>
      </c>
      <c r="S100" s="406">
        <v>1</v>
      </c>
      <c r="T100" s="406">
        <v>1</v>
      </c>
      <c r="U100" s="406">
        <v>1</v>
      </c>
      <c r="V100" s="406">
        <v>1</v>
      </c>
      <c r="W100" s="406"/>
      <c r="X100" s="406"/>
      <c r="Y100" s="406"/>
      <c r="Z100" s="406"/>
      <c r="AA100" s="406"/>
      <c r="AB100" s="406"/>
      <c r="AC100" s="406"/>
      <c r="AD100" s="406"/>
      <c r="AE100" s="406"/>
      <c r="AF100" s="406"/>
      <c r="AG100" s="406"/>
      <c r="AH100" s="406"/>
      <c r="AI100" s="406"/>
      <c r="AJ100" s="406"/>
      <c r="AK100" s="406">
        <v>1</v>
      </c>
      <c r="AL100" s="406">
        <v>1</v>
      </c>
      <c r="AM100" s="406">
        <v>1</v>
      </c>
      <c r="AN100" s="406">
        <v>1</v>
      </c>
      <c r="AO100" s="406">
        <v>1</v>
      </c>
      <c r="AP100" s="406">
        <v>1</v>
      </c>
      <c r="AQ100" s="406">
        <v>1</v>
      </c>
      <c r="AR100" s="406">
        <v>1</v>
      </c>
      <c r="AS100" s="406">
        <v>1</v>
      </c>
      <c r="AT100" s="406">
        <v>1</v>
      </c>
      <c r="AU100" s="406">
        <v>1</v>
      </c>
      <c r="AV100" s="406">
        <v>1</v>
      </c>
      <c r="AW100" s="406">
        <v>1</v>
      </c>
      <c r="AX100" s="406">
        <v>1</v>
      </c>
      <c r="AY100" s="406">
        <v>1</v>
      </c>
      <c r="AZ100" s="406">
        <v>1</v>
      </c>
      <c r="BA100" s="406">
        <v>1</v>
      </c>
      <c r="BB100" s="406">
        <v>1</v>
      </c>
      <c r="BC100" s="406">
        <v>1</v>
      </c>
      <c r="BD100" s="406">
        <v>1</v>
      </c>
      <c r="BE100" s="406">
        <v>1</v>
      </c>
      <c r="BF100" s="406">
        <v>1</v>
      </c>
      <c r="BG100" s="406"/>
      <c r="BH100" s="406"/>
      <c r="BI100" s="406">
        <v>1</v>
      </c>
      <c r="BK100" s="424" t="str">
        <f t="shared" si="24"/>
        <v>+H100</v>
      </c>
      <c r="BL100" s="424" t="str">
        <f t="shared" si="24"/>
        <v>+H100</v>
      </c>
      <c r="BM100" s="424" t="str">
        <f t="shared" si="24"/>
        <v>+H100</v>
      </c>
      <c r="BN100" s="424" t="str">
        <f t="shared" si="24"/>
        <v>+H100</v>
      </c>
      <c r="BO100" s="424" t="str">
        <f t="shared" si="24"/>
        <v>+H100</v>
      </c>
      <c r="BP100" s="424" t="str">
        <f t="shared" si="24"/>
        <v>+H100</v>
      </c>
      <c r="BQ100" s="424" t="str">
        <f t="shared" si="24"/>
        <v>+H100</v>
      </c>
      <c r="BR100" s="424" t="str">
        <f t="shared" si="24"/>
        <v>+H100</v>
      </c>
      <c r="BS100" s="424" t="str">
        <f t="shared" si="24"/>
        <v>+H100</v>
      </c>
      <c r="BT100" s="424" t="str">
        <f t="shared" si="24"/>
        <v>+H100</v>
      </c>
      <c r="BU100" s="424" t="str">
        <f t="shared" si="24"/>
        <v>+H100</v>
      </c>
      <c r="BV100" s="424" t="str">
        <f t="shared" si="24"/>
        <v>+H100</v>
      </c>
      <c r="BW100" s="424" t="str">
        <f t="shared" si="24"/>
        <v>+H100</v>
      </c>
      <c r="BX100" s="424" t="str">
        <f t="shared" si="24"/>
        <v/>
      </c>
      <c r="BY100" s="424" t="str">
        <f t="shared" si="24"/>
        <v/>
      </c>
      <c r="BZ100" s="424" t="str">
        <f t="shared" si="19"/>
        <v/>
      </c>
      <c r="CA100" s="424" t="str">
        <f t="shared" si="19"/>
        <v/>
      </c>
      <c r="CB100" s="424" t="str">
        <f t="shared" si="19"/>
        <v/>
      </c>
      <c r="CC100" s="424" t="str">
        <f t="shared" si="19"/>
        <v/>
      </c>
      <c r="CD100" s="424" t="str">
        <f t="shared" si="19"/>
        <v/>
      </c>
      <c r="CE100" s="424" t="str">
        <f t="shared" si="19"/>
        <v/>
      </c>
      <c r="CF100" s="424" t="str">
        <f t="shared" si="19"/>
        <v/>
      </c>
      <c r="CG100" s="424" t="str">
        <f t="shared" si="19"/>
        <v/>
      </c>
      <c r="CH100" s="424" t="str">
        <f t="shared" si="19"/>
        <v/>
      </c>
      <c r="CI100" s="424" t="str">
        <f t="shared" si="19"/>
        <v/>
      </c>
      <c r="CJ100" s="424" t="str">
        <f t="shared" si="19"/>
        <v/>
      </c>
      <c r="CK100" s="424" t="str">
        <f t="shared" si="19"/>
        <v/>
      </c>
      <c r="CL100" s="424" t="str">
        <f t="shared" si="19"/>
        <v>+H100</v>
      </c>
      <c r="CM100" s="424" t="str">
        <f t="shared" si="19"/>
        <v>+H100</v>
      </c>
      <c r="CN100" s="424" t="str">
        <f t="shared" si="25"/>
        <v>+H100</v>
      </c>
      <c r="CO100" s="424" t="str">
        <f t="shared" si="25"/>
        <v>+H100</v>
      </c>
      <c r="CP100" s="424" t="str">
        <f t="shared" si="25"/>
        <v>+H100</v>
      </c>
      <c r="CQ100" s="424" t="str">
        <f t="shared" si="25"/>
        <v>+H100</v>
      </c>
      <c r="CR100" s="424" t="str">
        <f t="shared" si="25"/>
        <v>+H100</v>
      </c>
      <c r="CS100" s="424" t="str">
        <f t="shared" si="25"/>
        <v>+H100</v>
      </c>
      <c r="CT100" s="424" t="str">
        <f t="shared" si="26"/>
        <v>+H100</v>
      </c>
      <c r="CU100" s="424" t="str">
        <f t="shared" si="26"/>
        <v>+H100</v>
      </c>
      <c r="CV100" s="424" t="str">
        <f t="shared" si="26"/>
        <v>+H100</v>
      </c>
      <c r="CW100" s="424" t="str">
        <f t="shared" si="26"/>
        <v>+H100</v>
      </c>
      <c r="CX100" s="424" t="str">
        <f t="shared" si="26"/>
        <v>+H100</v>
      </c>
      <c r="CY100" s="424" t="str">
        <f t="shared" si="26"/>
        <v>+H100</v>
      </c>
      <c r="CZ100" s="424" t="str">
        <f t="shared" si="26"/>
        <v>+H100</v>
      </c>
      <c r="DA100" s="424" t="str">
        <f t="shared" si="26"/>
        <v>+H100</v>
      </c>
      <c r="DB100" s="424" t="str">
        <f t="shared" si="26"/>
        <v>+H100</v>
      </c>
      <c r="DC100" s="424" t="str">
        <f t="shared" si="17"/>
        <v>+H100</v>
      </c>
      <c r="DD100" s="424" t="str">
        <f t="shared" si="17"/>
        <v>+H100</v>
      </c>
      <c r="DE100" s="424" t="str">
        <f t="shared" si="17"/>
        <v>+H100</v>
      </c>
      <c r="DF100" s="424" t="str">
        <f t="shared" si="14"/>
        <v>+H100</v>
      </c>
      <c r="DG100" s="424" t="str">
        <f t="shared" si="14"/>
        <v>+H100</v>
      </c>
      <c r="DH100" s="424" t="str">
        <f t="shared" si="14"/>
        <v/>
      </c>
      <c r="DI100" s="424" t="str">
        <f t="shared" si="14"/>
        <v/>
      </c>
      <c r="DJ100" s="424" t="str">
        <f t="shared" si="14"/>
        <v>+H100</v>
      </c>
    </row>
    <row r="101" spans="2:114">
      <c r="B101" s="1612"/>
      <c r="C101" s="1616"/>
      <c r="D101" s="1617"/>
      <c r="E101" s="1339"/>
      <c r="F101" s="422" t="s">
        <v>650</v>
      </c>
      <c r="G101" s="410" t="s">
        <v>500</v>
      </c>
      <c r="H101" s="418">
        <v>1</v>
      </c>
      <c r="I101" s="408">
        <f t="shared" si="21"/>
        <v>35</v>
      </c>
      <c r="J101" s="406">
        <v>1</v>
      </c>
      <c r="K101" s="406">
        <v>1</v>
      </c>
      <c r="L101" s="406">
        <v>1</v>
      </c>
      <c r="M101" s="406">
        <v>1</v>
      </c>
      <c r="N101" s="406">
        <v>1</v>
      </c>
      <c r="O101" s="406">
        <v>1</v>
      </c>
      <c r="P101" s="406">
        <v>1</v>
      </c>
      <c r="Q101" s="406"/>
      <c r="R101" s="406">
        <v>1</v>
      </c>
      <c r="S101" s="406">
        <v>1</v>
      </c>
      <c r="T101" s="406">
        <v>1</v>
      </c>
      <c r="U101" s="406">
        <v>1</v>
      </c>
      <c r="V101" s="406">
        <v>1</v>
      </c>
      <c r="W101" s="406"/>
      <c r="X101" s="406"/>
      <c r="Y101" s="406"/>
      <c r="Z101" s="406"/>
      <c r="AA101" s="406"/>
      <c r="AB101" s="406"/>
      <c r="AC101" s="406"/>
      <c r="AD101" s="406"/>
      <c r="AE101" s="406"/>
      <c r="AF101" s="406"/>
      <c r="AG101" s="406"/>
      <c r="AH101" s="406"/>
      <c r="AI101" s="406"/>
      <c r="AJ101" s="406"/>
      <c r="AK101" s="406">
        <v>1</v>
      </c>
      <c r="AL101" s="406">
        <v>1</v>
      </c>
      <c r="AM101" s="406">
        <v>1</v>
      </c>
      <c r="AN101" s="406">
        <v>1</v>
      </c>
      <c r="AO101" s="406">
        <v>1</v>
      </c>
      <c r="AP101" s="406">
        <v>1</v>
      </c>
      <c r="AQ101" s="406">
        <v>1</v>
      </c>
      <c r="AR101" s="406">
        <v>1</v>
      </c>
      <c r="AS101" s="406">
        <v>1</v>
      </c>
      <c r="AT101" s="406">
        <v>1</v>
      </c>
      <c r="AU101" s="406">
        <v>1</v>
      </c>
      <c r="AV101" s="406">
        <v>1</v>
      </c>
      <c r="AW101" s="406">
        <v>1</v>
      </c>
      <c r="AX101" s="406">
        <v>1</v>
      </c>
      <c r="AY101" s="406">
        <v>1</v>
      </c>
      <c r="AZ101" s="406">
        <v>1</v>
      </c>
      <c r="BA101" s="406">
        <v>1</v>
      </c>
      <c r="BB101" s="406">
        <v>1</v>
      </c>
      <c r="BC101" s="406">
        <v>1</v>
      </c>
      <c r="BD101" s="406">
        <v>1</v>
      </c>
      <c r="BE101" s="406">
        <v>1</v>
      </c>
      <c r="BF101" s="406">
        <v>1</v>
      </c>
      <c r="BG101" s="406"/>
      <c r="BH101" s="406"/>
      <c r="BI101" s="406">
        <v>1</v>
      </c>
      <c r="BK101" s="424" t="str">
        <f t="shared" si="24"/>
        <v>+H101</v>
      </c>
      <c r="BL101" s="424" t="str">
        <f t="shared" si="24"/>
        <v>+H101</v>
      </c>
      <c r="BM101" s="424" t="str">
        <f t="shared" si="24"/>
        <v>+H101</v>
      </c>
      <c r="BN101" s="424" t="str">
        <f t="shared" si="24"/>
        <v>+H101</v>
      </c>
      <c r="BO101" s="424" t="str">
        <f t="shared" si="24"/>
        <v>+H101</v>
      </c>
      <c r="BP101" s="424" t="str">
        <f t="shared" si="24"/>
        <v>+H101</v>
      </c>
      <c r="BQ101" s="424" t="str">
        <f t="shared" si="24"/>
        <v>+H101</v>
      </c>
      <c r="BR101" s="424" t="str">
        <f t="shared" si="24"/>
        <v/>
      </c>
      <c r="BS101" s="424" t="str">
        <f t="shared" si="24"/>
        <v>+H101</v>
      </c>
      <c r="BT101" s="424" t="str">
        <f t="shared" si="24"/>
        <v>+H101</v>
      </c>
      <c r="BU101" s="424" t="str">
        <f t="shared" si="24"/>
        <v>+H101</v>
      </c>
      <c r="BV101" s="424" t="str">
        <f t="shared" si="24"/>
        <v>+H101</v>
      </c>
      <c r="BW101" s="424" t="str">
        <f t="shared" si="24"/>
        <v>+H101</v>
      </c>
      <c r="BX101" s="424" t="str">
        <f t="shared" si="24"/>
        <v/>
      </c>
      <c r="BY101" s="424" t="str">
        <f t="shared" si="24"/>
        <v/>
      </c>
      <c r="BZ101" s="424" t="str">
        <f t="shared" si="19"/>
        <v/>
      </c>
      <c r="CA101" s="424" t="str">
        <f t="shared" si="19"/>
        <v/>
      </c>
      <c r="CB101" s="424" t="str">
        <f t="shared" si="19"/>
        <v/>
      </c>
      <c r="CC101" s="424" t="str">
        <f t="shared" si="19"/>
        <v/>
      </c>
      <c r="CD101" s="424" t="str">
        <f t="shared" si="19"/>
        <v/>
      </c>
      <c r="CE101" s="424" t="str">
        <f t="shared" si="19"/>
        <v/>
      </c>
      <c r="CF101" s="424" t="str">
        <f t="shared" si="19"/>
        <v/>
      </c>
      <c r="CG101" s="424" t="str">
        <f t="shared" si="19"/>
        <v/>
      </c>
      <c r="CH101" s="424" t="str">
        <f t="shared" si="19"/>
        <v/>
      </c>
      <c r="CI101" s="424" t="str">
        <f t="shared" si="19"/>
        <v/>
      </c>
      <c r="CJ101" s="424" t="str">
        <f t="shared" si="19"/>
        <v/>
      </c>
      <c r="CK101" s="424" t="str">
        <f t="shared" si="19"/>
        <v/>
      </c>
      <c r="CL101" s="424" t="str">
        <f t="shared" si="19"/>
        <v>+H101</v>
      </c>
      <c r="CM101" s="424" t="str">
        <f t="shared" si="19"/>
        <v>+H101</v>
      </c>
      <c r="CN101" s="424" t="str">
        <f t="shared" si="25"/>
        <v>+H101</v>
      </c>
      <c r="CO101" s="424" t="str">
        <f t="shared" si="25"/>
        <v>+H101</v>
      </c>
      <c r="CP101" s="424" t="str">
        <f t="shared" si="25"/>
        <v>+H101</v>
      </c>
      <c r="CQ101" s="424" t="str">
        <f t="shared" si="25"/>
        <v>+H101</v>
      </c>
      <c r="CR101" s="424" t="str">
        <f t="shared" si="25"/>
        <v>+H101</v>
      </c>
      <c r="CS101" s="424" t="str">
        <f t="shared" si="25"/>
        <v>+H101</v>
      </c>
      <c r="CT101" s="424" t="str">
        <f t="shared" si="26"/>
        <v>+H101</v>
      </c>
      <c r="CU101" s="424" t="str">
        <f t="shared" si="26"/>
        <v>+H101</v>
      </c>
      <c r="CV101" s="424" t="str">
        <f t="shared" si="26"/>
        <v>+H101</v>
      </c>
      <c r="CW101" s="424" t="str">
        <f t="shared" si="26"/>
        <v>+H101</v>
      </c>
      <c r="CX101" s="424" t="str">
        <f t="shared" si="26"/>
        <v>+H101</v>
      </c>
      <c r="CY101" s="424" t="str">
        <f t="shared" si="26"/>
        <v>+H101</v>
      </c>
      <c r="CZ101" s="424" t="str">
        <f t="shared" si="26"/>
        <v>+H101</v>
      </c>
      <c r="DA101" s="424" t="str">
        <f t="shared" si="26"/>
        <v>+H101</v>
      </c>
      <c r="DB101" s="424" t="str">
        <f t="shared" si="26"/>
        <v>+H101</v>
      </c>
      <c r="DC101" s="424" t="str">
        <f t="shared" si="17"/>
        <v>+H101</v>
      </c>
      <c r="DD101" s="424" t="str">
        <f t="shared" si="17"/>
        <v>+H101</v>
      </c>
      <c r="DE101" s="424" t="str">
        <f t="shared" si="17"/>
        <v>+H101</v>
      </c>
      <c r="DF101" s="424" t="str">
        <f t="shared" si="14"/>
        <v>+H101</v>
      </c>
      <c r="DG101" s="424" t="str">
        <f t="shared" si="14"/>
        <v>+H101</v>
      </c>
      <c r="DH101" s="424" t="str">
        <f t="shared" si="14"/>
        <v/>
      </c>
      <c r="DI101" s="424" t="str">
        <f t="shared" si="14"/>
        <v/>
      </c>
      <c r="DJ101" s="424" t="str">
        <f t="shared" si="14"/>
        <v>+H101</v>
      </c>
    </row>
    <row r="102" spans="2:114">
      <c r="B102" s="1612"/>
      <c r="C102" s="1616"/>
      <c r="D102" s="1617"/>
      <c r="E102" s="1339"/>
      <c r="F102" s="422" t="s">
        <v>651</v>
      </c>
      <c r="G102" s="410" t="s">
        <v>501</v>
      </c>
      <c r="H102" s="418">
        <v>1</v>
      </c>
      <c r="I102" s="408">
        <f t="shared" si="21"/>
        <v>34</v>
      </c>
      <c r="J102" s="406">
        <v>1</v>
      </c>
      <c r="K102" s="406">
        <v>1</v>
      </c>
      <c r="L102" s="406">
        <v>1</v>
      </c>
      <c r="M102" s="406">
        <v>1</v>
      </c>
      <c r="N102" s="406">
        <v>1</v>
      </c>
      <c r="O102" s="406">
        <v>1</v>
      </c>
      <c r="P102" s="406">
        <v>1</v>
      </c>
      <c r="Q102" s="406"/>
      <c r="R102" s="406"/>
      <c r="S102" s="406">
        <v>1</v>
      </c>
      <c r="T102" s="406">
        <v>1</v>
      </c>
      <c r="U102" s="406">
        <v>1</v>
      </c>
      <c r="V102" s="406">
        <v>1</v>
      </c>
      <c r="W102" s="406"/>
      <c r="X102" s="406"/>
      <c r="Y102" s="406"/>
      <c r="Z102" s="406"/>
      <c r="AA102" s="406"/>
      <c r="AB102" s="406"/>
      <c r="AC102" s="406"/>
      <c r="AD102" s="406"/>
      <c r="AE102" s="406"/>
      <c r="AF102" s="406"/>
      <c r="AG102" s="406"/>
      <c r="AH102" s="406"/>
      <c r="AI102" s="406"/>
      <c r="AJ102" s="406"/>
      <c r="AK102" s="406">
        <v>1</v>
      </c>
      <c r="AL102" s="406">
        <v>1</v>
      </c>
      <c r="AM102" s="406">
        <v>1</v>
      </c>
      <c r="AN102" s="406">
        <v>1</v>
      </c>
      <c r="AO102" s="406">
        <v>1</v>
      </c>
      <c r="AP102" s="406">
        <v>1</v>
      </c>
      <c r="AQ102" s="406">
        <v>1</v>
      </c>
      <c r="AR102" s="406">
        <v>1</v>
      </c>
      <c r="AS102" s="406">
        <v>1</v>
      </c>
      <c r="AT102" s="406">
        <v>1</v>
      </c>
      <c r="AU102" s="406">
        <v>1</v>
      </c>
      <c r="AV102" s="406">
        <v>1</v>
      </c>
      <c r="AW102" s="406">
        <v>1</v>
      </c>
      <c r="AX102" s="406">
        <v>1</v>
      </c>
      <c r="AY102" s="406">
        <v>1</v>
      </c>
      <c r="AZ102" s="406">
        <v>1</v>
      </c>
      <c r="BA102" s="406">
        <v>1</v>
      </c>
      <c r="BB102" s="406">
        <v>1</v>
      </c>
      <c r="BC102" s="406">
        <v>1</v>
      </c>
      <c r="BD102" s="406">
        <v>1</v>
      </c>
      <c r="BE102" s="406">
        <v>1</v>
      </c>
      <c r="BF102" s="406">
        <v>1</v>
      </c>
      <c r="BG102" s="406"/>
      <c r="BH102" s="406"/>
      <c r="BI102" s="406">
        <v>1</v>
      </c>
      <c r="BK102" s="424" t="str">
        <f t="shared" si="24"/>
        <v>+H102</v>
      </c>
      <c r="BL102" s="424" t="str">
        <f t="shared" si="24"/>
        <v>+H102</v>
      </c>
      <c r="BM102" s="424" t="str">
        <f t="shared" si="24"/>
        <v>+H102</v>
      </c>
      <c r="BN102" s="424" t="str">
        <f t="shared" si="24"/>
        <v>+H102</v>
      </c>
      <c r="BO102" s="424" t="str">
        <f t="shared" si="24"/>
        <v>+H102</v>
      </c>
      <c r="BP102" s="424" t="str">
        <f t="shared" si="24"/>
        <v>+H102</v>
      </c>
      <c r="BQ102" s="424" t="str">
        <f t="shared" si="24"/>
        <v>+H102</v>
      </c>
      <c r="BR102" s="424" t="str">
        <f t="shared" si="24"/>
        <v/>
      </c>
      <c r="BS102" s="424" t="str">
        <f t="shared" si="24"/>
        <v/>
      </c>
      <c r="BT102" s="424" t="str">
        <f t="shared" si="24"/>
        <v>+H102</v>
      </c>
      <c r="BU102" s="424" t="str">
        <f t="shared" si="24"/>
        <v>+H102</v>
      </c>
      <c r="BV102" s="424" t="str">
        <f t="shared" si="24"/>
        <v>+H102</v>
      </c>
      <c r="BW102" s="424" t="str">
        <f t="shared" si="24"/>
        <v>+H102</v>
      </c>
      <c r="BX102" s="424" t="str">
        <f t="shared" si="24"/>
        <v/>
      </c>
      <c r="BY102" s="424" t="str">
        <f t="shared" si="24"/>
        <v/>
      </c>
      <c r="BZ102" s="424" t="str">
        <f t="shared" si="19"/>
        <v/>
      </c>
      <c r="CA102" s="424" t="str">
        <f t="shared" si="19"/>
        <v/>
      </c>
      <c r="CB102" s="424" t="str">
        <f t="shared" si="19"/>
        <v/>
      </c>
      <c r="CC102" s="424" t="str">
        <f t="shared" si="19"/>
        <v/>
      </c>
      <c r="CD102" s="424" t="str">
        <f t="shared" si="19"/>
        <v/>
      </c>
      <c r="CE102" s="424" t="str">
        <f t="shared" si="19"/>
        <v/>
      </c>
      <c r="CF102" s="424" t="str">
        <f t="shared" si="19"/>
        <v/>
      </c>
      <c r="CG102" s="424" t="str">
        <f t="shared" si="19"/>
        <v/>
      </c>
      <c r="CH102" s="424" t="str">
        <f t="shared" si="19"/>
        <v/>
      </c>
      <c r="CI102" s="424" t="str">
        <f t="shared" si="19"/>
        <v/>
      </c>
      <c r="CJ102" s="424" t="str">
        <f t="shared" si="19"/>
        <v/>
      </c>
      <c r="CK102" s="424" t="str">
        <f t="shared" si="19"/>
        <v/>
      </c>
      <c r="CL102" s="424" t="str">
        <f t="shared" si="19"/>
        <v>+H102</v>
      </c>
      <c r="CM102" s="424" t="str">
        <f t="shared" si="19"/>
        <v>+H102</v>
      </c>
      <c r="CN102" s="424" t="str">
        <f t="shared" si="25"/>
        <v>+H102</v>
      </c>
      <c r="CO102" s="424" t="str">
        <f t="shared" si="25"/>
        <v>+H102</v>
      </c>
      <c r="CP102" s="424" t="str">
        <f t="shared" si="25"/>
        <v>+H102</v>
      </c>
      <c r="CQ102" s="424" t="str">
        <f t="shared" si="25"/>
        <v>+H102</v>
      </c>
      <c r="CR102" s="424" t="str">
        <f t="shared" si="25"/>
        <v>+H102</v>
      </c>
      <c r="CS102" s="424" t="str">
        <f t="shared" si="25"/>
        <v>+H102</v>
      </c>
      <c r="CT102" s="424" t="str">
        <f t="shared" si="26"/>
        <v>+H102</v>
      </c>
      <c r="CU102" s="424" t="str">
        <f t="shared" si="26"/>
        <v>+H102</v>
      </c>
      <c r="CV102" s="424" t="str">
        <f t="shared" si="26"/>
        <v>+H102</v>
      </c>
      <c r="CW102" s="424" t="str">
        <f t="shared" si="26"/>
        <v>+H102</v>
      </c>
      <c r="CX102" s="424" t="str">
        <f t="shared" si="26"/>
        <v>+H102</v>
      </c>
      <c r="CY102" s="424" t="str">
        <f t="shared" si="26"/>
        <v>+H102</v>
      </c>
      <c r="CZ102" s="424" t="str">
        <f t="shared" si="26"/>
        <v>+H102</v>
      </c>
      <c r="DA102" s="424" t="str">
        <f t="shared" si="26"/>
        <v>+H102</v>
      </c>
      <c r="DB102" s="424" t="str">
        <f t="shared" si="26"/>
        <v>+H102</v>
      </c>
      <c r="DC102" s="424" t="str">
        <f t="shared" si="17"/>
        <v>+H102</v>
      </c>
      <c r="DD102" s="424" t="str">
        <f t="shared" si="17"/>
        <v>+H102</v>
      </c>
      <c r="DE102" s="424" t="str">
        <f t="shared" si="17"/>
        <v>+H102</v>
      </c>
      <c r="DF102" s="424" t="str">
        <f t="shared" si="14"/>
        <v>+H102</v>
      </c>
      <c r="DG102" s="424" t="str">
        <f t="shared" si="14"/>
        <v>+H102</v>
      </c>
      <c r="DH102" s="424" t="str">
        <f t="shared" si="14"/>
        <v/>
      </c>
      <c r="DI102" s="424" t="str">
        <f t="shared" si="14"/>
        <v/>
      </c>
      <c r="DJ102" s="424" t="str">
        <f t="shared" si="14"/>
        <v>+H102</v>
      </c>
    </row>
    <row r="103" spans="2:114">
      <c r="B103" s="1612"/>
      <c r="C103" s="1616"/>
      <c r="D103" s="1617"/>
      <c r="E103" s="1339"/>
      <c r="F103" s="422" t="s">
        <v>652</v>
      </c>
      <c r="G103" s="410" t="s">
        <v>502</v>
      </c>
      <c r="H103" s="418">
        <v>1</v>
      </c>
      <c r="I103" s="408">
        <f t="shared" si="21"/>
        <v>33</v>
      </c>
      <c r="J103" s="406">
        <v>1</v>
      </c>
      <c r="K103" s="406">
        <v>1</v>
      </c>
      <c r="L103" s="406">
        <v>1</v>
      </c>
      <c r="M103" s="406">
        <v>1</v>
      </c>
      <c r="N103" s="406">
        <v>1</v>
      </c>
      <c r="O103" s="406">
        <v>1</v>
      </c>
      <c r="P103" s="406">
        <v>1</v>
      </c>
      <c r="Q103" s="406"/>
      <c r="R103" s="406"/>
      <c r="S103" s="406">
        <v>1</v>
      </c>
      <c r="T103" s="406">
        <v>1</v>
      </c>
      <c r="U103" s="406"/>
      <c r="V103" s="406">
        <v>1</v>
      </c>
      <c r="W103" s="406"/>
      <c r="X103" s="406"/>
      <c r="Y103" s="406"/>
      <c r="Z103" s="406"/>
      <c r="AA103" s="406"/>
      <c r="AB103" s="406"/>
      <c r="AC103" s="406"/>
      <c r="AD103" s="406"/>
      <c r="AE103" s="406"/>
      <c r="AF103" s="406"/>
      <c r="AG103" s="406"/>
      <c r="AH103" s="406"/>
      <c r="AI103" s="406"/>
      <c r="AJ103" s="406"/>
      <c r="AK103" s="406">
        <v>1</v>
      </c>
      <c r="AL103" s="406">
        <v>1</v>
      </c>
      <c r="AM103" s="406">
        <v>1</v>
      </c>
      <c r="AN103" s="406">
        <v>1</v>
      </c>
      <c r="AO103" s="406">
        <v>1</v>
      </c>
      <c r="AP103" s="406">
        <v>1</v>
      </c>
      <c r="AQ103" s="406">
        <v>1</v>
      </c>
      <c r="AR103" s="406">
        <v>1</v>
      </c>
      <c r="AS103" s="406">
        <v>1</v>
      </c>
      <c r="AT103" s="406">
        <v>1</v>
      </c>
      <c r="AU103" s="406">
        <v>1</v>
      </c>
      <c r="AV103" s="406">
        <v>1</v>
      </c>
      <c r="AW103" s="406">
        <v>1</v>
      </c>
      <c r="AX103" s="406">
        <v>1</v>
      </c>
      <c r="AY103" s="406">
        <v>1</v>
      </c>
      <c r="AZ103" s="406">
        <v>1</v>
      </c>
      <c r="BA103" s="406">
        <v>1</v>
      </c>
      <c r="BB103" s="406">
        <v>1</v>
      </c>
      <c r="BC103" s="406">
        <v>1</v>
      </c>
      <c r="BD103" s="406">
        <v>1</v>
      </c>
      <c r="BE103" s="406">
        <v>1</v>
      </c>
      <c r="BF103" s="406">
        <v>1</v>
      </c>
      <c r="BG103" s="406"/>
      <c r="BH103" s="406"/>
      <c r="BI103" s="406">
        <v>1</v>
      </c>
      <c r="BK103" s="424" t="str">
        <f t="shared" si="24"/>
        <v>+H103</v>
      </c>
      <c r="BL103" s="424" t="str">
        <f t="shared" si="24"/>
        <v>+H103</v>
      </c>
      <c r="BM103" s="424" t="str">
        <f t="shared" si="24"/>
        <v>+H103</v>
      </c>
      <c r="BN103" s="424" t="str">
        <f t="shared" si="24"/>
        <v>+H103</v>
      </c>
      <c r="BO103" s="424" t="str">
        <f t="shared" si="24"/>
        <v>+H103</v>
      </c>
      <c r="BP103" s="424" t="str">
        <f t="shared" si="24"/>
        <v>+H103</v>
      </c>
      <c r="BQ103" s="424" t="str">
        <f t="shared" si="24"/>
        <v>+H103</v>
      </c>
      <c r="BR103" s="424" t="str">
        <f t="shared" si="24"/>
        <v/>
      </c>
      <c r="BS103" s="424" t="str">
        <f t="shared" si="24"/>
        <v/>
      </c>
      <c r="BT103" s="424" t="str">
        <f t="shared" si="24"/>
        <v>+H103</v>
      </c>
      <c r="BU103" s="424" t="str">
        <f t="shared" si="24"/>
        <v>+H103</v>
      </c>
      <c r="BV103" s="424" t="str">
        <f t="shared" si="24"/>
        <v/>
      </c>
      <c r="BW103" s="424" t="str">
        <f t="shared" si="24"/>
        <v>+H103</v>
      </c>
      <c r="BX103" s="424" t="str">
        <f t="shared" si="24"/>
        <v/>
      </c>
      <c r="BY103" s="424" t="str">
        <f t="shared" si="24"/>
        <v/>
      </c>
      <c r="BZ103" s="424" t="str">
        <f t="shared" si="19"/>
        <v/>
      </c>
      <c r="CA103" s="424" t="str">
        <f t="shared" si="19"/>
        <v/>
      </c>
      <c r="CB103" s="424" t="str">
        <f t="shared" si="19"/>
        <v/>
      </c>
      <c r="CC103" s="424" t="str">
        <f t="shared" si="19"/>
        <v/>
      </c>
      <c r="CD103" s="424" t="str">
        <f t="shared" si="19"/>
        <v/>
      </c>
      <c r="CE103" s="424" t="str">
        <f t="shared" si="19"/>
        <v/>
      </c>
      <c r="CF103" s="424" t="str">
        <f t="shared" si="19"/>
        <v/>
      </c>
      <c r="CG103" s="424" t="str">
        <f t="shared" si="19"/>
        <v/>
      </c>
      <c r="CH103" s="424" t="str">
        <f t="shared" si="19"/>
        <v/>
      </c>
      <c r="CI103" s="424" t="str">
        <f t="shared" si="19"/>
        <v/>
      </c>
      <c r="CJ103" s="424" t="str">
        <f t="shared" si="19"/>
        <v/>
      </c>
      <c r="CK103" s="424" t="str">
        <f t="shared" si="19"/>
        <v/>
      </c>
      <c r="CL103" s="424" t="str">
        <f t="shared" si="19"/>
        <v>+H103</v>
      </c>
      <c r="CM103" s="424" t="str">
        <f t="shared" si="19"/>
        <v>+H103</v>
      </c>
      <c r="CN103" s="424" t="str">
        <f t="shared" si="25"/>
        <v>+H103</v>
      </c>
      <c r="CO103" s="424" t="str">
        <f t="shared" si="25"/>
        <v>+H103</v>
      </c>
      <c r="CP103" s="424" t="str">
        <f t="shared" si="25"/>
        <v>+H103</v>
      </c>
      <c r="CQ103" s="424" t="str">
        <f t="shared" si="25"/>
        <v>+H103</v>
      </c>
      <c r="CR103" s="424" t="str">
        <f t="shared" si="25"/>
        <v>+H103</v>
      </c>
      <c r="CS103" s="424" t="str">
        <f t="shared" si="25"/>
        <v>+H103</v>
      </c>
      <c r="CT103" s="424" t="str">
        <f t="shared" si="26"/>
        <v>+H103</v>
      </c>
      <c r="CU103" s="424" t="str">
        <f t="shared" si="26"/>
        <v>+H103</v>
      </c>
      <c r="CV103" s="424" t="str">
        <f t="shared" si="26"/>
        <v>+H103</v>
      </c>
      <c r="CW103" s="424" t="str">
        <f t="shared" si="26"/>
        <v>+H103</v>
      </c>
      <c r="CX103" s="424" t="str">
        <f t="shared" si="26"/>
        <v>+H103</v>
      </c>
      <c r="CY103" s="424" t="str">
        <f t="shared" si="26"/>
        <v>+H103</v>
      </c>
      <c r="CZ103" s="424" t="str">
        <f t="shared" si="26"/>
        <v>+H103</v>
      </c>
      <c r="DA103" s="424" t="str">
        <f t="shared" si="26"/>
        <v>+H103</v>
      </c>
      <c r="DB103" s="424" t="str">
        <f t="shared" si="26"/>
        <v>+H103</v>
      </c>
      <c r="DC103" s="424" t="str">
        <f t="shared" si="17"/>
        <v>+H103</v>
      </c>
      <c r="DD103" s="424" t="str">
        <f t="shared" si="17"/>
        <v>+H103</v>
      </c>
      <c r="DE103" s="424" t="str">
        <f t="shared" si="17"/>
        <v>+H103</v>
      </c>
      <c r="DF103" s="424" t="str">
        <f t="shared" si="14"/>
        <v>+H103</v>
      </c>
      <c r="DG103" s="424" t="str">
        <f t="shared" si="14"/>
        <v>+H103</v>
      </c>
      <c r="DH103" s="424" t="str">
        <f t="shared" si="14"/>
        <v/>
      </c>
      <c r="DI103" s="424" t="str">
        <f t="shared" si="14"/>
        <v/>
      </c>
      <c r="DJ103" s="424" t="str">
        <f t="shared" si="14"/>
        <v>+H103</v>
      </c>
    </row>
    <row r="104" spans="2:114">
      <c r="B104" s="1612"/>
      <c r="C104" s="1616"/>
      <c r="D104" s="1617"/>
      <c r="E104" s="1339"/>
      <c r="F104" s="423" t="s">
        <v>653</v>
      </c>
      <c r="G104" s="411" t="s">
        <v>503</v>
      </c>
      <c r="H104" s="418">
        <v>1</v>
      </c>
      <c r="I104" s="408">
        <f t="shared" si="21"/>
        <v>33</v>
      </c>
      <c r="J104" s="406">
        <v>1</v>
      </c>
      <c r="K104" s="406">
        <v>1</v>
      </c>
      <c r="L104" s="406">
        <v>1</v>
      </c>
      <c r="M104" s="406">
        <v>1</v>
      </c>
      <c r="N104" s="406">
        <v>1</v>
      </c>
      <c r="O104" s="406">
        <v>1</v>
      </c>
      <c r="P104" s="406">
        <v>1</v>
      </c>
      <c r="Q104" s="406"/>
      <c r="R104" s="406"/>
      <c r="S104" s="406">
        <v>1</v>
      </c>
      <c r="T104" s="406">
        <v>1</v>
      </c>
      <c r="U104" s="406"/>
      <c r="V104" s="406">
        <v>1</v>
      </c>
      <c r="W104" s="406"/>
      <c r="X104" s="406"/>
      <c r="Y104" s="406"/>
      <c r="Z104" s="406"/>
      <c r="AA104" s="406"/>
      <c r="AB104" s="406"/>
      <c r="AC104" s="406"/>
      <c r="AD104" s="406"/>
      <c r="AE104" s="406"/>
      <c r="AF104" s="406"/>
      <c r="AG104" s="406"/>
      <c r="AH104" s="406"/>
      <c r="AI104" s="406"/>
      <c r="AJ104" s="406"/>
      <c r="AK104" s="406">
        <v>1</v>
      </c>
      <c r="AL104" s="406">
        <v>1</v>
      </c>
      <c r="AM104" s="406">
        <v>1</v>
      </c>
      <c r="AN104" s="406">
        <v>1</v>
      </c>
      <c r="AO104" s="406">
        <v>1</v>
      </c>
      <c r="AP104" s="406">
        <v>1</v>
      </c>
      <c r="AQ104" s="406">
        <v>1</v>
      </c>
      <c r="AR104" s="406">
        <v>1</v>
      </c>
      <c r="AS104" s="406">
        <v>1</v>
      </c>
      <c r="AT104" s="406">
        <v>1</v>
      </c>
      <c r="AU104" s="406">
        <v>1</v>
      </c>
      <c r="AV104" s="406">
        <v>1</v>
      </c>
      <c r="AW104" s="406">
        <v>1</v>
      </c>
      <c r="AX104" s="406">
        <v>1</v>
      </c>
      <c r="AY104" s="406">
        <v>1</v>
      </c>
      <c r="AZ104" s="406">
        <v>1</v>
      </c>
      <c r="BA104" s="406">
        <v>1</v>
      </c>
      <c r="BB104" s="406">
        <v>1</v>
      </c>
      <c r="BC104" s="406">
        <v>1</v>
      </c>
      <c r="BD104" s="406">
        <v>1</v>
      </c>
      <c r="BE104" s="406">
        <v>1</v>
      </c>
      <c r="BF104" s="406">
        <v>1</v>
      </c>
      <c r="BG104" s="406"/>
      <c r="BH104" s="406"/>
      <c r="BI104" s="406">
        <v>1</v>
      </c>
      <c r="BK104" s="424" t="str">
        <f t="shared" si="24"/>
        <v>+H104</v>
      </c>
      <c r="BL104" s="424" t="str">
        <f t="shared" si="24"/>
        <v>+H104</v>
      </c>
      <c r="BM104" s="424" t="str">
        <f t="shared" si="24"/>
        <v>+H104</v>
      </c>
      <c r="BN104" s="424" t="str">
        <f t="shared" si="24"/>
        <v>+H104</v>
      </c>
      <c r="BO104" s="424" t="str">
        <f t="shared" si="24"/>
        <v>+H104</v>
      </c>
      <c r="BP104" s="424" t="str">
        <f t="shared" si="24"/>
        <v>+H104</v>
      </c>
      <c r="BQ104" s="424" t="str">
        <f t="shared" si="24"/>
        <v>+H104</v>
      </c>
      <c r="BR104" s="424" t="str">
        <f t="shared" si="24"/>
        <v/>
      </c>
      <c r="BS104" s="424" t="str">
        <f t="shared" si="24"/>
        <v/>
      </c>
      <c r="BT104" s="424" t="str">
        <f t="shared" si="24"/>
        <v>+H104</v>
      </c>
      <c r="BU104" s="424" t="str">
        <f t="shared" si="24"/>
        <v>+H104</v>
      </c>
      <c r="BV104" s="424" t="str">
        <f t="shared" si="24"/>
        <v/>
      </c>
      <c r="BW104" s="424" t="str">
        <f t="shared" si="24"/>
        <v>+H104</v>
      </c>
      <c r="BX104" s="424" t="str">
        <f t="shared" si="24"/>
        <v/>
      </c>
      <c r="BY104" s="424" t="str">
        <f t="shared" si="24"/>
        <v/>
      </c>
      <c r="BZ104" s="424" t="str">
        <f t="shared" si="19"/>
        <v/>
      </c>
      <c r="CA104" s="424" t="str">
        <f t="shared" si="19"/>
        <v/>
      </c>
      <c r="CB104" s="424" t="str">
        <f t="shared" si="19"/>
        <v/>
      </c>
      <c r="CC104" s="424" t="str">
        <f t="shared" si="19"/>
        <v/>
      </c>
      <c r="CD104" s="424" t="str">
        <f t="shared" si="19"/>
        <v/>
      </c>
      <c r="CE104" s="424" t="str">
        <f t="shared" si="19"/>
        <v/>
      </c>
      <c r="CF104" s="424" t="str">
        <f t="shared" si="19"/>
        <v/>
      </c>
      <c r="CG104" s="424" t="str">
        <f t="shared" si="19"/>
        <v/>
      </c>
      <c r="CH104" s="424" t="str">
        <f t="shared" si="19"/>
        <v/>
      </c>
      <c r="CI104" s="424" t="str">
        <f t="shared" si="19"/>
        <v/>
      </c>
      <c r="CJ104" s="424" t="str">
        <f t="shared" si="19"/>
        <v/>
      </c>
      <c r="CK104" s="424" t="str">
        <f t="shared" si="19"/>
        <v/>
      </c>
      <c r="CL104" s="424" t="str">
        <f t="shared" si="19"/>
        <v>+H104</v>
      </c>
      <c r="CM104" s="424" t="str">
        <f t="shared" si="19"/>
        <v>+H104</v>
      </c>
      <c r="CN104" s="424" t="str">
        <f t="shared" si="25"/>
        <v>+H104</v>
      </c>
      <c r="CO104" s="424" t="str">
        <f t="shared" si="25"/>
        <v>+H104</v>
      </c>
      <c r="CP104" s="424" t="str">
        <f t="shared" si="25"/>
        <v>+H104</v>
      </c>
      <c r="CQ104" s="424" t="str">
        <f t="shared" si="25"/>
        <v>+H104</v>
      </c>
      <c r="CR104" s="424" t="str">
        <f t="shared" si="25"/>
        <v>+H104</v>
      </c>
      <c r="CS104" s="424" t="str">
        <f t="shared" si="25"/>
        <v>+H104</v>
      </c>
      <c r="CT104" s="424" t="str">
        <f t="shared" si="26"/>
        <v>+H104</v>
      </c>
      <c r="CU104" s="424" t="str">
        <f t="shared" si="26"/>
        <v>+H104</v>
      </c>
      <c r="CV104" s="424" t="str">
        <f t="shared" si="26"/>
        <v>+H104</v>
      </c>
      <c r="CW104" s="424" t="str">
        <f t="shared" si="26"/>
        <v>+H104</v>
      </c>
      <c r="CX104" s="424" t="str">
        <f t="shared" si="26"/>
        <v>+H104</v>
      </c>
      <c r="CY104" s="424" t="str">
        <f t="shared" si="26"/>
        <v>+H104</v>
      </c>
      <c r="CZ104" s="424" t="str">
        <f t="shared" si="26"/>
        <v>+H104</v>
      </c>
      <c r="DA104" s="424" t="str">
        <f t="shared" si="26"/>
        <v>+H104</v>
      </c>
      <c r="DB104" s="424" t="str">
        <f t="shared" si="26"/>
        <v>+H104</v>
      </c>
      <c r="DC104" s="424" t="str">
        <f t="shared" si="17"/>
        <v>+H104</v>
      </c>
      <c r="DD104" s="424" t="str">
        <f t="shared" si="17"/>
        <v>+H104</v>
      </c>
      <c r="DE104" s="424" t="str">
        <f t="shared" si="17"/>
        <v>+H104</v>
      </c>
      <c r="DF104" s="424" t="str">
        <f t="shared" si="17"/>
        <v>+H104</v>
      </c>
      <c r="DG104" s="424" t="str">
        <f t="shared" si="17"/>
        <v>+H104</v>
      </c>
      <c r="DH104" s="424" t="str">
        <f t="shared" si="17"/>
        <v/>
      </c>
      <c r="DI104" s="424" t="str">
        <f t="shared" si="17"/>
        <v/>
      </c>
      <c r="DJ104" s="424" t="str">
        <f t="shared" si="17"/>
        <v>+H104</v>
      </c>
    </row>
    <row r="105" spans="2:114">
      <c r="B105" s="1612"/>
      <c r="C105" s="1616"/>
      <c r="D105" s="1617"/>
      <c r="E105" s="1338" t="s">
        <v>633</v>
      </c>
      <c r="F105" s="422" t="s">
        <v>654</v>
      </c>
      <c r="G105" s="410" t="s">
        <v>504</v>
      </c>
      <c r="H105" s="418">
        <v>1</v>
      </c>
      <c r="I105" s="408">
        <f t="shared" si="21"/>
        <v>36</v>
      </c>
      <c r="J105" s="406">
        <v>1</v>
      </c>
      <c r="K105" s="406">
        <v>1</v>
      </c>
      <c r="L105" s="406">
        <v>1</v>
      </c>
      <c r="M105" s="406">
        <v>1</v>
      </c>
      <c r="N105" s="406">
        <v>1</v>
      </c>
      <c r="O105" s="406">
        <v>1</v>
      </c>
      <c r="P105" s="406">
        <v>1</v>
      </c>
      <c r="Q105" s="406">
        <v>1</v>
      </c>
      <c r="R105" s="406">
        <v>1</v>
      </c>
      <c r="S105" s="406">
        <v>1</v>
      </c>
      <c r="T105" s="406">
        <v>1</v>
      </c>
      <c r="U105" s="406">
        <v>1</v>
      </c>
      <c r="V105" s="406">
        <v>1</v>
      </c>
      <c r="W105" s="406"/>
      <c r="X105" s="406"/>
      <c r="Y105" s="406"/>
      <c r="Z105" s="406"/>
      <c r="AA105" s="406"/>
      <c r="AB105" s="406"/>
      <c r="AC105" s="406"/>
      <c r="AD105" s="406"/>
      <c r="AE105" s="406"/>
      <c r="AF105" s="406"/>
      <c r="AG105" s="406"/>
      <c r="AH105" s="406"/>
      <c r="AI105" s="406"/>
      <c r="AJ105" s="406"/>
      <c r="AK105" s="406">
        <v>1</v>
      </c>
      <c r="AL105" s="406">
        <v>1</v>
      </c>
      <c r="AM105" s="406">
        <v>1</v>
      </c>
      <c r="AN105" s="406">
        <v>1</v>
      </c>
      <c r="AO105" s="406">
        <v>1</v>
      </c>
      <c r="AP105" s="406">
        <v>1</v>
      </c>
      <c r="AQ105" s="406">
        <v>1</v>
      </c>
      <c r="AR105" s="406">
        <v>1</v>
      </c>
      <c r="AS105" s="406">
        <v>1</v>
      </c>
      <c r="AT105" s="406">
        <v>1</v>
      </c>
      <c r="AU105" s="406">
        <v>1</v>
      </c>
      <c r="AV105" s="406">
        <v>1</v>
      </c>
      <c r="AW105" s="406">
        <v>1</v>
      </c>
      <c r="AX105" s="406">
        <v>1</v>
      </c>
      <c r="AY105" s="406">
        <v>1</v>
      </c>
      <c r="AZ105" s="406">
        <v>1</v>
      </c>
      <c r="BA105" s="406">
        <v>1</v>
      </c>
      <c r="BB105" s="406">
        <v>1</v>
      </c>
      <c r="BC105" s="406">
        <v>1</v>
      </c>
      <c r="BD105" s="406">
        <v>1</v>
      </c>
      <c r="BE105" s="406">
        <v>1</v>
      </c>
      <c r="BF105" s="406">
        <v>1</v>
      </c>
      <c r="BG105" s="406"/>
      <c r="BH105" s="406"/>
      <c r="BI105" s="406">
        <v>1</v>
      </c>
      <c r="BK105" s="424" t="str">
        <f t="shared" ref="BK105:BZ121" si="27">IF(J105=1,"+"&amp; ADDRESS(ROW(J105), COLUMN($H105),4,1 ), "")</f>
        <v>+H105</v>
      </c>
      <c r="BL105" s="424" t="str">
        <f t="shared" si="27"/>
        <v>+H105</v>
      </c>
      <c r="BM105" s="424" t="str">
        <f t="shared" si="27"/>
        <v>+H105</v>
      </c>
      <c r="BN105" s="424" t="str">
        <f t="shared" si="27"/>
        <v>+H105</v>
      </c>
      <c r="BO105" s="424" t="str">
        <f t="shared" si="27"/>
        <v>+H105</v>
      </c>
      <c r="BP105" s="424" t="str">
        <f t="shared" si="27"/>
        <v>+H105</v>
      </c>
      <c r="BQ105" s="424" t="str">
        <f t="shared" si="27"/>
        <v>+H105</v>
      </c>
      <c r="BR105" s="424" t="str">
        <f t="shared" si="27"/>
        <v>+H105</v>
      </c>
      <c r="BS105" s="424" t="str">
        <f t="shared" si="27"/>
        <v>+H105</v>
      </c>
      <c r="BT105" s="424" t="str">
        <f t="shared" si="27"/>
        <v>+H105</v>
      </c>
      <c r="BU105" s="424" t="str">
        <f t="shared" si="27"/>
        <v>+H105</v>
      </c>
      <c r="BV105" s="424" t="str">
        <f t="shared" si="27"/>
        <v>+H105</v>
      </c>
      <c r="BW105" s="424" t="str">
        <f t="shared" si="27"/>
        <v>+H105</v>
      </c>
      <c r="BX105" s="424" t="str">
        <f t="shared" si="27"/>
        <v/>
      </c>
      <c r="BY105" s="424" t="str">
        <f t="shared" si="27"/>
        <v/>
      </c>
      <c r="BZ105" s="424" t="str">
        <f t="shared" si="19"/>
        <v/>
      </c>
      <c r="CA105" s="424" t="str">
        <f t="shared" si="19"/>
        <v/>
      </c>
      <c r="CB105" s="424" t="str">
        <f t="shared" si="19"/>
        <v/>
      </c>
      <c r="CC105" s="424" t="str">
        <f t="shared" si="19"/>
        <v/>
      </c>
      <c r="CD105" s="424" t="str">
        <f t="shared" si="19"/>
        <v/>
      </c>
      <c r="CE105" s="424" t="str">
        <f t="shared" si="19"/>
        <v/>
      </c>
      <c r="CF105" s="424" t="str">
        <f t="shared" si="19"/>
        <v/>
      </c>
      <c r="CG105" s="424" t="str">
        <f t="shared" si="19"/>
        <v/>
      </c>
      <c r="CH105" s="424" t="str">
        <f t="shared" si="19"/>
        <v/>
      </c>
      <c r="CI105" s="424" t="str">
        <f t="shared" si="19"/>
        <v/>
      </c>
      <c r="CJ105" s="424" t="str">
        <f t="shared" si="19"/>
        <v/>
      </c>
      <c r="CK105" s="424" t="str">
        <f t="shared" si="19"/>
        <v/>
      </c>
      <c r="CL105" s="424" t="str">
        <f t="shared" si="19"/>
        <v>+H105</v>
      </c>
      <c r="CM105" s="424" t="str">
        <f t="shared" si="19"/>
        <v>+H105</v>
      </c>
      <c r="CN105" s="424" t="str">
        <f t="shared" si="25"/>
        <v>+H105</v>
      </c>
      <c r="CO105" s="424" t="str">
        <f t="shared" si="25"/>
        <v>+H105</v>
      </c>
      <c r="CP105" s="424" t="str">
        <f t="shared" si="25"/>
        <v>+H105</v>
      </c>
      <c r="CQ105" s="424" t="str">
        <f t="shared" si="25"/>
        <v>+H105</v>
      </c>
      <c r="CR105" s="424" t="str">
        <f t="shared" si="25"/>
        <v>+H105</v>
      </c>
      <c r="CS105" s="424" t="str">
        <f t="shared" si="25"/>
        <v>+H105</v>
      </c>
      <c r="CT105" s="424" t="str">
        <f t="shared" si="26"/>
        <v>+H105</v>
      </c>
      <c r="CU105" s="424" t="str">
        <f t="shared" si="26"/>
        <v>+H105</v>
      </c>
      <c r="CV105" s="424" t="str">
        <f t="shared" si="26"/>
        <v>+H105</v>
      </c>
      <c r="CW105" s="424" t="str">
        <f t="shared" si="26"/>
        <v>+H105</v>
      </c>
      <c r="CX105" s="424" t="str">
        <f t="shared" si="26"/>
        <v>+H105</v>
      </c>
      <c r="CY105" s="424" t="str">
        <f t="shared" si="26"/>
        <v>+H105</v>
      </c>
      <c r="CZ105" s="424" t="str">
        <f t="shared" si="26"/>
        <v>+H105</v>
      </c>
      <c r="DA105" s="424" t="str">
        <f t="shared" si="26"/>
        <v>+H105</v>
      </c>
      <c r="DB105" s="424" t="str">
        <f t="shared" si="26"/>
        <v>+H105</v>
      </c>
      <c r="DC105" s="424" t="str">
        <f t="shared" si="17"/>
        <v>+H105</v>
      </c>
      <c r="DD105" s="424" t="str">
        <f t="shared" si="17"/>
        <v>+H105</v>
      </c>
      <c r="DE105" s="424" t="str">
        <f t="shared" si="17"/>
        <v>+H105</v>
      </c>
      <c r="DF105" s="424" t="str">
        <f t="shared" si="17"/>
        <v>+H105</v>
      </c>
      <c r="DG105" s="424" t="str">
        <f t="shared" si="17"/>
        <v>+H105</v>
      </c>
      <c r="DH105" s="424" t="str">
        <f t="shared" si="17"/>
        <v/>
      </c>
      <c r="DI105" s="424" t="str">
        <f t="shared" si="17"/>
        <v/>
      </c>
      <c r="DJ105" s="424" t="str">
        <f t="shared" si="17"/>
        <v>+H105</v>
      </c>
    </row>
    <row r="106" spans="2:114">
      <c r="B106" s="1612"/>
      <c r="C106" s="1616"/>
      <c r="D106" s="1617"/>
      <c r="E106" s="1339"/>
      <c r="F106" s="422" t="s">
        <v>655</v>
      </c>
      <c r="G106" s="410" t="s">
        <v>505</v>
      </c>
      <c r="H106" s="418">
        <v>1</v>
      </c>
      <c r="I106" s="408">
        <f t="shared" si="21"/>
        <v>35</v>
      </c>
      <c r="J106" s="406">
        <v>1</v>
      </c>
      <c r="K106" s="406">
        <v>1</v>
      </c>
      <c r="L106" s="406">
        <v>1</v>
      </c>
      <c r="M106" s="406">
        <v>1</v>
      </c>
      <c r="N106" s="406">
        <v>1</v>
      </c>
      <c r="O106" s="406">
        <v>1</v>
      </c>
      <c r="P106" s="406">
        <v>1</v>
      </c>
      <c r="Q106" s="406"/>
      <c r="R106" s="406">
        <v>1</v>
      </c>
      <c r="S106" s="406">
        <v>1</v>
      </c>
      <c r="T106" s="406">
        <v>1</v>
      </c>
      <c r="U106" s="406">
        <v>1</v>
      </c>
      <c r="V106" s="406">
        <v>1</v>
      </c>
      <c r="W106" s="406"/>
      <c r="X106" s="406"/>
      <c r="Y106" s="406"/>
      <c r="Z106" s="406"/>
      <c r="AA106" s="406"/>
      <c r="AB106" s="406"/>
      <c r="AC106" s="406"/>
      <c r="AD106" s="406"/>
      <c r="AE106" s="406"/>
      <c r="AF106" s="406"/>
      <c r="AG106" s="406"/>
      <c r="AH106" s="406"/>
      <c r="AI106" s="406"/>
      <c r="AJ106" s="406"/>
      <c r="AK106" s="406">
        <v>1</v>
      </c>
      <c r="AL106" s="406">
        <v>1</v>
      </c>
      <c r="AM106" s="406">
        <v>1</v>
      </c>
      <c r="AN106" s="406">
        <v>1</v>
      </c>
      <c r="AO106" s="406">
        <v>1</v>
      </c>
      <c r="AP106" s="406">
        <v>1</v>
      </c>
      <c r="AQ106" s="406">
        <v>1</v>
      </c>
      <c r="AR106" s="406">
        <v>1</v>
      </c>
      <c r="AS106" s="406">
        <v>1</v>
      </c>
      <c r="AT106" s="406">
        <v>1</v>
      </c>
      <c r="AU106" s="406">
        <v>1</v>
      </c>
      <c r="AV106" s="406">
        <v>1</v>
      </c>
      <c r="AW106" s="406">
        <v>1</v>
      </c>
      <c r="AX106" s="406">
        <v>1</v>
      </c>
      <c r="AY106" s="406">
        <v>1</v>
      </c>
      <c r="AZ106" s="406">
        <v>1</v>
      </c>
      <c r="BA106" s="406">
        <v>1</v>
      </c>
      <c r="BB106" s="406">
        <v>1</v>
      </c>
      <c r="BC106" s="406">
        <v>1</v>
      </c>
      <c r="BD106" s="406">
        <v>1</v>
      </c>
      <c r="BE106" s="406">
        <v>1</v>
      </c>
      <c r="BF106" s="406">
        <v>1</v>
      </c>
      <c r="BG106" s="406"/>
      <c r="BH106" s="406"/>
      <c r="BI106" s="406">
        <v>1</v>
      </c>
      <c r="BK106" s="424" t="str">
        <f t="shared" si="27"/>
        <v>+H106</v>
      </c>
      <c r="BL106" s="424" t="str">
        <f t="shared" si="27"/>
        <v>+H106</v>
      </c>
      <c r="BM106" s="424" t="str">
        <f t="shared" si="27"/>
        <v>+H106</v>
      </c>
      <c r="BN106" s="424" t="str">
        <f t="shared" si="27"/>
        <v>+H106</v>
      </c>
      <c r="BO106" s="424" t="str">
        <f t="shared" si="27"/>
        <v>+H106</v>
      </c>
      <c r="BP106" s="424" t="str">
        <f t="shared" si="27"/>
        <v>+H106</v>
      </c>
      <c r="BQ106" s="424" t="str">
        <f t="shared" si="27"/>
        <v>+H106</v>
      </c>
      <c r="BR106" s="424" t="str">
        <f t="shared" si="27"/>
        <v/>
      </c>
      <c r="BS106" s="424" t="str">
        <f t="shared" si="27"/>
        <v>+H106</v>
      </c>
      <c r="BT106" s="424" t="str">
        <f t="shared" si="27"/>
        <v>+H106</v>
      </c>
      <c r="BU106" s="424" t="str">
        <f t="shared" si="27"/>
        <v>+H106</v>
      </c>
      <c r="BV106" s="424" t="str">
        <f t="shared" si="27"/>
        <v>+H106</v>
      </c>
      <c r="BW106" s="424" t="str">
        <f t="shared" si="27"/>
        <v>+H106</v>
      </c>
      <c r="BX106" s="424" t="str">
        <f t="shared" si="27"/>
        <v/>
      </c>
      <c r="BY106" s="424" t="str">
        <f t="shared" si="27"/>
        <v/>
      </c>
      <c r="BZ106" s="424" t="str">
        <f t="shared" si="19"/>
        <v/>
      </c>
      <c r="CA106" s="424" t="str">
        <f t="shared" si="19"/>
        <v/>
      </c>
      <c r="CB106" s="424" t="str">
        <f t="shared" si="19"/>
        <v/>
      </c>
      <c r="CC106" s="424" t="str">
        <f t="shared" si="19"/>
        <v/>
      </c>
      <c r="CD106" s="424" t="str">
        <f t="shared" si="19"/>
        <v/>
      </c>
      <c r="CE106" s="424" t="str">
        <f t="shared" si="19"/>
        <v/>
      </c>
      <c r="CF106" s="424" t="str">
        <f t="shared" si="19"/>
        <v/>
      </c>
      <c r="CG106" s="424" t="str">
        <f t="shared" si="19"/>
        <v/>
      </c>
      <c r="CH106" s="424" t="str">
        <f t="shared" si="19"/>
        <v/>
      </c>
      <c r="CI106" s="424" t="str">
        <f t="shared" si="19"/>
        <v/>
      </c>
      <c r="CJ106" s="424" t="str">
        <f t="shared" si="19"/>
        <v/>
      </c>
      <c r="CK106" s="424" t="str">
        <f t="shared" si="19"/>
        <v/>
      </c>
      <c r="CL106" s="424" t="str">
        <f t="shared" si="19"/>
        <v>+H106</v>
      </c>
      <c r="CM106" s="424" t="str">
        <f t="shared" si="19"/>
        <v>+H106</v>
      </c>
      <c r="CN106" s="424" t="str">
        <f t="shared" si="25"/>
        <v>+H106</v>
      </c>
      <c r="CO106" s="424" t="str">
        <f t="shared" si="25"/>
        <v>+H106</v>
      </c>
      <c r="CP106" s="424" t="str">
        <f t="shared" si="25"/>
        <v>+H106</v>
      </c>
      <c r="CQ106" s="424" t="str">
        <f t="shared" si="25"/>
        <v>+H106</v>
      </c>
      <c r="CR106" s="424" t="str">
        <f t="shared" si="25"/>
        <v>+H106</v>
      </c>
      <c r="CS106" s="424" t="str">
        <f t="shared" si="25"/>
        <v>+H106</v>
      </c>
      <c r="CT106" s="424" t="str">
        <f t="shared" si="26"/>
        <v>+H106</v>
      </c>
      <c r="CU106" s="424" t="str">
        <f t="shared" si="26"/>
        <v>+H106</v>
      </c>
      <c r="CV106" s="424" t="str">
        <f t="shared" si="26"/>
        <v>+H106</v>
      </c>
      <c r="CW106" s="424" t="str">
        <f t="shared" si="26"/>
        <v>+H106</v>
      </c>
      <c r="CX106" s="424" t="str">
        <f t="shared" si="26"/>
        <v>+H106</v>
      </c>
      <c r="CY106" s="424" t="str">
        <f t="shared" si="26"/>
        <v>+H106</v>
      </c>
      <c r="CZ106" s="424" t="str">
        <f t="shared" si="26"/>
        <v>+H106</v>
      </c>
      <c r="DA106" s="424" t="str">
        <f t="shared" si="26"/>
        <v>+H106</v>
      </c>
      <c r="DB106" s="424" t="str">
        <f t="shared" si="26"/>
        <v>+H106</v>
      </c>
      <c r="DC106" s="424" t="str">
        <f t="shared" si="17"/>
        <v>+H106</v>
      </c>
      <c r="DD106" s="424" t="str">
        <f t="shared" si="17"/>
        <v>+H106</v>
      </c>
      <c r="DE106" s="424" t="str">
        <f t="shared" si="17"/>
        <v>+H106</v>
      </c>
      <c r="DF106" s="424" t="str">
        <f t="shared" si="17"/>
        <v>+H106</v>
      </c>
      <c r="DG106" s="424" t="str">
        <f t="shared" si="17"/>
        <v>+H106</v>
      </c>
      <c r="DH106" s="424" t="str">
        <f t="shared" si="17"/>
        <v/>
      </c>
      <c r="DI106" s="424" t="str">
        <f t="shared" si="17"/>
        <v/>
      </c>
      <c r="DJ106" s="424" t="str">
        <f t="shared" si="17"/>
        <v>+H106</v>
      </c>
    </row>
    <row r="107" spans="2:114">
      <c r="B107" s="1612"/>
      <c r="C107" s="1616"/>
      <c r="D107" s="1617"/>
      <c r="E107" s="1339"/>
      <c r="F107" s="422" t="s">
        <v>656</v>
      </c>
      <c r="G107" s="410" t="s">
        <v>506</v>
      </c>
      <c r="H107" s="418">
        <v>1</v>
      </c>
      <c r="I107" s="408">
        <f t="shared" si="21"/>
        <v>34</v>
      </c>
      <c r="J107" s="406">
        <v>1</v>
      </c>
      <c r="K107" s="406">
        <v>1</v>
      </c>
      <c r="L107" s="406">
        <v>1</v>
      </c>
      <c r="M107" s="406">
        <v>1</v>
      </c>
      <c r="N107" s="406">
        <v>1</v>
      </c>
      <c r="O107" s="406">
        <v>1</v>
      </c>
      <c r="P107" s="406">
        <v>1</v>
      </c>
      <c r="Q107" s="406"/>
      <c r="R107" s="406"/>
      <c r="S107" s="406">
        <v>1</v>
      </c>
      <c r="T107" s="406">
        <v>1</v>
      </c>
      <c r="U107" s="406">
        <v>1</v>
      </c>
      <c r="V107" s="406">
        <v>1</v>
      </c>
      <c r="W107" s="406"/>
      <c r="X107" s="406"/>
      <c r="Y107" s="406"/>
      <c r="Z107" s="406"/>
      <c r="AA107" s="406"/>
      <c r="AB107" s="406"/>
      <c r="AC107" s="406"/>
      <c r="AD107" s="406"/>
      <c r="AE107" s="406"/>
      <c r="AF107" s="406"/>
      <c r="AG107" s="406"/>
      <c r="AH107" s="406"/>
      <c r="AI107" s="406"/>
      <c r="AJ107" s="406"/>
      <c r="AK107" s="406">
        <v>1</v>
      </c>
      <c r="AL107" s="406">
        <v>1</v>
      </c>
      <c r="AM107" s="406">
        <v>1</v>
      </c>
      <c r="AN107" s="406">
        <v>1</v>
      </c>
      <c r="AO107" s="406">
        <v>1</v>
      </c>
      <c r="AP107" s="406">
        <v>1</v>
      </c>
      <c r="AQ107" s="406">
        <v>1</v>
      </c>
      <c r="AR107" s="406">
        <v>1</v>
      </c>
      <c r="AS107" s="406">
        <v>1</v>
      </c>
      <c r="AT107" s="406">
        <v>1</v>
      </c>
      <c r="AU107" s="406">
        <v>1</v>
      </c>
      <c r="AV107" s="406">
        <v>1</v>
      </c>
      <c r="AW107" s="406">
        <v>1</v>
      </c>
      <c r="AX107" s="406">
        <v>1</v>
      </c>
      <c r="AY107" s="406">
        <v>1</v>
      </c>
      <c r="AZ107" s="406">
        <v>1</v>
      </c>
      <c r="BA107" s="406">
        <v>1</v>
      </c>
      <c r="BB107" s="406">
        <v>1</v>
      </c>
      <c r="BC107" s="406">
        <v>1</v>
      </c>
      <c r="BD107" s="406">
        <v>1</v>
      </c>
      <c r="BE107" s="406">
        <v>1</v>
      </c>
      <c r="BF107" s="406">
        <v>1</v>
      </c>
      <c r="BG107" s="406"/>
      <c r="BH107" s="406"/>
      <c r="BI107" s="406">
        <v>1</v>
      </c>
      <c r="BK107" s="424" t="str">
        <f t="shared" si="27"/>
        <v>+H107</v>
      </c>
      <c r="BL107" s="424" t="str">
        <f t="shared" si="27"/>
        <v>+H107</v>
      </c>
      <c r="BM107" s="424" t="str">
        <f t="shared" si="27"/>
        <v>+H107</v>
      </c>
      <c r="BN107" s="424" t="str">
        <f t="shared" si="27"/>
        <v>+H107</v>
      </c>
      <c r="BO107" s="424" t="str">
        <f t="shared" si="27"/>
        <v>+H107</v>
      </c>
      <c r="BP107" s="424" t="str">
        <f t="shared" si="27"/>
        <v>+H107</v>
      </c>
      <c r="BQ107" s="424" t="str">
        <f t="shared" si="27"/>
        <v>+H107</v>
      </c>
      <c r="BR107" s="424" t="str">
        <f t="shared" si="27"/>
        <v/>
      </c>
      <c r="BS107" s="424" t="str">
        <f t="shared" si="27"/>
        <v/>
      </c>
      <c r="BT107" s="424" t="str">
        <f t="shared" si="27"/>
        <v>+H107</v>
      </c>
      <c r="BU107" s="424" t="str">
        <f t="shared" si="27"/>
        <v>+H107</v>
      </c>
      <c r="BV107" s="424" t="str">
        <f t="shared" si="27"/>
        <v>+H107</v>
      </c>
      <c r="BW107" s="424" t="str">
        <f t="shared" si="27"/>
        <v>+H107</v>
      </c>
      <c r="BX107" s="424" t="str">
        <f t="shared" si="27"/>
        <v/>
      </c>
      <c r="BY107" s="424" t="str">
        <f t="shared" si="27"/>
        <v/>
      </c>
      <c r="BZ107" s="424" t="str">
        <f t="shared" si="19"/>
        <v/>
      </c>
      <c r="CA107" s="424" t="str">
        <f t="shared" si="19"/>
        <v/>
      </c>
      <c r="CB107" s="424" t="str">
        <f t="shared" si="19"/>
        <v/>
      </c>
      <c r="CC107" s="424" t="str">
        <f t="shared" si="19"/>
        <v/>
      </c>
      <c r="CD107" s="424" t="str">
        <f t="shared" si="19"/>
        <v/>
      </c>
      <c r="CE107" s="424" t="str">
        <f t="shared" ref="CE107:CS129" si="28">IF(AD107=1,"+"&amp; ADDRESS(ROW(AD107), COLUMN($H107),4,1 ), "")</f>
        <v/>
      </c>
      <c r="CF107" s="424" t="str">
        <f t="shared" si="28"/>
        <v/>
      </c>
      <c r="CG107" s="424" t="str">
        <f t="shared" si="28"/>
        <v/>
      </c>
      <c r="CH107" s="424" t="str">
        <f t="shared" si="28"/>
        <v/>
      </c>
      <c r="CI107" s="424" t="str">
        <f t="shared" si="28"/>
        <v/>
      </c>
      <c r="CJ107" s="424" t="str">
        <f t="shared" si="28"/>
        <v/>
      </c>
      <c r="CK107" s="424" t="str">
        <f t="shared" si="28"/>
        <v/>
      </c>
      <c r="CL107" s="424" t="str">
        <f t="shared" si="28"/>
        <v>+H107</v>
      </c>
      <c r="CM107" s="424" t="str">
        <f t="shared" si="28"/>
        <v>+H107</v>
      </c>
      <c r="CN107" s="424" t="str">
        <f t="shared" si="25"/>
        <v>+H107</v>
      </c>
      <c r="CO107" s="424" t="str">
        <f t="shared" si="25"/>
        <v>+H107</v>
      </c>
      <c r="CP107" s="424" t="str">
        <f t="shared" si="25"/>
        <v>+H107</v>
      </c>
      <c r="CQ107" s="424" t="str">
        <f t="shared" si="25"/>
        <v>+H107</v>
      </c>
      <c r="CR107" s="424" t="str">
        <f t="shared" si="25"/>
        <v>+H107</v>
      </c>
      <c r="CS107" s="424" t="str">
        <f t="shared" si="25"/>
        <v>+H107</v>
      </c>
      <c r="CT107" s="424" t="str">
        <f t="shared" si="26"/>
        <v>+H107</v>
      </c>
      <c r="CU107" s="424" t="str">
        <f t="shared" si="26"/>
        <v>+H107</v>
      </c>
      <c r="CV107" s="424" t="str">
        <f t="shared" si="26"/>
        <v>+H107</v>
      </c>
      <c r="CW107" s="424" t="str">
        <f t="shared" si="26"/>
        <v>+H107</v>
      </c>
      <c r="CX107" s="424" t="str">
        <f t="shared" si="26"/>
        <v>+H107</v>
      </c>
      <c r="CY107" s="424" t="str">
        <f t="shared" si="26"/>
        <v>+H107</v>
      </c>
      <c r="CZ107" s="424" t="str">
        <f t="shared" si="26"/>
        <v>+H107</v>
      </c>
      <c r="DA107" s="424" t="str">
        <f t="shared" si="26"/>
        <v>+H107</v>
      </c>
      <c r="DB107" s="424" t="str">
        <f t="shared" si="26"/>
        <v>+H107</v>
      </c>
      <c r="DC107" s="424" t="str">
        <f t="shared" si="17"/>
        <v>+H107</v>
      </c>
      <c r="DD107" s="424" t="str">
        <f t="shared" si="17"/>
        <v>+H107</v>
      </c>
      <c r="DE107" s="424" t="str">
        <f t="shared" si="17"/>
        <v>+H107</v>
      </c>
      <c r="DF107" s="424" t="str">
        <f t="shared" si="17"/>
        <v>+H107</v>
      </c>
      <c r="DG107" s="424" t="str">
        <f t="shared" si="17"/>
        <v>+H107</v>
      </c>
      <c r="DH107" s="424" t="str">
        <f t="shared" si="17"/>
        <v/>
      </c>
      <c r="DI107" s="424" t="str">
        <f t="shared" si="17"/>
        <v/>
      </c>
      <c r="DJ107" s="424" t="str">
        <f t="shared" si="17"/>
        <v>+H107</v>
      </c>
    </row>
    <row r="108" spans="2:114">
      <c r="B108" s="1612"/>
      <c r="C108" s="1616"/>
      <c r="D108" s="1617"/>
      <c r="E108" s="1339"/>
      <c r="F108" s="422" t="s">
        <v>657</v>
      </c>
      <c r="G108" s="410" t="s">
        <v>507</v>
      </c>
      <c r="H108" s="418">
        <v>1</v>
      </c>
      <c r="I108" s="408">
        <f t="shared" si="21"/>
        <v>33</v>
      </c>
      <c r="J108" s="406">
        <v>1</v>
      </c>
      <c r="K108" s="406">
        <v>1</v>
      </c>
      <c r="L108" s="406">
        <v>1</v>
      </c>
      <c r="M108" s="406">
        <v>1</v>
      </c>
      <c r="N108" s="406">
        <v>1</v>
      </c>
      <c r="O108" s="406">
        <v>1</v>
      </c>
      <c r="P108" s="406">
        <v>1</v>
      </c>
      <c r="Q108" s="406"/>
      <c r="R108" s="406"/>
      <c r="S108" s="406">
        <v>1</v>
      </c>
      <c r="T108" s="406">
        <v>1</v>
      </c>
      <c r="U108" s="406"/>
      <c r="V108" s="406">
        <v>1</v>
      </c>
      <c r="W108" s="406"/>
      <c r="X108" s="406"/>
      <c r="Y108" s="406"/>
      <c r="Z108" s="406"/>
      <c r="AA108" s="406"/>
      <c r="AB108" s="406"/>
      <c r="AC108" s="406"/>
      <c r="AD108" s="406"/>
      <c r="AE108" s="406"/>
      <c r="AF108" s="406"/>
      <c r="AG108" s="406"/>
      <c r="AH108" s="406"/>
      <c r="AI108" s="406"/>
      <c r="AJ108" s="406"/>
      <c r="AK108" s="406">
        <v>1</v>
      </c>
      <c r="AL108" s="406">
        <v>1</v>
      </c>
      <c r="AM108" s="406">
        <v>1</v>
      </c>
      <c r="AN108" s="406">
        <v>1</v>
      </c>
      <c r="AO108" s="406">
        <v>1</v>
      </c>
      <c r="AP108" s="406">
        <v>1</v>
      </c>
      <c r="AQ108" s="406">
        <v>1</v>
      </c>
      <c r="AR108" s="406">
        <v>1</v>
      </c>
      <c r="AS108" s="406">
        <v>1</v>
      </c>
      <c r="AT108" s="406">
        <v>1</v>
      </c>
      <c r="AU108" s="406">
        <v>1</v>
      </c>
      <c r="AV108" s="406">
        <v>1</v>
      </c>
      <c r="AW108" s="406">
        <v>1</v>
      </c>
      <c r="AX108" s="406">
        <v>1</v>
      </c>
      <c r="AY108" s="406">
        <v>1</v>
      </c>
      <c r="AZ108" s="406">
        <v>1</v>
      </c>
      <c r="BA108" s="406">
        <v>1</v>
      </c>
      <c r="BB108" s="406">
        <v>1</v>
      </c>
      <c r="BC108" s="406">
        <v>1</v>
      </c>
      <c r="BD108" s="406">
        <v>1</v>
      </c>
      <c r="BE108" s="406">
        <v>1</v>
      </c>
      <c r="BF108" s="406">
        <v>1</v>
      </c>
      <c r="BG108" s="406"/>
      <c r="BH108" s="406"/>
      <c r="BI108" s="406">
        <v>1</v>
      </c>
      <c r="BK108" s="424" t="str">
        <f t="shared" si="27"/>
        <v>+H108</v>
      </c>
      <c r="BL108" s="424" t="str">
        <f t="shared" si="27"/>
        <v>+H108</v>
      </c>
      <c r="BM108" s="424" t="str">
        <f t="shared" si="27"/>
        <v>+H108</v>
      </c>
      <c r="BN108" s="424" t="str">
        <f t="shared" si="27"/>
        <v>+H108</v>
      </c>
      <c r="BO108" s="424" t="str">
        <f t="shared" si="27"/>
        <v>+H108</v>
      </c>
      <c r="BP108" s="424" t="str">
        <f t="shared" si="27"/>
        <v>+H108</v>
      </c>
      <c r="BQ108" s="424" t="str">
        <f t="shared" si="27"/>
        <v>+H108</v>
      </c>
      <c r="BR108" s="424" t="str">
        <f t="shared" si="27"/>
        <v/>
      </c>
      <c r="BS108" s="424" t="str">
        <f t="shared" si="27"/>
        <v/>
      </c>
      <c r="BT108" s="424" t="str">
        <f t="shared" si="27"/>
        <v>+H108</v>
      </c>
      <c r="BU108" s="424" t="str">
        <f t="shared" si="27"/>
        <v>+H108</v>
      </c>
      <c r="BV108" s="424" t="str">
        <f t="shared" si="27"/>
        <v/>
      </c>
      <c r="BW108" s="424" t="str">
        <f t="shared" si="27"/>
        <v>+H108</v>
      </c>
      <c r="BX108" s="424" t="str">
        <f t="shared" si="27"/>
        <v/>
      </c>
      <c r="BY108" s="424" t="str">
        <f t="shared" si="27"/>
        <v/>
      </c>
      <c r="BZ108" s="424" t="str">
        <f t="shared" si="27"/>
        <v/>
      </c>
      <c r="CA108" s="424" t="str">
        <f t="shared" ref="CA108:CD129" si="29">IF(Z108=1,"+"&amp; ADDRESS(ROW(Z108), COLUMN($H108),4,1 ), "")</f>
        <v/>
      </c>
      <c r="CB108" s="424" t="str">
        <f t="shared" si="29"/>
        <v/>
      </c>
      <c r="CC108" s="424" t="str">
        <f t="shared" si="29"/>
        <v/>
      </c>
      <c r="CD108" s="424" t="str">
        <f t="shared" si="29"/>
        <v/>
      </c>
      <c r="CE108" s="424" t="str">
        <f t="shared" si="28"/>
        <v/>
      </c>
      <c r="CF108" s="424" t="str">
        <f t="shared" si="28"/>
        <v/>
      </c>
      <c r="CG108" s="424" t="str">
        <f t="shared" si="28"/>
        <v/>
      </c>
      <c r="CH108" s="424" t="str">
        <f t="shared" si="28"/>
        <v/>
      </c>
      <c r="CI108" s="424" t="str">
        <f t="shared" si="28"/>
        <v/>
      </c>
      <c r="CJ108" s="424" t="str">
        <f t="shared" si="28"/>
        <v/>
      </c>
      <c r="CK108" s="424" t="str">
        <f t="shared" si="28"/>
        <v/>
      </c>
      <c r="CL108" s="424" t="str">
        <f t="shared" si="28"/>
        <v>+H108</v>
      </c>
      <c r="CM108" s="424" t="str">
        <f t="shared" si="28"/>
        <v>+H108</v>
      </c>
      <c r="CN108" s="424" t="str">
        <f t="shared" si="25"/>
        <v>+H108</v>
      </c>
      <c r="CO108" s="424" t="str">
        <f t="shared" si="25"/>
        <v>+H108</v>
      </c>
      <c r="CP108" s="424" t="str">
        <f t="shared" si="25"/>
        <v>+H108</v>
      </c>
      <c r="CQ108" s="424" t="str">
        <f t="shared" si="25"/>
        <v>+H108</v>
      </c>
      <c r="CR108" s="424" t="str">
        <f t="shared" si="25"/>
        <v>+H108</v>
      </c>
      <c r="CS108" s="424" t="str">
        <f t="shared" si="25"/>
        <v>+H108</v>
      </c>
      <c r="CT108" s="424" t="str">
        <f t="shared" si="26"/>
        <v>+H108</v>
      </c>
      <c r="CU108" s="424" t="str">
        <f t="shared" si="26"/>
        <v>+H108</v>
      </c>
      <c r="CV108" s="424" t="str">
        <f t="shared" si="26"/>
        <v>+H108</v>
      </c>
      <c r="CW108" s="424" t="str">
        <f t="shared" si="26"/>
        <v>+H108</v>
      </c>
      <c r="CX108" s="424" t="str">
        <f t="shared" si="26"/>
        <v>+H108</v>
      </c>
      <c r="CY108" s="424" t="str">
        <f t="shared" si="26"/>
        <v>+H108</v>
      </c>
      <c r="CZ108" s="424" t="str">
        <f t="shared" si="26"/>
        <v>+H108</v>
      </c>
      <c r="DA108" s="424" t="str">
        <f t="shared" si="26"/>
        <v>+H108</v>
      </c>
      <c r="DB108" s="424" t="str">
        <f t="shared" si="26"/>
        <v>+H108</v>
      </c>
      <c r="DC108" s="424" t="str">
        <f t="shared" si="17"/>
        <v>+H108</v>
      </c>
      <c r="DD108" s="424" t="str">
        <f t="shared" si="17"/>
        <v>+H108</v>
      </c>
      <c r="DE108" s="424" t="str">
        <f t="shared" si="17"/>
        <v>+H108</v>
      </c>
      <c r="DF108" s="424" t="str">
        <f t="shared" si="17"/>
        <v>+H108</v>
      </c>
      <c r="DG108" s="424" t="str">
        <f t="shared" si="17"/>
        <v>+H108</v>
      </c>
      <c r="DH108" s="424" t="str">
        <f t="shared" si="17"/>
        <v/>
      </c>
      <c r="DI108" s="424" t="str">
        <f t="shared" si="17"/>
        <v/>
      </c>
      <c r="DJ108" s="424" t="str">
        <f t="shared" si="17"/>
        <v>+H108</v>
      </c>
    </row>
    <row r="109" spans="2:114">
      <c r="B109" s="1612"/>
      <c r="C109" s="1618"/>
      <c r="D109" s="1619"/>
      <c r="E109" s="1339"/>
      <c r="F109" s="423" t="s">
        <v>658</v>
      </c>
      <c r="G109" s="411" t="s">
        <v>508</v>
      </c>
      <c r="H109" s="418">
        <v>1</v>
      </c>
      <c r="I109" s="408">
        <f t="shared" si="21"/>
        <v>33</v>
      </c>
      <c r="J109" s="406">
        <v>1</v>
      </c>
      <c r="K109" s="406">
        <v>1</v>
      </c>
      <c r="L109" s="406">
        <v>1</v>
      </c>
      <c r="M109" s="406">
        <v>1</v>
      </c>
      <c r="N109" s="406">
        <v>1</v>
      </c>
      <c r="O109" s="406">
        <v>1</v>
      </c>
      <c r="P109" s="406">
        <v>1</v>
      </c>
      <c r="Q109" s="406"/>
      <c r="R109" s="406"/>
      <c r="S109" s="406">
        <v>1</v>
      </c>
      <c r="T109" s="406">
        <v>1</v>
      </c>
      <c r="U109" s="406"/>
      <c r="V109" s="406">
        <v>1</v>
      </c>
      <c r="W109" s="406"/>
      <c r="X109" s="406"/>
      <c r="Y109" s="406"/>
      <c r="Z109" s="406"/>
      <c r="AA109" s="406"/>
      <c r="AB109" s="406"/>
      <c r="AC109" s="406"/>
      <c r="AD109" s="406"/>
      <c r="AE109" s="406"/>
      <c r="AF109" s="406"/>
      <c r="AG109" s="406"/>
      <c r="AH109" s="406"/>
      <c r="AI109" s="406"/>
      <c r="AJ109" s="406"/>
      <c r="AK109" s="406">
        <v>1</v>
      </c>
      <c r="AL109" s="406">
        <v>1</v>
      </c>
      <c r="AM109" s="406">
        <v>1</v>
      </c>
      <c r="AN109" s="406">
        <v>1</v>
      </c>
      <c r="AO109" s="406">
        <v>1</v>
      </c>
      <c r="AP109" s="406">
        <v>1</v>
      </c>
      <c r="AQ109" s="406">
        <v>1</v>
      </c>
      <c r="AR109" s="406">
        <v>1</v>
      </c>
      <c r="AS109" s="406">
        <v>1</v>
      </c>
      <c r="AT109" s="406">
        <v>1</v>
      </c>
      <c r="AU109" s="406">
        <v>1</v>
      </c>
      <c r="AV109" s="406">
        <v>1</v>
      </c>
      <c r="AW109" s="406">
        <v>1</v>
      </c>
      <c r="AX109" s="406">
        <v>1</v>
      </c>
      <c r="AY109" s="406">
        <v>1</v>
      </c>
      <c r="AZ109" s="406">
        <v>1</v>
      </c>
      <c r="BA109" s="406">
        <v>1</v>
      </c>
      <c r="BB109" s="406">
        <v>1</v>
      </c>
      <c r="BC109" s="406">
        <v>1</v>
      </c>
      <c r="BD109" s="406">
        <v>1</v>
      </c>
      <c r="BE109" s="406">
        <v>1</v>
      </c>
      <c r="BF109" s="406">
        <v>1</v>
      </c>
      <c r="BG109" s="406"/>
      <c r="BH109" s="406"/>
      <c r="BI109" s="406">
        <v>1</v>
      </c>
      <c r="BK109" s="424" t="str">
        <f t="shared" si="27"/>
        <v>+H109</v>
      </c>
      <c r="BL109" s="424" t="str">
        <f t="shared" si="27"/>
        <v>+H109</v>
      </c>
      <c r="BM109" s="424" t="str">
        <f t="shared" si="27"/>
        <v>+H109</v>
      </c>
      <c r="BN109" s="424" t="str">
        <f t="shared" si="27"/>
        <v>+H109</v>
      </c>
      <c r="BO109" s="424" t="str">
        <f t="shared" si="27"/>
        <v>+H109</v>
      </c>
      <c r="BP109" s="424" t="str">
        <f t="shared" si="27"/>
        <v>+H109</v>
      </c>
      <c r="BQ109" s="424" t="str">
        <f t="shared" si="27"/>
        <v>+H109</v>
      </c>
      <c r="BR109" s="424" t="str">
        <f t="shared" si="27"/>
        <v/>
      </c>
      <c r="BS109" s="424" t="str">
        <f t="shared" si="27"/>
        <v/>
      </c>
      <c r="BT109" s="424" t="str">
        <f t="shared" si="27"/>
        <v>+H109</v>
      </c>
      <c r="BU109" s="424" t="str">
        <f t="shared" si="27"/>
        <v>+H109</v>
      </c>
      <c r="BV109" s="424" t="str">
        <f t="shared" si="27"/>
        <v/>
      </c>
      <c r="BW109" s="424" t="str">
        <f t="shared" si="27"/>
        <v>+H109</v>
      </c>
      <c r="BX109" s="424" t="str">
        <f t="shared" si="27"/>
        <v/>
      </c>
      <c r="BY109" s="424" t="str">
        <f t="shared" si="27"/>
        <v/>
      </c>
      <c r="BZ109" s="424" t="str">
        <f t="shared" si="27"/>
        <v/>
      </c>
      <c r="CA109" s="424" t="str">
        <f t="shared" si="29"/>
        <v/>
      </c>
      <c r="CB109" s="424" t="str">
        <f t="shared" si="29"/>
        <v/>
      </c>
      <c r="CC109" s="424" t="str">
        <f t="shared" si="29"/>
        <v/>
      </c>
      <c r="CD109" s="424" t="str">
        <f t="shared" si="29"/>
        <v/>
      </c>
      <c r="CE109" s="424" t="str">
        <f t="shared" si="28"/>
        <v/>
      </c>
      <c r="CF109" s="424" t="str">
        <f t="shared" si="28"/>
        <v/>
      </c>
      <c r="CG109" s="424" t="str">
        <f t="shared" si="28"/>
        <v/>
      </c>
      <c r="CH109" s="424" t="str">
        <f t="shared" si="28"/>
        <v/>
      </c>
      <c r="CI109" s="424" t="str">
        <f t="shared" si="28"/>
        <v/>
      </c>
      <c r="CJ109" s="424" t="str">
        <f t="shared" si="28"/>
        <v/>
      </c>
      <c r="CK109" s="424" t="str">
        <f t="shared" si="28"/>
        <v/>
      </c>
      <c r="CL109" s="424" t="str">
        <f t="shared" si="28"/>
        <v>+H109</v>
      </c>
      <c r="CM109" s="424" t="str">
        <f t="shared" si="28"/>
        <v>+H109</v>
      </c>
      <c r="CN109" s="424" t="str">
        <f t="shared" si="25"/>
        <v>+H109</v>
      </c>
      <c r="CO109" s="424" t="str">
        <f t="shared" si="25"/>
        <v>+H109</v>
      </c>
      <c r="CP109" s="424" t="str">
        <f t="shared" si="25"/>
        <v>+H109</v>
      </c>
      <c r="CQ109" s="424" t="str">
        <f t="shared" si="25"/>
        <v>+H109</v>
      </c>
      <c r="CR109" s="424" t="str">
        <f t="shared" si="25"/>
        <v>+H109</v>
      </c>
      <c r="CS109" s="424" t="str">
        <f t="shared" si="25"/>
        <v>+H109</v>
      </c>
      <c r="CT109" s="424" t="str">
        <f t="shared" si="26"/>
        <v>+H109</v>
      </c>
      <c r="CU109" s="424" t="str">
        <f t="shared" si="26"/>
        <v>+H109</v>
      </c>
      <c r="CV109" s="424" t="str">
        <f t="shared" si="26"/>
        <v>+H109</v>
      </c>
      <c r="CW109" s="424" t="str">
        <f t="shared" si="26"/>
        <v>+H109</v>
      </c>
      <c r="CX109" s="424" t="str">
        <f t="shared" si="26"/>
        <v>+H109</v>
      </c>
      <c r="CY109" s="424" t="str">
        <f t="shared" si="26"/>
        <v>+H109</v>
      </c>
      <c r="CZ109" s="424" t="str">
        <f t="shared" si="26"/>
        <v>+H109</v>
      </c>
      <c r="DA109" s="424" t="str">
        <f t="shared" si="26"/>
        <v>+H109</v>
      </c>
      <c r="DB109" s="424" t="str">
        <f t="shared" si="26"/>
        <v>+H109</v>
      </c>
      <c r="DC109" s="424" t="str">
        <f t="shared" si="17"/>
        <v>+H109</v>
      </c>
      <c r="DD109" s="424" t="str">
        <f t="shared" si="17"/>
        <v>+H109</v>
      </c>
      <c r="DE109" s="424" t="str">
        <f t="shared" si="17"/>
        <v>+H109</v>
      </c>
      <c r="DF109" s="424" t="str">
        <f t="shared" si="17"/>
        <v>+H109</v>
      </c>
      <c r="DG109" s="424" t="str">
        <f t="shared" si="17"/>
        <v>+H109</v>
      </c>
      <c r="DH109" s="424" t="str">
        <f t="shared" si="17"/>
        <v/>
      </c>
      <c r="DI109" s="424" t="str">
        <f t="shared" si="17"/>
        <v/>
      </c>
      <c r="DJ109" s="424" t="str">
        <f t="shared" si="17"/>
        <v>+H109</v>
      </c>
    </row>
    <row r="110" spans="2:114">
      <c r="B110" s="1612"/>
      <c r="C110" s="1620" t="s">
        <v>638</v>
      </c>
      <c r="D110" s="1617"/>
      <c r="E110" s="1338" t="s">
        <v>634</v>
      </c>
      <c r="F110" s="422" t="s">
        <v>659</v>
      </c>
      <c r="G110" s="410" t="s">
        <v>509</v>
      </c>
      <c r="H110" s="418">
        <v>1</v>
      </c>
      <c r="I110" s="408">
        <f t="shared" si="21"/>
        <v>36</v>
      </c>
      <c r="J110" s="406">
        <v>1</v>
      </c>
      <c r="K110" s="406">
        <v>1</v>
      </c>
      <c r="L110" s="406">
        <v>1</v>
      </c>
      <c r="M110" s="406">
        <v>1</v>
      </c>
      <c r="N110" s="406">
        <v>1</v>
      </c>
      <c r="O110" s="406">
        <v>1</v>
      </c>
      <c r="P110" s="406">
        <v>1</v>
      </c>
      <c r="Q110" s="406">
        <v>1</v>
      </c>
      <c r="R110" s="406">
        <v>1</v>
      </c>
      <c r="S110" s="406">
        <v>1</v>
      </c>
      <c r="T110" s="406">
        <v>1</v>
      </c>
      <c r="U110" s="406">
        <v>1</v>
      </c>
      <c r="V110" s="406">
        <v>1</v>
      </c>
      <c r="W110" s="406"/>
      <c r="X110" s="406"/>
      <c r="Y110" s="406"/>
      <c r="Z110" s="406"/>
      <c r="AA110" s="406"/>
      <c r="AB110" s="406"/>
      <c r="AC110" s="406"/>
      <c r="AD110" s="406"/>
      <c r="AE110" s="406"/>
      <c r="AF110" s="406"/>
      <c r="AG110" s="406"/>
      <c r="AH110" s="406"/>
      <c r="AI110" s="406"/>
      <c r="AJ110" s="406"/>
      <c r="AK110" s="406">
        <v>1</v>
      </c>
      <c r="AL110" s="406">
        <v>1</v>
      </c>
      <c r="AM110" s="406">
        <v>1</v>
      </c>
      <c r="AN110" s="406">
        <v>1</v>
      </c>
      <c r="AO110" s="406">
        <v>1</v>
      </c>
      <c r="AP110" s="406">
        <v>1</v>
      </c>
      <c r="AQ110" s="406">
        <v>1</v>
      </c>
      <c r="AR110" s="406">
        <v>1</v>
      </c>
      <c r="AS110" s="406">
        <v>1</v>
      </c>
      <c r="AT110" s="406">
        <v>1</v>
      </c>
      <c r="AU110" s="406">
        <v>1</v>
      </c>
      <c r="AV110" s="406">
        <v>1</v>
      </c>
      <c r="AW110" s="406">
        <v>1</v>
      </c>
      <c r="AX110" s="406">
        <v>1</v>
      </c>
      <c r="AY110" s="406">
        <v>1</v>
      </c>
      <c r="AZ110" s="406">
        <v>1</v>
      </c>
      <c r="BA110" s="406">
        <v>1</v>
      </c>
      <c r="BB110" s="406">
        <v>1</v>
      </c>
      <c r="BC110" s="406">
        <v>1</v>
      </c>
      <c r="BD110" s="406">
        <v>1</v>
      </c>
      <c r="BE110" s="406">
        <v>1</v>
      </c>
      <c r="BF110" s="406">
        <v>1</v>
      </c>
      <c r="BG110" s="406"/>
      <c r="BH110" s="406"/>
      <c r="BI110" s="406">
        <v>1</v>
      </c>
      <c r="BK110" s="424" t="str">
        <f t="shared" si="27"/>
        <v>+H110</v>
      </c>
      <c r="BL110" s="424" t="str">
        <f t="shared" si="27"/>
        <v>+H110</v>
      </c>
      <c r="BM110" s="424" t="str">
        <f t="shared" si="27"/>
        <v>+H110</v>
      </c>
      <c r="BN110" s="424" t="str">
        <f t="shared" si="27"/>
        <v>+H110</v>
      </c>
      <c r="BO110" s="424" t="str">
        <f t="shared" si="27"/>
        <v>+H110</v>
      </c>
      <c r="BP110" s="424" t="str">
        <f t="shared" si="27"/>
        <v>+H110</v>
      </c>
      <c r="BQ110" s="424" t="str">
        <f t="shared" si="27"/>
        <v>+H110</v>
      </c>
      <c r="BR110" s="424" t="str">
        <f t="shared" si="27"/>
        <v>+H110</v>
      </c>
      <c r="BS110" s="424" t="str">
        <f t="shared" si="27"/>
        <v>+H110</v>
      </c>
      <c r="BT110" s="424" t="str">
        <f t="shared" si="27"/>
        <v>+H110</v>
      </c>
      <c r="BU110" s="424" t="str">
        <f t="shared" si="27"/>
        <v>+H110</v>
      </c>
      <c r="BV110" s="424" t="str">
        <f t="shared" si="27"/>
        <v>+H110</v>
      </c>
      <c r="BW110" s="424" t="str">
        <f t="shared" si="27"/>
        <v>+H110</v>
      </c>
      <c r="BX110" s="424" t="str">
        <f t="shared" si="27"/>
        <v/>
      </c>
      <c r="BY110" s="424" t="str">
        <f t="shared" si="27"/>
        <v/>
      </c>
      <c r="BZ110" s="424" t="str">
        <f t="shared" si="27"/>
        <v/>
      </c>
      <c r="CA110" s="424" t="str">
        <f t="shared" si="29"/>
        <v/>
      </c>
      <c r="CB110" s="424" t="str">
        <f t="shared" si="29"/>
        <v/>
      </c>
      <c r="CC110" s="424" t="str">
        <f t="shared" si="29"/>
        <v/>
      </c>
      <c r="CD110" s="424" t="str">
        <f t="shared" si="29"/>
        <v/>
      </c>
      <c r="CE110" s="424" t="str">
        <f t="shared" si="28"/>
        <v/>
      </c>
      <c r="CF110" s="424" t="str">
        <f t="shared" si="28"/>
        <v/>
      </c>
      <c r="CG110" s="424" t="str">
        <f t="shared" si="28"/>
        <v/>
      </c>
      <c r="CH110" s="424" t="str">
        <f t="shared" si="28"/>
        <v/>
      </c>
      <c r="CI110" s="424" t="str">
        <f t="shared" si="28"/>
        <v/>
      </c>
      <c r="CJ110" s="424" t="str">
        <f t="shared" si="28"/>
        <v/>
      </c>
      <c r="CK110" s="424" t="str">
        <f t="shared" si="28"/>
        <v/>
      </c>
      <c r="CL110" s="424" t="str">
        <f t="shared" si="28"/>
        <v>+H110</v>
      </c>
      <c r="CM110" s="424" t="str">
        <f t="shared" si="28"/>
        <v>+H110</v>
      </c>
      <c r="CN110" s="424" t="str">
        <f t="shared" si="25"/>
        <v>+H110</v>
      </c>
      <c r="CO110" s="424" t="str">
        <f t="shared" si="25"/>
        <v>+H110</v>
      </c>
      <c r="CP110" s="424" t="str">
        <f t="shared" si="25"/>
        <v>+H110</v>
      </c>
      <c r="CQ110" s="424" t="str">
        <f t="shared" si="25"/>
        <v>+H110</v>
      </c>
      <c r="CR110" s="424" t="str">
        <f t="shared" si="25"/>
        <v>+H110</v>
      </c>
      <c r="CS110" s="424" t="str">
        <f t="shared" si="25"/>
        <v>+H110</v>
      </c>
      <c r="CT110" s="424" t="str">
        <f t="shared" si="26"/>
        <v>+H110</v>
      </c>
      <c r="CU110" s="424" t="str">
        <f t="shared" si="26"/>
        <v>+H110</v>
      </c>
      <c r="CV110" s="424" t="str">
        <f t="shared" si="26"/>
        <v>+H110</v>
      </c>
      <c r="CW110" s="424" t="str">
        <f t="shared" si="26"/>
        <v>+H110</v>
      </c>
      <c r="CX110" s="424" t="str">
        <f t="shared" si="26"/>
        <v>+H110</v>
      </c>
      <c r="CY110" s="424" t="str">
        <f t="shared" si="26"/>
        <v>+H110</v>
      </c>
      <c r="CZ110" s="424" t="str">
        <f t="shared" si="26"/>
        <v>+H110</v>
      </c>
      <c r="DA110" s="424" t="str">
        <f t="shared" si="26"/>
        <v>+H110</v>
      </c>
      <c r="DB110" s="424" t="str">
        <f t="shared" si="26"/>
        <v>+H110</v>
      </c>
      <c r="DC110" s="424" t="str">
        <f t="shared" si="17"/>
        <v>+H110</v>
      </c>
      <c r="DD110" s="424" t="str">
        <f t="shared" si="17"/>
        <v>+H110</v>
      </c>
      <c r="DE110" s="424" t="str">
        <f t="shared" si="17"/>
        <v>+H110</v>
      </c>
      <c r="DF110" s="424" t="str">
        <f t="shared" si="17"/>
        <v>+H110</v>
      </c>
      <c r="DG110" s="424" t="str">
        <f t="shared" si="17"/>
        <v>+H110</v>
      </c>
      <c r="DH110" s="424" t="str">
        <f t="shared" si="17"/>
        <v/>
      </c>
      <c r="DI110" s="424" t="str">
        <f t="shared" si="17"/>
        <v/>
      </c>
      <c r="DJ110" s="424" t="str">
        <f t="shared" si="17"/>
        <v>+H110</v>
      </c>
    </row>
    <row r="111" spans="2:114">
      <c r="B111" s="1612"/>
      <c r="C111" s="1616"/>
      <c r="D111" s="1617"/>
      <c r="E111" s="1339"/>
      <c r="F111" s="422" t="s">
        <v>660</v>
      </c>
      <c r="G111" s="410" t="s">
        <v>510</v>
      </c>
      <c r="H111" s="418">
        <v>1</v>
      </c>
      <c r="I111" s="408">
        <f t="shared" si="21"/>
        <v>35</v>
      </c>
      <c r="J111" s="406">
        <v>1</v>
      </c>
      <c r="K111" s="406">
        <v>1</v>
      </c>
      <c r="L111" s="406">
        <v>1</v>
      </c>
      <c r="M111" s="406">
        <v>1</v>
      </c>
      <c r="N111" s="406">
        <v>1</v>
      </c>
      <c r="O111" s="406">
        <v>1</v>
      </c>
      <c r="P111" s="406">
        <v>1</v>
      </c>
      <c r="Q111" s="406"/>
      <c r="R111" s="406">
        <v>1</v>
      </c>
      <c r="S111" s="406">
        <v>1</v>
      </c>
      <c r="T111" s="406">
        <v>1</v>
      </c>
      <c r="U111" s="406">
        <v>1</v>
      </c>
      <c r="V111" s="406">
        <v>1</v>
      </c>
      <c r="W111" s="406"/>
      <c r="X111" s="406"/>
      <c r="Y111" s="406"/>
      <c r="Z111" s="406"/>
      <c r="AA111" s="406"/>
      <c r="AB111" s="406"/>
      <c r="AC111" s="406"/>
      <c r="AD111" s="406"/>
      <c r="AE111" s="406"/>
      <c r="AF111" s="406"/>
      <c r="AG111" s="406"/>
      <c r="AH111" s="406"/>
      <c r="AI111" s="406"/>
      <c r="AJ111" s="406"/>
      <c r="AK111" s="406">
        <v>1</v>
      </c>
      <c r="AL111" s="406">
        <v>1</v>
      </c>
      <c r="AM111" s="406">
        <v>1</v>
      </c>
      <c r="AN111" s="406">
        <v>1</v>
      </c>
      <c r="AO111" s="406">
        <v>1</v>
      </c>
      <c r="AP111" s="406">
        <v>1</v>
      </c>
      <c r="AQ111" s="406">
        <v>1</v>
      </c>
      <c r="AR111" s="406">
        <v>1</v>
      </c>
      <c r="AS111" s="406">
        <v>1</v>
      </c>
      <c r="AT111" s="406">
        <v>1</v>
      </c>
      <c r="AU111" s="406">
        <v>1</v>
      </c>
      <c r="AV111" s="406">
        <v>1</v>
      </c>
      <c r="AW111" s="406">
        <v>1</v>
      </c>
      <c r="AX111" s="406">
        <v>1</v>
      </c>
      <c r="AY111" s="406">
        <v>1</v>
      </c>
      <c r="AZ111" s="406">
        <v>1</v>
      </c>
      <c r="BA111" s="406">
        <v>1</v>
      </c>
      <c r="BB111" s="406">
        <v>1</v>
      </c>
      <c r="BC111" s="406">
        <v>1</v>
      </c>
      <c r="BD111" s="406">
        <v>1</v>
      </c>
      <c r="BE111" s="406">
        <v>1</v>
      </c>
      <c r="BF111" s="406">
        <v>1</v>
      </c>
      <c r="BG111" s="406"/>
      <c r="BH111" s="406"/>
      <c r="BI111" s="406">
        <v>1</v>
      </c>
      <c r="BK111" s="424" t="str">
        <f t="shared" si="27"/>
        <v>+H111</v>
      </c>
      <c r="BL111" s="424" t="str">
        <f t="shared" si="27"/>
        <v>+H111</v>
      </c>
      <c r="BM111" s="424" t="str">
        <f t="shared" si="27"/>
        <v>+H111</v>
      </c>
      <c r="BN111" s="424" t="str">
        <f t="shared" si="27"/>
        <v>+H111</v>
      </c>
      <c r="BO111" s="424" t="str">
        <f t="shared" si="27"/>
        <v>+H111</v>
      </c>
      <c r="BP111" s="424" t="str">
        <f t="shared" si="27"/>
        <v>+H111</v>
      </c>
      <c r="BQ111" s="424" t="str">
        <f t="shared" si="27"/>
        <v>+H111</v>
      </c>
      <c r="BR111" s="424" t="str">
        <f t="shared" si="27"/>
        <v/>
      </c>
      <c r="BS111" s="424" t="str">
        <f t="shared" si="27"/>
        <v>+H111</v>
      </c>
      <c r="BT111" s="424" t="str">
        <f t="shared" si="27"/>
        <v>+H111</v>
      </c>
      <c r="BU111" s="424" t="str">
        <f t="shared" si="27"/>
        <v>+H111</v>
      </c>
      <c r="BV111" s="424" t="str">
        <f t="shared" si="27"/>
        <v>+H111</v>
      </c>
      <c r="BW111" s="424" t="str">
        <f t="shared" si="27"/>
        <v>+H111</v>
      </c>
      <c r="BX111" s="424" t="str">
        <f t="shared" si="27"/>
        <v/>
      </c>
      <c r="BY111" s="424" t="str">
        <f t="shared" si="27"/>
        <v/>
      </c>
      <c r="BZ111" s="424" t="str">
        <f t="shared" si="27"/>
        <v/>
      </c>
      <c r="CA111" s="424" t="str">
        <f t="shared" si="29"/>
        <v/>
      </c>
      <c r="CB111" s="424" t="str">
        <f t="shared" si="29"/>
        <v/>
      </c>
      <c r="CC111" s="424" t="str">
        <f t="shared" si="29"/>
        <v/>
      </c>
      <c r="CD111" s="424" t="str">
        <f t="shared" si="29"/>
        <v/>
      </c>
      <c r="CE111" s="424" t="str">
        <f t="shared" si="28"/>
        <v/>
      </c>
      <c r="CF111" s="424" t="str">
        <f t="shared" si="28"/>
        <v/>
      </c>
      <c r="CG111" s="424" t="str">
        <f t="shared" si="28"/>
        <v/>
      </c>
      <c r="CH111" s="424" t="str">
        <f t="shared" si="28"/>
        <v/>
      </c>
      <c r="CI111" s="424" t="str">
        <f t="shared" si="28"/>
        <v/>
      </c>
      <c r="CJ111" s="424" t="str">
        <f t="shared" si="28"/>
        <v/>
      </c>
      <c r="CK111" s="424" t="str">
        <f t="shared" si="28"/>
        <v/>
      </c>
      <c r="CL111" s="424" t="str">
        <f t="shared" si="28"/>
        <v>+H111</v>
      </c>
      <c r="CM111" s="424" t="str">
        <f t="shared" si="28"/>
        <v>+H111</v>
      </c>
      <c r="CN111" s="424" t="str">
        <f t="shared" si="25"/>
        <v>+H111</v>
      </c>
      <c r="CO111" s="424" t="str">
        <f t="shared" si="25"/>
        <v>+H111</v>
      </c>
      <c r="CP111" s="424" t="str">
        <f t="shared" si="25"/>
        <v>+H111</v>
      </c>
      <c r="CQ111" s="424" t="str">
        <f t="shared" si="25"/>
        <v>+H111</v>
      </c>
      <c r="CR111" s="424" t="str">
        <f t="shared" si="25"/>
        <v>+H111</v>
      </c>
      <c r="CS111" s="424" t="str">
        <f t="shared" si="25"/>
        <v>+H111</v>
      </c>
      <c r="CT111" s="424" t="str">
        <f t="shared" si="26"/>
        <v>+H111</v>
      </c>
      <c r="CU111" s="424" t="str">
        <f t="shared" si="26"/>
        <v>+H111</v>
      </c>
      <c r="CV111" s="424" t="str">
        <f t="shared" si="26"/>
        <v>+H111</v>
      </c>
      <c r="CW111" s="424" t="str">
        <f t="shared" si="26"/>
        <v>+H111</v>
      </c>
      <c r="CX111" s="424" t="str">
        <f t="shared" si="26"/>
        <v>+H111</v>
      </c>
      <c r="CY111" s="424" t="str">
        <f t="shared" si="26"/>
        <v>+H111</v>
      </c>
      <c r="CZ111" s="424" t="str">
        <f t="shared" si="26"/>
        <v>+H111</v>
      </c>
      <c r="DA111" s="424" t="str">
        <f t="shared" si="26"/>
        <v>+H111</v>
      </c>
      <c r="DB111" s="424" t="str">
        <f t="shared" si="26"/>
        <v>+H111</v>
      </c>
      <c r="DC111" s="424" t="str">
        <f t="shared" si="17"/>
        <v>+H111</v>
      </c>
      <c r="DD111" s="424" t="str">
        <f t="shared" si="17"/>
        <v>+H111</v>
      </c>
      <c r="DE111" s="424" t="str">
        <f t="shared" si="17"/>
        <v>+H111</v>
      </c>
      <c r="DF111" s="424" t="str">
        <f t="shared" si="17"/>
        <v>+H111</v>
      </c>
      <c r="DG111" s="424" t="str">
        <f t="shared" si="17"/>
        <v>+H111</v>
      </c>
      <c r="DH111" s="424" t="str">
        <f t="shared" si="17"/>
        <v/>
      </c>
      <c r="DI111" s="424" t="str">
        <f t="shared" si="17"/>
        <v/>
      </c>
      <c r="DJ111" s="424" t="str">
        <f t="shared" si="17"/>
        <v>+H111</v>
      </c>
    </row>
    <row r="112" spans="2:114">
      <c r="B112" s="1612"/>
      <c r="C112" s="1616"/>
      <c r="D112" s="1617"/>
      <c r="E112" s="1339"/>
      <c r="F112" s="422" t="s">
        <v>661</v>
      </c>
      <c r="G112" s="410" t="s">
        <v>511</v>
      </c>
      <c r="H112" s="418">
        <v>1</v>
      </c>
      <c r="I112" s="408">
        <f t="shared" si="21"/>
        <v>34</v>
      </c>
      <c r="J112" s="406">
        <v>1</v>
      </c>
      <c r="K112" s="406">
        <v>1</v>
      </c>
      <c r="L112" s="406">
        <v>1</v>
      </c>
      <c r="M112" s="406">
        <v>1</v>
      </c>
      <c r="N112" s="406">
        <v>1</v>
      </c>
      <c r="O112" s="406">
        <v>1</v>
      </c>
      <c r="P112" s="406">
        <v>1</v>
      </c>
      <c r="Q112" s="406"/>
      <c r="R112" s="406"/>
      <c r="S112" s="406">
        <v>1</v>
      </c>
      <c r="T112" s="406">
        <v>1</v>
      </c>
      <c r="U112" s="406">
        <v>1</v>
      </c>
      <c r="V112" s="406">
        <v>1</v>
      </c>
      <c r="W112" s="406"/>
      <c r="X112" s="406"/>
      <c r="Y112" s="406"/>
      <c r="Z112" s="406"/>
      <c r="AA112" s="406"/>
      <c r="AB112" s="406"/>
      <c r="AC112" s="406"/>
      <c r="AD112" s="406"/>
      <c r="AE112" s="406"/>
      <c r="AF112" s="406"/>
      <c r="AG112" s="406"/>
      <c r="AH112" s="406"/>
      <c r="AI112" s="406"/>
      <c r="AJ112" s="406"/>
      <c r="AK112" s="406">
        <v>1</v>
      </c>
      <c r="AL112" s="406">
        <v>1</v>
      </c>
      <c r="AM112" s="406">
        <v>1</v>
      </c>
      <c r="AN112" s="406">
        <v>1</v>
      </c>
      <c r="AO112" s="406">
        <v>1</v>
      </c>
      <c r="AP112" s="406">
        <v>1</v>
      </c>
      <c r="AQ112" s="406">
        <v>1</v>
      </c>
      <c r="AR112" s="406">
        <v>1</v>
      </c>
      <c r="AS112" s="406">
        <v>1</v>
      </c>
      <c r="AT112" s="406">
        <v>1</v>
      </c>
      <c r="AU112" s="406">
        <v>1</v>
      </c>
      <c r="AV112" s="406">
        <v>1</v>
      </c>
      <c r="AW112" s="406">
        <v>1</v>
      </c>
      <c r="AX112" s="406">
        <v>1</v>
      </c>
      <c r="AY112" s="406">
        <v>1</v>
      </c>
      <c r="AZ112" s="406">
        <v>1</v>
      </c>
      <c r="BA112" s="406">
        <v>1</v>
      </c>
      <c r="BB112" s="406">
        <v>1</v>
      </c>
      <c r="BC112" s="406">
        <v>1</v>
      </c>
      <c r="BD112" s="406">
        <v>1</v>
      </c>
      <c r="BE112" s="406">
        <v>1</v>
      </c>
      <c r="BF112" s="406">
        <v>1</v>
      </c>
      <c r="BG112" s="406"/>
      <c r="BH112" s="406"/>
      <c r="BI112" s="406">
        <v>1</v>
      </c>
      <c r="BK112" s="424" t="str">
        <f t="shared" si="27"/>
        <v>+H112</v>
      </c>
      <c r="BL112" s="424" t="str">
        <f t="shared" si="27"/>
        <v>+H112</v>
      </c>
      <c r="BM112" s="424" t="str">
        <f t="shared" si="27"/>
        <v>+H112</v>
      </c>
      <c r="BN112" s="424" t="str">
        <f t="shared" si="27"/>
        <v>+H112</v>
      </c>
      <c r="BO112" s="424" t="str">
        <f t="shared" si="27"/>
        <v>+H112</v>
      </c>
      <c r="BP112" s="424" t="str">
        <f t="shared" si="27"/>
        <v>+H112</v>
      </c>
      <c r="BQ112" s="424" t="str">
        <f t="shared" si="27"/>
        <v>+H112</v>
      </c>
      <c r="BR112" s="424" t="str">
        <f t="shared" si="27"/>
        <v/>
      </c>
      <c r="BS112" s="424" t="str">
        <f t="shared" si="27"/>
        <v/>
      </c>
      <c r="BT112" s="424" t="str">
        <f t="shared" si="27"/>
        <v>+H112</v>
      </c>
      <c r="BU112" s="424" t="str">
        <f t="shared" si="27"/>
        <v>+H112</v>
      </c>
      <c r="BV112" s="424" t="str">
        <f t="shared" si="27"/>
        <v>+H112</v>
      </c>
      <c r="BW112" s="424" t="str">
        <f t="shared" si="27"/>
        <v>+H112</v>
      </c>
      <c r="BX112" s="424" t="str">
        <f t="shared" si="27"/>
        <v/>
      </c>
      <c r="BY112" s="424" t="str">
        <f t="shared" si="27"/>
        <v/>
      </c>
      <c r="BZ112" s="424" t="str">
        <f t="shared" si="27"/>
        <v/>
      </c>
      <c r="CA112" s="424" t="str">
        <f t="shared" si="29"/>
        <v/>
      </c>
      <c r="CB112" s="424" t="str">
        <f t="shared" si="29"/>
        <v/>
      </c>
      <c r="CC112" s="424" t="str">
        <f t="shared" si="29"/>
        <v/>
      </c>
      <c r="CD112" s="424" t="str">
        <f t="shared" si="29"/>
        <v/>
      </c>
      <c r="CE112" s="424" t="str">
        <f t="shared" si="28"/>
        <v/>
      </c>
      <c r="CF112" s="424" t="str">
        <f t="shared" si="28"/>
        <v/>
      </c>
      <c r="CG112" s="424" t="str">
        <f t="shared" si="28"/>
        <v/>
      </c>
      <c r="CH112" s="424" t="str">
        <f t="shared" si="28"/>
        <v/>
      </c>
      <c r="CI112" s="424" t="str">
        <f t="shared" si="28"/>
        <v/>
      </c>
      <c r="CJ112" s="424" t="str">
        <f t="shared" si="28"/>
        <v/>
      </c>
      <c r="CK112" s="424" t="str">
        <f t="shared" si="28"/>
        <v/>
      </c>
      <c r="CL112" s="424" t="str">
        <f t="shared" si="28"/>
        <v>+H112</v>
      </c>
      <c r="CM112" s="424" t="str">
        <f t="shared" si="28"/>
        <v>+H112</v>
      </c>
      <c r="CN112" s="424" t="str">
        <f t="shared" si="25"/>
        <v>+H112</v>
      </c>
      <c r="CO112" s="424" t="str">
        <f t="shared" si="25"/>
        <v>+H112</v>
      </c>
      <c r="CP112" s="424" t="str">
        <f t="shared" si="25"/>
        <v>+H112</v>
      </c>
      <c r="CQ112" s="424" t="str">
        <f t="shared" si="25"/>
        <v>+H112</v>
      </c>
      <c r="CR112" s="424" t="str">
        <f t="shared" si="25"/>
        <v>+H112</v>
      </c>
      <c r="CS112" s="424" t="str">
        <f t="shared" si="25"/>
        <v>+H112</v>
      </c>
      <c r="CT112" s="424" t="str">
        <f t="shared" si="26"/>
        <v>+H112</v>
      </c>
      <c r="CU112" s="424" t="str">
        <f t="shared" si="26"/>
        <v>+H112</v>
      </c>
      <c r="CV112" s="424" t="str">
        <f t="shared" si="26"/>
        <v>+H112</v>
      </c>
      <c r="CW112" s="424" t="str">
        <f t="shared" si="26"/>
        <v>+H112</v>
      </c>
      <c r="CX112" s="424" t="str">
        <f t="shared" si="26"/>
        <v>+H112</v>
      </c>
      <c r="CY112" s="424" t="str">
        <f t="shared" si="26"/>
        <v>+H112</v>
      </c>
      <c r="CZ112" s="424" t="str">
        <f t="shared" si="26"/>
        <v>+H112</v>
      </c>
      <c r="DA112" s="424" t="str">
        <f t="shared" si="26"/>
        <v>+H112</v>
      </c>
      <c r="DB112" s="424" t="str">
        <f t="shared" si="26"/>
        <v>+H112</v>
      </c>
      <c r="DC112" s="424" t="str">
        <f t="shared" si="17"/>
        <v>+H112</v>
      </c>
      <c r="DD112" s="424" t="str">
        <f t="shared" si="17"/>
        <v>+H112</v>
      </c>
      <c r="DE112" s="424" t="str">
        <f t="shared" si="17"/>
        <v>+H112</v>
      </c>
      <c r="DF112" s="424" t="str">
        <f t="shared" si="17"/>
        <v>+H112</v>
      </c>
      <c r="DG112" s="424" t="str">
        <f t="shared" si="17"/>
        <v>+H112</v>
      </c>
      <c r="DH112" s="424" t="str">
        <f t="shared" si="17"/>
        <v/>
      </c>
      <c r="DI112" s="424" t="str">
        <f t="shared" si="17"/>
        <v/>
      </c>
      <c r="DJ112" s="424" t="str">
        <f t="shared" si="17"/>
        <v>+H112</v>
      </c>
    </row>
    <row r="113" spans="2:114">
      <c r="B113" s="1612"/>
      <c r="C113" s="1616"/>
      <c r="D113" s="1617"/>
      <c r="E113" s="1339"/>
      <c r="F113" s="422" t="s">
        <v>662</v>
      </c>
      <c r="G113" s="410" t="s">
        <v>512</v>
      </c>
      <c r="H113" s="418">
        <v>1</v>
      </c>
      <c r="I113" s="408">
        <f t="shared" si="21"/>
        <v>33</v>
      </c>
      <c r="J113" s="406">
        <v>1</v>
      </c>
      <c r="K113" s="406">
        <v>1</v>
      </c>
      <c r="L113" s="406">
        <v>1</v>
      </c>
      <c r="M113" s="406">
        <v>1</v>
      </c>
      <c r="N113" s="406">
        <v>1</v>
      </c>
      <c r="O113" s="406">
        <v>1</v>
      </c>
      <c r="P113" s="406">
        <v>1</v>
      </c>
      <c r="Q113" s="406"/>
      <c r="R113" s="406"/>
      <c r="S113" s="406">
        <v>1</v>
      </c>
      <c r="T113" s="406">
        <v>1</v>
      </c>
      <c r="U113" s="406"/>
      <c r="V113" s="406">
        <v>1</v>
      </c>
      <c r="W113" s="406"/>
      <c r="X113" s="406"/>
      <c r="Y113" s="406"/>
      <c r="Z113" s="406"/>
      <c r="AA113" s="406"/>
      <c r="AB113" s="406"/>
      <c r="AC113" s="406"/>
      <c r="AD113" s="406"/>
      <c r="AE113" s="406"/>
      <c r="AF113" s="406"/>
      <c r="AG113" s="406"/>
      <c r="AH113" s="406"/>
      <c r="AI113" s="406"/>
      <c r="AJ113" s="406"/>
      <c r="AK113" s="406">
        <v>1</v>
      </c>
      <c r="AL113" s="406">
        <v>1</v>
      </c>
      <c r="AM113" s="406">
        <v>1</v>
      </c>
      <c r="AN113" s="406">
        <v>1</v>
      </c>
      <c r="AO113" s="406">
        <v>1</v>
      </c>
      <c r="AP113" s="406">
        <v>1</v>
      </c>
      <c r="AQ113" s="406">
        <v>1</v>
      </c>
      <c r="AR113" s="406">
        <v>1</v>
      </c>
      <c r="AS113" s="406">
        <v>1</v>
      </c>
      <c r="AT113" s="406">
        <v>1</v>
      </c>
      <c r="AU113" s="406">
        <v>1</v>
      </c>
      <c r="AV113" s="406">
        <v>1</v>
      </c>
      <c r="AW113" s="406">
        <v>1</v>
      </c>
      <c r="AX113" s="406">
        <v>1</v>
      </c>
      <c r="AY113" s="406">
        <v>1</v>
      </c>
      <c r="AZ113" s="406">
        <v>1</v>
      </c>
      <c r="BA113" s="406">
        <v>1</v>
      </c>
      <c r="BB113" s="406">
        <v>1</v>
      </c>
      <c r="BC113" s="406">
        <v>1</v>
      </c>
      <c r="BD113" s="406">
        <v>1</v>
      </c>
      <c r="BE113" s="406">
        <v>1</v>
      </c>
      <c r="BF113" s="406">
        <v>1</v>
      </c>
      <c r="BG113" s="406"/>
      <c r="BH113" s="406"/>
      <c r="BI113" s="406">
        <v>1</v>
      </c>
      <c r="BK113" s="424" t="str">
        <f t="shared" si="27"/>
        <v>+H113</v>
      </c>
      <c r="BL113" s="424" t="str">
        <f t="shared" si="27"/>
        <v>+H113</v>
      </c>
      <c r="BM113" s="424" t="str">
        <f t="shared" si="27"/>
        <v>+H113</v>
      </c>
      <c r="BN113" s="424" t="str">
        <f t="shared" si="27"/>
        <v>+H113</v>
      </c>
      <c r="BO113" s="424" t="str">
        <f t="shared" si="27"/>
        <v>+H113</v>
      </c>
      <c r="BP113" s="424" t="str">
        <f t="shared" si="27"/>
        <v>+H113</v>
      </c>
      <c r="BQ113" s="424" t="str">
        <f t="shared" si="27"/>
        <v>+H113</v>
      </c>
      <c r="BR113" s="424" t="str">
        <f t="shared" si="27"/>
        <v/>
      </c>
      <c r="BS113" s="424" t="str">
        <f t="shared" si="27"/>
        <v/>
      </c>
      <c r="BT113" s="424" t="str">
        <f t="shared" si="27"/>
        <v>+H113</v>
      </c>
      <c r="BU113" s="424" t="str">
        <f t="shared" si="27"/>
        <v>+H113</v>
      </c>
      <c r="BV113" s="424" t="str">
        <f t="shared" si="27"/>
        <v/>
      </c>
      <c r="BW113" s="424" t="str">
        <f t="shared" si="27"/>
        <v>+H113</v>
      </c>
      <c r="BX113" s="424" t="str">
        <f t="shared" si="27"/>
        <v/>
      </c>
      <c r="BY113" s="424" t="str">
        <f t="shared" si="27"/>
        <v/>
      </c>
      <c r="BZ113" s="424" t="str">
        <f t="shared" si="27"/>
        <v/>
      </c>
      <c r="CA113" s="424" t="str">
        <f t="shared" si="29"/>
        <v/>
      </c>
      <c r="CB113" s="424" t="str">
        <f t="shared" si="29"/>
        <v/>
      </c>
      <c r="CC113" s="424" t="str">
        <f t="shared" si="29"/>
        <v/>
      </c>
      <c r="CD113" s="424" t="str">
        <f t="shared" si="29"/>
        <v/>
      </c>
      <c r="CE113" s="424" t="str">
        <f t="shared" si="28"/>
        <v/>
      </c>
      <c r="CF113" s="424" t="str">
        <f t="shared" si="28"/>
        <v/>
      </c>
      <c r="CG113" s="424" t="str">
        <f t="shared" si="28"/>
        <v/>
      </c>
      <c r="CH113" s="424" t="str">
        <f t="shared" si="28"/>
        <v/>
      </c>
      <c r="CI113" s="424" t="str">
        <f t="shared" si="28"/>
        <v/>
      </c>
      <c r="CJ113" s="424" t="str">
        <f t="shared" si="28"/>
        <v/>
      </c>
      <c r="CK113" s="424" t="str">
        <f t="shared" si="28"/>
        <v/>
      </c>
      <c r="CL113" s="424" t="str">
        <f t="shared" si="28"/>
        <v>+H113</v>
      </c>
      <c r="CM113" s="424" t="str">
        <f t="shared" si="28"/>
        <v>+H113</v>
      </c>
      <c r="CN113" s="424" t="str">
        <f t="shared" si="25"/>
        <v>+H113</v>
      </c>
      <c r="CO113" s="424" t="str">
        <f t="shared" si="25"/>
        <v>+H113</v>
      </c>
      <c r="CP113" s="424" t="str">
        <f t="shared" si="25"/>
        <v>+H113</v>
      </c>
      <c r="CQ113" s="424" t="str">
        <f t="shared" si="25"/>
        <v>+H113</v>
      </c>
      <c r="CR113" s="424" t="str">
        <f t="shared" si="25"/>
        <v>+H113</v>
      </c>
      <c r="CS113" s="424" t="str">
        <f t="shared" si="25"/>
        <v>+H113</v>
      </c>
      <c r="CT113" s="424" t="str">
        <f t="shared" si="26"/>
        <v>+H113</v>
      </c>
      <c r="CU113" s="424" t="str">
        <f t="shared" si="26"/>
        <v>+H113</v>
      </c>
      <c r="CV113" s="424" t="str">
        <f t="shared" si="26"/>
        <v>+H113</v>
      </c>
      <c r="CW113" s="424" t="str">
        <f t="shared" si="26"/>
        <v>+H113</v>
      </c>
      <c r="CX113" s="424" t="str">
        <f t="shared" si="26"/>
        <v>+H113</v>
      </c>
      <c r="CY113" s="424" t="str">
        <f t="shared" si="26"/>
        <v>+H113</v>
      </c>
      <c r="CZ113" s="424" t="str">
        <f t="shared" si="26"/>
        <v>+H113</v>
      </c>
      <c r="DA113" s="424" t="str">
        <f t="shared" si="26"/>
        <v>+H113</v>
      </c>
      <c r="DB113" s="424" t="str">
        <f t="shared" si="26"/>
        <v>+H113</v>
      </c>
      <c r="DC113" s="424" t="str">
        <f t="shared" si="17"/>
        <v>+H113</v>
      </c>
      <c r="DD113" s="424" t="str">
        <f t="shared" si="17"/>
        <v>+H113</v>
      </c>
      <c r="DE113" s="424" t="str">
        <f t="shared" si="17"/>
        <v>+H113</v>
      </c>
      <c r="DF113" s="424" t="str">
        <f t="shared" si="17"/>
        <v>+H113</v>
      </c>
      <c r="DG113" s="424" t="str">
        <f t="shared" si="17"/>
        <v>+H113</v>
      </c>
      <c r="DH113" s="424" t="str">
        <f t="shared" si="17"/>
        <v/>
      </c>
      <c r="DI113" s="424" t="str">
        <f t="shared" si="17"/>
        <v/>
      </c>
      <c r="DJ113" s="424" t="str">
        <f t="shared" si="17"/>
        <v>+H113</v>
      </c>
    </row>
    <row r="114" spans="2:114">
      <c r="B114" s="1612"/>
      <c r="C114" s="1616"/>
      <c r="D114" s="1617"/>
      <c r="E114" s="1339"/>
      <c r="F114" s="423" t="s">
        <v>663</v>
      </c>
      <c r="G114" s="411" t="s">
        <v>513</v>
      </c>
      <c r="H114" s="418">
        <v>1</v>
      </c>
      <c r="I114" s="408">
        <f t="shared" si="21"/>
        <v>33</v>
      </c>
      <c r="J114" s="406">
        <v>1</v>
      </c>
      <c r="K114" s="406">
        <v>1</v>
      </c>
      <c r="L114" s="406">
        <v>1</v>
      </c>
      <c r="M114" s="406">
        <v>1</v>
      </c>
      <c r="N114" s="406">
        <v>1</v>
      </c>
      <c r="O114" s="406">
        <v>1</v>
      </c>
      <c r="P114" s="406">
        <v>1</v>
      </c>
      <c r="Q114" s="406"/>
      <c r="R114" s="406"/>
      <c r="S114" s="406">
        <v>1</v>
      </c>
      <c r="T114" s="406">
        <v>1</v>
      </c>
      <c r="U114" s="406"/>
      <c r="V114" s="406">
        <v>1</v>
      </c>
      <c r="W114" s="406"/>
      <c r="X114" s="406"/>
      <c r="Y114" s="406"/>
      <c r="Z114" s="406"/>
      <c r="AA114" s="406"/>
      <c r="AB114" s="406"/>
      <c r="AC114" s="406"/>
      <c r="AD114" s="406"/>
      <c r="AE114" s="406"/>
      <c r="AF114" s="406"/>
      <c r="AG114" s="406"/>
      <c r="AH114" s="406"/>
      <c r="AI114" s="406"/>
      <c r="AJ114" s="406"/>
      <c r="AK114" s="406">
        <v>1</v>
      </c>
      <c r="AL114" s="406">
        <v>1</v>
      </c>
      <c r="AM114" s="406">
        <v>1</v>
      </c>
      <c r="AN114" s="406">
        <v>1</v>
      </c>
      <c r="AO114" s="406">
        <v>1</v>
      </c>
      <c r="AP114" s="406">
        <v>1</v>
      </c>
      <c r="AQ114" s="406">
        <v>1</v>
      </c>
      <c r="AR114" s="406">
        <v>1</v>
      </c>
      <c r="AS114" s="406">
        <v>1</v>
      </c>
      <c r="AT114" s="406">
        <v>1</v>
      </c>
      <c r="AU114" s="406">
        <v>1</v>
      </c>
      <c r="AV114" s="406">
        <v>1</v>
      </c>
      <c r="AW114" s="406">
        <v>1</v>
      </c>
      <c r="AX114" s="406">
        <v>1</v>
      </c>
      <c r="AY114" s="406">
        <v>1</v>
      </c>
      <c r="AZ114" s="406">
        <v>1</v>
      </c>
      <c r="BA114" s="406">
        <v>1</v>
      </c>
      <c r="BB114" s="406">
        <v>1</v>
      </c>
      <c r="BC114" s="406">
        <v>1</v>
      </c>
      <c r="BD114" s="406">
        <v>1</v>
      </c>
      <c r="BE114" s="406">
        <v>1</v>
      </c>
      <c r="BF114" s="406">
        <v>1</v>
      </c>
      <c r="BG114" s="406"/>
      <c r="BH114" s="406"/>
      <c r="BI114" s="406">
        <v>1</v>
      </c>
      <c r="BK114" s="424" t="str">
        <f t="shared" si="27"/>
        <v>+H114</v>
      </c>
      <c r="BL114" s="424" t="str">
        <f t="shared" si="27"/>
        <v>+H114</v>
      </c>
      <c r="BM114" s="424" t="str">
        <f t="shared" si="27"/>
        <v>+H114</v>
      </c>
      <c r="BN114" s="424" t="str">
        <f t="shared" si="27"/>
        <v>+H114</v>
      </c>
      <c r="BO114" s="424" t="str">
        <f t="shared" si="27"/>
        <v>+H114</v>
      </c>
      <c r="BP114" s="424" t="str">
        <f t="shared" si="27"/>
        <v>+H114</v>
      </c>
      <c r="BQ114" s="424" t="str">
        <f t="shared" si="27"/>
        <v>+H114</v>
      </c>
      <c r="BR114" s="424" t="str">
        <f t="shared" si="27"/>
        <v/>
      </c>
      <c r="BS114" s="424" t="str">
        <f t="shared" si="27"/>
        <v/>
      </c>
      <c r="BT114" s="424" t="str">
        <f t="shared" si="27"/>
        <v>+H114</v>
      </c>
      <c r="BU114" s="424" t="str">
        <f t="shared" si="27"/>
        <v>+H114</v>
      </c>
      <c r="BV114" s="424" t="str">
        <f t="shared" si="27"/>
        <v/>
      </c>
      <c r="BW114" s="424" t="str">
        <f t="shared" si="27"/>
        <v>+H114</v>
      </c>
      <c r="BX114" s="424" t="str">
        <f t="shared" si="27"/>
        <v/>
      </c>
      <c r="BY114" s="424" t="str">
        <f t="shared" si="27"/>
        <v/>
      </c>
      <c r="BZ114" s="424" t="str">
        <f t="shared" si="27"/>
        <v/>
      </c>
      <c r="CA114" s="424" t="str">
        <f t="shared" si="29"/>
        <v/>
      </c>
      <c r="CB114" s="424" t="str">
        <f t="shared" si="29"/>
        <v/>
      </c>
      <c r="CC114" s="424" t="str">
        <f t="shared" si="29"/>
        <v/>
      </c>
      <c r="CD114" s="424" t="str">
        <f t="shared" si="29"/>
        <v/>
      </c>
      <c r="CE114" s="424" t="str">
        <f t="shared" si="28"/>
        <v/>
      </c>
      <c r="CF114" s="424" t="str">
        <f t="shared" si="28"/>
        <v/>
      </c>
      <c r="CG114" s="424" t="str">
        <f t="shared" si="28"/>
        <v/>
      </c>
      <c r="CH114" s="424" t="str">
        <f t="shared" si="28"/>
        <v/>
      </c>
      <c r="CI114" s="424" t="str">
        <f t="shared" si="28"/>
        <v/>
      </c>
      <c r="CJ114" s="424" t="str">
        <f t="shared" si="28"/>
        <v/>
      </c>
      <c r="CK114" s="424" t="str">
        <f t="shared" si="28"/>
        <v/>
      </c>
      <c r="CL114" s="424" t="str">
        <f t="shared" si="28"/>
        <v>+H114</v>
      </c>
      <c r="CM114" s="424" t="str">
        <f t="shared" si="28"/>
        <v>+H114</v>
      </c>
      <c r="CN114" s="424" t="str">
        <f t="shared" si="25"/>
        <v>+H114</v>
      </c>
      <c r="CO114" s="424" t="str">
        <f t="shared" si="25"/>
        <v>+H114</v>
      </c>
      <c r="CP114" s="424" t="str">
        <f t="shared" si="25"/>
        <v>+H114</v>
      </c>
      <c r="CQ114" s="424" t="str">
        <f t="shared" si="25"/>
        <v>+H114</v>
      </c>
      <c r="CR114" s="424" t="str">
        <f t="shared" si="25"/>
        <v>+H114</v>
      </c>
      <c r="CS114" s="424" t="str">
        <f t="shared" si="25"/>
        <v>+H114</v>
      </c>
      <c r="CT114" s="424" t="str">
        <f t="shared" si="26"/>
        <v>+H114</v>
      </c>
      <c r="CU114" s="424" t="str">
        <f t="shared" si="26"/>
        <v>+H114</v>
      </c>
      <c r="CV114" s="424" t="str">
        <f t="shared" si="26"/>
        <v>+H114</v>
      </c>
      <c r="CW114" s="424" t="str">
        <f t="shared" si="26"/>
        <v>+H114</v>
      </c>
      <c r="CX114" s="424" t="str">
        <f t="shared" si="26"/>
        <v>+H114</v>
      </c>
      <c r="CY114" s="424" t="str">
        <f t="shared" si="26"/>
        <v>+H114</v>
      </c>
      <c r="CZ114" s="424" t="str">
        <f t="shared" si="26"/>
        <v>+H114</v>
      </c>
      <c r="DA114" s="424" t="str">
        <f t="shared" si="26"/>
        <v>+H114</v>
      </c>
      <c r="DB114" s="424" t="str">
        <f t="shared" si="26"/>
        <v>+H114</v>
      </c>
      <c r="DC114" s="424" t="str">
        <f t="shared" si="17"/>
        <v>+H114</v>
      </c>
      <c r="DD114" s="424" t="str">
        <f t="shared" si="17"/>
        <v>+H114</v>
      </c>
      <c r="DE114" s="424" t="str">
        <f t="shared" si="17"/>
        <v>+H114</v>
      </c>
      <c r="DF114" s="424" t="str">
        <f t="shared" si="17"/>
        <v>+H114</v>
      </c>
      <c r="DG114" s="424" t="str">
        <f t="shared" si="17"/>
        <v>+H114</v>
      </c>
      <c r="DH114" s="424" t="str">
        <f t="shared" si="17"/>
        <v/>
      </c>
      <c r="DI114" s="424" t="str">
        <f t="shared" si="17"/>
        <v/>
      </c>
      <c r="DJ114" s="424" t="str">
        <f t="shared" si="17"/>
        <v>+H114</v>
      </c>
    </row>
    <row r="115" spans="2:114">
      <c r="B115" s="1612"/>
      <c r="C115" s="1616"/>
      <c r="D115" s="1617"/>
      <c r="E115" s="1338" t="s">
        <v>637</v>
      </c>
      <c r="F115" s="422" t="s">
        <v>664</v>
      </c>
      <c r="G115" s="410" t="s">
        <v>514</v>
      </c>
      <c r="H115" s="418">
        <v>1</v>
      </c>
      <c r="I115" s="408">
        <f t="shared" si="21"/>
        <v>36</v>
      </c>
      <c r="J115" s="406">
        <v>1</v>
      </c>
      <c r="K115" s="406">
        <v>1</v>
      </c>
      <c r="L115" s="406">
        <v>1</v>
      </c>
      <c r="M115" s="406">
        <v>1</v>
      </c>
      <c r="N115" s="406">
        <v>1</v>
      </c>
      <c r="O115" s="406">
        <v>1</v>
      </c>
      <c r="P115" s="406">
        <v>1</v>
      </c>
      <c r="Q115" s="406">
        <v>1</v>
      </c>
      <c r="R115" s="406">
        <v>1</v>
      </c>
      <c r="S115" s="406">
        <v>1</v>
      </c>
      <c r="T115" s="406">
        <v>1</v>
      </c>
      <c r="U115" s="406">
        <v>1</v>
      </c>
      <c r="V115" s="406">
        <v>1</v>
      </c>
      <c r="W115" s="406"/>
      <c r="X115" s="406"/>
      <c r="Y115" s="406"/>
      <c r="Z115" s="406"/>
      <c r="AA115" s="406"/>
      <c r="AB115" s="406"/>
      <c r="AC115" s="406"/>
      <c r="AD115" s="406"/>
      <c r="AE115" s="406"/>
      <c r="AF115" s="406"/>
      <c r="AG115" s="406"/>
      <c r="AH115" s="406"/>
      <c r="AI115" s="406"/>
      <c r="AJ115" s="406"/>
      <c r="AK115" s="406">
        <v>1</v>
      </c>
      <c r="AL115" s="406">
        <v>1</v>
      </c>
      <c r="AM115" s="406">
        <v>1</v>
      </c>
      <c r="AN115" s="406">
        <v>1</v>
      </c>
      <c r="AO115" s="406">
        <v>1</v>
      </c>
      <c r="AP115" s="406">
        <v>1</v>
      </c>
      <c r="AQ115" s="406">
        <v>1</v>
      </c>
      <c r="AR115" s="406">
        <v>1</v>
      </c>
      <c r="AS115" s="406">
        <v>1</v>
      </c>
      <c r="AT115" s="406">
        <v>1</v>
      </c>
      <c r="AU115" s="406">
        <v>1</v>
      </c>
      <c r="AV115" s="406">
        <v>1</v>
      </c>
      <c r="AW115" s="406">
        <v>1</v>
      </c>
      <c r="AX115" s="406">
        <v>1</v>
      </c>
      <c r="AY115" s="406">
        <v>1</v>
      </c>
      <c r="AZ115" s="406">
        <v>1</v>
      </c>
      <c r="BA115" s="406">
        <v>1</v>
      </c>
      <c r="BB115" s="406">
        <v>1</v>
      </c>
      <c r="BC115" s="406">
        <v>1</v>
      </c>
      <c r="BD115" s="406">
        <v>1</v>
      </c>
      <c r="BE115" s="406">
        <v>1</v>
      </c>
      <c r="BF115" s="406">
        <v>1</v>
      </c>
      <c r="BG115" s="406"/>
      <c r="BH115" s="406"/>
      <c r="BI115" s="406">
        <v>1</v>
      </c>
      <c r="BK115" s="424" t="str">
        <f t="shared" si="27"/>
        <v>+H115</v>
      </c>
      <c r="BL115" s="424" t="str">
        <f t="shared" si="27"/>
        <v>+H115</v>
      </c>
      <c r="BM115" s="424" t="str">
        <f t="shared" si="27"/>
        <v>+H115</v>
      </c>
      <c r="BN115" s="424" t="str">
        <f t="shared" si="27"/>
        <v>+H115</v>
      </c>
      <c r="BO115" s="424" t="str">
        <f t="shared" si="27"/>
        <v>+H115</v>
      </c>
      <c r="BP115" s="424" t="str">
        <f t="shared" si="27"/>
        <v>+H115</v>
      </c>
      <c r="BQ115" s="424" t="str">
        <f t="shared" si="27"/>
        <v>+H115</v>
      </c>
      <c r="BR115" s="424" t="str">
        <f t="shared" si="27"/>
        <v>+H115</v>
      </c>
      <c r="BS115" s="424" t="str">
        <f t="shared" si="27"/>
        <v>+H115</v>
      </c>
      <c r="BT115" s="424" t="str">
        <f t="shared" si="27"/>
        <v>+H115</v>
      </c>
      <c r="BU115" s="424" t="str">
        <f t="shared" si="27"/>
        <v>+H115</v>
      </c>
      <c r="BV115" s="424" t="str">
        <f t="shared" si="27"/>
        <v>+H115</v>
      </c>
      <c r="BW115" s="424" t="str">
        <f t="shared" si="27"/>
        <v>+H115</v>
      </c>
      <c r="BX115" s="424" t="str">
        <f t="shared" si="27"/>
        <v/>
      </c>
      <c r="BY115" s="424" t="str">
        <f t="shared" si="27"/>
        <v/>
      </c>
      <c r="BZ115" s="424" t="str">
        <f t="shared" si="27"/>
        <v/>
      </c>
      <c r="CA115" s="424" t="str">
        <f t="shared" si="29"/>
        <v/>
      </c>
      <c r="CB115" s="424" t="str">
        <f t="shared" si="29"/>
        <v/>
      </c>
      <c r="CC115" s="424" t="str">
        <f t="shared" si="29"/>
        <v/>
      </c>
      <c r="CD115" s="424" t="str">
        <f t="shared" si="29"/>
        <v/>
      </c>
      <c r="CE115" s="424" t="str">
        <f t="shared" si="28"/>
        <v/>
      </c>
      <c r="CF115" s="424" t="str">
        <f t="shared" si="28"/>
        <v/>
      </c>
      <c r="CG115" s="424" t="str">
        <f t="shared" si="28"/>
        <v/>
      </c>
      <c r="CH115" s="424" t="str">
        <f t="shared" si="28"/>
        <v/>
      </c>
      <c r="CI115" s="424" t="str">
        <f t="shared" si="28"/>
        <v/>
      </c>
      <c r="CJ115" s="424" t="str">
        <f t="shared" si="28"/>
        <v/>
      </c>
      <c r="CK115" s="424" t="str">
        <f t="shared" si="28"/>
        <v/>
      </c>
      <c r="CL115" s="424" t="str">
        <f t="shared" si="28"/>
        <v>+H115</v>
      </c>
      <c r="CM115" s="424" t="str">
        <f t="shared" si="28"/>
        <v>+H115</v>
      </c>
      <c r="CN115" s="424" t="str">
        <f t="shared" si="25"/>
        <v>+H115</v>
      </c>
      <c r="CO115" s="424" t="str">
        <f t="shared" si="25"/>
        <v>+H115</v>
      </c>
      <c r="CP115" s="424" t="str">
        <f t="shared" si="25"/>
        <v>+H115</v>
      </c>
      <c r="CQ115" s="424" t="str">
        <f t="shared" si="25"/>
        <v>+H115</v>
      </c>
      <c r="CR115" s="424" t="str">
        <f t="shared" si="25"/>
        <v>+H115</v>
      </c>
      <c r="CS115" s="424" t="str">
        <f t="shared" si="25"/>
        <v>+H115</v>
      </c>
      <c r="CT115" s="424" t="str">
        <f t="shared" si="26"/>
        <v>+H115</v>
      </c>
      <c r="CU115" s="424" t="str">
        <f t="shared" si="26"/>
        <v>+H115</v>
      </c>
      <c r="CV115" s="424" t="str">
        <f t="shared" si="26"/>
        <v>+H115</v>
      </c>
      <c r="CW115" s="424" t="str">
        <f t="shared" si="26"/>
        <v>+H115</v>
      </c>
      <c r="CX115" s="424" t="str">
        <f t="shared" si="26"/>
        <v>+H115</v>
      </c>
      <c r="CY115" s="424" t="str">
        <f t="shared" si="26"/>
        <v>+H115</v>
      </c>
      <c r="CZ115" s="424" t="str">
        <f t="shared" si="26"/>
        <v>+H115</v>
      </c>
      <c r="DA115" s="424" t="str">
        <f t="shared" si="26"/>
        <v>+H115</v>
      </c>
      <c r="DB115" s="424" t="str">
        <f t="shared" si="26"/>
        <v>+H115</v>
      </c>
      <c r="DC115" s="424" t="str">
        <f t="shared" si="17"/>
        <v>+H115</v>
      </c>
      <c r="DD115" s="424" t="str">
        <f t="shared" si="17"/>
        <v>+H115</v>
      </c>
      <c r="DE115" s="424" t="str">
        <f t="shared" si="17"/>
        <v>+H115</v>
      </c>
      <c r="DF115" s="424" t="str">
        <f t="shared" si="17"/>
        <v>+H115</v>
      </c>
      <c r="DG115" s="424" t="str">
        <f t="shared" si="17"/>
        <v>+H115</v>
      </c>
      <c r="DH115" s="424" t="str">
        <f t="shared" si="17"/>
        <v/>
      </c>
      <c r="DI115" s="424" t="str">
        <f t="shared" si="17"/>
        <v/>
      </c>
      <c r="DJ115" s="424" t="str">
        <f t="shared" si="17"/>
        <v>+H115</v>
      </c>
    </row>
    <row r="116" spans="2:114">
      <c r="B116" s="1612"/>
      <c r="C116" s="1616"/>
      <c r="D116" s="1617"/>
      <c r="E116" s="1339"/>
      <c r="F116" s="422" t="s">
        <v>665</v>
      </c>
      <c r="G116" s="410" t="s">
        <v>515</v>
      </c>
      <c r="H116" s="418">
        <v>1</v>
      </c>
      <c r="I116" s="408">
        <f t="shared" si="21"/>
        <v>35</v>
      </c>
      <c r="J116" s="406">
        <v>1</v>
      </c>
      <c r="K116" s="406">
        <v>1</v>
      </c>
      <c r="L116" s="406">
        <v>1</v>
      </c>
      <c r="M116" s="406">
        <v>1</v>
      </c>
      <c r="N116" s="406">
        <v>1</v>
      </c>
      <c r="O116" s="406">
        <v>1</v>
      </c>
      <c r="P116" s="406">
        <v>1</v>
      </c>
      <c r="Q116" s="406"/>
      <c r="R116" s="406">
        <v>1</v>
      </c>
      <c r="S116" s="406">
        <v>1</v>
      </c>
      <c r="T116" s="406">
        <v>1</v>
      </c>
      <c r="U116" s="406">
        <v>1</v>
      </c>
      <c r="V116" s="406">
        <v>1</v>
      </c>
      <c r="W116" s="406"/>
      <c r="X116" s="406"/>
      <c r="Y116" s="406"/>
      <c r="Z116" s="406"/>
      <c r="AA116" s="406"/>
      <c r="AB116" s="406"/>
      <c r="AC116" s="406"/>
      <c r="AD116" s="406"/>
      <c r="AE116" s="406"/>
      <c r="AF116" s="406"/>
      <c r="AG116" s="406"/>
      <c r="AH116" s="406"/>
      <c r="AI116" s="406"/>
      <c r="AJ116" s="406"/>
      <c r="AK116" s="406">
        <v>1</v>
      </c>
      <c r="AL116" s="406">
        <v>1</v>
      </c>
      <c r="AM116" s="406">
        <v>1</v>
      </c>
      <c r="AN116" s="406">
        <v>1</v>
      </c>
      <c r="AO116" s="406">
        <v>1</v>
      </c>
      <c r="AP116" s="406">
        <v>1</v>
      </c>
      <c r="AQ116" s="406">
        <v>1</v>
      </c>
      <c r="AR116" s="406">
        <v>1</v>
      </c>
      <c r="AS116" s="406">
        <v>1</v>
      </c>
      <c r="AT116" s="406">
        <v>1</v>
      </c>
      <c r="AU116" s="406">
        <v>1</v>
      </c>
      <c r="AV116" s="406">
        <v>1</v>
      </c>
      <c r="AW116" s="406">
        <v>1</v>
      </c>
      <c r="AX116" s="406">
        <v>1</v>
      </c>
      <c r="AY116" s="406">
        <v>1</v>
      </c>
      <c r="AZ116" s="406">
        <v>1</v>
      </c>
      <c r="BA116" s="406">
        <v>1</v>
      </c>
      <c r="BB116" s="406">
        <v>1</v>
      </c>
      <c r="BC116" s="406">
        <v>1</v>
      </c>
      <c r="BD116" s="406">
        <v>1</v>
      </c>
      <c r="BE116" s="406">
        <v>1</v>
      </c>
      <c r="BF116" s="406">
        <v>1</v>
      </c>
      <c r="BG116" s="406"/>
      <c r="BH116" s="406"/>
      <c r="BI116" s="406">
        <v>1</v>
      </c>
      <c r="BK116" s="424" t="str">
        <f t="shared" si="27"/>
        <v>+H116</v>
      </c>
      <c r="BL116" s="424" t="str">
        <f t="shared" si="27"/>
        <v>+H116</v>
      </c>
      <c r="BM116" s="424" t="str">
        <f t="shared" si="27"/>
        <v>+H116</v>
      </c>
      <c r="BN116" s="424" t="str">
        <f t="shared" si="27"/>
        <v>+H116</v>
      </c>
      <c r="BO116" s="424" t="str">
        <f t="shared" si="27"/>
        <v>+H116</v>
      </c>
      <c r="BP116" s="424" t="str">
        <f t="shared" si="27"/>
        <v>+H116</v>
      </c>
      <c r="BQ116" s="424" t="str">
        <f t="shared" si="27"/>
        <v>+H116</v>
      </c>
      <c r="BR116" s="424" t="str">
        <f t="shared" si="27"/>
        <v/>
      </c>
      <c r="BS116" s="424" t="str">
        <f t="shared" si="27"/>
        <v>+H116</v>
      </c>
      <c r="BT116" s="424" t="str">
        <f t="shared" si="27"/>
        <v>+H116</v>
      </c>
      <c r="BU116" s="424" t="str">
        <f t="shared" si="27"/>
        <v>+H116</v>
      </c>
      <c r="BV116" s="424" t="str">
        <f t="shared" si="27"/>
        <v>+H116</v>
      </c>
      <c r="BW116" s="424" t="str">
        <f t="shared" si="27"/>
        <v>+H116</v>
      </c>
      <c r="BX116" s="424" t="str">
        <f t="shared" si="27"/>
        <v/>
      </c>
      <c r="BY116" s="424" t="str">
        <f t="shared" si="27"/>
        <v/>
      </c>
      <c r="BZ116" s="424" t="str">
        <f t="shared" si="27"/>
        <v/>
      </c>
      <c r="CA116" s="424" t="str">
        <f t="shared" si="29"/>
        <v/>
      </c>
      <c r="CB116" s="424" t="str">
        <f t="shared" si="29"/>
        <v/>
      </c>
      <c r="CC116" s="424" t="str">
        <f t="shared" si="29"/>
        <v/>
      </c>
      <c r="CD116" s="424" t="str">
        <f t="shared" si="29"/>
        <v/>
      </c>
      <c r="CE116" s="424" t="str">
        <f t="shared" si="28"/>
        <v/>
      </c>
      <c r="CF116" s="424" t="str">
        <f t="shared" si="28"/>
        <v/>
      </c>
      <c r="CG116" s="424" t="str">
        <f t="shared" si="28"/>
        <v/>
      </c>
      <c r="CH116" s="424" t="str">
        <f t="shared" si="28"/>
        <v/>
      </c>
      <c r="CI116" s="424" t="str">
        <f t="shared" si="28"/>
        <v/>
      </c>
      <c r="CJ116" s="424" t="str">
        <f t="shared" si="28"/>
        <v/>
      </c>
      <c r="CK116" s="424" t="str">
        <f t="shared" si="28"/>
        <v/>
      </c>
      <c r="CL116" s="424" t="str">
        <f t="shared" si="28"/>
        <v>+H116</v>
      </c>
      <c r="CM116" s="424" t="str">
        <f t="shared" si="28"/>
        <v>+H116</v>
      </c>
      <c r="CN116" s="424" t="str">
        <f t="shared" si="25"/>
        <v>+H116</v>
      </c>
      <c r="CO116" s="424" t="str">
        <f t="shared" si="25"/>
        <v>+H116</v>
      </c>
      <c r="CP116" s="424" t="str">
        <f t="shared" si="25"/>
        <v>+H116</v>
      </c>
      <c r="CQ116" s="424" t="str">
        <f t="shared" si="25"/>
        <v>+H116</v>
      </c>
      <c r="CR116" s="424" t="str">
        <f t="shared" si="25"/>
        <v>+H116</v>
      </c>
      <c r="CS116" s="424" t="str">
        <f t="shared" si="25"/>
        <v>+H116</v>
      </c>
      <c r="CT116" s="424" t="str">
        <f t="shared" si="26"/>
        <v>+H116</v>
      </c>
      <c r="CU116" s="424" t="str">
        <f t="shared" si="26"/>
        <v>+H116</v>
      </c>
      <c r="CV116" s="424" t="str">
        <f t="shared" si="26"/>
        <v>+H116</v>
      </c>
      <c r="CW116" s="424" t="str">
        <f t="shared" si="26"/>
        <v>+H116</v>
      </c>
      <c r="CX116" s="424" t="str">
        <f t="shared" si="26"/>
        <v>+H116</v>
      </c>
      <c r="CY116" s="424" t="str">
        <f t="shared" si="26"/>
        <v>+H116</v>
      </c>
      <c r="CZ116" s="424" t="str">
        <f t="shared" si="26"/>
        <v>+H116</v>
      </c>
      <c r="DA116" s="424" t="str">
        <f t="shared" si="26"/>
        <v>+H116</v>
      </c>
      <c r="DB116" s="424" t="str">
        <f t="shared" si="26"/>
        <v>+H116</v>
      </c>
      <c r="DC116" s="424" t="str">
        <f t="shared" si="17"/>
        <v>+H116</v>
      </c>
      <c r="DD116" s="424" t="str">
        <f t="shared" si="17"/>
        <v>+H116</v>
      </c>
      <c r="DE116" s="424" t="str">
        <f t="shared" si="17"/>
        <v>+H116</v>
      </c>
      <c r="DF116" s="424" t="str">
        <f t="shared" si="17"/>
        <v>+H116</v>
      </c>
      <c r="DG116" s="424" t="str">
        <f t="shared" si="17"/>
        <v>+H116</v>
      </c>
      <c r="DH116" s="424" t="str">
        <f t="shared" si="17"/>
        <v/>
      </c>
      <c r="DI116" s="424" t="str">
        <f t="shared" si="17"/>
        <v/>
      </c>
      <c r="DJ116" s="424" t="str">
        <f t="shared" si="17"/>
        <v>+H116</v>
      </c>
    </row>
    <row r="117" spans="2:114">
      <c r="B117" s="1612"/>
      <c r="C117" s="1616"/>
      <c r="D117" s="1617"/>
      <c r="E117" s="1339"/>
      <c r="F117" s="422" t="s">
        <v>666</v>
      </c>
      <c r="G117" s="410" t="s">
        <v>516</v>
      </c>
      <c r="H117" s="418">
        <v>1</v>
      </c>
      <c r="I117" s="408">
        <f t="shared" si="21"/>
        <v>34</v>
      </c>
      <c r="J117" s="406">
        <v>1</v>
      </c>
      <c r="K117" s="406">
        <v>1</v>
      </c>
      <c r="L117" s="406">
        <v>1</v>
      </c>
      <c r="M117" s="406">
        <v>1</v>
      </c>
      <c r="N117" s="406">
        <v>1</v>
      </c>
      <c r="O117" s="406">
        <v>1</v>
      </c>
      <c r="P117" s="406">
        <v>1</v>
      </c>
      <c r="Q117" s="406"/>
      <c r="R117" s="406"/>
      <c r="S117" s="406">
        <v>1</v>
      </c>
      <c r="T117" s="406">
        <v>1</v>
      </c>
      <c r="U117" s="406">
        <v>1</v>
      </c>
      <c r="V117" s="406">
        <v>1</v>
      </c>
      <c r="W117" s="406"/>
      <c r="X117" s="406"/>
      <c r="Y117" s="406"/>
      <c r="Z117" s="406"/>
      <c r="AA117" s="406"/>
      <c r="AB117" s="406"/>
      <c r="AC117" s="406"/>
      <c r="AD117" s="406"/>
      <c r="AE117" s="406"/>
      <c r="AF117" s="406"/>
      <c r="AG117" s="406"/>
      <c r="AH117" s="406"/>
      <c r="AI117" s="406"/>
      <c r="AJ117" s="406"/>
      <c r="AK117" s="406">
        <v>1</v>
      </c>
      <c r="AL117" s="406">
        <v>1</v>
      </c>
      <c r="AM117" s="406">
        <v>1</v>
      </c>
      <c r="AN117" s="406">
        <v>1</v>
      </c>
      <c r="AO117" s="406">
        <v>1</v>
      </c>
      <c r="AP117" s="406">
        <v>1</v>
      </c>
      <c r="AQ117" s="406">
        <v>1</v>
      </c>
      <c r="AR117" s="406">
        <v>1</v>
      </c>
      <c r="AS117" s="406">
        <v>1</v>
      </c>
      <c r="AT117" s="406">
        <v>1</v>
      </c>
      <c r="AU117" s="406">
        <v>1</v>
      </c>
      <c r="AV117" s="406">
        <v>1</v>
      </c>
      <c r="AW117" s="406">
        <v>1</v>
      </c>
      <c r="AX117" s="406">
        <v>1</v>
      </c>
      <c r="AY117" s="406">
        <v>1</v>
      </c>
      <c r="AZ117" s="406">
        <v>1</v>
      </c>
      <c r="BA117" s="406">
        <v>1</v>
      </c>
      <c r="BB117" s="406">
        <v>1</v>
      </c>
      <c r="BC117" s="406">
        <v>1</v>
      </c>
      <c r="BD117" s="406">
        <v>1</v>
      </c>
      <c r="BE117" s="406">
        <v>1</v>
      </c>
      <c r="BF117" s="406">
        <v>1</v>
      </c>
      <c r="BG117" s="406"/>
      <c r="BH117" s="406"/>
      <c r="BI117" s="406">
        <v>1</v>
      </c>
      <c r="BK117" s="424" t="str">
        <f t="shared" si="27"/>
        <v>+H117</v>
      </c>
      <c r="BL117" s="424" t="str">
        <f t="shared" si="27"/>
        <v>+H117</v>
      </c>
      <c r="BM117" s="424" t="str">
        <f t="shared" si="27"/>
        <v>+H117</v>
      </c>
      <c r="BN117" s="424" t="str">
        <f t="shared" si="27"/>
        <v>+H117</v>
      </c>
      <c r="BO117" s="424" t="str">
        <f t="shared" si="27"/>
        <v>+H117</v>
      </c>
      <c r="BP117" s="424" t="str">
        <f t="shared" si="27"/>
        <v>+H117</v>
      </c>
      <c r="BQ117" s="424" t="str">
        <f t="shared" si="27"/>
        <v>+H117</v>
      </c>
      <c r="BR117" s="424" t="str">
        <f t="shared" si="27"/>
        <v/>
      </c>
      <c r="BS117" s="424" t="str">
        <f t="shared" si="27"/>
        <v/>
      </c>
      <c r="BT117" s="424" t="str">
        <f t="shared" si="27"/>
        <v>+H117</v>
      </c>
      <c r="BU117" s="424" t="str">
        <f t="shared" si="27"/>
        <v>+H117</v>
      </c>
      <c r="BV117" s="424" t="str">
        <f t="shared" si="27"/>
        <v>+H117</v>
      </c>
      <c r="BW117" s="424" t="str">
        <f t="shared" si="27"/>
        <v>+H117</v>
      </c>
      <c r="BX117" s="424" t="str">
        <f t="shared" si="27"/>
        <v/>
      </c>
      <c r="BY117" s="424" t="str">
        <f t="shared" si="27"/>
        <v/>
      </c>
      <c r="BZ117" s="424" t="str">
        <f t="shared" si="27"/>
        <v/>
      </c>
      <c r="CA117" s="424" t="str">
        <f t="shared" si="29"/>
        <v/>
      </c>
      <c r="CB117" s="424" t="str">
        <f t="shared" si="29"/>
        <v/>
      </c>
      <c r="CC117" s="424" t="str">
        <f t="shared" si="29"/>
        <v/>
      </c>
      <c r="CD117" s="424" t="str">
        <f t="shared" si="29"/>
        <v/>
      </c>
      <c r="CE117" s="424" t="str">
        <f t="shared" si="28"/>
        <v/>
      </c>
      <c r="CF117" s="424" t="str">
        <f t="shared" si="28"/>
        <v/>
      </c>
      <c r="CG117" s="424" t="str">
        <f t="shared" si="28"/>
        <v/>
      </c>
      <c r="CH117" s="424" t="str">
        <f t="shared" si="28"/>
        <v/>
      </c>
      <c r="CI117" s="424" t="str">
        <f t="shared" si="28"/>
        <v/>
      </c>
      <c r="CJ117" s="424" t="str">
        <f t="shared" si="28"/>
        <v/>
      </c>
      <c r="CK117" s="424" t="str">
        <f t="shared" si="28"/>
        <v/>
      </c>
      <c r="CL117" s="424" t="str">
        <f t="shared" si="28"/>
        <v>+H117</v>
      </c>
      <c r="CM117" s="424" t="str">
        <f t="shared" si="28"/>
        <v>+H117</v>
      </c>
      <c r="CN117" s="424" t="str">
        <f t="shared" si="25"/>
        <v>+H117</v>
      </c>
      <c r="CO117" s="424" t="str">
        <f t="shared" si="25"/>
        <v>+H117</v>
      </c>
      <c r="CP117" s="424" t="str">
        <f t="shared" si="25"/>
        <v>+H117</v>
      </c>
      <c r="CQ117" s="424" t="str">
        <f t="shared" si="25"/>
        <v>+H117</v>
      </c>
      <c r="CR117" s="424" t="str">
        <f t="shared" si="25"/>
        <v>+H117</v>
      </c>
      <c r="CS117" s="424" t="str">
        <f t="shared" si="25"/>
        <v>+H117</v>
      </c>
      <c r="CT117" s="424" t="str">
        <f t="shared" si="26"/>
        <v>+H117</v>
      </c>
      <c r="CU117" s="424" t="str">
        <f t="shared" si="26"/>
        <v>+H117</v>
      </c>
      <c r="CV117" s="424" t="str">
        <f t="shared" si="26"/>
        <v>+H117</v>
      </c>
      <c r="CW117" s="424" t="str">
        <f t="shared" si="26"/>
        <v>+H117</v>
      </c>
      <c r="CX117" s="424" t="str">
        <f t="shared" si="26"/>
        <v>+H117</v>
      </c>
      <c r="CY117" s="424" t="str">
        <f t="shared" si="26"/>
        <v>+H117</v>
      </c>
      <c r="CZ117" s="424" t="str">
        <f t="shared" si="26"/>
        <v>+H117</v>
      </c>
      <c r="DA117" s="424" t="str">
        <f t="shared" si="26"/>
        <v>+H117</v>
      </c>
      <c r="DB117" s="424" t="str">
        <f t="shared" si="26"/>
        <v>+H117</v>
      </c>
      <c r="DC117" s="424" t="str">
        <f t="shared" si="17"/>
        <v>+H117</v>
      </c>
      <c r="DD117" s="424" t="str">
        <f t="shared" si="17"/>
        <v>+H117</v>
      </c>
      <c r="DE117" s="424" t="str">
        <f t="shared" si="17"/>
        <v>+H117</v>
      </c>
      <c r="DF117" s="424" t="str">
        <f t="shared" si="17"/>
        <v>+H117</v>
      </c>
      <c r="DG117" s="424" t="str">
        <f t="shared" si="17"/>
        <v>+H117</v>
      </c>
      <c r="DH117" s="424" t="str">
        <f t="shared" si="17"/>
        <v/>
      </c>
      <c r="DI117" s="424" t="str">
        <f t="shared" si="17"/>
        <v/>
      </c>
      <c r="DJ117" s="424" t="str">
        <f t="shared" ref="DJ117:DJ129" si="30">IF(BI117=1,"+"&amp; ADDRESS(ROW(BI117), COLUMN($H117),4,1 ), "")</f>
        <v>+H117</v>
      </c>
    </row>
    <row r="118" spans="2:114">
      <c r="B118" s="1612"/>
      <c r="C118" s="1616"/>
      <c r="D118" s="1617"/>
      <c r="E118" s="1339"/>
      <c r="F118" s="422" t="s">
        <v>667</v>
      </c>
      <c r="G118" s="410" t="s">
        <v>517</v>
      </c>
      <c r="H118" s="418">
        <v>1</v>
      </c>
      <c r="I118" s="408">
        <f t="shared" si="21"/>
        <v>33</v>
      </c>
      <c r="J118" s="406">
        <v>1</v>
      </c>
      <c r="K118" s="406">
        <v>1</v>
      </c>
      <c r="L118" s="406">
        <v>1</v>
      </c>
      <c r="M118" s="406">
        <v>1</v>
      </c>
      <c r="N118" s="406">
        <v>1</v>
      </c>
      <c r="O118" s="406">
        <v>1</v>
      </c>
      <c r="P118" s="406">
        <v>1</v>
      </c>
      <c r="Q118" s="406"/>
      <c r="R118" s="406"/>
      <c r="S118" s="406">
        <v>1</v>
      </c>
      <c r="T118" s="406">
        <v>1</v>
      </c>
      <c r="U118" s="406"/>
      <c r="V118" s="406">
        <v>1</v>
      </c>
      <c r="W118" s="406"/>
      <c r="X118" s="406"/>
      <c r="Y118" s="406"/>
      <c r="Z118" s="406"/>
      <c r="AA118" s="406"/>
      <c r="AB118" s="406"/>
      <c r="AC118" s="406"/>
      <c r="AD118" s="406"/>
      <c r="AE118" s="406"/>
      <c r="AF118" s="406"/>
      <c r="AG118" s="406"/>
      <c r="AH118" s="406"/>
      <c r="AI118" s="406"/>
      <c r="AJ118" s="406"/>
      <c r="AK118" s="406">
        <v>1</v>
      </c>
      <c r="AL118" s="406">
        <v>1</v>
      </c>
      <c r="AM118" s="406">
        <v>1</v>
      </c>
      <c r="AN118" s="406">
        <v>1</v>
      </c>
      <c r="AO118" s="406">
        <v>1</v>
      </c>
      <c r="AP118" s="406">
        <v>1</v>
      </c>
      <c r="AQ118" s="406">
        <v>1</v>
      </c>
      <c r="AR118" s="406">
        <v>1</v>
      </c>
      <c r="AS118" s="406">
        <v>1</v>
      </c>
      <c r="AT118" s="406">
        <v>1</v>
      </c>
      <c r="AU118" s="406">
        <v>1</v>
      </c>
      <c r="AV118" s="406">
        <v>1</v>
      </c>
      <c r="AW118" s="406">
        <v>1</v>
      </c>
      <c r="AX118" s="406">
        <v>1</v>
      </c>
      <c r="AY118" s="406">
        <v>1</v>
      </c>
      <c r="AZ118" s="406">
        <v>1</v>
      </c>
      <c r="BA118" s="406">
        <v>1</v>
      </c>
      <c r="BB118" s="406">
        <v>1</v>
      </c>
      <c r="BC118" s="406">
        <v>1</v>
      </c>
      <c r="BD118" s="406">
        <v>1</v>
      </c>
      <c r="BE118" s="406">
        <v>1</v>
      </c>
      <c r="BF118" s="406">
        <v>1</v>
      </c>
      <c r="BG118" s="406"/>
      <c r="BH118" s="406"/>
      <c r="BI118" s="406">
        <v>1</v>
      </c>
      <c r="BK118" s="424" t="str">
        <f t="shared" si="27"/>
        <v>+H118</v>
      </c>
      <c r="BL118" s="424" t="str">
        <f t="shared" si="27"/>
        <v>+H118</v>
      </c>
      <c r="BM118" s="424" t="str">
        <f t="shared" si="27"/>
        <v>+H118</v>
      </c>
      <c r="BN118" s="424" t="str">
        <f t="shared" si="27"/>
        <v>+H118</v>
      </c>
      <c r="BO118" s="424" t="str">
        <f t="shared" si="27"/>
        <v>+H118</v>
      </c>
      <c r="BP118" s="424" t="str">
        <f t="shared" si="27"/>
        <v>+H118</v>
      </c>
      <c r="BQ118" s="424" t="str">
        <f t="shared" si="27"/>
        <v>+H118</v>
      </c>
      <c r="BR118" s="424" t="str">
        <f t="shared" si="27"/>
        <v/>
      </c>
      <c r="BS118" s="424" t="str">
        <f t="shared" si="27"/>
        <v/>
      </c>
      <c r="BT118" s="424" t="str">
        <f t="shared" si="27"/>
        <v>+H118</v>
      </c>
      <c r="BU118" s="424" t="str">
        <f t="shared" si="27"/>
        <v>+H118</v>
      </c>
      <c r="BV118" s="424" t="str">
        <f t="shared" si="27"/>
        <v/>
      </c>
      <c r="BW118" s="424" t="str">
        <f t="shared" si="27"/>
        <v>+H118</v>
      </c>
      <c r="BX118" s="424" t="str">
        <f t="shared" si="27"/>
        <v/>
      </c>
      <c r="BY118" s="424" t="str">
        <f t="shared" si="27"/>
        <v/>
      </c>
      <c r="BZ118" s="424" t="str">
        <f t="shared" si="27"/>
        <v/>
      </c>
      <c r="CA118" s="424" t="str">
        <f t="shared" si="29"/>
        <v/>
      </c>
      <c r="CB118" s="424" t="str">
        <f t="shared" si="29"/>
        <v/>
      </c>
      <c r="CC118" s="424" t="str">
        <f t="shared" si="29"/>
        <v/>
      </c>
      <c r="CD118" s="424" t="str">
        <f t="shared" si="29"/>
        <v/>
      </c>
      <c r="CE118" s="424" t="str">
        <f t="shared" si="28"/>
        <v/>
      </c>
      <c r="CF118" s="424" t="str">
        <f t="shared" si="28"/>
        <v/>
      </c>
      <c r="CG118" s="424" t="str">
        <f t="shared" si="28"/>
        <v/>
      </c>
      <c r="CH118" s="424" t="str">
        <f t="shared" si="28"/>
        <v/>
      </c>
      <c r="CI118" s="424" t="str">
        <f t="shared" si="28"/>
        <v/>
      </c>
      <c r="CJ118" s="424" t="str">
        <f t="shared" si="28"/>
        <v/>
      </c>
      <c r="CK118" s="424" t="str">
        <f t="shared" si="28"/>
        <v/>
      </c>
      <c r="CL118" s="424" t="str">
        <f t="shared" si="28"/>
        <v>+H118</v>
      </c>
      <c r="CM118" s="424" t="str">
        <f t="shared" si="28"/>
        <v>+H118</v>
      </c>
      <c r="CN118" s="424" t="str">
        <f t="shared" si="25"/>
        <v>+H118</v>
      </c>
      <c r="CO118" s="424" t="str">
        <f t="shared" si="25"/>
        <v>+H118</v>
      </c>
      <c r="CP118" s="424" t="str">
        <f t="shared" si="25"/>
        <v>+H118</v>
      </c>
      <c r="CQ118" s="424" t="str">
        <f t="shared" si="25"/>
        <v>+H118</v>
      </c>
      <c r="CR118" s="424" t="str">
        <f t="shared" si="25"/>
        <v>+H118</v>
      </c>
      <c r="CS118" s="424" t="str">
        <f t="shared" si="25"/>
        <v>+H118</v>
      </c>
      <c r="CT118" s="424" t="str">
        <f t="shared" si="26"/>
        <v>+H118</v>
      </c>
      <c r="CU118" s="424" t="str">
        <f t="shared" si="26"/>
        <v>+H118</v>
      </c>
      <c r="CV118" s="424" t="str">
        <f t="shared" si="26"/>
        <v>+H118</v>
      </c>
      <c r="CW118" s="424" t="str">
        <f t="shared" si="26"/>
        <v>+H118</v>
      </c>
      <c r="CX118" s="424" t="str">
        <f t="shared" si="26"/>
        <v>+H118</v>
      </c>
      <c r="CY118" s="424" t="str">
        <f t="shared" si="26"/>
        <v>+H118</v>
      </c>
      <c r="CZ118" s="424" t="str">
        <f t="shared" si="26"/>
        <v>+H118</v>
      </c>
      <c r="DA118" s="424" t="str">
        <f t="shared" si="26"/>
        <v>+H118</v>
      </c>
      <c r="DB118" s="424" t="str">
        <f t="shared" si="26"/>
        <v>+H118</v>
      </c>
      <c r="DC118" s="424" t="str">
        <f t="shared" si="26"/>
        <v>+H118</v>
      </c>
      <c r="DD118" s="424" t="str">
        <f t="shared" si="26"/>
        <v>+H118</v>
      </c>
      <c r="DE118" s="424" t="str">
        <f t="shared" si="26"/>
        <v>+H118</v>
      </c>
      <c r="DF118" s="424" t="str">
        <f t="shared" si="26"/>
        <v>+H118</v>
      </c>
      <c r="DG118" s="424" t="str">
        <f t="shared" si="26"/>
        <v>+H118</v>
      </c>
      <c r="DH118" s="424" t="str">
        <f t="shared" si="26"/>
        <v/>
      </c>
      <c r="DI118" s="424" t="str">
        <f t="shared" si="26"/>
        <v/>
      </c>
      <c r="DJ118" s="424" t="str">
        <f t="shared" si="30"/>
        <v>+H118</v>
      </c>
    </row>
    <row r="119" spans="2:114">
      <c r="B119" s="1612"/>
      <c r="C119" s="1616"/>
      <c r="D119" s="1617"/>
      <c r="E119" s="1339"/>
      <c r="F119" s="423" t="s">
        <v>668</v>
      </c>
      <c r="G119" s="411" t="s">
        <v>518</v>
      </c>
      <c r="H119" s="418">
        <v>1</v>
      </c>
      <c r="I119" s="408">
        <f t="shared" si="21"/>
        <v>33</v>
      </c>
      <c r="J119" s="406">
        <v>1</v>
      </c>
      <c r="K119" s="406">
        <v>1</v>
      </c>
      <c r="L119" s="406">
        <v>1</v>
      </c>
      <c r="M119" s="406">
        <v>1</v>
      </c>
      <c r="N119" s="406">
        <v>1</v>
      </c>
      <c r="O119" s="406">
        <v>1</v>
      </c>
      <c r="P119" s="406">
        <v>1</v>
      </c>
      <c r="Q119" s="406"/>
      <c r="R119" s="406"/>
      <c r="S119" s="406">
        <v>1</v>
      </c>
      <c r="T119" s="406">
        <v>1</v>
      </c>
      <c r="U119" s="406"/>
      <c r="V119" s="406">
        <v>1</v>
      </c>
      <c r="W119" s="406"/>
      <c r="X119" s="406"/>
      <c r="Y119" s="406"/>
      <c r="Z119" s="406"/>
      <c r="AA119" s="406"/>
      <c r="AB119" s="406"/>
      <c r="AC119" s="406"/>
      <c r="AD119" s="406"/>
      <c r="AE119" s="406"/>
      <c r="AF119" s="406"/>
      <c r="AG119" s="406"/>
      <c r="AH119" s="406"/>
      <c r="AI119" s="406"/>
      <c r="AJ119" s="406"/>
      <c r="AK119" s="406">
        <v>1</v>
      </c>
      <c r="AL119" s="406">
        <v>1</v>
      </c>
      <c r="AM119" s="406">
        <v>1</v>
      </c>
      <c r="AN119" s="406">
        <v>1</v>
      </c>
      <c r="AO119" s="406">
        <v>1</v>
      </c>
      <c r="AP119" s="406">
        <v>1</v>
      </c>
      <c r="AQ119" s="406">
        <v>1</v>
      </c>
      <c r="AR119" s="406">
        <v>1</v>
      </c>
      <c r="AS119" s="406">
        <v>1</v>
      </c>
      <c r="AT119" s="406">
        <v>1</v>
      </c>
      <c r="AU119" s="406">
        <v>1</v>
      </c>
      <c r="AV119" s="406">
        <v>1</v>
      </c>
      <c r="AW119" s="406">
        <v>1</v>
      </c>
      <c r="AX119" s="406">
        <v>1</v>
      </c>
      <c r="AY119" s="406">
        <v>1</v>
      </c>
      <c r="AZ119" s="406">
        <v>1</v>
      </c>
      <c r="BA119" s="406">
        <v>1</v>
      </c>
      <c r="BB119" s="406">
        <v>1</v>
      </c>
      <c r="BC119" s="406">
        <v>1</v>
      </c>
      <c r="BD119" s="406">
        <v>1</v>
      </c>
      <c r="BE119" s="406">
        <v>1</v>
      </c>
      <c r="BF119" s="406">
        <v>1</v>
      </c>
      <c r="BG119" s="406"/>
      <c r="BH119" s="406"/>
      <c r="BI119" s="406">
        <v>1</v>
      </c>
      <c r="BK119" s="424" t="str">
        <f t="shared" si="27"/>
        <v>+H119</v>
      </c>
      <c r="BL119" s="424" t="str">
        <f t="shared" si="27"/>
        <v>+H119</v>
      </c>
      <c r="BM119" s="424" t="str">
        <f t="shared" si="27"/>
        <v>+H119</v>
      </c>
      <c r="BN119" s="424" t="str">
        <f t="shared" si="27"/>
        <v>+H119</v>
      </c>
      <c r="BO119" s="424" t="str">
        <f t="shared" si="27"/>
        <v>+H119</v>
      </c>
      <c r="BP119" s="424" t="str">
        <f t="shared" si="27"/>
        <v>+H119</v>
      </c>
      <c r="BQ119" s="424" t="str">
        <f t="shared" si="27"/>
        <v>+H119</v>
      </c>
      <c r="BR119" s="424" t="str">
        <f t="shared" si="27"/>
        <v/>
      </c>
      <c r="BS119" s="424" t="str">
        <f t="shared" si="27"/>
        <v/>
      </c>
      <c r="BT119" s="424" t="str">
        <f t="shared" si="27"/>
        <v>+H119</v>
      </c>
      <c r="BU119" s="424" t="str">
        <f t="shared" si="27"/>
        <v>+H119</v>
      </c>
      <c r="BV119" s="424" t="str">
        <f t="shared" si="27"/>
        <v/>
      </c>
      <c r="BW119" s="424" t="str">
        <f t="shared" si="27"/>
        <v>+H119</v>
      </c>
      <c r="BX119" s="424" t="str">
        <f t="shared" si="27"/>
        <v/>
      </c>
      <c r="BY119" s="424" t="str">
        <f t="shared" si="27"/>
        <v/>
      </c>
      <c r="BZ119" s="424" t="str">
        <f t="shared" si="27"/>
        <v/>
      </c>
      <c r="CA119" s="424" t="str">
        <f t="shared" si="29"/>
        <v/>
      </c>
      <c r="CB119" s="424" t="str">
        <f t="shared" si="29"/>
        <v/>
      </c>
      <c r="CC119" s="424" t="str">
        <f t="shared" si="29"/>
        <v/>
      </c>
      <c r="CD119" s="424" t="str">
        <f t="shared" si="29"/>
        <v/>
      </c>
      <c r="CE119" s="424" t="str">
        <f t="shared" si="28"/>
        <v/>
      </c>
      <c r="CF119" s="424" t="str">
        <f t="shared" si="28"/>
        <v/>
      </c>
      <c r="CG119" s="424" t="str">
        <f t="shared" si="28"/>
        <v/>
      </c>
      <c r="CH119" s="424" t="str">
        <f t="shared" si="28"/>
        <v/>
      </c>
      <c r="CI119" s="424" t="str">
        <f t="shared" si="28"/>
        <v/>
      </c>
      <c r="CJ119" s="424" t="str">
        <f t="shared" si="28"/>
        <v/>
      </c>
      <c r="CK119" s="424" t="str">
        <f t="shared" si="28"/>
        <v/>
      </c>
      <c r="CL119" s="424" t="str">
        <f t="shared" si="28"/>
        <v>+H119</v>
      </c>
      <c r="CM119" s="424" t="str">
        <f t="shared" si="28"/>
        <v>+H119</v>
      </c>
      <c r="CN119" s="424" t="str">
        <f t="shared" si="25"/>
        <v>+H119</v>
      </c>
      <c r="CO119" s="424" t="str">
        <f t="shared" si="25"/>
        <v>+H119</v>
      </c>
      <c r="CP119" s="424" t="str">
        <f t="shared" si="25"/>
        <v>+H119</v>
      </c>
      <c r="CQ119" s="424" t="str">
        <f t="shared" si="25"/>
        <v>+H119</v>
      </c>
      <c r="CR119" s="424" t="str">
        <f t="shared" si="25"/>
        <v>+H119</v>
      </c>
      <c r="CS119" s="424" t="str">
        <f t="shared" si="25"/>
        <v>+H119</v>
      </c>
      <c r="CT119" s="424" t="str">
        <f t="shared" si="26"/>
        <v>+H119</v>
      </c>
      <c r="CU119" s="424" t="str">
        <f t="shared" si="26"/>
        <v>+H119</v>
      </c>
      <c r="CV119" s="424" t="str">
        <f t="shared" si="26"/>
        <v>+H119</v>
      </c>
      <c r="CW119" s="424" t="str">
        <f t="shared" si="26"/>
        <v>+H119</v>
      </c>
      <c r="CX119" s="424" t="str">
        <f t="shared" si="26"/>
        <v>+H119</v>
      </c>
      <c r="CY119" s="424" t="str">
        <f t="shared" si="26"/>
        <v>+H119</v>
      </c>
      <c r="CZ119" s="424" t="str">
        <f t="shared" si="26"/>
        <v>+H119</v>
      </c>
      <c r="DA119" s="424" t="str">
        <f t="shared" si="26"/>
        <v>+H119</v>
      </c>
      <c r="DB119" s="424" t="str">
        <f t="shared" si="26"/>
        <v>+H119</v>
      </c>
      <c r="DC119" s="424" t="str">
        <f t="shared" si="26"/>
        <v>+H119</v>
      </c>
      <c r="DD119" s="424" t="str">
        <f t="shared" si="26"/>
        <v>+H119</v>
      </c>
      <c r="DE119" s="424" t="str">
        <f t="shared" si="26"/>
        <v>+H119</v>
      </c>
      <c r="DF119" s="424" t="str">
        <f t="shared" si="26"/>
        <v>+H119</v>
      </c>
      <c r="DG119" s="424" t="str">
        <f t="shared" si="26"/>
        <v>+H119</v>
      </c>
      <c r="DH119" s="424" t="str">
        <f t="shared" si="26"/>
        <v/>
      </c>
      <c r="DI119" s="424" t="str">
        <f t="shared" si="26"/>
        <v/>
      </c>
      <c r="DJ119" s="424" t="str">
        <f t="shared" si="30"/>
        <v>+H119</v>
      </c>
    </row>
    <row r="120" spans="2:114">
      <c r="B120" s="1612"/>
      <c r="C120" s="1616"/>
      <c r="D120" s="1617"/>
      <c r="E120" s="1338" t="s">
        <v>636</v>
      </c>
      <c r="F120" s="422" t="s">
        <v>669</v>
      </c>
      <c r="G120" s="410" t="s">
        <v>519</v>
      </c>
      <c r="H120" s="418">
        <v>1</v>
      </c>
      <c r="I120" s="408">
        <f t="shared" si="21"/>
        <v>36</v>
      </c>
      <c r="J120" s="406">
        <v>1</v>
      </c>
      <c r="K120" s="406">
        <v>1</v>
      </c>
      <c r="L120" s="406">
        <v>1</v>
      </c>
      <c r="M120" s="406">
        <v>1</v>
      </c>
      <c r="N120" s="406">
        <v>1</v>
      </c>
      <c r="O120" s="406">
        <v>1</v>
      </c>
      <c r="P120" s="406">
        <v>1</v>
      </c>
      <c r="Q120" s="406">
        <v>1</v>
      </c>
      <c r="R120" s="406">
        <v>1</v>
      </c>
      <c r="S120" s="406">
        <v>1</v>
      </c>
      <c r="T120" s="406">
        <v>1</v>
      </c>
      <c r="U120" s="406">
        <v>1</v>
      </c>
      <c r="V120" s="406">
        <v>1</v>
      </c>
      <c r="W120" s="406"/>
      <c r="X120" s="406"/>
      <c r="Y120" s="406"/>
      <c r="Z120" s="406"/>
      <c r="AA120" s="406"/>
      <c r="AB120" s="406"/>
      <c r="AC120" s="406"/>
      <c r="AD120" s="406"/>
      <c r="AE120" s="406"/>
      <c r="AF120" s="406"/>
      <c r="AG120" s="406"/>
      <c r="AH120" s="406"/>
      <c r="AI120" s="406"/>
      <c r="AJ120" s="406"/>
      <c r="AK120" s="406">
        <v>1</v>
      </c>
      <c r="AL120" s="406">
        <v>1</v>
      </c>
      <c r="AM120" s="406">
        <v>1</v>
      </c>
      <c r="AN120" s="406">
        <v>1</v>
      </c>
      <c r="AO120" s="406">
        <v>1</v>
      </c>
      <c r="AP120" s="406">
        <v>1</v>
      </c>
      <c r="AQ120" s="406">
        <v>1</v>
      </c>
      <c r="AR120" s="406">
        <v>1</v>
      </c>
      <c r="AS120" s="406">
        <v>1</v>
      </c>
      <c r="AT120" s="406">
        <v>1</v>
      </c>
      <c r="AU120" s="406">
        <v>1</v>
      </c>
      <c r="AV120" s="406">
        <v>1</v>
      </c>
      <c r="AW120" s="406">
        <v>1</v>
      </c>
      <c r="AX120" s="406">
        <v>1</v>
      </c>
      <c r="AY120" s="406">
        <v>1</v>
      </c>
      <c r="AZ120" s="406">
        <v>1</v>
      </c>
      <c r="BA120" s="406">
        <v>1</v>
      </c>
      <c r="BB120" s="406">
        <v>1</v>
      </c>
      <c r="BC120" s="406">
        <v>1</v>
      </c>
      <c r="BD120" s="406">
        <v>1</v>
      </c>
      <c r="BE120" s="406">
        <v>1</v>
      </c>
      <c r="BF120" s="406">
        <v>1</v>
      </c>
      <c r="BG120" s="406"/>
      <c r="BH120" s="406"/>
      <c r="BI120" s="406">
        <v>1</v>
      </c>
      <c r="BK120" s="424" t="str">
        <f t="shared" si="27"/>
        <v>+H120</v>
      </c>
      <c r="BL120" s="424" t="str">
        <f t="shared" si="27"/>
        <v>+H120</v>
      </c>
      <c r="BM120" s="424" t="str">
        <f t="shared" si="27"/>
        <v>+H120</v>
      </c>
      <c r="BN120" s="424" t="str">
        <f t="shared" si="27"/>
        <v>+H120</v>
      </c>
      <c r="BO120" s="424" t="str">
        <f t="shared" si="27"/>
        <v>+H120</v>
      </c>
      <c r="BP120" s="424" t="str">
        <f t="shared" si="27"/>
        <v>+H120</v>
      </c>
      <c r="BQ120" s="424" t="str">
        <f t="shared" si="27"/>
        <v>+H120</v>
      </c>
      <c r="BR120" s="424" t="str">
        <f t="shared" si="27"/>
        <v>+H120</v>
      </c>
      <c r="BS120" s="424" t="str">
        <f t="shared" si="27"/>
        <v>+H120</v>
      </c>
      <c r="BT120" s="424" t="str">
        <f t="shared" si="27"/>
        <v>+H120</v>
      </c>
      <c r="BU120" s="424" t="str">
        <f t="shared" si="27"/>
        <v>+H120</v>
      </c>
      <c r="BV120" s="424" t="str">
        <f t="shared" si="27"/>
        <v>+H120</v>
      </c>
      <c r="BW120" s="424" t="str">
        <f t="shared" si="27"/>
        <v>+H120</v>
      </c>
      <c r="BX120" s="424" t="str">
        <f t="shared" si="27"/>
        <v/>
      </c>
      <c r="BY120" s="424" t="str">
        <f t="shared" si="27"/>
        <v/>
      </c>
      <c r="BZ120" s="424" t="str">
        <f t="shared" si="27"/>
        <v/>
      </c>
      <c r="CA120" s="424" t="str">
        <f t="shared" si="29"/>
        <v/>
      </c>
      <c r="CB120" s="424" t="str">
        <f t="shared" si="29"/>
        <v/>
      </c>
      <c r="CC120" s="424" t="str">
        <f t="shared" si="29"/>
        <v/>
      </c>
      <c r="CD120" s="424" t="str">
        <f t="shared" si="29"/>
        <v/>
      </c>
      <c r="CE120" s="424" t="str">
        <f t="shared" si="28"/>
        <v/>
      </c>
      <c r="CF120" s="424" t="str">
        <f t="shared" si="28"/>
        <v/>
      </c>
      <c r="CG120" s="424" t="str">
        <f t="shared" si="28"/>
        <v/>
      </c>
      <c r="CH120" s="424" t="str">
        <f t="shared" si="28"/>
        <v/>
      </c>
      <c r="CI120" s="424" t="str">
        <f t="shared" si="28"/>
        <v/>
      </c>
      <c r="CJ120" s="424" t="str">
        <f t="shared" si="28"/>
        <v/>
      </c>
      <c r="CK120" s="424" t="str">
        <f t="shared" si="28"/>
        <v/>
      </c>
      <c r="CL120" s="424" t="str">
        <f t="shared" si="28"/>
        <v>+H120</v>
      </c>
      <c r="CM120" s="424" t="str">
        <f t="shared" si="28"/>
        <v>+H120</v>
      </c>
      <c r="CN120" s="424" t="str">
        <f t="shared" si="25"/>
        <v>+H120</v>
      </c>
      <c r="CO120" s="424" t="str">
        <f t="shared" si="25"/>
        <v>+H120</v>
      </c>
      <c r="CP120" s="424" t="str">
        <f t="shared" si="25"/>
        <v>+H120</v>
      </c>
      <c r="CQ120" s="424" t="str">
        <f t="shared" si="25"/>
        <v>+H120</v>
      </c>
      <c r="CR120" s="424" t="str">
        <f t="shared" si="25"/>
        <v>+H120</v>
      </c>
      <c r="CS120" s="424" t="str">
        <f t="shared" si="25"/>
        <v>+H120</v>
      </c>
      <c r="CT120" s="424" t="str">
        <f t="shared" si="26"/>
        <v>+H120</v>
      </c>
      <c r="CU120" s="424" t="str">
        <f t="shared" si="26"/>
        <v>+H120</v>
      </c>
      <c r="CV120" s="424" t="str">
        <f t="shared" si="26"/>
        <v>+H120</v>
      </c>
      <c r="CW120" s="424" t="str">
        <f t="shared" si="26"/>
        <v>+H120</v>
      </c>
      <c r="CX120" s="424" t="str">
        <f t="shared" si="26"/>
        <v>+H120</v>
      </c>
      <c r="CY120" s="424" t="str">
        <f t="shared" si="26"/>
        <v>+H120</v>
      </c>
      <c r="CZ120" s="424" t="str">
        <f t="shared" si="26"/>
        <v>+H120</v>
      </c>
      <c r="DA120" s="424" t="str">
        <f t="shared" si="26"/>
        <v>+H120</v>
      </c>
      <c r="DB120" s="424" t="str">
        <f t="shared" si="26"/>
        <v>+H120</v>
      </c>
      <c r="DC120" s="424" t="str">
        <f t="shared" si="26"/>
        <v>+H120</v>
      </c>
      <c r="DD120" s="424" t="str">
        <f t="shared" si="26"/>
        <v>+H120</v>
      </c>
      <c r="DE120" s="424" t="str">
        <f t="shared" si="26"/>
        <v>+H120</v>
      </c>
      <c r="DF120" s="424" t="str">
        <f t="shared" si="26"/>
        <v>+H120</v>
      </c>
      <c r="DG120" s="424" t="str">
        <f t="shared" si="26"/>
        <v>+H120</v>
      </c>
      <c r="DH120" s="424" t="str">
        <f t="shared" si="26"/>
        <v/>
      </c>
      <c r="DI120" s="424" t="str">
        <f t="shared" si="26"/>
        <v/>
      </c>
      <c r="DJ120" s="424" t="str">
        <f t="shared" si="30"/>
        <v>+H120</v>
      </c>
    </row>
    <row r="121" spans="2:114">
      <c r="B121" s="1612"/>
      <c r="C121" s="1616"/>
      <c r="D121" s="1617"/>
      <c r="E121" s="1339"/>
      <c r="F121" s="422" t="s">
        <v>670</v>
      </c>
      <c r="G121" s="410" t="s">
        <v>520</v>
      </c>
      <c r="H121" s="418">
        <v>1</v>
      </c>
      <c r="I121" s="408">
        <f t="shared" si="21"/>
        <v>35</v>
      </c>
      <c r="J121" s="406">
        <v>1</v>
      </c>
      <c r="K121" s="406">
        <v>1</v>
      </c>
      <c r="L121" s="406">
        <v>1</v>
      </c>
      <c r="M121" s="406">
        <v>1</v>
      </c>
      <c r="N121" s="406">
        <v>1</v>
      </c>
      <c r="O121" s="406">
        <v>1</v>
      </c>
      <c r="P121" s="406">
        <v>1</v>
      </c>
      <c r="Q121" s="406"/>
      <c r="R121" s="406">
        <v>1</v>
      </c>
      <c r="S121" s="406">
        <v>1</v>
      </c>
      <c r="T121" s="406">
        <v>1</v>
      </c>
      <c r="U121" s="406">
        <v>1</v>
      </c>
      <c r="V121" s="406">
        <v>1</v>
      </c>
      <c r="W121" s="406"/>
      <c r="X121" s="406"/>
      <c r="Y121" s="406"/>
      <c r="Z121" s="406"/>
      <c r="AA121" s="406"/>
      <c r="AB121" s="406"/>
      <c r="AC121" s="406"/>
      <c r="AD121" s="406"/>
      <c r="AE121" s="406"/>
      <c r="AF121" s="406"/>
      <c r="AG121" s="406"/>
      <c r="AH121" s="406"/>
      <c r="AI121" s="406"/>
      <c r="AJ121" s="406"/>
      <c r="AK121" s="406">
        <v>1</v>
      </c>
      <c r="AL121" s="406">
        <v>1</v>
      </c>
      <c r="AM121" s="406">
        <v>1</v>
      </c>
      <c r="AN121" s="406">
        <v>1</v>
      </c>
      <c r="AO121" s="406">
        <v>1</v>
      </c>
      <c r="AP121" s="406">
        <v>1</v>
      </c>
      <c r="AQ121" s="406">
        <v>1</v>
      </c>
      <c r="AR121" s="406">
        <v>1</v>
      </c>
      <c r="AS121" s="406">
        <v>1</v>
      </c>
      <c r="AT121" s="406">
        <v>1</v>
      </c>
      <c r="AU121" s="406">
        <v>1</v>
      </c>
      <c r="AV121" s="406">
        <v>1</v>
      </c>
      <c r="AW121" s="406">
        <v>1</v>
      </c>
      <c r="AX121" s="406">
        <v>1</v>
      </c>
      <c r="AY121" s="406">
        <v>1</v>
      </c>
      <c r="AZ121" s="406">
        <v>1</v>
      </c>
      <c r="BA121" s="406">
        <v>1</v>
      </c>
      <c r="BB121" s="406">
        <v>1</v>
      </c>
      <c r="BC121" s="406">
        <v>1</v>
      </c>
      <c r="BD121" s="406">
        <v>1</v>
      </c>
      <c r="BE121" s="406">
        <v>1</v>
      </c>
      <c r="BF121" s="406">
        <v>1</v>
      </c>
      <c r="BG121" s="406"/>
      <c r="BH121" s="406"/>
      <c r="BI121" s="406">
        <v>1</v>
      </c>
      <c r="BK121" s="424" t="str">
        <f t="shared" si="27"/>
        <v>+H121</v>
      </c>
      <c r="BL121" s="424" t="str">
        <f t="shared" si="27"/>
        <v>+H121</v>
      </c>
      <c r="BM121" s="424" t="str">
        <f t="shared" ref="BM121:BZ129" si="31">IF(L121=1,"+"&amp; ADDRESS(ROW(L121), COLUMN($H121),4,1 ), "")</f>
        <v>+H121</v>
      </c>
      <c r="BN121" s="424" t="str">
        <f t="shared" si="31"/>
        <v>+H121</v>
      </c>
      <c r="BO121" s="424" t="str">
        <f t="shared" si="31"/>
        <v>+H121</v>
      </c>
      <c r="BP121" s="424" t="str">
        <f t="shared" si="31"/>
        <v>+H121</v>
      </c>
      <c r="BQ121" s="424" t="str">
        <f t="shared" si="31"/>
        <v>+H121</v>
      </c>
      <c r="BR121" s="424" t="str">
        <f t="shared" si="31"/>
        <v/>
      </c>
      <c r="BS121" s="424" t="str">
        <f t="shared" si="31"/>
        <v>+H121</v>
      </c>
      <c r="BT121" s="424" t="str">
        <f t="shared" si="31"/>
        <v>+H121</v>
      </c>
      <c r="BU121" s="424" t="str">
        <f t="shared" si="31"/>
        <v>+H121</v>
      </c>
      <c r="BV121" s="424" t="str">
        <f t="shared" si="31"/>
        <v>+H121</v>
      </c>
      <c r="BW121" s="424" t="str">
        <f t="shared" si="31"/>
        <v>+H121</v>
      </c>
      <c r="BX121" s="424" t="str">
        <f t="shared" si="31"/>
        <v/>
      </c>
      <c r="BY121" s="424" t="str">
        <f t="shared" si="31"/>
        <v/>
      </c>
      <c r="BZ121" s="424" t="str">
        <f t="shared" si="31"/>
        <v/>
      </c>
      <c r="CA121" s="424" t="str">
        <f t="shared" si="29"/>
        <v/>
      </c>
      <c r="CB121" s="424" t="str">
        <f t="shared" si="29"/>
        <v/>
      </c>
      <c r="CC121" s="424" t="str">
        <f t="shared" si="29"/>
        <v/>
      </c>
      <c r="CD121" s="424" t="str">
        <f t="shared" si="29"/>
        <v/>
      </c>
      <c r="CE121" s="424" t="str">
        <f t="shared" si="28"/>
        <v/>
      </c>
      <c r="CF121" s="424" t="str">
        <f t="shared" si="28"/>
        <v/>
      </c>
      <c r="CG121" s="424" t="str">
        <f t="shared" si="28"/>
        <v/>
      </c>
      <c r="CH121" s="424" t="str">
        <f t="shared" si="28"/>
        <v/>
      </c>
      <c r="CI121" s="424" t="str">
        <f t="shared" si="28"/>
        <v/>
      </c>
      <c r="CJ121" s="424" t="str">
        <f t="shared" si="28"/>
        <v/>
      </c>
      <c r="CK121" s="424" t="str">
        <f t="shared" si="28"/>
        <v/>
      </c>
      <c r="CL121" s="424" t="str">
        <f t="shared" si="28"/>
        <v>+H121</v>
      </c>
      <c r="CM121" s="424" t="str">
        <f t="shared" si="28"/>
        <v>+H121</v>
      </c>
      <c r="CN121" s="424" t="str">
        <f t="shared" si="25"/>
        <v>+H121</v>
      </c>
      <c r="CO121" s="424" t="str">
        <f t="shared" si="25"/>
        <v>+H121</v>
      </c>
      <c r="CP121" s="424" t="str">
        <f t="shared" si="25"/>
        <v>+H121</v>
      </c>
      <c r="CQ121" s="424" t="str">
        <f t="shared" si="25"/>
        <v>+H121</v>
      </c>
      <c r="CR121" s="424" t="str">
        <f t="shared" si="25"/>
        <v>+H121</v>
      </c>
      <c r="CS121" s="424" t="str">
        <f t="shared" si="25"/>
        <v>+H121</v>
      </c>
      <c r="CT121" s="424" t="str">
        <f t="shared" si="26"/>
        <v>+H121</v>
      </c>
      <c r="CU121" s="424" t="str">
        <f t="shared" si="26"/>
        <v>+H121</v>
      </c>
      <c r="CV121" s="424" t="str">
        <f t="shared" si="26"/>
        <v>+H121</v>
      </c>
      <c r="CW121" s="424" t="str">
        <f t="shared" si="26"/>
        <v>+H121</v>
      </c>
      <c r="CX121" s="424" t="str">
        <f t="shared" si="26"/>
        <v>+H121</v>
      </c>
      <c r="CY121" s="424" t="str">
        <f t="shared" si="26"/>
        <v>+H121</v>
      </c>
      <c r="CZ121" s="424" t="str">
        <f t="shared" si="26"/>
        <v>+H121</v>
      </c>
      <c r="DA121" s="424" t="str">
        <f t="shared" si="26"/>
        <v>+H121</v>
      </c>
      <c r="DB121" s="424" t="str">
        <f t="shared" si="26"/>
        <v>+H121</v>
      </c>
      <c r="DC121" s="424" t="str">
        <f t="shared" ref="DC121:DI129" si="32">IF(BB121=1,"+"&amp; ADDRESS(ROW(BB121), COLUMN($H121),4,1 ), "")</f>
        <v>+H121</v>
      </c>
      <c r="DD121" s="424" t="str">
        <f t="shared" si="32"/>
        <v>+H121</v>
      </c>
      <c r="DE121" s="424" t="str">
        <f t="shared" si="32"/>
        <v>+H121</v>
      </c>
      <c r="DF121" s="424" t="str">
        <f t="shared" si="32"/>
        <v>+H121</v>
      </c>
      <c r="DG121" s="424" t="str">
        <f t="shared" si="32"/>
        <v>+H121</v>
      </c>
      <c r="DH121" s="424" t="str">
        <f t="shared" si="32"/>
        <v/>
      </c>
      <c r="DI121" s="424" t="str">
        <f t="shared" si="32"/>
        <v/>
      </c>
      <c r="DJ121" s="424" t="str">
        <f t="shared" si="30"/>
        <v>+H121</v>
      </c>
    </row>
    <row r="122" spans="2:114">
      <c r="B122" s="1612"/>
      <c r="C122" s="1616"/>
      <c r="D122" s="1617"/>
      <c r="E122" s="1339"/>
      <c r="F122" s="422" t="s">
        <v>671</v>
      </c>
      <c r="G122" s="410" t="s">
        <v>521</v>
      </c>
      <c r="H122" s="418">
        <v>1</v>
      </c>
      <c r="I122" s="408">
        <f t="shared" si="21"/>
        <v>34</v>
      </c>
      <c r="J122" s="406">
        <v>1</v>
      </c>
      <c r="K122" s="406">
        <v>1</v>
      </c>
      <c r="L122" s="406">
        <v>1</v>
      </c>
      <c r="M122" s="406">
        <v>1</v>
      </c>
      <c r="N122" s="406">
        <v>1</v>
      </c>
      <c r="O122" s="406">
        <v>1</v>
      </c>
      <c r="P122" s="406">
        <v>1</v>
      </c>
      <c r="Q122" s="406"/>
      <c r="R122" s="406"/>
      <c r="S122" s="406">
        <v>1</v>
      </c>
      <c r="T122" s="406">
        <v>1</v>
      </c>
      <c r="U122" s="406">
        <v>1</v>
      </c>
      <c r="V122" s="406">
        <v>1</v>
      </c>
      <c r="W122" s="406"/>
      <c r="X122" s="406"/>
      <c r="Y122" s="406"/>
      <c r="Z122" s="406"/>
      <c r="AA122" s="406"/>
      <c r="AB122" s="406"/>
      <c r="AC122" s="406"/>
      <c r="AD122" s="406"/>
      <c r="AE122" s="406"/>
      <c r="AF122" s="406"/>
      <c r="AG122" s="406"/>
      <c r="AH122" s="406"/>
      <c r="AI122" s="406"/>
      <c r="AJ122" s="406"/>
      <c r="AK122" s="406">
        <v>1</v>
      </c>
      <c r="AL122" s="406">
        <v>1</v>
      </c>
      <c r="AM122" s="406">
        <v>1</v>
      </c>
      <c r="AN122" s="406">
        <v>1</v>
      </c>
      <c r="AO122" s="406">
        <v>1</v>
      </c>
      <c r="AP122" s="406">
        <v>1</v>
      </c>
      <c r="AQ122" s="406">
        <v>1</v>
      </c>
      <c r="AR122" s="406">
        <v>1</v>
      </c>
      <c r="AS122" s="406">
        <v>1</v>
      </c>
      <c r="AT122" s="406">
        <v>1</v>
      </c>
      <c r="AU122" s="406">
        <v>1</v>
      </c>
      <c r="AV122" s="406">
        <v>1</v>
      </c>
      <c r="AW122" s="406">
        <v>1</v>
      </c>
      <c r="AX122" s="406">
        <v>1</v>
      </c>
      <c r="AY122" s="406">
        <v>1</v>
      </c>
      <c r="AZ122" s="406">
        <v>1</v>
      </c>
      <c r="BA122" s="406">
        <v>1</v>
      </c>
      <c r="BB122" s="406">
        <v>1</v>
      </c>
      <c r="BC122" s="406">
        <v>1</v>
      </c>
      <c r="BD122" s="406">
        <v>1</v>
      </c>
      <c r="BE122" s="406">
        <v>1</v>
      </c>
      <c r="BF122" s="406">
        <v>1</v>
      </c>
      <c r="BG122" s="406"/>
      <c r="BH122" s="406"/>
      <c r="BI122" s="406">
        <v>1</v>
      </c>
      <c r="BK122" s="424" t="str">
        <f t="shared" ref="BK122:BL129" si="33">IF(J122=1,"+"&amp; ADDRESS(ROW(J122), COLUMN($H122),4,1 ), "")</f>
        <v>+H122</v>
      </c>
      <c r="BL122" s="424" t="str">
        <f t="shared" si="33"/>
        <v>+H122</v>
      </c>
      <c r="BM122" s="424" t="str">
        <f t="shared" si="31"/>
        <v>+H122</v>
      </c>
      <c r="BN122" s="424" t="str">
        <f t="shared" si="31"/>
        <v>+H122</v>
      </c>
      <c r="BO122" s="424" t="str">
        <f t="shared" si="31"/>
        <v>+H122</v>
      </c>
      <c r="BP122" s="424" t="str">
        <f t="shared" si="31"/>
        <v>+H122</v>
      </c>
      <c r="BQ122" s="424" t="str">
        <f t="shared" si="31"/>
        <v>+H122</v>
      </c>
      <c r="BR122" s="424" t="str">
        <f t="shared" si="31"/>
        <v/>
      </c>
      <c r="BS122" s="424" t="str">
        <f t="shared" si="31"/>
        <v/>
      </c>
      <c r="BT122" s="424" t="str">
        <f t="shared" si="31"/>
        <v>+H122</v>
      </c>
      <c r="BU122" s="424" t="str">
        <f t="shared" si="31"/>
        <v>+H122</v>
      </c>
      <c r="BV122" s="424" t="str">
        <f t="shared" si="31"/>
        <v>+H122</v>
      </c>
      <c r="BW122" s="424" t="str">
        <f t="shared" si="31"/>
        <v>+H122</v>
      </c>
      <c r="BX122" s="424" t="str">
        <f t="shared" si="31"/>
        <v/>
      </c>
      <c r="BY122" s="424" t="str">
        <f t="shared" si="31"/>
        <v/>
      </c>
      <c r="BZ122" s="424" t="str">
        <f t="shared" si="31"/>
        <v/>
      </c>
      <c r="CA122" s="424" t="str">
        <f t="shared" si="29"/>
        <v/>
      </c>
      <c r="CB122" s="424" t="str">
        <f t="shared" si="29"/>
        <v/>
      </c>
      <c r="CC122" s="424" t="str">
        <f t="shared" si="29"/>
        <v/>
      </c>
      <c r="CD122" s="424" t="str">
        <f t="shared" si="29"/>
        <v/>
      </c>
      <c r="CE122" s="424" t="str">
        <f t="shared" si="28"/>
        <v/>
      </c>
      <c r="CF122" s="424" t="str">
        <f t="shared" si="28"/>
        <v/>
      </c>
      <c r="CG122" s="424" t="str">
        <f t="shared" si="28"/>
        <v/>
      </c>
      <c r="CH122" s="424" t="str">
        <f t="shared" si="28"/>
        <v/>
      </c>
      <c r="CI122" s="424" t="str">
        <f t="shared" si="28"/>
        <v/>
      </c>
      <c r="CJ122" s="424" t="str">
        <f t="shared" si="28"/>
        <v/>
      </c>
      <c r="CK122" s="424" t="str">
        <f t="shared" si="28"/>
        <v/>
      </c>
      <c r="CL122" s="424" t="str">
        <f t="shared" si="28"/>
        <v>+H122</v>
      </c>
      <c r="CM122" s="424" t="str">
        <f t="shared" si="28"/>
        <v>+H122</v>
      </c>
      <c r="CN122" s="424" t="str">
        <f t="shared" si="25"/>
        <v>+H122</v>
      </c>
      <c r="CO122" s="424" t="str">
        <f t="shared" si="25"/>
        <v>+H122</v>
      </c>
      <c r="CP122" s="424" t="str">
        <f t="shared" si="25"/>
        <v>+H122</v>
      </c>
      <c r="CQ122" s="424" t="str">
        <f t="shared" si="25"/>
        <v>+H122</v>
      </c>
      <c r="CR122" s="424" t="str">
        <f t="shared" si="25"/>
        <v>+H122</v>
      </c>
      <c r="CS122" s="424" t="str">
        <f t="shared" si="25"/>
        <v>+H122</v>
      </c>
      <c r="CT122" s="424" t="str">
        <f t="shared" si="25"/>
        <v>+H122</v>
      </c>
      <c r="CU122" s="424" t="str">
        <f t="shared" si="25"/>
        <v>+H122</v>
      </c>
      <c r="CV122" s="424" t="str">
        <f t="shared" si="25"/>
        <v>+H122</v>
      </c>
      <c r="CW122" s="424" t="str">
        <f t="shared" si="25"/>
        <v>+H122</v>
      </c>
      <c r="CX122" s="424" t="str">
        <f t="shared" si="25"/>
        <v>+H122</v>
      </c>
      <c r="CY122" s="424" t="str">
        <f t="shared" si="25"/>
        <v>+H122</v>
      </c>
      <c r="CZ122" s="424" t="str">
        <f t="shared" si="25"/>
        <v>+H122</v>
      </c>
      <c r="DA122" s="424" t="str">
        <f t="shared" si="25"/>
        <v>+H122</v>
      </c>
      <c r="DB122" s="424" t="str">
        <f t="shared" si="25"/>
        <v>+H122</v>
      </c>
      <c r="DC122" s="424" t="str">
        <f t="shared" si="32"/>
        <v>+H122</v>
      </c>
      <c r="DD122" s="424" t="str">
        <f t="shared" si="32"/>
        <v>+H122</v>
      </c>
      <c r="DE122" s="424" t="str">
        <f t="shared" si="32"/>
        <v>+H122</v>
      </c>
      <c r="DF122" s="424" t="str">
        <f t="shared" si="32"/>
        <v>+H122</v>
      </c>
      <c r="DG122" s="424" t="str">
        <f t="shared" si="32"/>
        <v>+H122</v>
      </c>
      <c r="DH122" s="424" t="str">
        <f t="shared" si="32"/>
        <v/>
      </c>
      <c r="DI122" s="424" t="str">
        <f t="shared" si="32"/>
        <v/>
      </c>
      <c r="DJ122" s="424" t="str">
        <f t="shared" si="30"/>
        <v>+H122</v>
      </c>
    </row>
    <row r="123" spans="2:114">
      <c r="B123" s="1612"/>
      <c r="C123" s="1616"/>
      <c r="D123" s="1617"/>
      <c r="E123" s="1339"/>
      <c r="F123" s="422" t="s">
        <v>672</v>
      </c>
      <c r="G123" s="410" t="s">
        <v>522</v>
      </c>
      <c r="H123" s="418">
        <v>1</v>
      </c>
      <c r="I123" s="408">
        <f t="shared" si="21"/>
        <v>33</v>
      </c>
      <c r="J123" s="406">
        <v>1</v>
      </c>
      <c r="K123" s="406">
        <v>1</v>
      </c>
      <c r="L123" s="406">
        <v>1</v>
      </c>
      <c r="M123" s="406">
        <v>1</v>
      </c>
      <c r="N123" s="406">
        <v>1</v>
      </c>
      <c r="O123" s="406">
        <v>1</v>
      </c>
      <c r="P123" s="406">
        <v>1</v>
      </c>
      <c r="Q123" s="406"/>
      <c r="R123" s="406"/>
      <c r="S123" s="406">
        <v>1</v>
      </c>
      <c r="T123" s="406">
        <v>1</v>
      </c>
      <c r="U123" s="406"/>
      <c r="V123" s="406">
        <v>1</v>
      </c>
      <c r="W123" s="406"/>
      <c r="X123" s="406"/>
      <c r="Y123" s="406"/>
      <c r="Z123" s="406"/>
      <c r="AA123" s="406"/>
      <c r="AB123" s="406"/>
      <c r="AC123" s="406"/>
      <c r="AD123" s="406"/>
      <c r="AE123" s="406"/>
      <c r="AF123" s="406"/>
      <c r="AG123" s="406"/>
      <c r="AH123" s="406"/>
      <c r="AI123" s="406"/>
      <c r="AJ123" s="406"/>
      <c r="AK123" s="406">
        <v>1</v>
      </c>
      <c r="AL123" s="406">
        <v>1</v>
      </c>
      <c r="AM123" s="406">
        <v>1</v>
      </c>
      <c r="AN123" s="406">
        <v>1</v>
      </c>
      <c r="AO123" s="406">
        <v>1</v>
      </c>
      <c r="AP123" s="406">
        <v>1</v>
      </c>
      <c r="AQ123" s="406">
        <v>1</v>
      </c>
      <c r="AR123" s="406">
        <v>1</v>
      </c>
      <c r="AS123" s="406">
        <v>1</v>
      </c>
      <c r="AT123" s="406">
        <v>1</v>
      </c>
      <c r="AU123" s="406">
        <v>1</v>
      </c>
      <c r="AV123" s="406">
        <v>1</v>
      </c>
      <c r="AW123" s="406">
        <v>1</v>
      </c>
      <c r="AX123" s="406">
        <v>1</v>
      </c>
      <c r="AY123" s="406">
        <v>1</v>
      </c>
      <c r="AZ123" s="406">
        <v>1</v>
      </c>
      <c r="BA123" s="406">
        <v>1</v>
      </c>
      <c r="BB123" s="406">
        <v>1</v>
      </c>
      <c r="BC123" s="406">
        <v>1</v>
      </c>
      <c r="BD123" s="406">
        <v>1</v>
      </c>
      <c r="BE123" s="406">
        <v>1</v>
      </c>
      <c r="BF123" s="406">
        <v>1</v>
      </c>
      <c r="BG123" s="406"/>
      <c r="BH123" s="406"/>
      <c r="BI123" s="406">
        <v>1</v>
      </c>
      <c r="BK123" s="424" t="str">
        <f t="shared" si="33"/>
        <v>+H123</v>
      </c>
      <c r="BL123" s="424" t="str">
        <f t="shared" si="33"/>
        <v>+H123</v>
      </c>
      <c r="BM123" s="424" t="str">
        <f t="shared" si="31"/>
        <v>+H123</v>
      </c>
      <c r="BN123" s="424" t="str">
        <f t="shared" si="31"/>
        <v>+H123</v>
      </c>
      <c r="BO123" s="424" t="str">
        <f t="shared" si="31"/>
        <v>+H123</v>
      </c>
      <c r="BP123" s="424" t="str">
        <f t="shared" si="31"/>
        <v>+H123</v>
      </c>
      <c r="BQ123" s="424" t="str">
        <f t="shared" si="31"/>
        <v>+H123</v>
      </c>
      <c r="BR123" s="424" t="str">
        <f t="shared" si="31"/>
        <v/>
      </c>
      <c r="BS123" s="424" t="str">
        <f t="shared" si="31"/>
        <v/>
      </c>
      <c r="BT123" s="424" t="str">
        <f t="shared" si="31"/>
        <v>+H123</v>
      </c>
      <c r="BU123" s="424" t="str">
        <f t="shared" si="31"/>
        <v>+H123</v>
      </c>
      <c r="BV123" s="424" t="str">
        <f t="shared" si="31"/>
        <v/>
      </c>
      <c r="BW123" s="424" t="str">
        <f t="shared" si="31"/>
        <v>+H123</v>
      </c>
      <c r="BX123" s="424" t="str">
        <f t="shared" si="31"/>
        <v/>
      </c>
      <c r="BY123" s="424" t="str">
        <f t="shared" si="31"/>
        <v/>
      </c>
      <c r="BZ123" s="424" t="str">
        <f t="shared" si="31"/>
        <v/>
      </c>
      <c r="CA123" s="424" t="str">
        <f t="shared" si="29"/>
        <v/>
      </c>
      <c r="CB123" s="424" t="str">
        <f t="shared" si="29"/>
        <v/>
      </c>
      <c r="CC123" s="424" t="str">
        <f t="shared" si="29"/>
        <v/>
      </c>
      <c r="CD123" s="424" t="str">
        <f t="shared" si="29"/>
        <v/>
      </c>
      <c r="CE123" s="424" t="str">
        <f t="shared" si="28"/>
        <v/>
      </c>
      <c r="CF123" s="424" t="str">
        <f t="shared" si="28"/>
        <v/>
      </c>
      <c r="CG123" s="424" t="str">
        <f t="shared" si="28"/>
        <v/>
      </c>
      <c r="CH123" s="424" t="str">
        <f t="shared" si="28"/>
        <v/>
      </c>
      <c r="CI123" s="424" t="str">
        <f t="shared" si="28"/>
        <v/>
      </c>
      <c r="CJ123" s="424" t="str">
        <f t="shared" si="28"/>
        <v/>
      </c>
      <c r="CK123" s="424" t="str">
        <f t="shared" si="28"/>
        <v/>
      </c>
      <c r="CL123" s="424" t="str">
        <f t="shared" si="28"/>
        <v>+H123</v>
      </c>
      <c r="CM123" s="424" t="str">
        <f t="shared" si="28"/>
        <v>+H123</v>
      </c>
      <c r="CN123" s="424" t="str">
        <f t="shared" si="25"/>
        <v>+H123</v>
      </c>
      <c r="CO123" s="424" t="str">
        <f t="shared" si="25"/>
        <v>+H123</v>
      </c>
      <c r="CP123" s="424" t="str">
        <f t="shared" si="25"/>
        <v>+H123</v>
      </c>
      <c r="CQ123" s="424" t="str">
        <f t="shared" si="25"/>
        <v>+H123</v>
      </c>
      <c r="CR123" s="424" t="str">
        <f t="shared" si="25"/>
        <v>+H123</v>
      </c>
      <c r="CS123" s="424" t="str">
        <f t="shared" si="25"/>
        <v>+H123</v>
      </c>
      <c r="CT123" s="424" t="str">
        <f t="shared" si="25"/>
        <v>+H123</v>
      </c>
      <c r="CU123" s="424" t="str">
        <f t="shared" si="25"/>
        <v>+H123</v>
      </c>
      <c r="CV123" s="424" t="str">
        <f t="shared" si="25"/>
        <v>+H123</v>
      </c>
      <c r="CW123" s="424" t="str">
        <f t="shared" si="25"/>
        <v>+H123</v>
      </c>
      <c r="CX123" s="424" t="str">
        <f t="shared" si="25"/>
        <v>+H123</v>
      </c>
      <c r="CY123" s="424" t="str">
        <f t="shared" si="25"/>
        <v>+H123</v>
      </c>
      <c r="CZ123" s="424" t="str">
        <f t="shared" si="25"/>
        <v>+H123</v>
      </c>
      <c r="DA123" s="424" t="str">
        <f t="shared" si="25"/>
        <v>+H123</v>
      </c>
      <c r="DB123" s="424" t="str">
        <f t="shared" si="25"/>
        <v>+H123</v>
      </c>
      <c r="DC123" s="424" t="str">
        <f t="shared" si="32"/>
        <v>+H123</v>
      </c>
      <c r="DD123" s="424" t="str">
        <f t="shared" si="32"/>
        <v>+H123</v>
      </c>
      <c r="DE123" s="424" t="str">
        <f t="shared" si="32"/>
        <v>+H123</v>
      </c>
      <c r="DF123" s="424" t="str">
        <f t="shared" si="32"/>
        <v>+H123</v>
      </c>
      <c r="DG123" s="424" t="str">
        <f t="shared" si="32"/>
        <v>+H123</v>
      </c>
      <c r="DH123" s="424" t="str">
        <f t="shared" si="32"/>
        <v/>
      </c>
      <c r="DI123" s="424" t="str">
        <f t="shared" si="32"/>
        <v/>
      </c>
      <c r="DJ123" s="424" t="str">
        <f t="shared" si="30"/>
        <v>+H123</v>
      </c>
    </row>
    <row r="124" spans="2:114">
      <c r="B124" s="1612"/>
      <c r="C124" s="1616"/>
      <c r="D124" s="1617"/>
      <c r="E124" s="1339"/>
      <c r="F124" s="423" t="s">
        <v>673</v>
      </c>
      <c r="G124" s="411" t="s">
        <v>523</v>
      </c>
      <c r="H124" s="418">
        <v>1</v>
      </c>
      <c r="I124" s="408">
        <f t="shared" si="21"/>
        <v>33</v>
      </c>
      <c r="J124" s="406">
        <v>1</v>
      </c>
      <c r="K124" s="406">
        <v>1</v>
      </c>
      <c r="L124" s="406">
        <v>1</v>
      </c>
      <c r="M124" s="406">
        <v>1</v>
      </c>
      <c r="N124" s="406">
        <v>1</v>
      </c>
      <c r="O124" s="406">
        <v>1</v>
      </c>
      <c r="P124" s="406">
        <v>1</v>
      </c>
      <c r="Q124" s="406"/>
      <c r="R124" s="406"/>
      <c r="S124" s="406">
        <v>1</v>
      </c>
      <c r="T124" s="406">
        <v>1</v>
      </c>
      <c r="U124" s="406"/>
      <c r="V124" s="406">
        <v>1</v>
      </c>
      <c r="W124" s="406"/>
      <c r="X124" s="406"/>
      <c r="Y124" s="406"/>
      <c r="Z124" s="406"/>
      <c r="AA124" s="406"/>
      <c r="AB124" s="406"/>
      <c r="AC124" s="406"/>
      <c r="AD124" s="406"/>
      <c r="AE124" s="406"/>
      <c r="AF124" s="406"/>
      <c r="AG124" s="406"/>
      <c r="AH124" s="406"/>
      <c r="AI124" s="406"/>
      <c r="AJ124" s="406"/>
      <c r="AK124" s="406">
        <v>1</v>
      </c>
      <c r="AL124" s="406">
        <v>1</v>
      </c>
      <c r="AM124" s="406">
        <v>1</v>
      </c>
      <c r="AN124" s="406">
        <v>1</v>
      </c>
      <c r="AO124" s="406">
        <v>1</v>
      </c>
      <c r="AP124" s="406">
        <v>1</v>
      </c>
      <c r="AQ124" s="406">
        <v>1</v>
      </c>
      <c r="AR124" s="406">
        <v>1</v>
      </c>
      <c r="AS124" s="406">
        <v>1</v>
      </c>
      <c r="AT124" s="406">
        <v>1</v>
      </c>
      <c r="AU124" s="406">
        <v>1</v>
      </c>
      <c r="AV124" s="406">
        <v>1</v>
      </c>
      <c r="AW124" s="406">
        <v>1</v>
      </c>
      <c r="AX124" s="406">
        <v>1</v>
      </c>
      <c r="AY124" s="406">
        <v>1</v>
      </c>
      <c r="AZ124" s="406">
        <v>1</v>
      </c>
      <c r="BA124" s="406">
        <v>1</v>
      </c>
      <c r="BB124" s="406">
        <v>1</v>
      </c>
      <c r="BC124" s="406">
        <v>1</v>
      </c>
      <c r="BD124" s="406">
        <v>1</v>
      </c>
      <c r="BE124" s="406">
        <v>1</v>
      </c>
      <c r="BF124" s="406">
        <v>1</v>
      </c>
      <c r="BG124" s="406"/>
      <c r="BH124" s="406"/>
      <c r="BI124" s="406">
        <v>1</v>
      </c>
      <c r="BK124" s="424" t="str">
        <f t="shared" si="33"/>
        <v>+H124</v>
      </c>
      <c r="BL124" s="424" t="str">
        <f t="shared" si="33"/>
        <v>+H124</v>
      </c>
      <c r="BM124" s="424" t="str">
        <f t="shared" si="31"/>
        <v>+H124</v>
      </c>
      <c r="BN124" s="424" t="str">
        <f t="shared" si="31"/>
        <v>+H124</v>
      </c>
      <c r="BO124" s="424" t="str">
        <f t="shared" si="31"/>
        <v>+H124</v>
      </c>
      <c r="BP124" s="424" t="str">
        <f t="shared" si="31"/>
        <v>+H124</v>
      </c>
      <c r="BQ124" s="424" t="str">
        <f t="shared" si="31"/>
        <v>+H124</v>
      </c>
      <c r="BR124" s="424" t="str">
        <f t="shared" si="31"/>
        <v/>
      </c>
      <c r="BS124" s="424" t="str">
        <f t="shared" si="31"/>
        <v/>
      </c>
      <c r="BT124" s="424" t="str">
        <f t="shared" si="31"/>
        <v>+H124</v>
      </c>
      <c r="BU124" s="424" t="str">
        <f t="shared" si="31"/>
        <v>+H124</v>
      </c>
      <c r="BV124" s="424" t="str">
        <f t="shared" si="31"/>
        <v/>
      </c>
      <c r="BW124" s="424" t="str">
        <f t="shared" si="31"/>
        <v>+H124</v>
      </c>
      <c r="BX124" s="424" t="str">
        <f t="shared" si="31"/>
        <v/>
      </c>
      <c r="BY124" s="424" t="str">
        <f t="shared" si="31"/>
        <v/>
      </c>
      <c r="BZ124" s="424" t="str">
        <f t="shared" si="31"/>
        <v/>
      </c>
      <c r="CA124" s="424" t="str">
        <f t="shared" si="29"/>
        <v/>
      </c>
      <c r="CB124" s="424" t="str">
        <f t="shared" si="29"/>
        <v/>
      </c>
      <c r="CC124" s="424" t="str">
        <f t="shared" si="29"/>
        <v/>
      </c>
      <c r="CD124" s="424" t="str">
        <f t="shared" si="29"/>
        <v/>
      </c>
      <c r="CE124" s="424" t="str">
        <f t="shared" si="28"/>
        <v/>
      </c>
      <c r="CF124" s="424" t="str">
        <f t="shared" si="28"/>
        <v/>
      </c>
      <c r="CG124" s="424" t="str">
        <f t="shared" si="28"/>
        <v/>
      </c>
      <c r="CH124" s="424" t="str">
        <f t="shared" si="28"/>
        <v/>
      </c>
      <c r="CI124" s="424" t="str">
        <f t="shared" si="28"/>
        <v/>
      </c>
      <c r="CJ124" s="424" t="str">
        <f t="shared" si="28"/>
        <v/>
      </c>
      <c r="CK124" s="424" t="str">
        <f t="shared" si="28"/>
        <v/>
      </c>
      <c r="CL124" s="424" t="str">
        <f t="shared" si="28"/>
        <v>+H124</v>
      </c>
      <c r="CM124" s="424" t="str">
        <f t="shared" si="28"/>
        <v>+H124</v>
      </c>
      <c r="CN124" s="424" t="str">
        <f t="shared" si="25"/>
        <v>+H124</v>
      </c>
      <c r="CO124" s="424" t="str">
        <f t="shared" si="25"/>
        <v>+H124</v>
      </c>
      <c r="CP124" s="424" t="str">
        <f t="shared" si="25"/>
        <v>+H124</v>
      </c>
      <c r="CQ124" s="424" t="str">
        <f t="shared" si="25"/>
        <v>+H124</v>
      </c>
      <c r="CR124" s="424" t="str">
        <f t="shared" si="25"/>
        <v>+H124</v>
      </c>
      <c r="CS124" s="424" t="str">
        <f t="shared" si="25"/>
        <v>+H124</v>
      </c>
      <c r="CT124" s="424" t="str">
        <f t="shared" si="25"/>
        <v>+H124</v>
      </c>
      <c r="CU124" s="424" t="str">
        <f t="shared" si="25"/>
        <v>+H124</v>
      </c>
      <c r="CV124" s="424" t="str">
        <f t="shared" si="25"/>
        <v>+H124</v>
      </c>
      <c r="CW124" s="424" t="str">
        <f t="shared" si="25"/>
        <v>+H124</v>
      </c>
      <c r="CX124" s="424" t="str">
        <f t="shared" si="25"/>
        <v>+H124</v>
      </c>
      <c r="CY124" s="424" t="str">
        <f t="shared" si="25"/>
        <v>+H124</v>
      </c>
      <c r="CZ124" s="424" t="str">
        <f t="shared" si="25"/>
        <v>+H124</v>
      </c>
      <c r="DA124" s="424" t="str">
        <f t="shared" si="25"/>
        <v>+H124</v>
      </c>
      <c r="DB124" s="424" t="str">
        <f t="shared" si="25"/>
        <v>+H124</v>
      </c>
      <c r="DC124" s="424" t="str">
        <f t="shared" si="32"/>
        <v>+H124</v>
      </c>
      <c r="DD124" s="424" t="str">
        <f t="shared" si="32"/>
        <v>+H124</v>
      </c>
      <c r="DE124" s="424" t="str">
        <f t="shared" si="32"/>
        <v>+H124</v>
      </c>
      <c r="DF124" s="424" t="str">
        <f t="shared" si="32"/>
        <v>+H124</v>
      </c>
      <c r="DG124" s="424" t="str">
        <f t="shared" si="32"/>
        <v>+H124</v>
      </c>
      <c r="DH124" s="424" t="str">
        <f t="shared" si="32"/>
        <v/>
      </c>
      <c r="DI124" s="424" t="str">
        <f t="shared" si="32"/>
        <v/>
      </c>
      <c r="DJ124" s="424" t="str">
        <f t="shared" si="30"/>
        <v>+H124</v>
      </c>
    </row>
    <row r="125" spans="2:114">
      <c r="B125" s="1612"/>
      <c r="C125" s="1616"/>
      <c r="D125" s="1617"/>
      <c r="E125" s="1338" t="s">
        <v>635</v>
      </c>
      <c r="F125" s="422" t="s">
        <v>674</v>
      </c>
      <c r="G125" s="410" t="s">
        <v>524</v>
      </c>
      <c r="H125" s="418">
        <v>1</v>
      </c>
      <c r="I125" s="408">
        <f t="shared" si="21"/>
        <v>36</v>
      </c>
      <c r="J125" s="406">
        <v>1</v>
      </c>
      <c r="K125" s="406">
        <v>1</v>
      </c>
      <c r="L125" s="406">
        <v>1</v>
      </c>
      <c r="M125" s="406">
        <v>1</v>
      </c>
      <c r="N125" s="406">
        <v>1</v>
      </c>
      <c r="O125" s="406">
        <v>1</v>
      </c>
      <c r="P125" s="406">
        <v>1</v>
      </c>
      <c r="Q125" s="406">
        <v>1</v>
      </c>
      <c r="R125" s="406">
        <v>1</v>
      </c>
      <c r="S125" s="406">
        <v>1</v>
      </c>
      <c r="T125" s="406">
        <v>1</v>
      </c>
      <c r="U125" s="406">
        <v>1</v>
      </c>
      <c r="V125" s="406">
        <v>1</v>
      </c>
      <c r="W125" s="406"/>
      <c r="X125" s="406"/>
      <c r="Y125" s="406"/>
      <c r="Z125" s="406"/>
      <c r="AA125" s="406"/>
      <c r="AB125" s="406"/>
      <c r="AC125" s="406"/>
      <c r="AD125" s="406"/>
      <c r="AE125" s="406"/>
      <c r="AF125" s="406"/>
      <c r="AG125" s="406"/>
      <c r="AH125" s="406"/>
      <c r="AI125" s="406"/>
      <c r="AJ125" s="406"/>
      <c r="AK125" s="406">
        <v>1</v>
      </c>
      <c r="AL125" s="406">
        <v>1</v>
      </c>
      <c r="AM125" s="406">
        <v>1</v>
      </c>
      <c r="AN125" s="406">
        <v>1</v>
      </c>
      <c r="AO125" s="406">
        <v>1</v>
      </c>
      <c r="AP125" s="406">
        <v>1</v>
      </c>
      <c r="AQ125" s="406">
        <v>1</v>
      </c>
      <c r="AR125" s="406">
        <v>1</v>
      </c>
      <c r="AS125" s="406">
        <v>1</v>
      </c>
      <c r="AT125" s="406">
        <v>1</v>
      </c>
      <c r="AU125" s="406">
        <v>1</v>
      </c>
      <c r="AV125" s="406">
        <v>1</v>
      </c>
      <c r="AW125" s="406">
        <v>1</v>
      </c>
      <c r="AX125" s="406">
        <v>1</v>
      </c>
      <c r="AY125" s="406">
        <v>1</v>
      </c>
      <c r="AZ125" s="406">
        <v>1</v>
      </c>
      <c r="BA125" s="406">
        <v>1</v>
      </c>
      <c r="BB125" s="406">
        <v>1</v>
      </c>
      <c r="BC125" s="406">
        <v>1</v>
      </c>
      <c r="BD125" s="406">
        <v>1</v>
      </c>
      <c r="BE125" s="406">
        <v>1</v>
      </c>
      <c r="BF125" s="406">
        <v>1</v>
      </c>
      <c r="BG125" s="406"/>
      <c r="BH125" s="406"/>
      <c r="BI125" s="406">
        <v>1</v>
      </c>
      <c r="BK125" s="424" t="str">
        <f t="shared" si="33"/>
        <v>+H125</v>
      </c>
      <c r="BL125" s="424" t="str">
        <f t="shared" si="33"/>
        <v>+H125</v>
      </c>
      <c r="BM125" s="424" t="str">
        <f t="shared" si="31"/>
        <v>+H125</v>
      </c>
      <c r="BN125" s="424" t="str">
        <f t="shared" si="31"/>
        <v>+H125</v>
      </c>
      <c r="BO125" s="424" t="str">
        <f t="shared" si="31"/>
        <v>+H125</v>
      </c>
      <c r="BP125" s="424" t="str">
        <f t="shared" si="31"/>
        <v>+H125</v>
      </c>
      <c r="BQ125" s="424" t="str">
        <f t="shared" si="31"/>
        <v>+H125</v>
      </c>
      <c r="BR125" s="424" t="str">
        <f t="shared" si="31"/>
        <v>+H125</v>
      </c>
      <c r="BS125" s="424" t="str">
        <f t="shared" si="31"/>
        <v>+H125</v>
      </c>
      <c r="BT125" s="424" t="str">
        <f t="shared" si="31"/>
        <v>+H125</v>
      </c>
      <c r="BU125" s="424" t="str">
        <f t="shared" si="31"/>
        <v>+H125</v>
      </c>
      <c r="BV125" s="424" t="str">
        <f t="shared" si="31"/>
        <v>+H125</v>
      </c>
      <c r="BW125" s="424" t="str">
        <f t="shared" si="31"/>
        <v>+H125</v>
      </c>
      <c r="BX125" s="424" t="str">
        <f t="shared" si="31"/>
        <v/>
      </c>
      <c r="BY125" s="424" t="str">
        <f t="shared" si="31"/>
        <v/>
      </c>
      <c r="BZ125" s="424" t="str">
        <f t="shared" si="31"/>
        <v/>
      </c>
      <c r="CA125" s="424" t="str">
        <f t="shared" si="29"/>
        <v/>
      </c>
      <c r="CB125" s="424" t="str">
        <f t="shared" si="29"/>
        <v/>
      </c>
      <c r="CC125" s="424" t="str">
        <f t="shared" si="29"/>
        <v/>
      </c>
      <c r="CD125" s="424" t="str">
        <f t="shared" si="29"/>
        <v/>
      </c>
      <c r="CE125" s="424" t="str">
        <f t="shared" si="28"/>
        <v/>
      </c>
      <c r="CF125" s="424" t="str">
        <f t="shared" si="28"/>
        <v/>
      </c>
      <c r="CG125" s="424" t="str">
        <f t="shared" si="28"/>
        <v/>
      </c>
      <c r="CH125" s="424" t="str">
        <f t="shared" si="28"/>
        <v/>
      </c>
      <c r="CI125" s="424" t="str">
        <f t="shared" si="28"/>
        <v/>
      </c>
      <c r="CJ125" s="424" t="str">
        <f t="shared" si="28"/>
        <v/>
      </c>
      <c r="CK125" s="424" t="str">
        <f t="shared" si="28"/>
        <v/>
      </c>
      <c r="CL125" s="424" t="str">
        <f t="shared" si="28"/>
        <v>+H125</v>
      </c>
      <c r="CM125" s="424" t="str">
        <f t="shared" si="28"/>
        <v>+H125</v>
      </c>
      <c r="CN125" s="424" t="str">
        <f t="shared" si="25"/>
        <v>+H125</v>
      </c>
      <c r="CO125" s="424" t="str">
        <f t="shared" si="25"/>
        <v>+H125</v>
      </c>
      <c r="CP125" s="424" t="str">
        <f t="shared" si="25"/>
        <v>+H125</v>
      </c>
      <c r="CQ125" s="424" t="str">
        <f t="shared" si="25"/>
        <v>+H125</v>
      </c>
      <c r="CR125" s="424" t="str">
        <f t="shared" si="25"/>
        <v>+H125</v>
      </c>
      <c r="CS125" s="424" t="str">
        <f t="shared" si="25"/>
        <v>+H125</v>
      </c>
      <c r="CT125" s="424" t="str">
        <f t="shared" si="25"/>
        <v>+H125</v>
      </c>
      <c r="CU125" s="424" t="str">
        <f t="shared" si="25"/>
        <v>+H125</v>
      </c>
      <c r="CV125" s="424" t="str">
        <f t="shared" si="25"/>
        <v>+H125</v>
      </c>
      <c r="CW125" s="424" t="str">
        <f t="shared" si="25"/>
        <v>+H125</v>
      </c>
      <c r="CX125" s="424" t="str">
        <f t="shared" si="25"/>
        <v>+H125</v>
      </c>
      <c r="CY125" s="424" t="str">
        <f t="shared" si="25"/>
        <v>+H125</v>
      </c>
      <c r="CZ125" s="424" t="str">
        <f t="shared" si="25"/>
        <v>+H125</v>
      </c>
      <c r="DA125" s="424" t="str">
        <f t="shared" si="25"/>
        <v>+H125</v>
      </c>
      <c r="DB125" s="424" t="str">
        <f t="shared" si="25"/>
        <v>+H125</v>
      </c>
      <c r="DC125" s="424" t="str">
        <f t="shared" si="32"/>
        <v>+H125</v>
      </c>
      <c r="DD125" s="424" t="str">
        <f t="shared" si="32"/>
        <v>+H125</v>
      </c>
      <c r="DE125" s="424" t="str">
        <f t="shared" si="32"/>
        <v>+H125</v>
      </c>
      <c r="DF125" s="424" t="str">
        <f t="shared" si="32"/>
        <v>+H125</v>
      </c>
      <c r="DG125" s="424" t="str">
        <f t="shared" si="32"/>
        <v>+H125</v>
      </c>
      <c r="DH125" s="424" t="str">
        <f t="shared" si="32"/>
        <v/>
      </c>
      <c r="DI125" s="424" t="str">
        <f t="shared" si="32"/>
        <v/>
      </c>
      <c r="DJ125" s="424" t="str">
        <f t="shared" si="30"/>
        <v>+H125</v>
      </c>
    </row>
    <row r="126" spans="2:114">
      <c r="B126" s="1612"/>
      <c r="C126" s="1616"/>
      <c r="D126" s="1617"/>
      <c r="E126" s="1339"/>
      <c r="F126" s="422" t="s">
        <v>675</v>
      </c>
      <c r="G126" s="410" t="s">
        <v>525</v>
      </c>
      <c r="H126" s="418">
        <v>1</v>
      </c>
      <c r="I126" s="408">
        <f t="shared" si="21"/>
        <v>35</v>
      </c>
      <c r="J126" s="406">
        <v>1</v>
      </c>
      <c r="K126" s="406">
        <v>1</v>
      </c>
      <c r="L126" s="406">
        <v>1</v>
      </c>
      <c r="M126" s="406">
        <v>1</v>
      </c>
      <c r="N126" s="406">
        <v>1</v>
      </c>
      <c r="O126" s="406">
        <v>1</v>
      </c>
      <c r="P126" s="406">
        <v>1</v>
      </c>
      <c r="Q126" s="406"/>
      <c r="R126" s="406">
        <v>1</v>
      </c>
      <c r="S126" s="406">
        <v>1</v>
      </c>
      <c r="T126" s="406">
        <v>1</v>
      </c>
      <c r="U126" s="406">
        <v>1</v>
      </c>
      <c r="V126" s="406">
        <v>1</v>
      </c>
      <c r="W126" s="406"/>
      <c r="X126" s="406"/>
      <c r="Y126" s="406"/>
      <c r="Z126" s="406"/>
      <c r="AA126" s="406"/>
      <c r="AB126" s="406"/>
      <c r="AC126" s="406"/>
      <c r="AD126" s="406"/>
      <c r="AE126" s="406"/>
      <c r="AF126" s="406"/>
      <c r="AG126" s="406"/>
      <c r="AH126" s="406"/>
      <c r="AI126" s="406"/>
      <c r="AJ126" s="406"/>
      <c r="AK126" s="406">
        <v>1</v>
      </c>
      <c r="AL126" s="406">
        <v>1</v>
      </c>
      <c r="AM126" s="406">
        <v>1</v>
      </c>
      <c r="AN126" s="406">
        <v>1</v>
      </c>
      <c r="AO126" s="406">
        <v>1</v>
      </c>
      <c r="AP126" s="406">
        <v>1</v>
      </c>
      <c r="AQ126" s="406">
        <v>1</v>
      </c>
      <c r="AR126" s="406">
        <v>1</v>
      </c>
      <c r="AS126" s="406">
        <v>1</v>
      </c>
      <c r="AT126" s="406">
        <v>1</v>
      </c>
      <c r="AU126" s="406">
        <v>1</v>
      </c>
      <c r="AV126" s="406">
        <v>1</v>
      </c>
      <c r="AW126" s="406">
        <v>1</v>
      </c>
      <c r="AX126" s="406">
        <v>1</v>
      </c>
      <c r="AY126" s="406">
        <v>1</v>
      </c>
      <c r="AZ126" s="406">
        <v>1</v>
      </c>
      <c r="BA126" s="406">
        <v>1</v>
      </c>
      <c r="BB126" s="406">
        <v>1</v>
      </c>
      <c r="BC126" s="406">
        <v>1</v>
      </c>
      <c r="BD126" s="406">
        <v>1</v>
      </c>
      <c r="BE126" s="406">
        <v>1</v>
      </c>
      <c r="BF126" s="406">
        <v>1</v>
      </c>
      <c r="BG126" s="406"/>
      <c r="BH126" s="406"/>
      <c r="BI126" s="406">
        <v>1</v>
      </c>
      <c r="BK126" s="424" t="str">
        <f t="shared" si="33"/>
        <v>+H126</v>
      </c>
      <c r="BL126" s="424" t="str">
        <f t="shared" si="33"/>
        <v>+H126</v>
      </c>
      <c r="BM126" s="424" t="str">
        <f t="shared" si="31"/>
        <v>+H126</v>
      </c>
      <c r="BN126" s="424" t="str">
        <f t="shared" si="31"/>
        <v>+H126</v>
      </c>
      <c r="BO126" s="424" t="str">
        <f t="shared" si="31"/>
        <v>+H126</v>
      </c>
      <c r="BP126" s="424" t="str">
        <f t="shared" si="31"/>
        <v>+H126</v>
      </c>
      <c r="BQ126" s="424" t="str">
        <f t="shared" si="31"/>
        <v>+H126</v>
      </c>
      <c r="BR126" s="424" t="str">
        <f t="shared" si="31"/>
        <v/>
      </c>
      <c r="BS126" s="424" t="str">
        <f t="shared" si="31"/>
        <v>+H126</v>
      </c>
      <c r="BT126" s="424" t="str">
        <f t="shared" si="31"/>
        <v>+H126</v>
      </c>
      <c r="BU126" s="424" t="str">
        <f t="shared" si="31"/>
        <v>+H126</v>
      </c>
      <c r="BV126" s="424" t="str">
        <f t="shared" si="31"/>
        <v>+H126</v>
      </c>
      <c r="BW126" s="424" t="str">
        <f t="shared" si="31"/>
        <v>+H126</v>
      </c>
      <c r="BX126" s="424" t="str">
        <f t="shared" si="31"/>
        <v/>
      </c>
      <c r="BY126" s="424" t="str">
        <f t="shared" si="31"/>
        <v/>
      </c>
      <c r="BZ126" s="424" t="str">
        <f t="shared" si="31"/>
        <v/>
      </c>
      <c r="CA126" s="424" t="str">
        <f t="shared" si="29"/>
        <v/>
      </c>
      <c r="CB126" s="424" t="str">
        <f t="shared" si="29"/>
        <v/>
      </c>
      <c r="CC126" s="424" t="str">
        <f t="shared" si="29"/>
        <v/>
      </c>
      <c r="CD126" s="424" t="str">
        <f t="shared" si="29"/>
        <v/>
      </c>
      <c r="CE126" s="424" t="str">
        <f t="shared" si="28"/>
        <v/>
      </c>
      <c r="CF126" s="424" t="str">
        <f t="shared" si="28"/>
        <v/>
      </c>
      <c r="CG126" s="424" t="str">
        <f t="shared" si="28"/>
        <v/>
      </c>
      <c r="CH126" s="424" t="str">
        <f t="shared" si="28"/>
        <v/>
      </c>
      <c r="CI126" s="424" t="str">
        <f t="shared" si="28"/>
        <v/>
      </c>
      <c r="CJ126" s="424" t="str">
        <f t="shared" si="28"/>
        <v/>
      </c>
      <c r="CK126" s="424" t="str">
        <f t="shared" si="28"/>
        <v/>
      </c>
      <c r="CL126" s="424" t="str">
        <f t="shared" si="28"/>
        <v>+H126</v>
      </c>
      <c r="CM126" s="424" t="str">
        <f t="shared" si="28"/>
        <v>+H126</v>
      </c>
      <c r="CN126" s="424" t="str">
        <f t="shared" si="25"/>
        <v>+H126</v>
      </c>
      <c r="CO126" s="424" t="str">
        <f t="shared" si="25"/>
        <v>+H126</v>
      </c>
      <c r="CP126" s="424" t="str">
        <f t="shared" si="25"/>
        <v>+H126</v>
      </c>
      <c r="CQ126" s="424" t="str">
        <f t="shared" si="25"/>
        <v>+H126</v>
      </c>
      <c r="CR126" s="424" t="str">
        <f t="shared" si="25"/>
        <v>+H126</v>
      </c>
      <c r="CS126" s="424" t="str">
        <f t="shared" si="25"/>
        <v>+H126</v>
      </c>
      <c r="CT126" s="424" t="str">
        <f t="shared" si="25"/>
        <v>+H126</v>
      </c>
      <c r="CU126" s="424" t="str">
        <f t="shared" si="25"/>
        <v>+H126</v>
      </c>
      <c r="CV126" s="424" t="str">
        <f t="shared" si="25"/>
        <v>+H126</v>
      </c>
      <c r="CW126" s="424" t="str">
        <f t="shared" si="25"/>
        <v>+H126</v>
      </c>
      <c r="CX126" s="424" t="str">
        <f t="shared" si="25"/>
        <v>+H126</v>
      </c>
      <c r="CY126" s="424" t="str">
        <f t="shared" si="25"/>
        <v>+H126</v>
      </c>
      <c r="CZ126" s="424" t="str">
        <f t="shared" si="25"/>
        <v>+H126</v>
      </c>
      <c r="DA126" s="424" t="str">
        <f t="shared" si="25"/>
        <v>+H126</v>
      </c>
      <c r="DB126" s="424" t="str">
        <f t="shared" si="25"/>
        <v>+H126</v>
      </c>
      <c r="DC126" s="424" t="str">
        <f t="shared" si="32"/>
        <v>+H126</v>
      </c>
      <c r="DD126" s="424" t="str">
        <f t="shared" si="32"/>
        <v>+H126</v>
      </c>
      <c r="DE126" s="424" t="str">
        <f t="shared" si="32"/>
        <v>+H126</v>
      </c>
      <c r="DF126" s="424" t="str">
        <f t="shared" si="32"/>
        <v>+H126</v>
      </c>
      <c r="DG126" s="424" t="str">
        <f t="shared" si="32"/>
        <v>+H126</v>
      </c>
      <c r="DH126" s="424" t="str">
        <f t="shared" si="32"/>
        <v/>
      </c>
      <c r="DI126" s="424" t="str">
        <f t="shared" si="32"/>
        <v/>
      </c>
      <c r="DJ126" s="424" t="str">
        <f t="shared" si="30"/>
        <v>+H126</v>
      </c>
    </row>
    <row r="127" spans="2:114">
      <c r="B127" s="1612"/>
      <c r="C127" s="1616"/>
      <c r="D127" s="1617"/>
      <c r="E127" s="1339"/>
      <c r="F127" s="422" t="s">
        <v>676</v>
      </c>
      <c r="G127" s="410" t="s">
        <v>526</v>
      </c>
      <c r="H127" s="418">
        <v>1</v>
      </c>
      <c r="I127" s="408">
        <f t="shared" si="21"/>
        <v>34</v>
      </c>
      <c r="J127" s="406">
        <v>1</v>
      </c>
      <c r="K127" s="406">
        <v>1</v>
      </c>
      <c r="L127" s="406">
        <v>1</v>
      </c>
      <c r="M127" s="406">
        <v>1</v>
      </c>
      <c r="N127" s="406">
        <v>1</v>
      </c>
      <c r="O127" s="406">
        <v>1</v>
      </c>
      <c r="P127" s="406">
        <v>1</v>
      </c>
      <c r="Q127" s="406"/>
      <c r="R127" s="406"/>
      <c r="S127" s="406">
        <v>1</v>
      </c>
      <c r="T127" s="406">
        <v>1</v>
      </c>
      <c r="U127" s="406">
        <v>1</v>
      </c>
      <c r="V127" s="406">
        <v>1</v>
      </c>
      <c r="W127" s="406"/>
      <c r="X127" s="406"/>
      <c r="Y127" s="406"/>
      <c r="Z127" s="406"/>
      <c r="AA127" s="406"/>
      <c r="AB127" s="406"/>
      <c r="AC127" s="406"/>
      <c r="AD127" s="406"/>
      <c r="AE127" s="406"/>
      <c r="AF127" s="406"/>
      <c r="AG127" s="406"/>
      <c r="AH127" s="406"/>
      <c r="AI127" s="406"/>
      <c r="AJ127" s="406"/>
      <c r="AK127" s="406">
        <v>1</v>
      </c>
      <c r="AL127" s="406">
        <v>1</v>
      </c>
      <c r="AM127" s="406">
        <v>1</v>
      </c>
      <c r="AN127" s="406">
        <v>1</v>
      </c>
      <c r="AO127" s="406">
        <v>1</v>
      </c>
      <c r="AP127" s="406">
        <v>1</v>
      </c>
      <c r="AQ127" s="406">
        <v>1</v>
      </c>
      <c r="AR127" s="406">
        <v>1</v>
      </c>
      <c r="AS127" s="406">
        <v>1</v>
      </c>
      <c r="AT127" s="406">
        <v>1</v>
      </c>
      <c r="AU127" s="406">
        <v>1</v>
      </c>
      <c r="AV127" s="406">
        <v>1</v>
      </c>
      <c r="AW127" s="406">
        <v>1</v>
      </c>
      <c r="AX127" s="406">
        <v>1</v>
      </c>
      <c r="AY127" s="406">
        <v>1</v>
      </c>
      <c r="AZ127" s="406">
        <v>1</v>
      </c>
      <c r="BA127" s="406">
        <v>1</v>
      </c>
      <c r="BB127" s="406">
        <v>1</v>
      </c>
      <c r="BC127" s="406">
        <v>1</v>
      </c>
      <c r="BD127" s="406">
        <v>1</v>
      </c>
      <c r="BE127" s="406">
        <v>1</v>
      </c>
      <c r="BF127" s="406">
        <v>1</v>
      </c>
      <c r="BG127" s="406"/>
      <c r="BH127" s="406"/>
      <c r="BI127" s="406">
        <v>1</v>
      </c>
      <c r="BK127" s="424" t="str">
        <f t="shared" si="33"/>
        <v>+H127</v>
      </c>
      <c r="BL127" s="424" t="str">
        <f t="shared" si="33"/>
        <v>+H127</v>
      </c>
      <c r="BM127" s="424" t="str">
        <f t="shared" si="31"/>
        <v>+H127</v>
      </c>
      <c r="BN127" s="424" t="str">
        <f t="shared" si="31"/>
        <v>+H127</v>
      </c>
      <c r="BO127" s="424" t="str">
        <f t="shared" si="31"/>
        <v>+H127</v>
      </c>
      <c r="BP127" s="424" t="str">
        <f t="shared" si="31"/>
        <v>+H127</v>
      </c>
      <c r="BQ127" s="424" t="str">
        <f t="shared" si="31"/>
        <v>+H127</v>
      </c>
      <c r="BR127" s="424" t="str">
        <f t="shared" si="31"/>
        <v/>
      </c>
      <c r="BS127" s="424" t="str">
        <f t="shared" si="31"/>
        <v/>
      </c>
      <c r="BT127" s="424" t="str">
        <f t="shared" si="31"/>
        <v>+H127</v>
      </c>
      <c r="BU127" s="424" t="str">
        <f t="shared" si="31"/>
        <v>+H127</v>
      </c>
      <c r="BV127" s="424" t="str">
        <f t="shared" si="31"/>
        <v>+H127</v>
      </c>
      <c r="BW127" s="424" t="str">
        <f t="shared" si="31"/>
        <v>+H127</v>
      </c>
      <c r="BX127" s="424" t="str">
        <f t="shared" si="31"/>
        <v/>
      </c>
      <c r="BY127" s="424" t="str">
        <f t="shared" si="31"/>
        <v/>
      </c>
      <c r="BZ127" s="424" t="str">
        <f t="shared" si="31"/>
        <v/>
      </c>
      <c r="CA127" s="424" t="str">
        <f t="shared" si="29"/>
        <v/>
      </c>
      <c r="CB127" s="424" t="str">
        <f t="shared" si="29"/>
        <v/>
      </c>
      <c r="CC127" s="424" t="str">
        <f t="shared" si="29"/>
        <v/>
      </c>
      <c r="CD127" s="424" t="str">
        <f t="shared" si="29"/>
        <v/>
      </c>
      <c r="CE127" s="424" t="str">
        <f t="shared" si="28"/>
        <v/>
      </c>
      <c r="CF127" s="424" t="str">
        <f t="shared" si="28"/>
        <v/>
      </c>
      <c r="CG127" s="424" t="str">
        <f t="shared" si="28"/>
        <v/>
      </c>
      <c r="CH127" s="424" t="str">
        <f t="shared" si="28"/>
        <v/>
      </c>
      <c r="CI127" s="424" t="str">
        <f t="shared" si="28"/>
        <v/>
      </c>
      <c r="CJ127" s="424" t="str">
        <f t="shared" si="28"/>
        <v/>
      </c>
      <c r="CK127" s="424" t="str">
        <f t="shared" si="28"/>
        <v/>
      </c>
      <c r="CL127" s="424" t="str">
        <f t="shared" si="28"/>
        <v>+H127</v>
      </c>
      <c r="CM127" s="424" t="str">
        <f t="shared" si="28"/>
        <v>+H127</v>
      </c>
      <c r="CN127" s="424" t="str">
        <f t="shared" si="25"/>
        <v>+H127</v>
      </c>
      <c r="CO127" s="424" t="str">
        <f t="shared" si="25"/>
        <v>+H127</v>
      </c>
      <c r="CP127" s="424" t="str">
        <f t="shared" si="25"/>
        <v>+H127</v>
      </c>
      <c r="CQ127" s="424" t="str">
        <f t="shared" si="25"/>
        <v>+H127</v>
      </c>
      <c r="CR127" s="424" t="str">
        <f t="shared" si="25"/>
        <v>+H127</v>
      </c>
      <c r="CS127" s="424" t="str">
        <f t="shared" si="25"/>
        <v>+H127</v>
      </c>
      <c r="CT127" s="424" t="str">
        <f t="shared" si="25"/>
        <v>+H127</v>
      </c>
      <c r="CU127" s="424" t="str">
        <f t="shared" si="25"/>
        <v>+H127</v>
      </c>
      <c r="CV127" s="424" t="str">
        <f t="shared" si="25"/>
        <v>+H127</v>
      </c>
      <c r="CW127" s="424" t="str">
        <f t="shared" si="25"/>
        <v>+H127</v>
      </c>
      <c r="CX127" s="424" t="str">
        <f t="shared" si="25"/>
        <v>+H127</v>
      </c>
      <c r="CY127" s="424" t="str">
        <f t="shared" si="25"/>
        <v>+H127</v>
      </c>
      <c r="CZ127" s="424" t="str">
        <f t="shared" si="25"/>
        <v>+H127</v>
      </c>
      <c r="DA127" s="424" t="str">
        <f t="shared" si="25"/>
        <v>+H127</v>
      </c>
      <c r="DB127" s="424" t="str">
        <f t="shared" si="25"/>
        <v>+H127</v>
      </c>
      <c r="DC127" s="424" t="str">
        <f t="shared" si="32"/>
        <v>+H127</v>
      </c>
      <c r="DD127" s="424" t="str">
        <f t="shared" si="32"/>
        <v>+H127</v>
      </c>
      <c r="DE127" s="424" t="str">
        <f t="shared" si="32"/>
        <v>+H127</v>
      </c>
      <c r="DF127" s="424" t="str">
        <f t="shared" si="32"/>
        <v>+H127</v>
      </c>
      <c r="DG127" s="424" t="str">
        <f t="shared" si="32"/>
        <v>+H127</v>
      </c>
      <c r="DH127" s="424" t="str">
        <f t="shared" si="32"/>
        <v/>
      </c>
      <c r="DI127" s="424" t="str">
        <f t="shared" si="32"/>
        <v/>
      </c>
      <c r="DJ127" s="424" t="str">
        <f t="shared" si="30"/>
        <v>+H127</v>
      </c>
    </row>
    <row r="128" spans="2:114">
      <c r="B128" s="1612"/>
      <c r="C128" s="1616"/>
      <c r="D128" s="1617"/>
      <c r="E128" s="1339"/>
      <c r="F128" s="422" t="s">
        <v>677</v>
      </c>
      <c r="G128" s="410" t="s">
        <v>527</v>
      </c>
      <c r="H128" s="418">
        <v>1</v>
      </c>
      <c r="I128" s="408">
        <f t="shared" si="21"/>
        <v>33</v>
      </c>
      <c r="J128" s="406">
        <v>1</v>
      </c>
      <c r="K128" s="406">
        <v>1</v>
      </c>
      <c r="L128" s="406">
        <v>1</v>
      </c>
      <c r="M128" s="406">
        <v>1</v>
      </c>
      <c r="N128" s="406">
        <v>1</v>
      </c>
      <c r="O128" s="406">
        <v>1</v>
      </c>
      <c r="P128" s="406">
        <v>1</v>
      </c>
      <c r="Q128" s="406"/>
      <c r="R128" s="406"/>
      <c r="S128" s="406">
        <v>1</v>
      </c>
      <c r="T128" s="406">
        <v>1</v>
      </c>
      <c r="U128" s="406"/>
      <c r="V128" s="406">
        <v>1</v>
      </c>
      <c r="W128" s="406"/>
      <c r="X128" s="406"/>
      <c r="Y128" s="406"/>
      <c r="Z128" s="406"/>
      <c r="AA128" s="406"/>
      <c r="AB128" s="406"/>
      <c r="AC128" s="406"/>
      <c r="AD128" s="406"/>
      <c r="AE128" s="406"/>
      <c r="AF128" s="406"/>
      <c r="AG128" s="406"/>
      <c r="AH128" s="406"/>
      <c r="AI128" s="406"/>
      <c r="AJ128" s="406"/>
      <c r="AK128" s="406">
        <v>1</v>
      </c>
      <c r="AL128" s="406">
        <v>1</v>
      </c>
      <c r="AM128" s="406">
        <v>1</v>
      </c>
      <c r="AN128" s="406">
        <v>1</v>
      </c>
      <c r="AO128" s="406">
        <v>1</v>
      </c>
      <c r="AP128" s="406">
        <v>1</v>
      </c>
      <c r="AQ128" s="406">
        <v>1</v>
      </c>
      <c r="AR128" s="406">
        <v>1</v>
      </c>
      <c r="AS128" s="406">
        <v>1</v>
      </c>
      <c r="AT128" s="406">
        <v>1</v>
      </c>
      <c r="AU128" s="406">
        <v>1</v>
      </c>
      <c r="AV128" s="406">
        <v>1</v>
      </c>
      <c r="AW128" s="406">
        <v>1</v>
      </c>
      <c r="AX128" s="406">
        <v>1</v>
      </c>
      <c r="AY128" s="406">
        <v>1</v>
      </c>
      <c r="AZ128" s="406">
        <v>1</v>
      </c>
      <c r="BA128" s="406">
        <v>1</v>
      </c>
      <c r="BB128" s="406">
        <v>1</v>
      </c>
      <c r="BC128" s="406">
        <v>1</v>
      </c>
      <c r="BD128" s="406">
        <v>1</v>
      </c>
      <c r="BE128" s="406">
        <v>1</v>
      </c>
      <c r="BF128" s="406">
        <v>1</v>
      </c>
      <c r="BG128" s="406"/>
      <c r="BH128" s="406"/>
      <c r="BI128" s="406">
        <v>1</v>
      </c>
      <c r="BK128" s="424" t="str">
        <f t="shared" si="33"/>
        <v>+H128</v>
      </c>
      <c r="BL128" s="424" t="str">
        <f t="shared" si="33"/>
        <v>+H128</v>
      </c>
      <c r="BM128" s="424" t="str">
        <f t="shared" si="31"/>
        <v>+H128</v>
      </c>
      <c r="BN128" s="424" t="str">
        <f t="shared" si="31"/>
        <v>+H128</v>
      </c>
      <c r="BO128" s="424" t="str">
        <f t="shared" si="31"/>
        <v>+H128</v>
      </c>
      <c r="BP128" s="424" t="str">
        <f t="shared" si="31"/>
        <v>+H128</v>
      </c>
      <c r="BQ128" s="424" t="str">
        <f t="shared" si="31"/>
        <v>+H128</v>
      </c>
      <c r="BR128" s="424" t="str">
        <f t="shared" si="31"/>
        <v/>
      </c>
      <c r="BS128" s="424" t="str">
        <f t="shared" si="31"/>
        <v/>
      </c>
      <c r="BT128" s="424" t="str">
        <f t="shared" si="31"/>
        <v>+H128</v>
      </c>
      <c r="BU128" s="424" t="str">
        <f t="shared" si="31"/>
        <v>+H128</v>
      </c>
      <c r="BV128" s="424" t="str">
        <f t="shared" si="31"/>
        <v/>
      </c>
      <c r="BW128" s="424" t="str">
        <f t="shared" si="31"/>
        <v>+H128</v>
      </c>
      <c r="BX128" s="424" t="str">
        <f t="shared" si="31"/>
        <v/>
      </c>
      <c r="BY128" s="424" t="str">
        <f t="shared" si="31"/>
        <v/>
      </c>
      <c r="BZ128" s="424" t="str">
        <f t="shared" si="31"/>
        <v/>
      </c>
      <c r="CA128" s="424" t="str">
        <f t="shared" si="29"/>
        <v/>
      </c>
      <c r="CB128" s="424" t="str">
        <f t="shared" si="29"/>
        <v/>
      </c>
      <c r="CC128" s="424" t="str">
        <f t="shared" si="29"/>
        <v/>
      </c>
      <c r="CD128" s="424" t="str">
        <f t="shared" si="29"/>
        <v/>
      </c>
      <c r="CE128" s="424" t="str">
        <f t="shared" si="28"/>
        <v/>
      </c>
      <c r="CF128" s="424" t="str">
        <f t="shared" si="28"/>
        <v/>
      </c>
      <c r="CG128" s="424" t="str">
        <f t="shared" si="28"/>
        <v/>
      </c>
      <c r="CH128" s="424" t="str">
        <f t="shared" si="28"/>
        <v/>
      </c>
      <c r="CI128" s="424" t="str">
        <f t="shared" si="28"/>
        <v/>
      </c>
      <c r="CJ128" s="424" t="str">
        <f t="shared" si="28"/>
        <v/>
      </c>
      <c r="CK128" s="424" t="str">
        <f t="shared" si="28"/>
        <v/>
      </c>
      <c r="CL128" s="424" t="str">
        <f t="shared" si="28"/>
        <v>+H128</v>
      </c>
      <c r="CM128" s="424" t="str">
        <f t="shared" si="28"/>
        <v>+H128</v>
      </c>
      <c r="CN128" s="424" t="str">
        <f t="shared" si="25"/>
        <v>+H128</v>
      </c>
      <c r="CO128" s="424" t="str">
        <f t="shared" si="25"/>
        <v>+H128</v>
      </c>
      <c r="CP128" s="424" t="str">
        <f t="shared" si="25"/>
        <v>+H128</v>
      </c>
      <c r="CQ128" s="424" t="str">
        <f t="shared" si="25"/>
        <v>+H128</v>
      </c>
      <c r="CR128" s="424" t="str">
        <f t="shared" si="25"/>
        <v>+H128</v>
      </c>
      <c r="CS128" s="424" t="str">
        <f t="shared" si="25"/>
        <v>+H128</v>
      </c>
      <c r="CT128" s="424" t="str">
        <f t="shared" ref="CT128:DB129" si="34">IF(AS128=1,"+"&amp; ADDRESS(ROW(AS128), COLUMN($H128),4,1 ), "")</f>
        <v>+H128</v>
      </c>
      <c r="CU128" s="424" t="str">
        <f t="shared" si="34"/>
        <v>+H128</v>
      </c>
      <c r="CV128" s="424" t="str">
        <f t="shared" si="34"/>
        <v>+H128</v>
      </c>
      <c r="CW128" s="424" t="str">
        <f t="shared" si="34"/>
        <v>+H128</v>
      </c>
      <c r="CX128" s="424" t="str">
        <f t="shared" si="34"/>
        <v>+H128</v>
      </c>
      <c r="CY128" s="424" t="str">
        <f t="shared" si="34"/>
        <v>+H128</v>
      </c>
      <c r="CZ128" s="424" t="str">
        <f t="shared" si="34"/>
        <v>+H128</v>
      </c>
      <c r="DA128" s="424" t="str">
        <f t="shared" si="34"/>
        <v>+H128</v>
      </c>
      <c r="DB128" s="424" t="str">
        <f t="shared" si="34"/>
        <v>+H128</v>
      </c>
      <c r="DC128" s="424" t="str">
        <f t="shared" si="32"/>
        <v>+H128</v>
      </c>
      <c r="DD128" s="424" t="str">
        <f t="shared" si="32"/>
        <v>+H128</v>
      </c>
      <c r="DE128" s="424" t="str">
        <f t="shared" si="32"/>
        <v>+H128</v>
      </c>
      <c r="DF128" s="424" t="str">
        <f t="shared" si="32"/>
        <v>+H128</v>
      </c>
      <c r="DG128" s="424" t="str">
        <f t="shared" si="32"/>
        <v>+H128</v>
      </c>
      <c r="DH128" s="424" t="str">
        <f t="shared" si="32"/>
        <v/>
      </c>
      <c r="DI128" s="424" t="str">
        <f t="shared" si="32"/>
        <v/>
      </c>
      <c r="DJ128" s="424" t="str">
        <f t="shared" si="30"/>
        <v>+H128</v>
      </c>
    </row>
    <row r="129" spans="2:114">
      <c r="B129" s="1613"/>
      <c r="C129" s="1618"/>
      <c r="D129" s="1619"/>
      <c r="E129" s="1340"/>
      <c r="F129" s="423" t="s">
        <v>678</v>
      </c>
      <c r="G129" s="411" t="s">
        <v>528</v>
      </c>
      <c r="H129" s="418">
        <v>1</v>
      </c>
      <c r="I129" s="408">
        <f t="shared" si="21"/>
        <v>33</v>
      </c>
      <c r="J129" s="406">
        <v>1</v>
      </c>
      <c r="K129" s="406">
        <v>1</v>
      </c>
      <c r="L129" s="406">
        <v>1</v>
      </c>
      <c r="M129" s="406">
        <v>1</v>
      </c>
      <c r="N129" s="406">
        <v>1</v>
      </c>
      <c r="O129" s="406">
        <v>1</v>
      </c>
      <c r="P129" s="406">
        <v>1</v>
      </c>
      <c r="Q129" s="406"/>
      <c r="R129" s="406"/>
      <c r="S129" s="406">
        <v>1</v>
      </c>
      <c r="T129" s="406">
        <v>1</v>
      </c>
      <c r="U129" s="406"/>
      <c r="V129" s="406">
        <v>1</v>
      </c>
      <c r="W129" s="406"/>
      <c r="X129" s="406"/>
      <c r="Y129" s="406"/>
      <c r="Z129" s="406"/>
      <c r="AA129" s="406"/>
      <c r="AB129" s="406"/>
      <c r="AC129" s="406"/>
      <c r="AD129" s="406"/>
      <c r="AE129" s="406"/>
      <c r="AF129" s="406"/>
      <c r="AG129" s="406"/>
      <c r="AH129" s="406"/>
      <c r="AI129" s="406"/>
      <c r="AJ129" s="406"/>
      <c r="AK129" s="406">
        <v>1</v>
      </c>
      <c r="AL129" s="406">
        <v>1</v>
      </c>
      <c r="AM129" s="406">
        <v>1</v>
      </c>
      <c r="AN129" s="406">
        <v>1</v>
      </c>
      <c r="AO129" s="406">
        <v>1</v>
      </c>
      <c r="AP129" s="406">
        <v>1</v>
      </c>
      <c r="AQ129" s="406">
        <v>1</v>
      </c>
      <c r="AR129" s="406">
        <v>1</v>
      </c>
      <c r="AS129" s="406">
        <v>1</v>
      </c>
      <c r="AT129" s="406">
        <v>1</v>
      </c>
      <c r="AU129" s="406">
        <v>1</v>
      </c>
      <c r="AV129" s="406">
        <v>1</v>
      </c>
      <c r="AW129" s="406">
        <v>1</v>
      </c>
      <c r="AX129" s="406">
        <v>1</v>
      </c>
      <c r="AY129" s="406">
        <v>1</v>
      </c>
      <c r="AZ129" s="406">
        <v>1</v>
      </c>
      <c r="BA129" s="406">
        <v>1</v>
      </c>
      <c r="BB129" s="406">
        <v>1</v>
      </c>
      <c r="BC129" s="406">
        <v>1</v>
      </c>
      <c r="BD129" s="406">
        <v>1</v>
      </c>
      <c r="BE129" s="406">
        <v>1</v>
      </c>
      <c r="BF129" s="406">
        <v>1</v>
      </c>
      <c r="BG129" s="406"/>
      <c r="BH129" s="406"/>
      <c r="BI129" s="406">
        <v>1</v>
      </c>
      <c r="BK129" s="424" t="str">
        <f t="shared" si="33"/>
        <v>+H129</v>
      </c>
      <c r="BL129" s="424" t="str">
        <f t="shared" si="33"/>
        <v>+H129</v>
      </c>
      <c r="BM129" s="424" t="str">
        <f t="shared" si="31"/>
        <v>+H129</v>
      </c>
      <c r="BN129" s="424" t="str">
        <f t="shared" si="31"/>
        <v>+H129</v>
      </c>
      <c r="BO129" s="424" t="str">
        <f t="shared" si="31"/>
        <v>+H129</v>
      </c>
      <c r="BP129" s="424" t="str">
        <f t="shared" si="31"/>
        <v>+H129</v>
      </c>
      <c r="BQ129" s="424" t="str">
        <f t="shared" si="31"/>
        <v>+H129</v>
      </c>
      <c r="BR129" s="424" t="str">
        <f t="shared" si="31"/>
        <v/>
      </c>
      <c r="BS129" s="424" t="str">
        <f t="shared" si="31"/>
        <v/>
      </c>
      <c r="BT129" s="424" t="str">
        <f t="shared" si="31"/>
        <v>+H129</v>
      </c>
      <c r="BU129" s="424" t="str">
        <f t="shared" si="31"/>
        <v>+H129</v>
      </c>
      <c r="BV129" s="424" t="str">
        <f t="shared" si="31"/>
        <v/>
      </c>
      <c r="BW129" s="424" t="str">
        <f t="shared" si="31"/>
        <v>+H129</v>
      </c>
      <c r="BX129" s="424" t="str">
        <f t="shared" si="31"/>
        <v/>
      </c>
      <c r="BY129" s="424" t="str">
        <f t="shared" si="31"/>
        <v/>
      </c>
      <c r="BZ129" s="424" t="str">
        <f t="shared" si="31"/>
        <v/>
      </c>
      <c r="CA129" s="424" t="str">
        <f t="shared" si="29"/>
        <v/>
      </c>
      <c r="CB129" s="424" t="str">
        <f t="shared" si="29"/>
        <v/>
      </c>
      <c r="CC129" s="424" t="str">
        <f t="shared" si="29"/>
        <v/>
      </c>
      <c r="CD129" s="424" t="str">
        <f t="shared" si="29"/>
        <v/>
      </c>
      <c r="CE129" s="424" t="str">
        <f t="shared" si="28"/>
        <v/>
      </c>
      <c r="CF129" s="424" t="str">
        <f t="shared" si="28"/>
        <v/>
      </c>
      <c r="CG129" s="424" t="str">
        <f t="shared" si="28"/>
        <v/>
      </c>
      <c r="CH129" s="424" t="str">
        <f t="shared" si="28"/>
        <v/>
      </c>
      <c r="CI129" s="424" t="str">
        <f t="shared" si="28"/>
        <v/>
      </c>
      <c r="CJ129" s="424" t="str">
        <f t="shared" si="28"/>
        <v/>
      </c>
      <c r="CK129" s="424" t="str">
        <f t="shared" si="28"/>
        <v/>
      </c>
      <c r="CL129" s="424" t="str">
        <f t="shared" si="28"/>
        <v>+H129</v>
      </c>
      <c r="CM129" s="424" t="str">
        <f t="shared" si="28"/>
        <v>+H129</v>
      </c>
      <c r="CN129" s="424" t="str">
        <f t="shared" si="28"/>
        <v>+H129</v>
      </c>
      <c r="CO129" s="424" t="str">
        <f t="shared" si="28"/>
        <v>+H129</v>
      </c>
      <c r="CP129" s="424" t="str">
        <f t="shared" si="28"/>
        <v>+H129</v>
      </c>
      <c r="CQ129" s="424" t="str">
        <f t="shared" si="28"/>
        <v>+H129</v>
      </c>
      <c r="CR129" s="424" t="str">
        <f t="shared" si="28"/>
        <v>+H129</v>
      </c>
      <c r="CS129" s="424" t="str">
        <f t="shared" si="28"/>
        <v>+H129</v>
      </c>
      <c r="CT129" s="424" t="str">
        <f t="shared" si="34"/>
        <v>+H129</v>
      </c>
      <c r="CU129" s="424" t="str">
        <f t="shared" si="34"/>
        <v>+H129</v>
      </c>
      <c r="CV129" s="424" t="str">
        <f t="shared" si="34"/>
        <v>+H129</v>
      </c>
      <c r="CW129" s="424" t="str">
        <f t="shared" si="34"/>
        <v>+H129</v>
      </c>
      <c r="CX129" s="424" t="str">
        <f t="shared" si="34"/>
        <v>+H129</v>
      </c>
      <c r="CY129" s="424" t="str">
        <f t="shared" si="34"/>
        <v>+H129</v>
      </c>
      <c r="CZ129" s="424" t="str">
        <f t="shared" si="34"/>
        <v>+H129</v>
      </c>
      <c r="DA129" s="424" t="str">
        <f t="shared" si="34"/>
        <v>+H129</v>
      </c>
      <c r="DB129" s="424" t="str">
        <f t="shared" si="34"/>
        <v>+H129</v>
      </c>
      <c r="DC129" s="424" t="str">
        <f t="shared" si="32"/>
        <v>+H129</v>
      </c>
      <c r="DD129" s="424" t="str">
        <f t="shared" si="32"/>
        <v>+H129</v>
      </c>
      <c r="DE129" s="424" t="str">
        <f t="shared" si="32"/>
        <v>+H129</v>
      </c>
      <c r="DF129" s="424" t="str">
        <f t="shared" si="32"/>
        <v>+H129</v>
      </c>
      <c r="DG129" s="424" t="str">
        <f t="shared" si="32"/>
        <v>+H129</v>
      </c>
      <c r="DH129" s="424" t="str">
        <f t="shared" si="32"/>
        <v/>
      </c>
      <c r="DI129" s="424" t="str">
        <f t="shared" si="32"/>
        <v/>
      </c>
      <c r="DJ129" s="424" t="str">
        <f t="shared" si="30"/>
        <v>+H129</v>
      </c>
    </row>
  </sheetData>
  <mergeCells count="45">
    <mergeCell ref="J2:V2"/>
    <mergeCell ref="W2:AJ2"/>
    <mergeCell ref="AK2:BI2"/>
    <mergeCell ref="J3:P3"/>
    <mergeCell ref="Q3:V3"/>
    <mergeCell ref="W3:Z3"/>
    <mergeCell ref="AA3:AC3"/>
    <mergeCell ref="AD3:AG3"/>
    <mergeCell ref="AH3:AI3"/>
    <mergeCell ref="AK3:BC3"/>
    <mergeCell ref="BD3:BF3"/>
    <mergeCell ref="BG3:BH3"/>
    <mergeCell ref="B9:B89"/>
    <mergeCell ref="C9:C62"/>
    <mergeCell ref="D9:D20"/>
    <mergeCell ref="E9:E16"/>
    <mergeCell ref="E17:E18"/>
    <mergeCell ref="E19:E20"/>
    <mergeCell ref="D21:D38"/>
    <mergeCell ref="E21:E27"/>
    <mergeCell ref="E28:E35"/>
    <mergeCell ref="E36:E38"/>
    <mergeCell ref="D39:D62"/>
    <mergeCell ref="E39:E46"/>
    <mergeCell ref="E47:E54"/>
    <mergeCell ref="E55:E62"/>
    <mergeCell ref="C63:D77"/>
    <mergeCell ref="E63:E67"/>
    <mergeCell ref="E68:E72"/>
    <mergeCell ref="E73:E77"/>
    <mergeCell ref="C78:D89"/>
    <mergeCell ref="E78:E81"/>
    <mergeCell ref="E82:E85"/>
    <mergeCell ref="E86:E89"/>
    <mergeCell ref="E125:E129"/>
    <mergeCell ref="B90:B129"/>
    <mergeCell ref="C90:D109"/>
    <mergeCell ref="E90:E94"/>
    <mergeCell ref="E95:E99"/>
    <mergeCell ref="E100:E104"/>
    <mergeCell ref="E105:E109"/>
    <mergeCell ref="C110:D129"/>
    <mergeCell ref="E110:E114"/>
    <mergeCell ref="E115:E119"/>
    <mergeCell ref="E120:E124"/>
  </mergeCells>
  <conditionalFormatting sqref="J9:BI129">
    <cfRule type="cellIs" dxfId="0" priority="1" operator="equal">
      <formula>1</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71840-50FD-4B2A-B535-2F566EAAE76A}">
  <sheetPr codeName="Trang_tính2">
    <tabColor rgb="FFFFC000"/>
  </sheetPr>
  <dimension ref="C14:AG128"/>
  <sheetViews>
    <sheetView showGridLines="0" topLeftCell="A68" zoomScale="70" zoomScaleNormal="70" workbookViewId="0">
      <selection activeCell="P8" sqref="P8"/>
    </sheetView>
  </sheetViews>
  <sheetFormatPr defaultColWidth="8.85546875" defaultRowHeight="14.25"/>
  <cols>
    <col min="1" max="1" width="4.42578125" style="1" customWidth="1"/>
    <col min="2" max="2" width="4.28515625" style="1" customWidth="1"/>
    <col min="3" max="5" width="2.7109375" style="1" customWidth="1"/>
    <col min="6" max="6" width="36.7109375" style="1" customWidth="1"/>
    <col min="7" max="9" width="2.7109375" style="1" customWidth="1"/>
    <col min="10" max="11" width="11.28515625" style="1" customWidth="1"/>
    <col min="12" max="12" width="2.7109375" style="1" customWidth="1"/>
    <col min="13" max="13" width="2.7109375" style="2" customWidth="1"/>
    <col min="14" max="15" width="2.7109375" style="1" customWidth="1"/>
    <col min="16" max="16" width="30.7109375" style="1" customWidth="1"/>
    <col min="17" max="20" width="2.7109375" style="1" customWidth="1"/>
    <col min="21" max="22" width="8.85546875" style="1"/>
    <col min="23" max="23" width="2.7109375" style="1" customWidth="1"/>
    <col min="24" max="24" width="2.7109375" style="2" customWidth="1"/>
    <col min="25" max="26" width="2.7109375" style="1" customWidth="1"/>
    <col min="27" max="27" width="30.7109375" style="1" customWidth="1"/>
    <col min="28" max="31" width="2.7109375" style="1" customWidth="1"/>
    <col min="32" max="32" width="8.85546875" style="1"/>
    <col min="33" max="33" width="33.42578125" style="1" bestFit="1" customWidth="1"/>
    <col min="34" max="16384" width="8.85546875" style="1"/>
  </cols>
  <sheetData>
    <row r="14" spans="8:31" ht="15" thickBot="1"/>
    <row r="15" spans="8:31">
      <c r="H15" s="3"/>
      <c r="I15" s="4"/>
      <c r="J15" s="4"/>
      <c r="K15" s="4"/>
      <c r="L15" s="4"/>
      <c r="M15" s="118"/>
      <c r="W15" s="3"/>
      <c r="X15" s="65"/>
      <c r="Y15" s="4"/>
      <c r="Z15" s="4"/>
      <c r="AA15" s="4"/>
      <c r="AB15" s="4"/>
      <c r="AC15" s="4"/>
      <c r="AD15" s="4"/>
      <c r="AE15" s="5"/>
    </row>
    <row r="16" spans="8:31" ht="18">
      <c r="H16" s="6"/>
      <c r="J16" s="1663" t="s">
        <v>124</v>
      </c>
      <c r="K16" s="1663"/>
      <c r="M16" s="119"/>
      <c r="W16" s="6"/>
      <c r="AA16" s="115" t="s">
        <v>125</v>
      </c>
      <c r="AE16" s="7"/>
    </row>
    <row r="17" spans="3:31" ht="16.5">
      <c r="H17" s="6"/>
      <c r="J17" s="1664" t="s">
        <v>8</v>
      </c>
      <c r="K17" s="1664"/>
      <c r="M17" s="119"/>
      <c r="W17" s="6"/>
      <c r="AA17" s="116" t="s">
        <v>10</v>
      </c>
      <c r="AE17" s="7"/>
    </row>
    <row r="18" spans="3:31" ht="16.5">
      <c r="H18" s="6"/>
      <c r="J18" s="1665" t="s">
        <v>9</v>
      </c>
      <c r="K18" s="1665"/>
      <c r="M18" s="119"/>
      <c r="W18" s="6"/>
      <c r="AA18" s="117" t="s">
        <v>126</v>
      </c>
      <c r="AE18" s="7"/>
    </row>
    <row r="19" spans="3:31" ht="15" thickBot="1">
      <c r="H19" s="8"/>
      <c r="I19" s="9"/>
      <c r="J19" s="9"/>
      <c r="K19" s="9"/>
      <c r="L19" s="9"/>
      <c r="M19" s="120"/>
      <c r="W19" s="8"/>
      <c r="X19" s="66"/>
      <c r="Y19" s="9"/>
      <c r="Z19" s="9"/>
      <c r="AA19" s="9"/>
      <c r="AB19" s="9"/>
      <c r="AC19" s="9"/>
      <c r="AD19" s="9"/>
      <c r="AE19" s="10"/>
    </row>
    <row r="23" spans="3:31" ht="15" thickBot="1"/>
    <row r="24" spans="3:31">
      <c r="C24" s="3"/>
      <c r="D24" s="4"/>
      <c r="E24" s="4"/>
      <c r="F24" s="4"/>
      <c r="G24" s="4"/>
      <c r="H24" s="4"/>
      <c r="I24" s="5"/>
      <c r="L24" s="3"/>
      <c r="M24" s="65"/>
      <c r="N24" s="4"/>
      <c r="O24" s="4"/>
      <c r="P24" s="4"/>
      <c r="Q24" s="4"/>
      <c r="R24" s="4"/>
      <c r="S24" s="4"/>
      <c r="T24" s="5"/>
    </row>
    <row r="25" spans="3:31" ht="18">
      <c r="C25" s="6"/>
      <c r="F25" s="115" t="s">
        <v>119</v>
      </c>
      <c r="I25" s="7"/>
      <c r="L25" s="6"/>
      <c r="P25" s="115" t="s">
        <v>120</v>
      </c>
      <c r="T25" s="7"/>
    </row>
    <row r="26" spans="3:31" ht="16.5">
      <c r="C26" s="6"/>
      <c r="F26" s="116" t="s">
        <v>142</v>
      </c>
      <c r="I26" s="7"/>
      <c r="L26" s="6"/>
      <c r="P26" s="116" t="s">
        <v>121</v>
      </c>
      <c r="T26" s="7"/>
    </row>
    <row r="27" spans="3:31" ht="16.5">
      <c r="C27" s="6"/>
      <c r="F27" s="117" t="s">
        <v>123</v>
      </c>
      <c r="I27" s="7"/>
      <c r="L27" s="6"/>
      <c r="P27" s="117" t="s">
        <v>122</v>
      </c>
      <c r="T27" s="7"/>
    </row>
    <row r="28" spans="3:31" ht="15" thickBot="1">
      <c r="C28" s="8"/>
      <c r="D28" s="9"/>
      <c r="E28" s="9"/>
      <c r="F28" s="9"/>
      <c r="G28" s="9"/>
      <c r="H28" s="9"/>
      <c r="I28" s="10"/>
      <c r="L28" s="8"/>
      <c r="M28" s="66"/>
      <c r="N28" s="9"/>
      <c r="O28" s="9"/>
      <c r="P28" s="9"/>
      <c r="Q28" s="9"/>
      <c r="R28" s="9"/>
      <c r="S28" s="9"/>
      <c r="T28" s="10"/>
    </row>
    <row r="31" spans="3:31" ht="15" thickBot="1"/>
    <row r="32" spans="3:31">
      <c r="C32" s="3"/>
      <c r="D32" s="4"/>
      <c r="E32" s="4"/>
      <c r="F32" s="4"/>
      <c r="G32" s="4"/>
      <c r="H32" s="4"/>
      <c r="I32" s="5"/>
      <c r="L32" s="3"/>
      <c r="M32" s="65"/>
      <c r="N32" s="4"/>
      <c r="O32" s="4"/>
      <c r="P32" s="4"/>
      <c r="Q32" s="4"/>
      <c r="R32" s="4"/>
      <c r="S32" s="4"/>
      <c r="T32" s="5"/>
      <c r="W32" s="3"/>
      <c r="X32" s="65"/>
      <c r="Y32" s="4"/>
      <c r="Z32" s="4"/>
      <c r="AA32" s="4"/>
      <c r="AB32" s="4"/>
      <c r="AC32" s="4"/>
      <c r="AD32" s="4"/>
      <c r="AE32" s="5"/>
    </row>
    <row r="33" spans="3:31">
      <c r="C33" s="6"/>
      <c r="D33" s="24"/>
      <c r="E33" s="25"/>
      <c r="F33" s="25"/>
      <c r="G33" s="25"/>
      <c r="H33" s="26"/>
      <c r="I33" s="7"/>
      <c r="L33" s="6"/>
      <c r="M33" s="67"/>
      <c r="N33" s="68"/>
      <c r="O33" s="68"/>
      <c r="P33" s="68"/>
      <c r="Q33" s="68"/>
      <c r="R33" s="68"/>
      <c r="S33" s="69"/>
      <c r="T33" s="7"/>
      <c r="W33" s="6"/>
      <c r="X33" s="132"/>
      <c r="Y33" s="48"/>
      <c r="Z33" s="48"/>
      <c r="AA33" s="48"/>
      <c r="AB33" s="48"/>
      <c r="AC33" s="48"/>
      <c r="AD33" s="49"/>
      <c r="AE33" s="7"/>
    </row>
    <row r="34" spans="3:31" ht="15.75">
      <c r="C34" s="6"/>
      <c r="D34" s="27" t="s">
        <v>1</v>
      </c>
      <c r="E34" s="28" t="s">
        <v>117</v>
      </c>
      <c r="F34" s="29"/>
      <c r="G34" s="30"/>
      <c r="H34" s="31">
        <v>20</v>
      </c>
      <c r="I34" s="7"/>
      <c r="L34" s="6"/>
      <c r="M34" s="121" t="s">
        <v>1</v>
      </c>
      <c r="N34" s="1666" t="s">
        <v>74</v>
      </c>
      <c r="O34" s="1666"/>
      <c r="P34" s="1666"/>
      <c r="Q34" s="1666"/>
      <c r="R34" s="1666"/>
      <c r="S34" s="72">
        <v>54</v>
      </c>
      <c r="T34" s="7"/>
      <c r="W34" s="6"/>
      <c r="X34" s="133" t="s">
        <v>1</v>
      </c>
      <c r="Y34" s="1667" t="s">
        <v>189</v>
      </c>
      <c r="Z34" s="1667"/>
      <c r="AA34" s="1667"/>
      <c r="AB34" s="1667"/>
      <c r="AC34" s="1667"/>
      <c r="AD34" s="57">
        <v>13</v>
      </c>
      <c r="AE34" s="7"/>
    </row>
    <row r="35" spans="3:31" ht="15">
      <c r="C35" s="6"/>
      <c r="D35" s="32"/>
      <c r="E35" s="30"/>
      <c r="F35" s="33" t="s">
        <v>142</v>
      </c>
      <c r="G35" s="30"/>
      <c r="H35" s="34"/>
      <c r="I35" s="7"/>
      <c r="L35" s="6"/>
      <c r="M35" s="122"/>
      <c r="N35" s="70"/>
      <c r="O35" s="1661" t="s">
        <v>143</v>
      </c>
      <c r="P35" s="1661"/>
      <c r="Q35" s="1661"/>
      <c r="R35" s="1661"/>
      <c r="S35" s="72"/>
      <c r="T35" s="7"/>
      <c r="W35" s="6"/>
      <c r="X35" s="134"/>
      <c r="Y35" s="135"/>
      <c r="Z35" s="1662" t="s">
        <v>188</v>
      </c>
      <c r="AA35" s="1662"/>
      <c r="AB35" s="1662"/>
      <c r="AC35" s="1662"/>
      <c r="AD35" s="57"/>
      <c r="AE35" s="7"/>
    </row>
    <row r="36" spans="3:31" ht="15">
      <c r="C36" s="6"/>
      <c r="D36" s="32"/>
      <c r="E36" s="30"/>
      <c r="F36" s="62" t="s">
        <v>12</v>
      </c>
      <c r="G36" s="30"/>
      <c r="H36" s="34"/>
      <c r="I36" s="7"/>
      <c r="L36" s="6"/>
      <c r="M36" s="122"/>
      <c r="N36" s="70"/>
      <c r="O36" s="1659" t="s">
        <v>79</v>
      </c>
      <c r="P36" s="1659"/>
      <c r="Q36" s="1659"/>
      <c r="R36" s="1659"/>
      <c r="S36" s="72"/>
      <c r="T36" s="7"/>
      <c r="W36" s="6"/>
      <c r="X36" s="134"/>
      <c r="Y36" s="135"/>
      <c r="Z36" s="1660" t="s">
        <v>27</v>
      </c>
      <c r="AA36" s="1660"/>
      <c r="AB36" s="1660"/>
      <c r="AC36" s="1660"/>
      <c r="AD36" s="57"/>
      <c r="AE36" s="7"/>
    </row>
    <row r="37" spans="3:31" ht="15">
      <c r="C37" s="6"/>
      <c r="D37" s="32"/>
      <c r="E37" s="30"/>
      <c r="F37" s="30"/>
      <c r="G37" s="30"/>
      <c r="H37" s="34"/>
      <c r="I37" s="7"/>
      <c r="L37" s="6"/>
      <c r="M37" s="122"/>
      <c r="N37" s="71"/>
      <c r="O37" s="71"/>
      <c r="P37" s="71"/>
      <c r="Q37" s="71"/>
      <c r="R37" s="71"/>
      <c r="S37" s="72"/>
      <c r="T37" s="7"/>
      <c r="W37" s="6"/>
      <c r="X37" s="134"/>
      <c r="Y37" s="53"/>
      <c r="Z37" s="53"/>
      <c r="AA37" s="53"/>
      <c r="AB37" s="53"/>
      <c r="AC37" s="53"/>
      <c r="AD37" s="57"/>
      <c r="AE37" s="7"/>
    </row>
    <row r="38" spans="3:31" ht="15">
      <c r="C38" s="6"/>
      <c r="D38" s="32"/>
      <c r="E38" s="17">
        <v>1</v>
      </c>
      <c r="F38" s="18" t="s">
        <v>50</v>
      </c>
      <c r="G38" s="19">
        <v>5</v>
      </c>
      <c r="H38" s="34"/>
      <c r="I38" s="7"/>
      <c r="L38" s="6"/>
      <c r="M38" s="122"/>
      <c r="N38" s="75"/>
      <c r="O38" s="76"/>
      <c r="P38" s="76"/>
      <c r="Q38" s="76"/>
      <c r="R38" s="77"/>
      <c r="S38" s="72"/>
      <c r="T38" s="7"/>
      <c r="W38" s="6"/>
      <c r="X38" s="134"/>
      <c r="Y38" s="138"/>
      <c r="Z38" s="139"/>
      <c r="AA38" s="139"/>
      <c r="AB38" s="139"/>
      <c r="AC38" s="140"/>
      <c r="AD38" s="57"/>
      <c r="AE38" s="7"/>
    </row>
    <row r="39" spans="3:31" ht="15">
      <c r="C39" s="6"/>
      <c r="D39" s="32"/>
      <c r="E39" s="14"/>
      <c r="F39" s="20" t="s">
        <v>51</v>
      </c>
      <c r="G39" s="15"/>
      <c r="H39" s="34"/>
      <c r="I39" s="7"/>
      <c r="L39" s="6"/>
      <c r="M39" s="122"/>
      <c r="N39" s="78">
        <v>1</v>
      </c>
      <c r="O39" s="1651" t="s">
        <v>69</v>
      </c>
      <c r="P39" s="1651"/>
      <c r="Q39" s="1651"/>
      <c r="R39" s="80">
        <v>12</v>
      </c>
      <c r="S39" s="72"/>
      <c r="T39" s="7"/>
      <c r="W39" s="6"/>
      <c r="X39" s="134"/>
      <c r="Y39" s="141">
        <v>1</v>
      </c>
      <c r="Z39" s="1658" t="s">
        <v>156</v>
      </c>
      <c r="AA39" s="1658"/>
      <c r="AB39" s="1658"/>
      <c r="AC39" s="142">
        <v>7</v>
      </c>
      <c r="AD39" s="57"/>
      <c r="AE39" s="7"/>
    </row>
    <row r="40" spans="3:31" ht="15">
      <c r="C40" s="6"/>
      <c r="D40" s="32"/>
      <c r="E40" s="21"/>
      <c r="F40" s="61" t="s">
        <v>13</v>
      </c>
      <c r="G40" s="22"/>
      <c r="H40" s="34"/>
      <c r="I40" s="7"/>
      <c r="L40" s="6"/>
      <c r="M40" s="122"/>
      <c r="N40" s="81"/>
      <c r="O40" s="79"/>
      <c r="P40" s="1653" t="s">
        <v>80</v>
      </c>
      <c r="Q40" s="1653"/>
      <c r="R40" s="80"/>
      <c r="S40" s="72"/>
      <c r="T40" s="7"/>
      <c r="W40" s="6"/>
      <c r="X40" s="134"/>
      <c r="Y40" s="143"/>
      <c r="Z40" s="144"/>
      <c r="AA40" s="1650" t="s">
        <v>141</v>
      </c>
      <c r="AB40" s="1650"/>
      <c r="AC40" s="142"/>
      <c r="AD40" s="57"/>
      <c r="AE40" s="7"/>
    </row>
    <row r="41" spans="3:31" ht="15">
      <c r="C41" s="6"/>
      <c r="D41" s="32"/>
      <c r="E41" s="30"/>
      <c r="F41" s="30"/>
      <c r="G41" s="30"/>
      <c r="H41" s="34"/>
      <c r="I41" s="7"/>
      <c r="L41" s="6"/>
      <c r="M41" s="122"/>
      <c r="N41" s="81"/>
      <c r="O41" s="79"/>
      <c r="P41" s="1654" t="s">
        <v>81</v>
      </c>
      <c r="Q41" s="1654"/>
      <c r="R41" s="80"/>
      <c r="S41" s="72"/>
      <c r="T41" s="7"/>
      <c r="W41" s="6"/>
      <c r="X41" s="134"/>
      <c r="Y41" s="143"/>
      <c r="Z41" s="144"/>
      <c r="AA41" s="1652" t="s">
        <v>28</v>
      </c>
      <c r="AB41" s="1652"/>
      <c r="AC41" s="142"/>
      <c r="AD41" s="57"/>
      <c r="AE41" s="7"/>
    </row>
    <row r="42" spans="3:31" ht="15">
      <c r="C42" s="6"/>
      <c r="D42" s="32"/>
      <c r="E42" s="17">
        <v>2</v>
      </c>
      <c r="F42" s="18" t="s">
        <v>52</v>
      </c>
      <c r="G42" s="19">
        <v>5</v>
      </c>
      <c r="H42" s="34"/>
      <c r="I42" s="7"/>
      <c r="L42" s="6"/>
      <c r="M42" s="122"/>
      <c r="N42" s="81"/>
      <c r="O42" s="82"/>
      <c r="P42" s="82"/>
      <c r="Q42" s="82"/>
      <c r="R42" s="80"/>
      <c r="S42" s="72"/>
      <c r="T42" s="7"/>
      <c r="W42" s="6"/>
      <c r="X42" s="134"/>
      <c r="Y42" s="143"/>
      <c r="Z42" s="145"/>
      <c r="AA42" s="145"/>
      <c r="AB42" s="145"/>
      <c r="AC42" s="142"/>
      <c r="AD42" s="57"/>
      <c r="AE42" s="7"/>
    </row>
    <row r="43" spans="3:31" ht="15">
      <c r="C43" s="6"/>
      <c r="D43" s="32"/>
      <c r="E43" s="14"/>
      <c r="F43" s="20" t="s">
        <v>62</v>
      </c>
      <c r="G43" s="15"/>
      <c r="H43" s="34"/>
      <c r="I43" s="7"/>
      <c r="L43" s="6"/>
      <c r="M43" s="122"/>
      <c r="N43" s="81"/>
      <c r="O43" s="86" t="s">
        <v>114</v>
      </c>
      <c r="P43" s="87" t="s">
        <v>66</v>
      </c>
      <c r="Q43" s="88">
        <v>8</v>
      </c>
      <c r="R43" s="80"/>
      <c r="S43" s="72"/>
      <c r="T43" s="7"/>
      <c r="W43" s="6"/>
      <c r="X43" s="134"/>
      <c r="Y43" s="143"/>
      <c r="Z43" s="97" t="s">
        <v>114</v>
      </c>
      <c r="AA43" s="149" t="s">
        <v>127</v>
      </c>
      <c r="AB43" s="98"/>
      <c r="AC43" s="142"/>
      <c r="AD43" s="57"/>
      <c r="AE43" s="7"/>
    </row>
    <row r="44" spans="3:31" ht="15">
      <c r="C44" s="6"/>
      <c r="D44" s="32"/>
      <c r="E44" s="21"/>
      <c r="F44" s="61" t="s">
        <v>14</v>
      </c>
      <c r="G44" s="22"/>
      <c r="H44" s="34"/>
      <c r="I44" s="7"/>
      <c r="L44" s="6"/>
      <c r="M44" s="122"/>
      <c r="N44" s="81"/>
      <c r="O44" s="89"/>
      <c r="P44" s="90" t="s">
        <v>82</v>
      </c>
      <c r="Q44" s="91"/>
      <c r="R44" s="80"/>
      <c r="S44" s="72"/>
      <c r="T44" s="7"/>
      <c r="W44" s="6"/>
      <c r="X44" s="134"/>
      <c r="Y44" s="143"/>
      <c r="Z44" s="99"/>
      <c r="AA44" s="100" t="s">
        <v>139</v>
      </c>
      <c r="AB44" s="101"/>
      <c r="AC44" s="142"/>
      <c r="AD44" s="57"/>
      <c r="AE44" s="7"/>
    </row>
    <row r="45" spans="3:31" ht="15">
      <c r="C45" s="6"/>
      <c r="D45" s="32"/>
      <c r="E45" s="30"/>
      <c r="F45" s="30"/>
      <c r="G45" s="30"/>
      <c r="H45" s="34"/>
      <c r="I45" s="7"/>
      <c r="L45" s="6"/>
      <c r="M45" s="122"/>
      <c r="N45" s="81"/>
      <c r="O45" s="92"/>
      <c r="P45" s="93" t="s">
        <v>83</v>
      </c>
      <c r="Q45" s="94"/>
      <c r="R45" s="80"/>
      <c r="S45" s="72"/>
      <c r="T45" s="7"/>
      <c r="W45" s="6"/>
      <c r="X45" s="134"/>
      <c r="Y45" s="143"/>
      <c r="Z45" s="102"/>
      <c r="AA45" s="150" t="s">
        <v>157</v>
      </c>
      <c r="AB45" s="104"/>
      <c r="AC45" s="142"/>
      <c r="AD45" s="57"/>
      <c r="AE45" s="7"/>
    </row>
    <row r="46" spans="3:31" ht="15">
      <c r="C46" s="6"/>
      <c r="D46" s="32"/>
      <c r="E46" s="17">
        <v>3</v>
      </c>
      <c r="F46" s="18" t="s">
        <v>53</v>
      </c>
      <c r="G46" s="19">
        <v>5</v>
      </c>
      <c r="H46" s="34"/>
      <c r="I46" s="7"/>
      <c r="L46" s="6"/>
      <c r="M46" s="122"/>
      <c r="N46" s="81"/>
      <c r="O46" s="82"/>
      <c r="P46" s="82"/>
      <c r="Q46" s="82"/>
      <c r="R46" s="80"/>
      <c r="S46" s="72"/>
      <c r="T46" s="7"/>
      <c r="W46" s="6"/>
      <c r="X46" s="134"/>
      <c r="Y46" s="143"/>
      <c r="Z46" s="145"/>
      <c r="AA46" s="145"/>
      <c r="AB46" s="145"/>
      <c r="AC46" s="142"/>
      <c r="AD46" s="57"/>
      <c r="AE46" s="7"/>
    </row>
    <row r="47" spans="3:31" ht="15">
      <c r="C47" s="6"/>
      <c r="D47" s="32"/>
      <c r="E47" s="14"/>
      <c r="F47" s="20" t="s">
        <v>63</v>
      </c>
      <c r="G47" s="15"/>
      <c r="H47" s="34"/>
      <c r="I47" s="7"/>
      <c r="L47" s="6"/>
      <c r="M47" s="122"/>
      <c r="N47" s="81"/>
      <c r="O47" s="86" t="s">
        <v>115</v>
      </c>
      <c r="P47" s="87" t="s">
        <v>67</v>
      </c>
      <c r="Q47" s="88">
        <v>2</v>
      </c>
      <c r="R47" s="80"/>
      <c r="S47" s="72"/>
      <c r="T47" s="7"/>
      <c r="W47" s="6"/>
      <c r="X47" s="134"/>
      <c r="Y47" s="143"/>
      <c r="Z47" s="97" t="s">
        <v>115</v>
      </c>
      <c r="AA47" s="149" t="s">
        <v>128</v>
      </c>
      <c r="AB47" s="98"/>
      <c r="AC47" s="142"/>
      <c r="AD47" s="57"/>
      <c r="AE47" s="7"/>
    </row>
    <row r="48" spans="3:31" ht="15">
      <c r="C48" s="6"/>
      <c r="D48" s="32"/>
      <c r="E48" s="21"/>
      <c r="F48" s="61" t="s">
        <v>15</v>
      </c>
      <c r="G48" s="22"/>
      <c r="H48" s="34"/>
      <c r="I48" s="7"/>
      <c r="L48" s="6"/>
      <c r="M48" s="122"/>
      <c r="N48" s="81"/>
      <c r="O48" s="89"/>
      <c r="P48" s="90" t="s">
        <v>84</v>
      </c>
      <c r="Q48" s="91"/>
      <c r="R48" s="80"/>
      <c r="S48" s="72"/>
      <c r="T48" s="7"/>
      <c r="W48" s="6"/>
      <c r="X48" s="134"/>
      <c r="Y48" s="143"/>
      <c r="Z48" s="99"/>
      <c r="AA48" s="100" t="s">
        <v>129</v>
      </c>
      <c r="AB48" s="101"/>
      <c r="AC48" s="142"/>
      <c r="AD48" s="57"/>
      <c r="AE48" s="7"/>
    </row>
    <row r="49" spans="3:31" ht="15">
      <c r="C49" s="6"/>
      <c r="D49" s="32"/>
      <c r="E49" s="30"/>
      <c r="F49" s="30"/>
      <c r="G49" s="30"/>
      <c r="H49" s="34"/>
      <c r="I49" s="7"/>
      <c r="L49" s="6"/>
      <c r="M49" s="122"/>
      <c r="N49" s="81"/>
      <c r="O49" s="92"/>
      <c r="P49" s="93" t="s">
        <v>85</v>
      </c>
      <c r="Q49" s="94"/>
      <c r="R49" s="80"/>
      <c r="S49" s="72"/>
      <c r="T49" s="7"/>
      <c r="W49" s="6"/>
      <c r="X49" s="134"/>
      <c r="Y49" s="143"/>
      <c r="Z49" s="102"/>
      <c r="AA49" s="150" t="s">
        <v>158</v>
      </c>
      <c r="AB49" s="104"/>
      <c r="AC49" s="142"/>
      <c r="AD49" s="57"/>
      <c r="AE49" s="7"/>
    </row>
    <row r="50" spans="3:31" ht="15">
      <c r="C50" s="6"/>
      <c r="D50" s="32"/>
      <c r="E50" s="17">
        <v>4</v>
      </c>
      <c r="F50" s="18" t="s">
        <v>54</v>
      </c>
      <c r="G50" s="19">
        <v>5</v>
      </c>
      <c r="H50" s="34"/>
      <c r="I50" s="7"/>
      <c r="L50" s="6"/>
      <c r="M50" s="122"/>
      <c r="N50" s="81"/>
      <c r="O50" s="82"/>
      <c r="P50" s="82"/>
      <c r="Q50" s="82"/>
      <c r="R50" s="80"/>
      <c r="S50" s="72"/>
      <c r="T50" s="7"/>
      <c r="W50" s="6"/>
      <c r="X50" s="134"/>
      <c r="Y50" s="143"/>
      <c r="Z50" s="145"/>
      <c r="AA50" s="145"/>
      <c r="AB50" s="145"/>
      <c r="AC50" s="142"/>
      <c r="AD50" s="57"/>
      <c r="AE50" s="7"/>
    </row>
    <row r="51" spans="3:31" ht="15">
      <c r="C51" s="6"/>
      <c r="D51" s="32"/>
      <c r="E51" s="14"/>
      <c r="F51" s="20" t="s">
        <v>16</v>
      </c>
      <c r="G51" s="15"/>
      <c r="H51" s="34"/>
      <c r="I51" s="7"/>
      <c r="L51" s="6"/>
      <c r="M51" s="122"/>
      <c r="N51" s="81"/>
      <c r="O51" s="86" t="s">
        <v>116</v>
      </c>
      <c r="P51" s="87" t="s">
        <v>68</v>
      </c>
      <c r="Q51" s="88">
        <v>2</v>
      </c>
      <c r="R51" s="80"/>
      <c r="S51" s="72"/>
      <c r="T51" s="7"/>
      <c r="W51" s="6"/>
      <c r="X51" s="134"/>
      <c r="Y51" s="143"/>
      <c r="Z51" s="97" t="s">
        <v>116</v>
      </c>
      <c r="AA51" s="149" t="s">
        <v>134</v>
      </c>
      <c r="AB51" s="98"/>
      <c r="AC51" s="142"/>
      <c r="AD51" s="57"/>
      <c r="AE51" s="7"/>
    </row>
    <row r="52" spans="3:31" ht="15">
      <c r="C52" s="6"/>
      <c r="D52" s="32"/>
      <c r="E52" s="21"/>
      <c r="F52" s="61" t="s">
        <v>17</v>
      </c>
      <c r="G52" s="22"/>
      <c r="H52" s="34"/>
      <c r="I52" s="7"/>
      <c r="L52" s="6"/>
      <c r="M52" s="122"/>
      <c r="N52" s="81"/>
      <c r="O52" s="89"/>
      <c r="P52" s="90" t="s">
        <v>86</v>
      </c>
      <c r="Q52" s="91"/>
      <c r="R52" s="80"/>
      <c r="S52" s="72"/>
      <c r="T52" s="7"/>
      <c r="W52" s="6"/>
      <c r="X52" s="134"/>
      <c r="Y52" s="143"/>
      <c r="Z52" s="99"/>
      <c r="AA52" s="100" t="s">
        <v>130</v>
      </c>
      <c r="AB52" s="101"/>
      <c r="AC52" s="142"/>
      <c r="AD52" s="57"/>
      <c r="AE52" s="7"/>
    </row>
    <row r="53" spans="3:31" ht="15">
      <c r="C53" s="6"/>
      <c r="D53" s="36"/>
      <c r="E53" s="38"/>
      <c r="F53" s="38"/>
      <c r="G53" s="38"/>
      <c r="H53" s="37"/>
      <c r="I53" s="7"/>
      <c r="L53" s="6"/>
      <c r="M53" s="122"/>
      <c r="N53" s="81"/>
      <c r="O53" s="92"/>
      <c r="P53" s="93" t="s">
        <v>87</v>
      </c>
      <c r="Q53" s="94"/>
      <c r="R53" s="80"/>
      <c r="S53" s="72"/>
      <c r="T53" s="7"/>
      <c r="W53" s="6"/>
      <c r="X53" s="134"/>
      <c r="Y53" s="143"/>
      <c r="Z53" s="102"/>
      <c r="AA53" s="150" t="s">
        <v>159</v>
      </c>
      <c r="AB53" s="104"/>
      <c r="AC53" s="142"/>
      <c r="AD53" s="57"/>
      <c r="AE53" s="7"/>
    </row>
    <row r="54" spans="3:31" ht="15">
      <c r="C54" s="6"/>
      <c r="I54" s="7"/>
      <c r="L54" s="6"/>
      <c r="M54" s="122"/>
      <c r="N54" s="83"/>
      <c r="O54" s="85"/>
      <c r="P54" s="85"/>
      <c r="Q54" s="85"/>
      <c r="R54" s="84"/>
      <c r="S54" s="72"/>
      <c r="T54" s="7"/>
      <c r="W54" s="6"/>
      <c r="X54" s="134"/>
      <c r="Y54" s="143"/>
      <c r="Z54" s="145"/>
      <c r="AA54" s="145"/>
      <c r="AB54" s="145"/>
      <c r="AC54" s="142"/>
      <c r="AD54" s="57"/>
      <c r="AE54" s="7"/>
    </row>
    <row r="55" spans="3:31" ht="15">
      <c r="C55" s="6"/>
      <c r="D55" s="47"/>
      <c r="E55" s="48"/>
      <c r="F55" s="48"/>
      <c r="G55" s="48"/>
      <c r="H55" s="49"/>
      <c r="I55" s="7"/>
      <c r="L55" s="6"/>
      <c r="M55" s="122"/>
      <c r="N55" s="71"/>
      <c r="O55" s="71"/>
      <c r="P55" s="71"/>
      <c r="Q55" s="71"/>
      <c r="R55" s="71"/>
      <c r="S55" s="72"/>
      <c r="T55" s="7"/>
      <c r="W55" s="6"/>
      <c r="X55" s="134"/>
      <c r="Y55" s="143"/>
      <c r="Z55" s="97" t="s">
        <v>170</v>
      </c>
      <c r="AA55" s="149" t="s">
        <v>135</v>
      </c>
      <c r="AB55" s="98"/>
      <c r="AC55" s="142"/>
      <c r="AD55" s="57"/>
      <c r="AE55" s="7"/>
    </row>
    <row r="56" spans="3:31" ht="15.75">
      <c r="C56" s="6"/>
      <c r="D56" s="50" t="s">
        <v>55</v>
      </c>
      <c r="E56" s="51" t="s">
        <v>118</v>
      </c>
      <c r="F56" s="52"/>
      <c r="G56" s="53"/>
      <c r="H56" s="54">
        <v>20</v>
      </c>
      <c r="I56" s="7"/>
      <c r="L56" s="6"/>
      <c r="M56" s="122"/>
      <c r="N56" s="75"/>
      <c r="O56" s="76"/>
      <c r="P56" s="76"/>
      <c r="Q56" s="76"/>
      <c r="R56" s="77"/>
      <c r="S56" s="72"/>
      <c r="T56" s="7"/>
      <c r="W56" s="6"/>
      <c r="X56" s="134"/>
      <c r="Y56" s="143"/>
      <c r="Z56" s="99"/>
      <c r="AA56" s="100" t="s">
        <v>131</v>
      </c>
      <c r="AB56" s="101"/>
      <c r="AC56" s="142"/>
      <c r="AD56" s="57"/>
      <c r="AE56" s="7"/>
    </row>
    <row r="57" spans="3:31" ht="15">
      <c r="C57" s="6"/>
      <c r="D57" s="55"/>
      <c r="E57" s="53"/>
      <c r="F57" s="56" t="s">
        <v>18</v>
      </c>
      <c r="G57" s="53"/>
      <c r="H57" s="57"/>
      <c r="I57" s="7"/>
      <c r="L57" s="6"/>
      <c r="M57" s="122"/>
      <c r="N57" s="78">
        <v>2</v>
      </c>
      <c r="O57" s="1651" t="s">
        <v>70</v>
      </c>
      <c r="P57" s="1651"/>
      <c r="Q57" s="1651"/>
      <c r="R57" s="80">
        <v>18</v>
      </c>
      <c r="S57" s="72"/>
      <c r="T57" s="7"/>
      <c r="W57" s="6"/>
      <c r="X57" s="134"/>
      <c r="Y57" s="143"/>
      <c r="Z57" s="102"/>
      <c r="AA57" s="150" t="s">
        <v>160</v>
      </c>
      <c r="AB57" s="104"/>
      <c r="AC57" s="142"/>
      <c r="AD57" s="57"/>
      <c r="AE57" s="7"/>
    </row>
    <row r="58" spans="3:31" ht="15">
      <c r="C58" s="6"/>
      <c r="D58" s="55"/>
      <c r="E58" s="53"/>
      <c r="F58" s="63" t="s">
        <v>56</v>
      </c>
      <c r="G58" s="53"/>
      <c r="H58" s="57"/>
      <c r="I58" s="7"/>
      <c r="L58" s="6"/>
      <c r="M58" s="122"/>
      <c r="N58" s="81"/>
      <c r="O58" s="79"/>
      <c r="P58" s="1653" t="s">
        <v>88</v>
      </c>
      <c r="Q58" s="1653"/>
      <c r="R58" s="80"/>
      <c r="S58" s="72"/>
      <c r="T58" s="7"/>
      <c r="W58" s="6"/>
      <c r="X58" s="134"/>
      <c r="Y58" s="143"/>
      <c r="Z58" s="145"/>
      <c r="AA58" s="145"/>
      <c r="AB58" s="145"/>
      <c r="AC58" s="142"/>
      <c r="AD58" s="57"/>
      <c r="AE58" s="7"/>
    </row>
    <row r="59" spans="3:31" ht="15">
      <c r="C59" s="6"/>
      <c r="D59" s="55"/>
      <c r="E59" s="53"/>
      <c r="F59" s="53"/>
      <c r="G59" s="53"/>
      <c r="H59" s="57"/>
      <c r="I59" s="7"/>
      <c r="L59" s="6"/>
      <c r="M59" s="122"/>
      <c r="N59" s="81"/>
      <c r="O59" s="79"/>
      <c r="P59" s="1654" t="s">
        <v>89</v>
      </c>
      <c r="Q59" s="1654"/>
      <c r="R59" s="80"/>
      <c r="S59" s="72"/>
      <c r="T59" s="7"/>
      <c r="W59" s="6"/>
      <c r="X59" s="134"/>
      <c r="Y59" s="143"/>
      <c r="Z59" s="97" t="s">
        <v>171</v>
      </c>
      <c r="AA59" s="149" t="s">
        <v>136</v>
      </c>
      <c r="AB59" s="98"/>
      <c r="AC59" s="142"/>
      <c r="AD59" s="57"/>
      <c r="AE59" s="7"/>
    </row>
    <row r="60" spans="3:31" ht="15">
      <c r="C60" s="6"/>
      <c r="D60" s="55"/>
      <c r="E60" s="41">
        <v>1</v>
      </c>
      <c r="F60" s="42" t="s">
        <v>57</v>
      </c>
      <c r="G60" s="43">
        <v>5</v>
      </c>
      <c r="H60" s="57"/>
      <c r="I60" s="7"/>
      <c r="L60" s="6"/>
      <c r="M60" s="122"/>
      <c r="N60" s="81"/>
      <c r="O60" s="82"/>
      <c r="P60" s="82"/>
      <c r="Q60" s="82"/>
      <c r="R60" s="80"/>
      <c r="S60" s="72"/>
      <c r="T60" s="7"/>
      <c r="W60" s="6"/>
      <c r="X60" s="134"/>
      <c r="Y60" s="143"/>
      <c r="Z60" s="99"/>
      <c r="AA60" s="100" t="s">
        <v>132</v>
      </c>
      <c r="AB60" s="101"/>
      <c r="AC60" s="142"/>
      <c r="AD60" s="57"/>
      <c r="AE60" s="7"/>
    </row>
    <row r="61" spans="3:31" ht="15">
      <c r="C61" s="6"/>
      <c r="D61" s="55"/>
      <c r="E61" s="39"/>
      <c r="F61" s="44" t="s">
        <v>61</v>
      </c>
      <c r="G61" s="40"/>
      <c r="H61" s="57"/>
      <c r="I61" s="7"/>
      <c r="L61" s="6"/>
      <c r="M61" s="122"/>
      <c r="N61" s="81"/>
      <c r="O61" s="86" t="s">
        <v>114</v>
      </c>
      <c r="P61" s="87" t="s">
        <v>71</v>
      </c>
      <c r="Q61" s="88">
        <v>7</v>
      </c>
      <c r="R61" s="80"/>
      <c r="S61" s="72"/>
      <c r="T61" s="7"/>
      <c r="W61" s="6"/>
      <c r="X61" s="134"/>
      <c r="Y61" s="143"/>
      <c r="Z61" s="102"/>
      <c r="AA61" s="150" t="s">
        <v>161</v>
      </c>
      <c r="AB61" s="104"/>
      <c r="AC61" s="142"/>
      <c r="AD61" s="57"/>
      <c r="AE61" s="7"/>
    </row>
    <row r="62" spans="3:31" ht="15">
      <c r="C62" s="6"/>
      <c r="D62" s="55"/>
      <c r="E62" s="45"/>
      <c r="F62" s="64" t="s">
        <v>19</v>
      </c>
      <c r="G62" s="46"/>
      <c r="H62" s="57"/>
      <c r="I62" s="7"/>
      <c r="L62" s="6"/>
      <c r="M62" s="122"/>
      <c r="N62" s="81"/>
      <c r="O62" s="89"/>
      <c r="P62" s="90" t="s">
        <v>152</v>
      </c>
      <c r="Q62" s="91"/>
      <c r="R62" s="80"/>
      <c r="S62" s="72"/>
      <c r="T62" s="7"/>
      <c r="W62" s="6"/>
      <c r="X62" s="134"/>
      <c r="Y62" s="143"/>
      <c r="Z62" s="145"/>
      <c r="AA62" s="145"/>
      <c r="AB62" s="145"/>
      <c r="AC62" s="142"/>
      <c r="AD62" s="57"/>
      <c r="AE62" s="7"/>
    </row>
    <row r="63" spans="3:31" ht="15">
      <c r="C63" s="6"/>
      <c r="D63" s="55"/>
      <c r="E63" s="53"/>
      <c r="F63" s="53"/>
      <c r="G63" s="53"/>
      <c r="H63" s="57"/>
      <c r="I63" s="7"/>
      <c r="L63" s="6"/>
      <c r="M63" s="122"/>
      <c r="N63" s="81"/>
      <c r="O63" s="92"/>
      <c r="P63" s="93" t="s">
        <v>24</v>
      </c>
      <c r="Q63" s="94"/>
      <c r="R63" s="80"/>
      <c r="S63" s="72"/>
      <c r="T63" s="7"/>
      <c r="W63" s="6"/>
      <c r="X63" s="134"/>
      <c r="Y63" s="143"/>
      <c r="Z63" s="97" t="s">
        <v>172</v>
      </c>
      <c r="AA63" s="149" t="s">
        <v>137</v>
      </c>
      <c r="AB63" s="98"/>
      <c r="AC63" s="142"/>
      <c r="AD63" s="57"/>
      <c r="AE63" s="7"/>
    </row>
    <row r="64" spans="3:31" ht="15">
      <c r="C64" s="6"/>
      <c r="D64" s="55"/>
      <c r="E64" s="41">
        <v>2</v>
      </c>
      <c r="F64" s="42" t="s">
        <v>58</v>
      </c>
      <c r="G64" s="43">
        <v>5</v>
      </c>
      <c r="H64" s="57"/>
      <c r="I64" s="7"/>
      <c r="L64" s="6"/>
      <c r="M64" s="122"/>
      <c r="N64" s="81"/>
      <c r="O64" s="82"/>
      <c r="P64" s="82"/>
      <c r="Q64" s="82"/>
      <c r="R64" s="80"/>
      <c r="S64" s="72"/>
      <c r="T64" s="7"/>
      <c r="W64" s="6"/>
      <c r="X64" s="134"/>
      <c r="Y64" s="143"/>
      <c r="Z64" s="99"/>
      <c r="AA64" s="100" t="s">
        <v>140</v>
      </c>
      <c r="AB64" s="101"/>
      <c r="AC64" s="142"/>
      <c r="AD64" s="57"/>
      <c r="AE64" s="7"/>
    </row>
    <row r="65" spans="3:33" ht="15">
      <c r="C65" s="6"/>
      <c r="D65" s="55"/>
      <c r="E65" s="39"/>
      <c r="F65" s="44" t="s">
        <v>64</v>
      </c>
      <c r="G65" s="40"/>
      <c r="H65" s="57"/>
      <c r="I65" s="7"/>
      <c r="L65" s="6"/>
      <c r="M65" s="122"/>
      <c r="N65" s="81"/>
      <c r="O65" s="86" t="s">
        <v>115</v>
      </c>
      <c r="P65" s="87" t="s">
        <v>72</v>
      </c>
      <c r="Q65" s="88">
        <v>8</v>
      </c>
      <c r="R65" s="80"/>
      <c r="S65" s="72"/>
      <c r="T65" s="7"/>
      <c r="W65" s="6"/>
      <c r="X65" s="134"/>
      <c r="Y65" s="143"/>
      <c r="Z65" s="102"/>
      <c r="AA65" s="150" t="s">
        <v>187</v>
      </c>
      <c r="AB65" s="104"/>
      <c r="AC65" s="142"/>
      <c r="AD65" s="57"/>
      <c r="AE65" s="7"/>
    </row>
    <row r="66" spans="3:33" ht="15">
      <c r="C66" s="6"/>
      <c r="D66" s="55"/>
      <c r="E66" s="45"/>
      <c r="F66" s="64" t="s">
        <v>20</v>
      </c>
      <c r="G66" s="46"/>
      <c r="H66" s="57"/>
      <c r="I66" s="7"/>
      <c r="L66" s="6"/>
      <c r="M66" s="122"/>
      <c r="N66" s="81"/>
      <c r="O66" s="89"/>
      <c r="P66" s="90" t="s">
        <v>153</v>
      </c>
      <c r="Q66" s="91"/>
      <c r="R66" s="80"/>
      <c r="S66" s="72"/>
      <c r="T66" s="7"/>
      <c r="W66" s="6"/>
      <c r="X66" s="134"/>
      <c r="Y66" s="143"/>
      <c r="Z66" s="145"/>
      <c r="AA66" s="145"/>
      <c r="AB66" s="145"/>
      <c r="AC66" s="142"/>
      <c r="AD66" s="57"/>
      <c r="AE66" s="7"/>
    </row>
    <row r="67" spans="3:33" ht="15">
      <c r="C67" s="6"/>
      <c r="D67" s="55"/>
      <c r="E67" s="53"/>
      <c r="F67" s="53"/>
      <c r="G67" s="53"/>
      <c r="H67" s="57"/>
      <c r="I67" s="7"/>
      <c r="L67" s="6"/>
      <c r="M67" s="122"/>
      <c r="N67" s="81"/>
      <c r="O67" s="92"/>
      <c r="P67" s="93" t="s">
        <v>25</v>
      </c>
      <c r="Q67" s="94"/>
      <c r="R67" s="80"/>
      <c r="S67" s="72"/>
      <c r="T67" s="7"/>
      <c r="W67" s="6"/>
      <c r="X67" s="134"/>
      <c r="Y67" s="143"/>
      <c r="Z67" s="97" t="s">
        <v>173</v>
      </c>
      <c r="AA67" s="149" t="s">
        <v>138</v>
      </c>
      <c r="AB67" s="98"/>
      <c r="AC67" s="142"/>
      <c r="AD67" s="57"/>
      <c r="AE67" s="7"/>
    </row>
    <row r="68" spans="3:33" ht="15">
      <c r="C68" s="6"/>
      <c r="D68" s="55"/>
      <c r="E68" s="41">
        <v>3</v>
      </c>
      <c r="F68" s="42" t="s">
        <v>59</v>
      </c>
      <c r="G68" s="43">
        <v>5</v>
      </c>
      <c r="H68" s="57"/>
      <c r="I68" s="7"/>
      <c r="L68" s="6"/>
      <c r="M68" s="122"/>
      <c r="N68" s="81"/>
      <c r="O68" s="82"/>
      <c r="P68" s="82"/>
      <c r="Q68" s="82"/>
      <c r="R68" s="80"/>
      <c r="S68" s="72"/>
      <c r="T68" s="7"/>
      <c r="W68" s="6"/>
      <c r="X68" s="134"/>
      <c r="Y68" s="143"/>
      <c r="Z68" s="99"/>
      <c r="AA68" s="100" t="s">
        <v>133</v>
      </c>
      <c r="AB68" s="101"/>
      <c r="AC68" s="142"/>
      <c r="AD68" s="57"/>
      <c r="AE68" s="7"/>
    </row>
    <row r="69" spans="3:33" ht="15">
      <c r="C69" s="6"/>
      <c r="D69" s="55"/>
      <c r="E69" s="39"/>
      <c r="F69" s="44" t="s">
        <v>65</v>
      </c>
      <c r="G69" s="40"/>
      <c r="H69" s="57"/>
      <c r="I69" s="7"/>
      <c r="L69" s="6"/>
      <c r="M69" s="122"/>
      <c r="N69" s="81"/>
      <c r="O69" s="86" t="s">
        <v>116</v>
      </c>
      <c r="P69" s="87" t="s">
        <v>73</v>
      </c>
      <c r="Q69" s="88">
        <v>3</v>
      </c>
      <c r="R69" s="80"/>
      <c r="S69" s="72"/>
      <c r="T69" s="7"/>
      <c r="W69" s="6"/>
      <c r="X69" s="134"/>
      <c r="Y69" s="143"/>
      <c r="Z69" s="102"/>
      <c r="AA69" s="150" t="s">
        <v>162</v>
      </c>
      <c r="AB69" s="104"/>
      <c r="AC69" s="142"/>
      <c r="AD69" s="57"/>
      <c r="AE69" s="7"/>
    </row>
    <row r="70" spans="3:33" ht="15">
      <c r="C70" s="6"/>
      <c r="D70" s="55"/>
      <c r="E70" s="45"/>
      <c r="F70" s="64" t="s">
        <v>21</v>
      </c>
      <c r="G70" s="46"/>
      <c r="H70" s="57"/>
      <c r="I70" s="7"/>
      <c r="L70" s="6"/>
      <c r="M70" s="122"/>
      <c r="N70" s="81"/>
      <c r="O70" s="89"/>
      <c r="P70" s="90" t="s">
        <v>90</v>
      </c>
      <c r="Q70" s="91"/>
      <c r="R70" s="80"/>
      <c r="S70" s="72"/>
      <c r="T70" s="7"/>
      <c r="W70" s="6"/>
      <c r="X70" s="134"/>
      <c r="Y70" s="146"/>
      <c r="Z70" s="148"/>
      <c r="AA70" s="148"/>
      <c r="AB70" s="148"/>
      <c r="AC70" s="147"/>
      <c r="AD70" s="57"/>
      <c r="AE70" s="7"/>
    </row>
    <row r="71" spans="3:33" ht="15">
      <c r="C71" s="6"/>
      <c r="D71" s="55"/>
      <c r="E71" s="53"/>
      <c r="F71" s="53"/>
      <c r="G71" s="53"/>
      <c r="H71" s="57"/>
      <c r="I71" s="7"/>
      <c r="L71" s="6"/>
      <c r="M71" s="122"/>
      <c r="N71" s="81"/>
      <c r="O71" s="92"/>
      <c r="P71" s="93" t="s">
        <v>91</v>
      </c>
      <c r="Q71" s="94"/>
      <c r="R71" s="80"/>
      <c r="S71" s="72"/>
      <c r="T71" s="7"/>
      <c r="X71" s="136"/>
      <c r="Y71" s="53"/>
      <c r="Z71" s="53"/>
      <c r="AA71" s="53"/>
      <c r="AB71" s="53"/>
      <c r="AC71" s="53"/>
      <c r="AD71" s="57"/>
    </row>
    <row r="72" spans="3:33" ht="15">
      <c r="C72" s="6"/>
      <c r="D72" s="55"/>
      <c r="E72" s="41">
        <v>4</v>
      </c>
      <c r="F72" s="42" t="s">
        <v>60</v>
      </c>
      <c r="G72" s="43">
        <v>5</v>
      </c>
      <c r="H72" s="57"/>
      <c r="I72" s="7"/>
      <c r="L72" s="6"/>
      <c r="M72" s="122"/>
      <c r="N72" s="83"/>
      <c r="O72" s="85"/>
      <c r="P72" s="85"/>
      <c r="Q72" s="85"/>
      <c r="R72" s="84"/>
      <c r="S72" s="72"/>
      <c r="T72" s="7"/>
      <c r="X72" s="136"/>
      <c r="Y72" s="138"/>
      <c r="Z72" s="139"/>
      <c r="AA72" s="139"/>
      <c r="AB72" s="139"/>
      <c r="AC72" s="140"/>
      <c r="AD72" s="57"/>
      <c r="AG72" s="131"/>
    </row>
    <row r="73" spans="3:33" ht="15">
      <c r="C73" s="6"/>
      <c r="D73" s="55"/>
      <c r="E73" s="39"/>
      <c r="F73" s="44" t="s">
        <v>22</v>
      </c>
      <c r="G73" s="40"/>
      <c r="H73" s="57"/>
      <c r="I73" s="7"/>
      <c r="L73" s="6"/>
      <c r="M73" s="122"/>
      <c r="N73" s="71"/>
      <c r="O73" s="71"/>
      <c r="P73" s="71"/>
      <c r="Q73" s="71"/>
      <c r="R73" s="71"/>
      <c r="S73" s="72"/>
      <c r="T73" s="7"/>
      <c r="X73" s="136"/>
      <c r="Y73" s="141">
        <v>2</v>
      </c>
      <c r="Z73" s="1658" t="s">
        <v>163</v>
      </c>
      <c r="AA73" s="1658"/>
      <c r="AB73" s="1658"/>
      <c r="AC73" s="142">
        <v>6</v>
      </c>
      <c r="AD73" s="57"/>
    </row>
    <row r="74" spans="3:33" ht="15">
      <c r="C74" s="6"/>
      <c r="D74" s="55"/>
      <c r="E74" s="45"/>
      <c r="F74" s="64" t="s">
        <v>23</v>
      </c>
      <c r="G74" s="46"/>
      <c r="H74" s="57"/>
      <c r="I74" s="7"/>
      <c r="L74" s="6"/>
      <c r="M74" s="122"/>
      <c r="N74" s="75"/>
      <c r="O74" s="76"/>
      <c r="P74" s="76"/>
      <c r="Q74" s="76"/>
      <c r="R74" s="77"/>
      <c r="S74" s="72"/>
      <c r="T74" s="7"/>
      <c r="X74" s="136"/>
      <c r="Y74" s="143"/>
      <c r="Z74" s="144"/>
      <c r="AA74" s="1650" t="s">
        <v>179</v>
      </c>
      <c r="AB74" s="1650"/>
      <c r="AC74" s="142"/>
      <c r="AD74" s="57"/>
    </row>
    <row r="75" spans="3:33" ht="15">
      <c r="C75" s="6"/>
      <c r="D75" s="58"/>
      <c r="E75" s="60"/>
      <c r="F75" s="60"/>
      <c r="G75" s="60"/>
      <c r="H75" s="59"/>
      <c r="I75" s="7"/>
      <c r="L75" s="6"/>
      <c r="M75" s="122"/>
      <c r="N75" s="78">
        <v>3</v>
      </c>
      <c r="O75" s="1651" t="s">
        <v>75</v>
      </c>
      <c r="P75" s="1651"/>
      <c r="Q75" s="1651"/>
      <c r="R75" s="80">
        <v>24</v>
      </c>
      <c r="S75" s="72"/>
      <c r="T75" s="7"/>
      <c r="X75" s="136"/>
      <c r="Y75" s="143"/>
      <c r="Z75" s="144"/>
      <c r="AA75" s="1652" t="s">
        <v>29</v>
      </c>
      <c r="AB75" s="1652"/>
      <c r="AC75" s="142"/>
      <c r="AD75" s="57"/>
    </row>
    <row r="76" spans="3:33" ht="15.75" thickBot="1">
      <c r="C76" s="8"/>
      <c r="D76" s="9"/>
      <c r="E76" s="9"/>
      <c r="F76" s="9"/>
      <c r="G76" s="9"/>
      <c r="H76" s="9"/>
      <c r="I76" s="10"/>
      <c r="L76" s="6"/>
      <c r="M76" s="122"/>
      <c r="N76" s="81"/>
      <c r="O76" s="79"/>
      <c r="P76" s="1653" t="s">
        <v>155</v>
      </c>
      <c r="Q76" s="1653"/>
      <c r="R76" s="80"/>
      <c r="S76" s="72"/>
      <c r="T76" s="7"/>
      <c r="X76" s="136"/>
      <c r="Y76" s="143"/>
      <c r="Z76" s="145"/>
      <c r="AA76" s="145"/>
      <c r="AB76" s="145"/>
      <c r="AC76" s="142"/>
      <c r="AD76" s="57"/>
    </row>
    <row r="77" spans="3:33" ht="15">
      <c r="L77" s="6"/>
      <c r="M77" s="122"/>
      <c r="N77" s="81"/>
      <c r="O77" s="79"/>
      <c r="P77" s="1654" t="s">
        <v>100</v>
      </c>
      <c r="Q77" s="1654"/>
      <c r="R77" s="80"/>
      <c r="S77" s="72"/>
      <c r="T77" s="7"/>
      <c r="X77" s="136"/>
      <c r="Y77" s="143"/>
      <c r="Z77" s="97" t="s">
        <v>114</v>
      </c>
      <c r="AA77" s="149" t="s">
        <v>164</v>
      </c>
      <c r="AB77" s="98"/>
      <c r="AC77" s="142"/>
      <c r="AD77" s="57"/>
      <c r="AG77" s="131"/>
    </row>
    <row r="78" spans="3:33" ht="15">
      <c r="L78" s="6"/>
      <c r="M78" s="122"/>
      <c r="N78" s="81"/>
      <c r="O78" s="82"/>
      <c r="P78" s="82"/>
      <c r="Q78" s="82"/>
      <c r="R78" s="80"/>
      <c r="S78" s="72"/>
      <c r="T78" s="7"/>
      <c r="X78" s="136"/>
      <c r="Y78" s="143"/>
      <c r="Z78" s="99"/>
      <c r="AA78" s="100" t="s">
        <v>174</v>
      </c>
      <c r="AB78" s="101"/>
      <c r="AC78" s="142"/>
      <c r="AD78" s="57"/>
    </row>
    <row r="79" spans="3:33" ht="15">
      <c r="L79" s="6"/>
      <c r="M79" s="122"/>
      <c r="N79" s="81"/>
      <c r="O79" s="86" t="s">
        <v>114</v>
      </c>
      <c r="P79" s="87" t="s">
        <v>76</v>
      </c>
      <c r="Q79" s="88">
        <v>8</v>
      </c>
      <c r="R79" s="80"/>
      <c r="S79" s="72"/>
      <c r="T79" s="7"/>
      <c r="X79" s="136"/>
      <c r="Y79" s="143"/>
      <c r="Z79" s="102"/>
      <c r="AA79" s="150" t="s">
        <v>180</v>
      </c>
      <c r="AB79" s="104"/>
      <c r="AC79" s="142"/>
      <c r="AD79" s="57"/>
    </row>
    <row r="80" spans="3:33" ht="15">
      <c r="L80" s="6"/>
      <c r="M80" s="122"/>
      <c r="N80" s="81"/>
      <c r="O80" s="89"/>
      <c r="P80" s="90" t="s">
        <v>92</v>
      </c>
      <c r="Q80" s="91"/>
      <c r="R80" s="80"/>
      <c r="S80" s="72"/>
      <c r="T80" s="7"/>
      <c r="X80" s="136"/>
      <c r="Y80" s="143"/>
      <c r="Z80" s="145"/>
      <c r="AA80" s="145"/>
      <c r="AB80" s="145"/>
      <c r="AC80" s="142"/>
      <c r="AD80" s="57"/>
    </row>
    <row r="81" spans="12:30" ht="15">
      <c r="L81" s="6"/>
      <c r="M81" s="122"/>
      <c r="N81" s="81"/>
      <c r="O81" s="92"/>
      <c r="P81" s="93" t="s">
        <v>93</v>
      </c>
      <c r="Q81" s="94"/>
      <c r="R81" s="80"/>
      <c r="S81" s="72"/>
      <c r="T81" s="7"/>
      <c r="X81" s="136"/>
      <c r="Y81" s="143"/>
      <c r="Z81" s="97" t="s">
        <v>115</v>
      </c>
      <c r="AA81" s="149" t="s">
        <v>165</v>
      </c>
      <c r="AB81" s="98"/>
      <c r="AC81" s="142"/>
      <c r="AD81" s="57"/>
    </row>
    <row r="82" spans="12:30" ht="15">
      <c r="L82" s="6"/>
      <c r="M82" s="122"/>
      <c r="N82" s="81"/>
      <c r="O82" s="82"/>
      <c r="P82" s="82"/>
      <c r="Q82" s="82"/>
      <c r="R82" s="80"/>
      <c r="S82" s="72"/>
      <c r="T82" s="7"/>
      <c r="X82" s="136"/>
      <c r="Y82" s="143"/>
      <c r="Z82" s="99"/>
      <c r="AA82" s="100" t="s">
        <v>182</v>
      </c>
      <c r="AB82" s="101"/>
      <c r="AC82" s="142"/>
      <c r="AD82" s="57"/>
    </row>
    <row r="83" spans="12:30" ht="15">
      <c r="L83" s="6"/>
      <c r="M83" s="122"/>
      <c r="N83" s="81"/>
      <c r="O83" s="86" t="s">
        <v>115</v>
      </c>
      <c r="P83" s="87" t="s">
        <v>77</v>
      </c>
      <c r="Q83" s="88">
        <v>8</v>
      </c>
      <c r="R83" s="80"/>
      <c r="S83" s="72"/>
      <c r="T83" s="7"/>
      <c r="X83" s="136"/>
      <c r="Y83" s="143"/>
      <c r="Z83" s="102"/>
      <c r="AA83" s="150" t="s">
        <v>181</v>
      </c>
      <c r="AB83" s="104"/>
      <c r="AC83" s="142"/>
      <c r="AD83" s="57"/>
    </row>
    <row r="84" spans="12:30" ht="15">
      <c r="L84" s="6"/>
      <c r="M84" s="122"/>
      <c r="N84" s="81"/>
      <c r="O84" s="89"/>
      <c r="P84" s="90" t="s">
        <v>154</v>
      </c>
      <c r="Q84" s="91"/>
      <c r="R84" s="80"/>
      <c r="S84" s="72"/>
      <c r="T84" s="7"/>
      <c r="X84" s="136"/>
      <c r="Y84" s="143"/>
      <c r="Z84" s="145"/>
      <c r="AA84" s="145"/>
      <c r="AB84" s="145"/>
      <c r="AC84" s="142"/>
      <c r="AD84" s="57"/>
    </row>
    <row r="85" spans="12:30" ht="15">
      <c r="L85" s="6"/>
      <c r="M85" s="122"/>
      <c r="N85" s="81"/>
      <c r="O85" s="92"/>
      <c r="P85" s="93" t="s">
        <v>94</v>
      </c>
      <c r="Q85" s="94"/>
      <c r="R85" s="80"/>
      <c r="S85" s="72"/>
      <c r="T85" s="7"/>
      <c r="X85" s="136"/>
      <c r="Y85" s="143"/>
      <c r="Z85" s="97" t="s">
        <v>116</v>
      </c>
      <c r="AA85" s="149" t="s">
        <v>166</v>
      </c>
      <c r="AB85" s="98"/>
      <c r="AC85" s="142"/>
      <c r="AD85" s="57"/>
    </row>
    <row r="86" spans="12:30" ht="15">
      <c r="L86" s="6"/>
      <c r="M86" s="122"/>
      <c r="N86" s="81"/>
      <c r="O86" s="82"/>
      <c r="P86" s="82"/>
      <c r="Q86" s="82"/>
      <c r="R86" s="80"/>
      <c r="S86" s="72"/>
      <c r="T86" s="7"/>
      <c r="X86" s="136"/>
      <c r="Y86" s="143"/>
      <c r="Z86" s="99"/>
      <c r="AA86" s="100" t="s">
        <v>175</v>
      </c>
      <c r="AB86" s="101"/>
      <c r="AC86" s="142"/>
      <c r="AD86" s="57"/>
    </row>
    <row r="87" spans="12:30" ht="15">
      <c r="L87" s="6"/>
      <c r="M87" s="122"/>
      <c r="N87" s="81"/>
      <c r="O87" s="86" t="s">
        <v>116</v>
      </c>
      <c r="P87" s="87" t="s">
        <v>78</v>
      </c>
      <c r="Q87" s="88">
        <v>8</v>
      </c>
      <c r="R87" s="80"/>
      <c r="S87" s="72"/>
      <c r="T87" s="7"/>
      <c r="X87" s="136"/>
      <c r="Y87" s="143"/>
      <c r="Z87" s="102"/>
      <c r="AA87" s="150" t="s">
        <v>183</v>
      </c>
      <c r="AB87" s="104"/>
      <c r="AC87" s="142"/>
      <c r="AD87" s="57"/>
    </row>
    <row r="88" spans="12:30" ht="15">
      <c r="L88" s="6"/>
      <c r="M88" s="122"/>
      <c r="N88" s="81"/>
      <c r="O88" s="89"/>
      <c r="P88" s="90" t="s">
        <v>95</v>
      </c>
      <c r="Q88" s="91"/>
      <c r="R88" s="80"/>
      <c r="S88" s="72"/>
      <c r="T88" s="7"/>
      <c r="X88" s="136"/>
      <c r="Y88" s="143"/>
      <c r="Z88" s="145"/>
      <c r="AA88" s="145"/>
      <c r="AB88" s="145"/>
      <c r="AC88" s="142"/>
      <c r="AD88" s="57"/>
    </row>
    <row r="89" spans="12:30" ht="15">
      <c r="L89" s="6"/>
      <c r="M89" s="122"/>
      <c r="N89" s="81"/>
      <c r="O89" s="92"/>
      <c r="P89" s="93" t="s">
        <v>26</v>
      </c>
      <c r="Q89" s="94"/>
      <c r="R89" s="80"/>
      <c r="S89" s="72"/>
      <c r="T89" s="7"/>
      <c r="X89" s="136"/>
      <c r="Y89" s="143"/>
      <c r="Z89" s="97" t="s">
        <v>170</v>
      </c>
      <c r="AA89" s="149" t="s">
        <v>167</v>
      </c>
      <c r="AB89" s="98"/>
      <c r="AC89" s="142"/>
      <c r="AD89" s="57"/>
    </row>
    <row r="90" spans="12:30" ht="15">
      <c r="L90" s="6"/>
      <c r="M90" s="122"/>
      <c r="N90" s="83"/>
      <c r="O90" s="85"/>
      <c r="P90" s="85"/>
      <c r="Q90" s="85"/>
      <c r="R90" s="84"/>
      <c r="S90" s="72"/>
      <c r="T90" s="7"/>
      <c r="X90" s="136"/>
      <c r="Y90" s="143"/>
      <c r="Z90" s="99"/>
      <c r="AA90" s="100" t="s">
        <v>176</v>
      </c>
      <c r="AB90" s="101"/>
      <c r="AC90" s="142"/>
      <c r="AD90" s="57"/>
    </row>
    <row r="91" spans="12:30" ht="15">
      <c r="L91" s="6"/>
      <c r="M91" s="123"/>
      <c r="N91" s="74"/>
      <c r="O91" s="74"/>
      <c r="P91" s="74"/>
      <c r="Q91" s="74"/>
      <c r="R91" s="74"/>
      <c r="S91" s="73"/>
      <c r="T91" s="7"/>
      <c r="X91" s="136"/>
      <c r="Y91" s="143"/>
      <c r="Z91" s="102"/>
      <c r="AA91" s="150" t="s">
        <v>184</v>
      </c>
      <c r="AB91" s="104"/>
      <c r="AC91" s="142"/>
      <c r="AD91" s="57"/>
    </row>
    <row r="92" spans="12:30" ht="15">
      <c r="L92" s="6"/>
      <c r="M92" s="124"/>
      <c r="T92" s="7"/>
      <c r="X92" s="136"/>
      <c r="Y92" s="143"/>
      <c r="Z92" s="145"/>
      <c r="AA92" s="145"/>
      <c r="AB92" s="145"/>
      <c r="AC92" s="142"/>
      <c r="AD92" s="57"/>
    </row>
    <row r="93" spans="12:30" ht="15">
      <c r="L93" s="6"/>
      <c r="M93" s="125"/>
      <c r="N93" s="11"/>
      <c r="O93" s="11"/>
      <c r="P93" s="11"/>
      <c r="Q93" s="11"/>
      <c r="R93" s="11"/>
      <c r="S93" s="12"/>
      <c r="T93" s="7"/>
      <c r="X93" s="136"/>
      <c r="Y93" s="143"/>
      <c r="Z93" s="97" t="s">
        <v>171</v>
      </c>
      <c r="AA93" s="149" t="s">
        <v>168</v>
      </c>
      <c r="AB93" s="98"/>
      <c r="AC93" s="142"/>
      <c r="AD93" s="57"/>
    </row>
    <row r="94" spans="12:30" ht="15">
      <c r="L94" s="6"/>
      <c r="M94" s="95" t="s">
        <v>55</v>
      </c>
      <c r="N94" s="1655" t="s">
        <v>96</v>
      </c>
      <c r="O94" s="1655"/>
      <c r="P94" s="1655"/>
      <c r="Q94" s="1655"/>
      <c r="R94" s="1655"/>
      <c r="S94" s="15">
        <v>15</v>
      </c>
      <c r="T94" s="7"/>
      <c r="X94" s="136"/>
      <c r="Y94" s="143"/>
      <c r="Z94" s="99"/>
      <c r="AA94" s="100" t="s">
        <v>177</v>
      </c>
      <c r="AB94" s="101"/>
      <c r="AC94" s="142"/>
      <c r="AD94" s="57"/>
    </row>
    <row r="95" spans="12:30" ht="15">
      <c r="L95" s="6"/>
      <c r="M95" s="126"/>
      <c r="N95" s="96"/>
      <c r="O95" s="1656" t="s">
        <v>144</v>
      </c>
      <c r="P95" s="1656"/>
      <c r="Q95" s="1656"/>
      <c r="R95" s="1656"/>
      <c r="S95" s="15"/>
      <c r="T95" s="7"/>
      <c r="X95" s="136"/>
      <c r="Y95" s="143"/>
      <c r="Z95" s="102"/>
      <c r="AA95" s="150" t="s">
        <v>185</v>
      </c>
      <c r="AB95" s="104"/>
      <c r="AC95" s="142"/>
      <c r="AD95" s="57"/>
    </row>
    <row r="96" spans="12:30" ht="15">
      <c r="L96" s="6"/>
      <c r="M96" s="126"/>
      <c r="N96" s="96"/>
      <c r="O96" s="1657" t="s">
        <v>101</v>
      </c>
      <c r="P96" s="1657"/>
      <c r="Q96" s="1657"/>
      <c r="R96" s="1657"/>
      <c r="S96" s="15"/>
      <c r="T96" s="7"/>
      <c r="X96" s="136"/>
      <c r="Y96" s="143"/>
      <c r="Z96" s="145"/>
      <c r="AA96" s="145"/>
      <c r="AB96" s="145"/>
      <c r="AC96" s="142"/>
      <c r="AD96" s="57"/>
    </row>
    <row r="97" spans="12:30" ht="15">
      <c r="L97" s="6"/>
      <c r="M97" s="126"/>
      <c r="N97" s="13"/>
      <c r="O97" s="13"/>
      <c r="P97" s="13"/>
      <c r="Q97" s="13"/>
      <c r="R97" s="13"/>
      <c r="S97" s="15"/>
      <c r="T97" s="7"/>
      <c r="X97" s="136"/>
      <c r="Y97" s="143"/>
      <c r="Z97" s="97" t="s">
        <v>172</v>
      </c>
      <c r="AA97" s="149" t="s">
        <v>169</v>
      </c>
      <c r="AB97" s="98"/>
      <c r="AC97" s="142"/>
      <c r="AD97" s="57"/>
    </row>
    <row r="98" spans="12:30" ht="15">
      <c r="L98" s="6"/>
      <c r="M98" s="126"/>
      <c r="N98" s="97">
        <v>1</v>
      </c>
      <c r="O98" s="1646" t="s">
        <v>97</v>
      </c>
      <c r="P98" s="1646"/>
      <c r="Q98" s="1646"/>
      <c r="R98" s="98">
        <v>5</v>
      </c>
      <c r="S98" s="15"/>
      <c r="T98" s="7"/>
      <c r="X98" s="136"/>
      <c r="Y98" s="143"/>
      <c r="Z98" s="99"/>
      <c r="AA98" s="100" t="s">
        <v>178</v>
      </c>
      <c r="AB98" s="101"/>
      <c r="AC98" s="142"/>
      <c r="AD98" s="57"/>
    </row>
    <row r="99" spans="12:30" ht="15">
      <c r="L99" s="6"/>
      <c r="M99" s="126"/>
      <c r="N99" s="99"/>
      <c r="O99" s="100"/>
      <c r="P99" s="1644" t="s">
        <v>148</v>
      </c>
      <c r="Q99" s="1644"/>
      <c r="R99" s="101"/>
      <c r="S99" s="15"/>
      <c r="T99" s="7"/>
      <c r="X99" s="136"/>
      <c r="Y99" s="143"/>
      <c r="Z99" s="102"/>
      <c r="AA99" s="150" t="s">
        <v>186</v>
      </c>
      <c r="AB99" s="104"/>
      <c r="AC99" s="142"/>
      <c r="AD99" s="57"/>
    </row>
    <row r="100" spans="12:30" ht="15">
      <c r="L100" s="6"/>
      <c r="M100" s="126"/>
      <c r="N100" s="102"/>
      <c r="O100" s="103"/>
      <c r="P100" s="1645" t="s">
        <v>103</v>
      </c>
      <c r="Q100" s="1645"/>
      <c r="R100" s="104"/>
      <c r="S100" s="15"/>
      <c r="T100" s="7"/>
      <c r="X100" s="136"/>
      <c r="Y100" s="146"/>
      <c r="Z100" s="148"/>
      <c r="AA100" s="148"/>
      <c r="AB100" s="148"/>
      <c r="AC100" s="147"/>
      <c r="AD100" s="57"/>
    </row>
    <row r="101" spans="12:30" ht="15">
      <c r="L101" s="6"/>
      <c r="M101" s="126"/>
      <c r="N101" s="13"/>
      <c r="O101" s="96"/>
      <c r="P101" s="16"/>
      <c r="Q101" s="96"/>
      <c r="R101" s="13"/>
      <c r="S101" s="15"/>
      <c r="T101" s="7"/>
      <c r="X101" s="137"/>
      <c r="Y101" s="60"/>
      <c r="Z101" s="60"/>
      <c r="AA101" s="60"/>
      <c r="AB101" s="60"/>
      <c r="AC101" s="60"/>
      <c r="AD101" s="59"/>
    </row>
    <row r="102" spans="12:30" ht="15">
      <c r="L102" s="6"/>
      <c r="M102" s="126"/>
      <c r="N102" s="97">
        <v>2</v>
      </c>
      <c r="O102" s="1646" t="s">
        <v>98</v>
      </c>
      <c r="P102" s="1646"/>
      <c r="Q102" s="1646"/>
      <c r="R102" s="98">
        <v>5</v>
      </c>
      <c r="S102" s="15"/>
      <c r="T102" s="7"/>
    </row>
    <row r="103" spans="12:30" ht="15">
      <c r="L103" s="6"/>
      <c r="M103" s="126"/>
      <c r="N103" s="99"/>
      <c r="O103" s="100"/>
      <c r="P103" s="1644" t="s">
        <v>150</v>
      </c>
      <c r="Q103" s="1644"/>
      <c r="R103" s="101"/>
      <c r="S103" s="15"/>
      <c r="T103" s="7"/>
    </row>
    <row r="104" spans="12:30" ht="15">
      <c r="L104" s="6"/>
      <c r="M104" s="126"/>
      <c r="N104" s="102"/>
      <c r="O104" s="103"/>
      <c r="P104" s="1645" t="s">
        <v>102</v>
      </c>
      <c r="Q104" s="1645"/>
      <c r="R104" s="104"/>
      <c r="S104" s="15"/>
      <c r="T104" s="7"/>
    </row>
    <row r="105" spans="12:30" ht="15">
      <c r="L105" s="6"/>
      <c r="M105" s="126"/>
      <c r="N105" s="13"/>
      <c r="O105" s="13"/>
      <c r="P105" s="13"/>
      <c r="Q105" s="13"/>
      <c r="R105" s="13"/>
      <c r="S105" s="15"/>
      <c r="T105" s="7"/>
    </row>
    <row r="106" spans="12:30" ht="15">
      <c r="L106" s="6"/>
      <c r="M106" s="126"/>
      <c r="N106" s="97">
        <v>3</v>
      </c>
      <c r="O106" s="1646" t="s">
        <v>99</v>
      </c>
      <c r="P106" s="1646"/>
      <c r="Q106" s="1646"/>
      <c r="R106" s="98">
        <v>5</v>
      </c>
      <c r="S106" s="15"/>
      <c r="T106" s="7"/>
    </row>
    <row r="107" spans="12:30" ht="15">
      <c r="L107" s="6"/>
      <c r="M107" s="126"/>
      <c r="N107" s="99"/>
      <c r="O107" s="100"/>
      <c r="P107" s="1644" t="s">
        <v>149</v>
      </c>
      <c r="Q107" s="1644"/>
      <c r="R107" s="101"/>
      <c r="S107" s="15"/>
      <c r="T107" s="7"/>
    </row>
    <row r="108" spans="12:30" ht="15">
      <c r="L108" s="6"/>
      <c r="M108" s="126"/>
      <c r="N108" s="102"/>
      <c r="O108" s="103"/>
      <c r="P108" s="1645" t="s">
        <v>104</v>
      </c>
      <c r="Q108" s="1645"/>
      <c r="R108" s="104"/>
      <c r="S108" s="15"/>
      <c r="T108" s="7"/>
    </row>
    <row r="109" spans="12:30" ht="15">
      <c r="L109" s="6"/>
      <c r="M109" s="127"/>
      <c r="N109" s="23"/>
      <c r="O109" s="23"/>
      <c r="P109" s="23"/>
      <c r="Q109" s="23"/>
      <c r="R109" s="23"/>
      <c r="S109" s="22"/>
      <c r="T109" s="7"/>
    </row>
    <row r="110" spans="12:30" ht="15">
      <c r="L110" s="6"/>
      <c r="M110" s="124"/>
      <c r="T110" s="7"/>
    </row>
    <row r="111" spans="12:30" ht="15">
      <c r="L111" s="6"/>
      <c r="M111" s="128"/>
      <c r="N111" s="25"/>
      <c r="O111" s="25"/>
      <c r="P111" s="25"/>
      <c r="Q111" s="25"/>
      <c r="R111" s="25"/>
      <c r="S111" s="26"/>
      <c r="T111" s="7"/>
    </row>
    <row r="112" spans="12:30" ht="15">
      <c r="L112" s="6"/>
      <c r="M112" s="113" t="s">
        <v>105</v>
      </c>
      <c r="N112" s="1647" t="s">
        <v>106</v>
      </c>
      <c r="O112" s="1647"/>
      <c r="P112" s="1647"/>
      <c r="Q112" s="1647"/>
      <c r="R112" s="1647"/>
      <c r="S112" s="34">
        <v>12</v>
      </c>
      <c r="T112" s="7"/>
    </row>
    <row r="113" spans="12:20" ht="15">
      <c r="L113" s="6"/>
      <c r="M113" s="129"/>
      <c r="N113" s="114"/>
      <c r="O113" s="1648" t="s">
        <v>145</v>
      </c>
      <c r="P113" s="1648"/>
      <c r="Q113" s="1648"/>
      <c r="R113" s="1648"/>
      <c r="S113" s="34"/>
      <c r="T113" s="7"/>
    </row>
    <row r="114" spans="12:20" ht="15">
      <c r="L114" s="6"/>
      <c r="M114" s="129"/>
      <c r="N114" s="114"/>
      <c r="O114" s="1649" t="s">
        <v>107</v>
      </c>
      <c r="P114" s="1649"/>
      <c r="Q114" s="1649"/>
      <c r="R114" s="1649"/>
      <c r="S114" s="34"/>
      <c r="T114" s="7"/>
    </row>
    <row r="115" spans="12:20" ht="15">
      <c r="L115" s="6"/>
      <c r="M115" s="129"/>
      <c r="N115" s="30"/>
      <c r="O115" s="30"/>
      <c r="P115" s="30"/>
      <c r="Q115" s="30"/>
      <c r="R115" s="30"/>
      <c r="S115" s="34"/>
      <c r="T115" s="7"/>
    </row>
    <row r="116" spans="12:20" ht="15">
      <c r="L116" s="6"/>
      <c r="M116" s="129"/>
      <c r="N116" s="106">
        <v>1</v>
      </c>
      <c r="O116" s="1643" t="s">
        <v>108</v>
      </c>
      <c r="P116" s="1643"/>
      <c r="Q116" s="1643"/>
      <c r="R116" s="107">
        <v>4</v>
      </c>
      <c r="S116" s="34"/>
      <c r="T116" s="7"/>
    </row>
    <row r="117" spans="12:20" ht="15">
      <c r="L117" s="6"/>
      <c r="M117" s="129"/>
      <c r="N117" s="108"/>
      <c r="O117" s="109"/>
      <c r="P117" s="1641" t="s">
        <v>146</v>
      </c>
      <c r="Q117" s="1641"/>
      <c r="R117" s="105"/>
      <c r="S117" s="34"/>
      <c r="T117" s="7"/>
    </row>
    <row r="118" spans="12:20" ht="15">
      <c r="L118" s="6"/>
      <c r="M118" s="129"/>
      <c r="N118" s="110"/>
      <c r="O118" s="111"/>
      <c r="P118" s="1642" t="s">
        <v>113</v>
      </c>
      <c r="Q118" s="1642"/>
      <c r="R118" s="112"/>
      <c r="S118" s="34"/>
      <c r="T118" s="7"/>
    </row>
    <row r="119" spans="12:20" ht="15">
      <c r="L119" s="6"/>
      <c r="M119" s="129"/>
      <c r="N119" s="30"/>
      <c r="O119" s="114"/>
      <c r="P119" s="35"/>
      <c r="Q119" s="114"/>
      <c r="R119" s="30"/>
      <c r="S119" s="34"/>
      <c r="T119" s="7"/>
    </row>
    <row r="120" spans="12:20" ht="15">
      <c r="L120" s="6"/>
      <c r="M120" s="129"/>
      <c r="N120" s="106">
        <v>2</v>
      </c>
      <c r="O120" s="1643" t="s">
        <v>109</v>
      </c>
      <c r="P120" s="1643"/>
      <c r="Q120" s="1643"/>
      <c r="R120" s="107">
        <v>4</v>
      </c>
      <c r="S120" s="34"/>
      <c r="T120" s="7"/>
    </row>
    <row r="121" spans="12:20" ht="15">
      <c r="L121" s="6"/>
      <c r="M121" s="129"/>
      <c r="N121" s="108"/>
      <c r="O121" s="109"/>
      <c r="P121" s="1641" t="s">
        <v>151</v>
      </c>
      <c r="Q121" s="1641"/>
      <c r="R121" s="105"/>
      <c r="S121" s="34"/>
      <c r="T121" s="7"/>
    </row>
    <row r="122" spans="12:20" ht="15">
      <c r="L122" s="6"/>
      <c r="M122" s="129"/>
      <c r="N122" s="110"/>
      <c r="O122" s="111"/>
      <c r="P122" s="1642" t="s">
        <v>112</v>
      </c>
      <c r="Q122" s="1642"/>
      <c r="R122" s="112"/>
      <c r="S122" s="34"/>
      <c r="T122" s="7"/>
    </row>
    <row r="123" spans="12:20" ht="15">
      <c r="L123" s="6"/>
      <c r="M123" s="129"/>
      <c r="N123" s="30"/>
      <c r="O123" s="30"/>
      <c r="P123" s="30"/>
      <c r="Q123" s="30"/>
      <c r="R123" s="30"/>
      <c r="S123" s="34"/>
      <c r="T123" s="7"/>
    </row>
    <row r="124" spans="12:20" ht="15">
      <c r="L124" s="6"/>
      <c r="M124" s="129"/>
      <c r="N124" s="106">
        <v>3</v>
      </c>
      <c r="O124" s="1643" t="s">
        <v>110</v>
      </c>
      <c r="P124" s="1643"/>
      <c r="Q124" s="1643"/>
      <c r="R124" s="107">
        <v>4</v>
      </c>
      <c r="S124" s="34"/>
      <c r="T124" s="7"/>
    </row>
    <row r="125" spans="12:20" ht="15">
      <c r="L125" s="6"/>
      <c r="M125" s="129"/>
      <c r="N125" s="108"/>
      <c r="O125" s="109"/>
      <c r="P125" s="1641" t="s">
        <v>147</v>
      </c>
      <c r="Q125" s="1641"/>
      <c r="R125" s="105"/>
      <c r="S125" s="34"/>
      <c r="T125" s="7"/>
    </row>
    <row r="126" spans="12:20" ht="15">
      <c r="L126" s="6"/>
      <c r="M126" s="129"/>
      <c r="N126" s="110"/>
      <c r="O126" s="111"/>
      <c r="P126" s="1642" t="s">
        <v>111</v>
      </c>
      <c r="Q126" s="1642"/>
      <c r="R126" s="112"/>
      <c r="S126" s="34"/>
      <c r="T126" s="7"/>
    </row>
    <row r="127" spans="12:20" ht="15">
      <c r="L127" s="6"/>
      <c r="M127" s="130"/>
      <c r="N127" s="38"/>
      <c r="O127" s="38"/>
      <c r="P127" s="38"/>
      <c r="Q127" s="38"/>
      <c r="R127" s="38"/>
      <c r="S127" s="37"/>
      <c r="T127" s="7"/>
    </row>
    <row r="128" spans="12:20" ht="15" thickBot="1">
      <c r="L128" s="8"/>
      <c r="M128" s="66"/>
      <c r="N128" s="9"/>
      <c r="O128" s="9"/>
      <c r="P128" s="9"/>
      <c r="Q128" s="9"/>
      <c r="R128" s="9"/>
      <c r="S128" s="9"/>
      <c r="T128" s="10"/>
    </row>
  </sheetData>
  <mergeCells count="48">
    <mergeCell ref="O35:R35"/>
    <mergeCell ref="Z35:AC35"/>
    <mergeCell ref="J16:K16"/>
    <mergeCell ref="J17:K17"/>
    <mergeCell ref="J18:K18"/>
    <mergeCell ref="N34:R34"/>
    <mergeCell ref="Y34:AC34"/>
    <mergeCell ref="Z73:AB73"/>
    <mergeCell ref="O36:R36"/>
    <mergeCell ref="Z36:AC36"/>
    <mergeCell ref="O39:Q39"/>
    <mergeCell ref="Z39:AB39"/>
    <mergeCell ref="P40:Q40"/>
    <mergeCell ref="AA40:AB40"/>
    <mergeCell ref="P41:Q41"/>
    <mergeCell ref="AA41:AB41"/>
    <mergeCell ref="O57:Q57"/>
    <mergeCell ref="P58:Q58"/>
    <mergeCell ref="P59:Q59"/>
    <mergeCell ref="O102:Q102"/>
    <mergeCell ref="AA74:AB74"/>
    <mergeCell ref="O75:Q75"/>
    <mergeCell ref="AA75:AB75"/>
    <mergeCell ref="P76:Q76"/>
    <mergeCell ref="P77:Q77"/>
    <mergeCell ref="N94:R94"/>
    <mergeCell ref="O95:R95"/>
    <mergeCell ref="O96:R96"/>
    <mergeCell ref="O98:Q98"/>
    <mergeCell ref="P99:Q99"/>
    <mergeCell ref="P100:Q100"/>
    <mergeCell ref="O120:Q120"/>
    <mergeCell ref="P103:Q103"/>
    <mergeCell ref="P104:Q104"/>
    <mergeCell ref="O106:Q106"/>
    <mergeCell ref="P107:Q107"/>
    <mergeCell ref="P108:Q108"/>
    <mergeCell ref="N112:R112"/>
    <mergeCell ref="O113:R113"/>
    <mergeCell ref="O114:R114"/>
    <mergeCell ref="O116:Q116"/>
    <mergeCell ref="P117:Q117"/>
    <mergeCell ref="P118:Q118"/>
    <mergeCell ref="P121:Q121"/>
    <mergeCell ref="P122:Q122"/>
    <mergeCell ref="O124:Q124"/>
    <mergeCell ref="P125:Q125"/>
    <mergeCell ref="P126:Q12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Menu</vt:lpstr>
      <vt:lpstr>7.2. Cac the tai phuc hop</vt:lpstr>
      <vt:lpstr>'4.x. Lo trinh tam'!Print_Area</vt:lpstr>
      <vt:lpstr>'6. Sac phap'!Print_Area</vt:lpstr>
      <vt:lpstr>'7.1. Cetasika v. Phien nao'!Print_Area</vt:lpstr>
      <vt:lpstr>'7.2. Cac the tai phuc hop'!Print_Area</vt:lpstr>
      <vt:lpstr>Cetasika!Print_Area</vt:lpstr>
      <vt:lpstr>'So do phan nhanh Vi Dieu phap'!Print_Area</vt:lpstr>
      <vt:lpstr>'7.2. Cac the tai phuc hop'!Print_Titles</vt:lpstr>
      <vt:lpstr>Cetasika!Print_Titles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Bang Chi Phap Tieng Anh 14.cdr</dc:title>
  <dc:subject/>
  <dc:creator>Minh Thới</dc:creator>
  <cp:keywords/>
  <dc:description/>
  <cp:lastModifiedBy>Nguyen Van Thinh</cp:lastModifiedBy>
  <cp:lastPrinted>2024-02-16T03:17:30Z</cp:lastPrinted>
  <dcterms:created xsi:type="dcterms:W3CDTF">2023-05-11T07:29:26Z</dcterms:created>
  <dcterms:modified xsi:type="dcterms:W3CDTF">2024-02-19T08:26:52Z</dcterms:modified>
  <cp:category/>
</cp:coreProperties>
</file>