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9AC2A42A-6AF0-4B7A-83D4-71925C4AC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Sheet1!$A$1:$J$26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5" i="1" l="1"/>
  <c r="C110" i="1"/>
  <c r="C108" i="1"/>
  <c r="J25" i="1"/>
  <c r="J19" i="1"/>
  <c r="J24" i="1"/>
  <c r="J22" i="1"/>
  <c r="J26" i="1"/>
  <c r="J21" i="1"/>
  <c r="J23" i="1"/>
  <c r="J18" i="1"/>
  <c r="J20" i="1"/>
  <c r="J16" i="1"/>
  <c r="J15" i="1"/>
  <c r="J14" i="1"/>
  <c r="J13" i="1"/>
  <c r="J12" i="1"/>
  <c r="J11" i="1"/>
  <c r="J9" i="1"/>
  <c r="J10" i="1"/>
  <c r="J8" i="1"/>
  <c r="J7" i="1"/>
  <c r="J6" i="1"/>
  <c r="J4" i="1"/>
  <c r="J5" i="1"/>
  <c r="J3" i="1"/>
  <c r="J2" i="1"/>
  <c r="J17" i="1"/>
  <c r="A90" i="1" a="1"/>
  <c r="A90" i="1" s="1"/>
  <c r="A87" i="1"/>
  <c r="A71" i="1"/>
  <c r="A69" i="1"/>
  <c r="H2" i="1" a="1"/>
  <c r="H2" i="1" s="1"/>
  <c r="I2" i="1" s="1"/>
  <c r="I25" i="1" l="1"/>
  <c r="I23" i="1"/>
  <c r="I11" i="1"/>
  <c r="I12" i="1"/>
  <c r="I21" i="1"/>
  <c r="I20" i="1"/>
  <c r="I8" i="1"/>
  <c r="I13" i="1"/>
  <c r="I10" i="1"/>
  <c r="I19" i="1"/>
  <c r="I7" i="1"/>
  <c r="I24" i="1"/>
  <c r="I22" i="1"/>
  <c r="I18" i="1"/>
  <c r="I6" i="1"/>
  <c r="I26" i="1"/>
  <c r="I9" i="1"/>
  <c r="I17" i="1"/>
  <c r="I5" i="1"/>
  <c r="I16" i="1"/>
  <c r="I4" i="1"/>
  <c r="I14" i="1"/>
  <c r="I15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<sst xmlns="http://schemas.openxmlformats.org/spreadsheetml/2006/main" count="118" uniqueCount="59">
  <si>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</si>
  <si>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</si>
  <si>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</si>
  <si>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</si>
  <si>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</si>
  <si>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</si>
  <si>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</si>
  <si>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</si>
  <si>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</si>
  <si>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</si>
  <si>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</si>
  <si>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</si>
  <si>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</si>
  <si>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</si>
  <si>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</si>
  <si>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</si>
  <si>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</si>
  <si>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</si>
  <si>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</si>
  <si>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</si>
  <si>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</si>
  <si>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</si>
  <si>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</si>
  <si>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</si>
  <si>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</si>
  <si>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</si>
  <si>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</si>
  <si>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</si>
  <si>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</si>
  <si>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</si>
  <si>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</si>
  <si>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</si>
  <si>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</si>
  <si>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</si>
  <si>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</si>
  <si>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</si>
  <si>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</si>
  <si>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</si>
  <si>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Grand Total</t>
  </si>
  <si>
    <t>StdDevp of Productivity_Score</t>
  </si>
  <si>
    <t>Department-Wise Productivity Consistency</t>
  </si>
  <si>
    <t>Productivity Efficiency Index (PEI)</t>
  </si>
  <si>
    <t>RANK</t>
  </si>
  <si>
    <t>Correlation Analysis</t>
  </si>
  <si>
    <t>Which affects Performance Rating more: Hours or Tasks?</t>
  </si>
  <si>
    <t>Hours vs Rating</t>
  </si>
  <si>
    <t>Tasks vs Rating</t>
  </si>
  <si>
    <t xml:space="preserve"> Work Hours &amp; Productivity Correlation (Scatter Plot)</t>
  </si>
  <si>
    <t xml:space="preserve"> Underutilized High Performers</t>
  </si>
  <si>
    <t>Average Hours Worked</t>
  </si>
  <si>
    <r>
      <rPr>
        <sz val="14"/>
        <color theme="4" tint="-0.499984740745262"/>
        <rFont val="Arial"/>
        <family val="2"/>
        <scheme val="minor"/>
      </rPr>
      <t>These are your underutilized high performers.</t>
    </r>
    <r>
      <rPr>
        <sz val="10"/>
        <color rgb="FF000000"/>
        <rFont val="Arial"/>
        <scheme val="minor"/>
      </rPr>
      <t xml:space="preserve">
</t>
    </r>
  </si>
  <si>
    <t>Tasks per Hour Efficiency</t>
  </si>
  <si>
    <t>Tasks per Hour</t>
  </si>
  <si>
    <t>Maximum Tasks per Hour</t>
  </si>
  <si>
    <t>Most Efficient Employee</t>
  </si>
  <si>
    <t>ID-- 118</t>
  </si>
  <si>
    <t>Compare Their Performance and Department</t>
  </si>
  <si>
    <t>Productivity Score</t>
  </si>
  <si>
    <t>Performance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</si>
</sst>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8"/>
      <color theme="8" tint="-0.249977111117893"/>
      <name val="Arial"/>
      <family val="2"/>
      <scheme val="minor"/>
    </font>
    <font>
      <sz val="10"/>
      <color rgb="FF000000"/>
      <name val="Arial"/>
      <family val="2"/>
      <scheme val="minor"/>
    </font>
    <font>
      <sz val="16"/>
      <color theme="8" tint="-0.249977111117893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theme="9" tint="0.3999755851924192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4"/>
      <color theme="4" tint="-0.499984740745262"/>
      <name val="Arial"/>
      <family val="2"/>
      <scheme val="minor"/>
    </font>
    <font>
      <b/>
      <sz val="16"/>
      <color theme="4" tint="-0.499984740745262"/>
      <name val="Arial"/>
      <family val="2"/>
      <scheme val="minor"/>
    </font>
    <font>
      <b/>
      <sz val="12"/>
      <color theme="4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0" fillId="0" borderId="3" xfId="0" applyBorder="1"/>
    <xf numFmtId="0" fontId="6" fillId="4" borderId="0" xfId="0" applyFont="1" applyFill="1"/>
    <xf numFmtId="2" fontId="6" fillId="5" borderId="0" xfId="0" applyNumberFormat="1" applyFont="1" applyFill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Sheet1!$F$33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Sheet1!$B$34:$C$38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</c:multiLvlStrCache>
            </c:multiLvlStrRef>
          </c:cat>
          <c:val>
            <c:numRef>
              <c:f>Sheet1!$F$34:$F$38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E-4970-82D0-E27D6B973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410287"/>
        <c:axId val="734385327"/>
      </c:barChart>
      <c:catAx>
        <c:axId val="73441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385327"/>
        <c:crosses val="autoZero"/>
        <c:auto val="1"/>
        <c:lblAlgn val="ctr"/>
        <c:lblOffset val="100"/>
        <c:noMultiLvlLbl val="0"/>
      </c:catAx>
      <c:valAx>
        <c:axId val="73438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41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Sheet1!$D$2:$D$26</c:f>
              <c:numCache>
                <c:formatCode>General</c:formatCode>
                <c:ptCount val="25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46</c:v>
                </c:pt>
                <c:pt idx="4">
                  <c:v>45</c:v>
                </c:pt>
                <c:pt idx="5">
                  <c:v>43</c:v>
                </c:pt>
                <c:pt idx="6">
                  <c:v>44</c:v>
                </c:pt>
                <c:pt idx="7">
                  <c:v>42</c:v>
                </c:pt>
                <c:pt idx="8">
                  <c:v>41</c:v>
                </c:pt>
                <c:pt idx="9">
                  <c:v>40</c:v>
                </c:pt>
                <c:pt idx="10">
                  <c:v>39</c:v>
                </c:pt>
                <c:pt idx="11">
                  <c:v>38</c:v>
                </c:pt>
                <c:pt idx="12">
                  <c:v>37</c:v>
                </c:pt>
                <c:pt idx="13">
                  <c:v>36</c:v>
                </c:pt>
                <c:pt idx="14">
                  <c:v>35</c:v>
                </c:pt>
                <c:pt idx="15">
                  <c:v>34</c:v>
                </c:pt>
                <c:pt idx="16">
                  <c:v>33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28</c:v>
                </c:pt>
                <c:pt idx="22">
                  <c:v>27</c:v>
                </c:pt>
                <c:pt idx="23">
                  <c:v>26</c:v>
                </c:pt>
                <c:pt idx="24">
                  <c:v>25</c:v>
                </c:pt>
              </c:numCache>
            </c:numRef>
          </c:xVal>
          <c:yVal>
            <c:numRef>
              <c:f>Sheet1!$F$2:$F$26</c:f>
              <c:numCache>
                <c:formatCode>General</c:formatCode>
                <c:ptCount val="2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  <c:pt idx="5">
                  <c:v>93</c:v>
                </c:pt>
                <c:pt idx="6">
                  <c:v>94</c:v>
                </c:pt>
                <c:pt idx="7">
                  <c:v>92</c:v>
                </c:pt>
                <c:pt idx="8">
                  <c:v>89</c:v>
                </c:pt>
                <c:pt idx="9">
                  <c:v>90</c:v>
                </c:pt>
                <c:pt idx="10">
                  <c:v>87</c:v>
                </c:pt>
                <c:pt idx="11">
                  <c:v>85</c:v>
                </c:pt>
                <c:pt idx="12">
                  <c:v>83</c:v>
                </c:pt>
                <c:pt idx="13">
                  <c:v>78</c:v>
                </c:pt>
                <c:pt idx="14">
                  <c:v>80</c:v>
                </c:pt>
                <c:pt idx="15">
                  <c:v>76</c:v>
                </c:pt>
                <c:pt idx="16">
                  <c:v>75</c:v>
                </c:pt>
                <c:pt idx="17">
                  <c:v>74</c:v>
                </c:pt>
                <c:pt idx="18">
                  <c:v>72</c:v>
                </c:pt>
                <c:pt idx="19">
                  <c:v>70</c:v>
                </c:pt>
                <c:pt idx="20">
                  <c:v>68</c:v>
                </c:pt>
                <c:pt idx="21">
                  <c:v>65</c:v>
                </c:pt>
                <c:pt idx="22">
                  <c:v>64</c:v>
                </c:pt>
                <c:pt idx="23">
                  <c:v>62</c:v>
                </c:pt>
                <c:pt idx="24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0D-4152-B181-DB5F2FBF4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389167"/>
        <c:axId val="734389647"/>
      </c:scatterChart>
      <c:valAx>
        <c:axId val="73438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389647"/>
        <c:crosses val="autoZero"/>
        <c:crossBetween val="midCat"/>
      </c:valAx>
      <c:valAx>
        <c:axId val="7343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38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619125</xdr:colOff>
      <xdr:row>27</xdr:row>
      <xdr:rowOff>190500</xdr:rowOff>
    </xdr:from>
    <xdr:to>
      <xdr:col>12</xdr:col>
      <xdr:colOff>828675</xdr:colOff>
      <xdr:row>39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BAD0DD-4572-FAB6-F06F-5D1FD1C85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733425</xdr:colOff>
      <xdr:row>67</xdr:row>
      <xdr:rowOff>142875</xdr:rowOff>
    </xdr:from>
    <xdr:to>
      <xdr:col>6</xdr:col>
      <xdr:colOff>1104900</xdr:colOff>
      <xdr:row>79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2D3014-A881-41A2-ACDB-3553C41C9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jit Roy" refreshedDate="45800.452561458333" createdVersion="8" refreshedVersion="8" minRefreshableVersion="3" recordCount="25" xr:uid="{F52EBF71-5A38-4642-8DB6-F6DD566F831F}">
  <cacheSource type="worksheet">
    <worksheetSource ref="A1:G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IT"/>
        <s v="Marketing"/>
        <s v="Sales"/>
        <s v="HR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7"/>
    <s v="Rahul"/>
    <x v="0"/>
    <n v="50"/>
    <n v="80"/>
    <n v="100"/>
    <n v="5"/>
  </r>
  <r>
    <n v="125"/>
    <s v="Tanya"/>
    <x v="0"/>
    <n v="47"/>
    <n v="79"/>
    <n v="99"/>
    <n v="5"/>
  </r>
  <r>
    <n v="115"/>
    <s v="Rakesh"/>
    <x v="0"/>
    <n v="48"/>
    <n v="78"/>
    <n v="98"/>
    <n v="5"/>
  </r>
  <r>
    <n v="123"/>
    <s v="Neeraj"/>
    <x v="1"/>
    <n v="46"/>
    <n v="77"/>
    <n v="96"/>
    <n v="5"/>
  </r>
  <r>
    <n v="104"/>
    <s v="Riya"/>
    <x v="0"/>
    <n v="45"/>
    <n v="75"/>
    <n v="95"/>
    <n v="5"/>
  </r>
  <r>
    <n v="118"/>
    <s v="Arjun"/>
    <x v="1"/>
    <n v="43"/>
    <n v="75"/>
    <n v="93"/>
    <n v="5"/>
  </r>
  <r>
    <n v="112"/>
    <s v="Pooja"/>
    <x v="1"/>
    <n v="44"/>
    <n v="73"/>
    <n v="94"/>
    <n v="5"/>
  </r>
  <r>
    <n v="109"/>
    <s v="Kunal"/>
    <x v="1"/>
    <n v="42"/>
    <n v="70"/>
    <n v="92"/>
    <n v="5"/>
  </r>
  <r>
    <n v="114"/>
    <s v="Deepak"/>
    <x v="2"/>
    <n v="41"/>
    <n v="66"/>
    <n v="89"/>
    <n v="4"/>
  </r>
  <r>
    <n v="102"/>
    <s v="Meera"/>
    <x v="1"/>
    <n v="40"/>
    <n v="65"/>
    <n v="90"/>
    <n v="5"/>
  </r>
  <r>
    <n v="119"/>
    <s v="Anjali"/>
    <x v="0"/>
    <n v="39"/>
    <n v="60"/>
    <n v="87"/>
    <n v="4"/>
  </r>
  <r>
    <n v="106"/>
    <s v="Neha"/>
    <x v="2"/>
    <n v="38"/>
    <n v="58"/>
    <n v="85"/>
    <n v="4"/>
  </r>
  <r>
    <n v="110"/>
    <s v="Sneha"/>
    <x v="2"/>
    <n v="37"/>
    <n v="55"/>
    <n v="83"/>
    <n v="4"/>
  </r>
  <r>
    <n v="120"/>
    <s v="Suman"/>
    <x v="2"/>
    <n v="36"/>
    <n v="52"/>
    <n v="78"/>
    <n v="4"/>
  </r>
  <r>
    <n v="101"/>
    <s v="Aakash"/>
    <x v="2"/>
    <n v="35"/>
    <n v="50"/>
    <n v="80"/>
    <n v="4"/>
  </r>
  <r>
    <n v="124"/>
    <s v="Akash"/>
    <x v="2"/>
    <n v="34"/>
    <n v="48"/>
    <n v="76"/>
    <n v="3"/>
  </r>
  <r>
    <n v="113"/>
    <s v="Varun"/>
    <x v="3"/>
    <n v="33"/>
    <n v="45"/>
    <n v="75"/>
    <n v="3"/>
  </r>
  <r>
    <n v="122"/>
    <s v="Jyoti"/>
    <x v="3"/>
    <n v="32"/>
    <n v="44"/>
    <n v="74"/>
    <n v="3"/>
  </r>
  <r>
    <n v="117"/>
    <s v="Sanjay"/>
    <x v="3"/>
    <n v="31"/>
    <n v="42"/>
    <n v="72"/>
    <n v="3"/>
  </r>
  <r>
    <n v="103"/>
    <s v="Suresh"/>
    <x v="3"/>
    <n v="30"/>
    <n v="40"/>
    <n v="70"/>
    <n v="3"/>
  </r>
  <r>
    <n v="111"/>
    <s v="Amit"/>
    <x v="4"/>
    <n v="29"/>
    <n v="38"/>
    <n v="68"/>
    <n v="3"/>
  </r>
  <r>
    <n v="108"/>
    <s v="Priya"/>
    <x v="3"/>
    <n v="28"/>
    <n v="35"/>
    <n v="65"/>
    <n v="3"/>
  </r>
  <r>
    <n v="121"/>
    <s v="Mohan"/>
    <x v="4"/>
    <n v="27"/>
    <n v="34"/>
    <n v="64"/>
    <n v="2"/>
  </r>
  <r>
    <n v="116"/>
    <s v="Kavita"/>
    <x v="4"/>
    <n v="26"/>
    <n v="32"/>
    <n v="62"/>
    <n v="2"/>
  </r>
  <r>
    <n v="105"/>
    <s v="Prakash"/>
    <x v="4"/>
    <n v="25"/>
    <n v="30"/>
    <n v="6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94C4F6-EF2F-4339-91DA-B584D6542E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4:B50" firstHeaderRow="1" firstDataRow="1" firstDataCol="1"/>
  <pivotFields count="7">
    <pivotField showAll="0"/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9"/>
  <sheetViews>
    <sheetView tabSelected="1" topLeftCell="A41" workbookViewId="0">
      <selection activeCell="D114" sqref="D114"/>
    </sheetView>
  </sheetViews>
  <sheetFormatPr defaultColWidth="12.5703125" defaultRowHeight="15.75" customHeight="1" x14ac:dyDescent="0.2"/>
  <cols>
    <col min="1" max="1" width="13.85546875" bestFit="1" customWidth="1"/>
    <col min="2" max="2" width="26.140625" customWidth="1"/>
    <col min="3" max="3" width="31" customWidth="1"/>
    <col min="4" max="4" width="27.5703125" customWidth="1"/>
    <col min="5" max="5" width="24.85546875" customWidth="1"/>
    <col min="6" max="6" width="26.7109375" customWidth="1"/>
    <col min="7" max="7" width="25.7109375" customWidth="1"/>
    <col min="8" max="8" width="34" customWidth="1"/>
    <col min="10" max="10" width="16.1406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41</v>
      </c>
      <c r="I1" s="7" t="s">
        <v>42</v>
      </c>
      <c r="J1" s="7" t="s">
        <v>52</v>
      </c>
    </row>
    <row r="2" spans="1:10" ht="15.75" customHeight="1" x14ac:dyDescent="0.25">
      <c r="A2" s="2">
        <v>107</v>
      </c>
      <c r="B2" s="2" t="s">
        <v>18</v>
      </c>
      <c r="C2" s="2" t="s">
        <v>14</v>
      </c>
      <c r="D2" s="2">
        <v>50</v>
      </c>
      <c r="E2" s="2">
        <v>80</v>
      </c>
      <c r="F2" s="2">
        <v>100</v>
      </c>
      <c r="G2" s="2">
        <v>5</v>
      </c>
      <c r="H2" s="8" cm="1">
        <f t="array" ref="H2:H26">(F2:F26*G2:G26)/D2:D26</f>
        <v>10</v>
      </c>
      <c r="I2" s="10">
        <f>_xlfn.RANK.EQ(H2,H:H,0)</f>
        <v>12</v>
      </c>
      <c r="J2" s="8">
        <f t="shared" ref="J2:J26" si="0">E2/D2</f>
        <v>1.6</v>
      </c>
    </row>
    <row r="3" spans="1:10" ht="15.75" customHeight="1" x14ac:dyDescent="0.25">
      <c r="A3" s="2">
        <v>125</v>
      </c>
      <c r="B3" s="2" t="s">
        <v>36</v>
      </c>
      <c r="C3" s="2" t="s">
        <v>14</v>
      </c>
      <c r="D3" s="2">
        <v>47</v>
      </c>
      <c r="E3" s="2">
        <v>79</v>
      </c>
      <c r="F3" s="2">
        <v>99</v>
      </c>
      <c r="G3" s="2">
        <v>5</v>
      </c>
      <c r="H3" s="8">
        <v>10.531914893617021</v>
      </c>
      <c r="I3" s="10">
        <f t="shared" ref="I3:I26" si="1">_xlfn.RANK.EQ(H3,H:H,0)</f>
        <v>9</v>
      </c>
      <c r="J3" s="8">
        <f t="shared" si="0"/>
        <v>1.6808510638297873</v>
      </c>
    </row>
    <row r="4" spans="1:10" ht="15.75" customHeight="1" x14ac:dyDescent="0.25">
      <c r="A4" s="2">
        <v>115</v>
      </c>
      <c r="B4" s="2" t="s">
        <v>26</v>
      </c>
      <c r="C4" s="2" t="s">
        <v>14</v>
      </c>
      <c r="D4" s="2">
        <v>48</v>
      </c>
      <c r="E4" s="2">
        <v>78</v>
      </c>
      <c r="F4" s="2">
        <v>98</v>
      </c>
      <c r="G4" s="2">
        <v>5</v>
      </c>
      <c r="H4" s="8">
        <v>10.208333333333334</v>
      </c>
      <c r="I4" s="10">
        <f t="shared" si="1"/>
        <v>11</v>
      </c>
      <c r="J4" s="8">
        <f t="shared" si="0"/>
        <v>1.625</v>
      </c>
    </row>
    <row r="5" spans="1:10" ht="15.75" customHeight="1" x14ac:dyDescent="0.25">
      <c r="A5" s="2">
        <v>123</v>
      </c>
      <c r="B5" s="2" t="s">
        <v>34</v>
      </c>
      <c r="C5" s="2" t="s">
        <v>10</v>
      </c>
      <c r="D5" s="2">
        <v>46</v>
      </c>
      <c r="E5" s="2">
        <v>77</v>
      </c>
      <c r="F5" s="2">
        <v>96</v>
      </c>
      <c r="G5" s="2">
        <v>5</v>
      </c>
      <c r="H5" s="8">
        <v>10.434782608695652</v>
      </c>
      <c r="I5" s="10">
        <f t="shared" si="1"/>
        <v>10</v>
      </c>
      <c r="J5" s="8">
        <f t="shared" si="0"/>
        <v>1.673913043478261</v>
      </c>
    </row>
    <row r="6" spans="1:10" ht="15.75" customHeight="1" x14ac:dyDescent="0.2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3">
        <v>5</v>
      </c>
      <c r="H6" s="9">
        <v>10.555555555555555</v>
      </c>
      <c r="I6" s="10">
        <f t="shared" si="1"/>
        <v>8</v>
      </c>
      <c r="J6" s="8">
        <f t="shared" si="0"/>
        <v>1.6666666666666667</v>
      </c>
    </row>
    <row r="7" spans="1:10" ht="15.75" customHeight="1" x14ac:dyDescent="0.25">
      <c r="A7" s="3">
        <v>118</v>
      </c>
      <c r="B7" s="3" t="s">
        <v>29</v>
      </c>
      <c r="C7" s="3" t="s">
        <v>10</v>
      </c>
      <c r="D7" s="3">
        <v>43</v>
      </c>
      <c r="E7" s="3">
        <v>75</v>
      </c>
      <c r="F7" s="3">
        <v>93</v>
      </c>
      <c r="G7" s="3">
        <v>5</v>
      </c>
      <c r="H7" s="9">
        <v>10.813953488372093</v>
      </c>
      <c r="I7" s="10">
        <f t="shared" si="1"/>
        <v>5</v>
      </c>
      <c r="J7" s="8">
        <f t="shared" si="0"/>
        <v>1.7441860465116279</v>
      </c>
    </row>
    <row r="8" spans="1:10" ht="15.75" customHeight="1" x14ac:dyDescent="0.25">
      <c r="A8" s="3">
        <v>112</v>
      </c>
      <c r="B8" s="3" t="s">
        <v>23</v>
      </c>
      <c r="C8" s="3" t="s">
        <v>10</v>
      </c>
      <c r="D8" s="3">
        <v>44</v>
      </c>
      <c r="E8" s="3">
        <v>73</v>
      </c>
      <c r="F8" s="3">
        <v>94</v>
      </c>
      <c r="G8" s="3">
        <v>5</v>
      </c>
      <c r="H8" s="9">
        <v>10.681818181818182</v>
      </c>
      <c r="I8" s="10">
        <f t="shared" si="1"/>
        <v>7</v>
      </c>
      <c r="J8" s="8">
        <f t="shared" si="0"/>
        <v>1.6590909090909092</v>
      </c>
    </row>
    <row r="9" spans="1:10" ht="15.75" customHeight="1" x14ac:dyDescent="0.25">
      <c r="A9" s="2">
        <v>109</v>
      </c>
      <c r="B9" s="2" t="s">
        <v>20</v>
      </c>
      <c r="C9" s="2" t="s">
        <v>10</v>
      </c>
      <c r="D9" s="2">
        <v>42</v>
      </c>
      <c r="E9" s="2">
        <v>70</v>
      </c>
      <c r="F9" s="2">
        <v>92</v>
      </c>
      <c r="G9" s="2">
        <v>5</v>
      </c>
      <c r="H9" s="8">
        <v>10.952380952380953</v>
      </c>
      <c r="I9" s="10">
        <f t="shared" si="1"/>
        <v>3</v>
      </c>
      <c r="J9" s="8">
        <f t="shared" si="0"/>
        <v>1.6666666666666667</v>
      </c>
    </row>
    <row r="10" spans="1:10" ht="15.75" customHeight="1" x14ac:dyDescent="0.25">
      <c r="A10" s="3">
        <v>114</v>
      </c>
      <c r="B10" s="3" t="s">
        <v>25</v>
      </c>
      <c r="C10" s="3" t="s">
        <v>8</v>
      </c>
      <c r="D10" s="3">
        <v>41</v>
      </c>
      <c r="E10" s="3">
        <v>66</v>
      </c>
      <c r="F10" s="3">
        <v>89</v>
      </c>
      <c r="G10" s="3">
        <v>4</v>
      </c>
      <c r="H10" s="9">
        <v>8.6829268292682933</v>
      </c>
      <c r="I10" s="10">
        <f t="shared" si="1"/>
        <v>17</v>
      </c>
      <c r="J10" s="8">
        <f t="shared" si="0"/>
        <v>1.6097560975609757</v>
      </c>
    </row>
    <row r="11" spans="1:10" ht="15.75" customHeight="1" x14ac:dyDescent="0.25">
      <c r="A11" s="3">
        <v>102</v>
      </c>
      <c r="B11" s="3" t="s">
        <v>9</v>
      </c>
      <c r="C11" s="3" t="s">
        <v>10</v>
      </c>
      <c r="D11" s="3">
        <v>40</v>
      </c>
      <c r="E11" s="3">
        <v>65</v>
      </c>
      <c r="F11" s="3">
        <v>90</v>
      </c>
      <c r="G11" s="3">
        <v>5</v>
      </c>
      <c r="H11" s="9">
        <v>11.25</v>
      </c>
      <c r="I11" s="10">
        <f t="shared" si="1"/>
        <v>1</v>
      </c>
      <c r="J11" s="8">
        <f t="shared" si="0"/>
        <v>1.625</v>
      </c>
    </row>
    <row r="12" spans="1:10" ht="15.75" customHeight="1" x14ac:dyDescent="0.25">
      <c r="A12" s="2">
        <v>119</v>
      </c>
      <c r="B12" s="2" t="s">
        <v>30</v>
      </c>
      <c r="C12" s="2" t="s">
        <v>14</v>
      </c>
      <c r="D12" s="2">
        <v>39</v>
      </c>
      <c r="E12" s="2">
        <v>60</v>
      </c>
      <c r="F12" s="2">
        <v>87</v>
      </c>
      <c r="G12" s="2">
        <v>4</v>
      </c>
      <c r="H12" s="8">
        <v>8.9230769230769234</v>
      </c>
      <c r="I12" s="10">
        <f t="shared" si="1"/>
        <v>16</v>
      </c>
      <c r="J12" s="8">
        <f t="shared" si="0"/>
        <v>1.5384615384615385</v>
      </c>
    </row>
    <row r="13" spans="1:10" ht="15.75" customHeight="1" x14ac:dyDescent="0.2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3">
        <v>4</v>
      </c>
      <c r="H13" s="9">
        <v>8.9473684210526319</v>
      </c>
      <c r="I13" s="10">
        <f t="shared" si="1"/>
        <v>15</v>
      </c>
      <c r="J13" s="8">
        <f t="shared" si="0"/>
        <v>1.5263157894736843</v>
      </c>
    </row>
    <row r="14" spans="1:10" ht="15.75" customHeight="1" x14ac:dyDescent="0.25">
      <c r="A14" s="3">
        <v>110</v>
      </c>
      <c r="B14" s="3" t="s">
        <v>21</v>
      </c>
      <c r="C14" s="3" t="s">
        <v>8</v>
      </c>
      <c r="D14" s="3">
        <v>37</v>
      </c>
      <c r="E14" s="3">
        <v>55</v>
      </c>
      <c r="F14" s="3">
        <v>83</v>
      </c>
      <c r="G14" s="3">
        <v>4</v>
      </c>
      <c r="H14" s="9">
        <v>8.9729729729729737</v>
      </c>
      <c r="I14" s="10">
        <f t="shared" si="1"/>
        <v>14</v>
      </c>
      <c r="J14" s="8">
        <f t="shared" si="0"/>
        <v>1.4864864864864864</v>
      </c>
    </row>
    <row r="15" spans="1:10" ht="15.75" customHeight="1" x14ac:dyDescent="0.25">
      <c r="A15" s="3">
        <v>120</v>
      </c>
      <c r="B15" s="3" t="s">
        <v>31</v>
      </c>
      <c r="C15" s="3" t="s">
        <v>8</v>
      </c>
      <c r="D15" s="3">
        <v>36</v>
      </c>
      <c r="E15" s="3">
        <v>52</v>
      </c>
      <c r="F15" s="3">
        <v>78</v>
      </c>
      <c r="G15" s="3">
        <v>4</v>
      </c>
      <c r="H15" s="9">
        <v>8.6666666666666661</v>
      </c>
      <c r="I15" s="10">
        <f t="shared" si="1"/>
        <v>18</v>
      </c>
      <c r="J15" s="8">
        <f t="shared" si="0"/>
        <v>1.4444444444444444</v>
      </c>
    </row>
    <row r="16" spans="1:10" ht="15.75" customHeight="1" x14ac:dyDescent="0.25">
      <c r="A16" s="2">
        <v>101</v>
      </c>
      <c r="B16" s="2" t="s">
        <v>7</v>
      </c>
      <c r="C16" s="2" t="s">
        <v>8</v>
      </c>
      <c r="D16" s="2">
        <v>35</v>
      </c>
      <c r="E16" s="2">
        <v>50</v>
      </c>
      <c r="F16" s="2">
        <v>80</v>
      </c>
      <c r="G16" s="2">
        <v>4</v>
      </c>
      <c r="H16" s="8">
        <v>9.1428571428571423</v>
      </c>
      <c r="I16" s="10">
        <f t="shared" si="1"/>
        <v>13</v>
      </c>
      <c r="J16" s="8">
        <f t="shared" si="0"/>
        <v>1.4285714285714286</v>
      </c>
    </row>
    <row r="17" spans="1:10" ht="15.75" customHeight="1" x14ac:dyDescent="0.25">
      <c r="A17" s="3">
        <v>124</v>
      </c>
      <c r="B17" s="3" t="s">
        <v>35</v>
      </c>
      <c r="C17" s="3" t="s">
        <v>8</v>
      </c>
      <c r="D17" s="3">
        <v>34</v>
      </c>
      <c r="E17" s="3">
        <v>48</v>
      </c>
      <c r="F17" s="3">
        <v>76</v>
      </c>
      <c r="G17" s="3">
        <v>3</v>
      </c>
      <c r="H17" s="9">
        <v>6.7058823529411766</v>
      </c>
      <c r="I17" s="10">
        <f t="shared" si="1"/>
        <v>25</v>
      </c>
      <c r="J17" s="8">
        <f t="shared" si="0"/>
        <v>1.411764705882353</v>
      </c>
    </row>
    <row r="18" spans="1:10" ht="15.75" customHeight="1" x14ac:dyDescent="0.25">
      <c r="A18" s="2">
        <v>113</v>
      </c>
      <c r="B18" s="2" t="s">
        <v>24</v>
      </c>
      <c r="C18" s="2" t="s">
        <v>12</v>
      </c>
      <c r="D18" s="2">
        <v>33</v>
      </c>
      <c r="E18" s="2">
        <v>45</v>
      </c>
      <c r="F18" s="2">
        <v>75</v>
      </c>
      <c r="G18" s="2">
        <v>3</v>
      </c>
      <c r="H18" s="8">
        <v>6.8181818181818183</v>
      </c>
      <c r="I18" s="10">
        <f t="shared" si="1"/>
        <v>24</v>
      </c>
      <c r="J18" s="8">
        <f t="shared" si="0"/>
        <v>1.3636363636363635</v>
      </c>
    </row>
    <row r="19" spans="1:10" ht="15.75" customHeight="1" x14ac:dyDescent="0.25">
      <c r="A19" s="3">
        <v>122</v>
      </c>
      <c r="B19" s="3" t="s">
        <v>33</v>
      </c>
      <c r="C19" s="3" t="s">
        <v>12</v>
      </c>
      <c r="D19" s="3">
        <v>32</v>
      </c>
      <c r="E19" s="3">
        <v>44</v>
      </c>
      <c r="F19" s="3">
        <v>74</v>
      </c>
      <c r="G19" s="3">
        <v>3</v>
      </c>
      <c r="H19" s="9">
        <v>6.9375</v>
      </c>
      <c r="I19" s="10">
        <f t="shared" si="1"/>
        <v>23</v>
      </c>
      <c r="J19" s="8">
        <f t="shared" si="0"/>
        <v>1.375</v>
      </c>
    </row>
    <row r="20" spans="1:10" ht="15.75" customHeight="1" x14ac:dyDescent="0.25">
      <c r="A20" s="2">
        <v>117</v>
      </c>
      <c r="B20" s="2" t="s">
        <v>28</v>
      </c>
      <c r="C20" s="2" t="s">
        <v>12</v>
      </c>
      <c r="D20" s="2">
        <v>31</v>
      </c>
      <c r="E20" s="2">
        <v>42</v>
      </c>
      <c r="F20" s="2">
        <v>72</v>
      </c>
      <c r="G20" s="2">
        <v>3</v>
      </c>
      <c r="H20" s="8">
        <v>6.967741935483871</v>
      </c>
      <c r="I20" s="10">
        <f t="shared" si="1"/>
        <v>21</v>
      </c>
      <c r="J20" s="8">
        <f t="shared" si="0"/>
        <v>1.3548387096774193</v>
      </c>
    </row>
    <row r="21" spans="1:10" ht="15.75" customHeight="1" x14ac:dyDescent="0.25">
      <c r="A21" s="2">
        <v>103</v>
      </c>
      <c r="B21" s="2" t="s">
        <v>11</v>
      </c>
      <c r="C21" s="2" t="s">
        <v>12</v>
      </c>
      <c r="D21" s="2">
        <v>30</v>
      </c>
      <c r="E21" s="2">
        <v>40</v>
      </c>
      <c r="F21" s="2">
        <v>70</v>
      </c>
      <c r="G21" s="2">
        <v>3</v>
      </c>
      <c r="H21" s="8">
        <v>7</v>
      </c>
      <c r="I21" s="10">
        <f t="shared" si="1"/>
        <v>20</v>
      </c>
      <c r="J21" s="8">
        <f t="shared" si="0"/>
        <v>1.3333333333333333</v>
      </c>
    </row>
    <row r="22" spans="1:10" ht="15.75" customHeight="1" x14ac:dyDescent="0.25">
      <c r="A22" s="2">
        <v>111</v>
      </c>
      <c r="B22" s="2" t="s">
        <v>22</v>
      </c>
      <c r="C22" s="2" t="s">
        <v>16</v>
      </c>
      <c r="D22" s="2">
        <v>29</v>
      </c>
      <c r="E22" s="2">
        <v>38</v>
      </c>
      <c r="F22" s="2">
        <v>68</v>
      </c>
      <c r="G22" s="2">
        <v>3</v>
      </c>
      <c r="H22" s="8">
        <v>7.0344827586206895</v>
      </c>
      <c r="I22" s="10">
        <f t="shared" si="1"/>
        <v>19</v>
      </c>
      <c r="J22" s="8">
        <f t="shared" si="0"/>
        <v>1.3103448275862069</v>
      </c>
    </row>
    <row r="23" spans="1:10" ht="15.75" customHeight="1" x14ac:dyDescent="0.25">
      <c r="A23" s="3">
        <v>108</v>
      </c>
      <c r="B23" s="3" t="s">
        <v>19</v>
      </c>
      <c r="C23" s="3" t="s">
        <v>12</v>
      </c>
      <c r="D23" s="3">
        <v>28</v>
      </c>
      <c r="E23" s="3">
        <v>35</v>
      </c>
      <c r="F23" s="3">
        <v>65</v>
      </c>
      <c r="G23" s="3">
        <v>3</v>
      </c>
      <c r="H23" s="9">
        <v>6.9642857142857144</v>
      </c>
      <c r="I23" s="10">
        <f t="shared" si="1"/>
        <v>22</v>
      </c>
      <c r="J23" s="8">
        <f t="shared" si="0"/>
        <v>1.25</v>
      </c>
    </row>
    <row r="24" spans="1:10" ht="15.75" customHeight="1" x14ac:dyDescent="0.25">
      <c r="A24" s="2">
        <v>121</v>
      </c>
      <c r="B24" s="2" t="s">
        <v>32</v>
      </c>
      <c r="C24" s="2" t="s">
        <v>16</v>
      </c>
      <c r="D24" s="2">
        <v>27</v>
      </c>
      <c r="E24" s="2">
        <v>34</v>
      </c>
      <c r="F24" s="2">
        <v>64</v>
      </c>
      <c r="G24" s="2">
        <v>2</v>
      </c>
      <c r="H24" s="8">
        <v>4.7407407407407405</v>
      </c>
      <c r="I24" s="10">
        <f t="shared" si="1"/>
        <v>28</v>
      </c>
      <c r="J24" s="8">
        <f t="shared" si="0"/>
        <v>1.2592592592592593</v>
      </c>
    </row>
    <row r="25" spans="1:10" ht="15.75" customHeight="1" x14ac:dyDescent="0.2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3">
        <v>2</v>
      </c>
      <c r="H25" s="9">
        <v>4.7692307692307692</v>
      </c>
      <c r="I25" s="10">
        <f t="shared" si="1"/>
        <v>27</v>
      </c>
      <c r="J25" s="8">
        <f t="shared" si="0"/>
        <v>1.2307692307692308</v>
      </c>
    </row>
    <row r="26" spans="1:10" ht="15.75" customHeight="1" x14ac:dyDescent="0.25">
      <c r="A26" s="2">
        <v>105</v>
      </c>
      <c r="B26" s="2" t="s">
        <v>15</v>
      </c>
      <c r="C26" s="2" t="s">
        <v>16</v>
      </c>
      <c r="D26" s="2">
        <v>25</v>
      </c>
      <c r="E26" s="2">
        <v>30</v>
      </c>
      <c r="F26" s="2">
        <v>60</v>
      </c>
      <c r="G26" s="2">
        <v>2</v>
      </c>
      <c r="H26" s="8">
        <v>4.8</v>
      </c>
      <c r="I26" s="10">
        <f t="shared" si="1"/>
        <v>26</v>
      </c>
      <c r="J26" s="8">
        <f t="shared" si="0"/>
        <v>1.2</v>
      </c>
    </row>
    <row r="33" spans="1:7" ht="15.75" customHeight="1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1:7" ht="15.75" customHeight="1" x14ac:dyDescent="0.25">
      <c r="A34" s="2">
        <v>107</v>
      </c>
      <c r="B34" s="2" t="s">
        <v>18</v>
      </c>
      <c r="C34" s="2" t="s">
        <v>14</v>
      </c>
      <c r="D34" s="2">
        <v>50</v>
      </c>
      <c r="E34" s="2">
        <v>80</v>
      </c>
      <c r="F34" s="2">
        <v>100</v>
      </c>
      <c r="G34" s="2">
        <v>5</v>
      </c>
    </row>
    <row r="35" spans="1:7" ht="15.75" customHeight="1" x14ac:dyDescent="0.25">
      <c r="A35" s="2">
        <v>125</v>
      </c>
      <c r="B35" s="2" t="s">
        <v>36</v>
      </c>
      <c r="C35" s="2" t="s">
        <v>14</v>
      </c>
      <c r="D35" s="2">
        <v>47</v>
      </c>
      <c r="E35" s="2">
        <v>79</v>
      </c>
      <c r="F35" s="2">
        <v>99</v>
      </c>
      <c r="G35" s="2">
        <v>5</v>
      </c>
    </row>
    <row r="36" spans="1:7" ht="15.75" customHeight="1" x14ac:dyDescent="0.25">
      <c r="A36" s="2">
        <v>115</v>
      </c>
      <c r="B36" s="2" t="s">
        <v>26</v>
      </c>
      <c r="C36" s="2" t="s">
        <v>14</v>
      </c>
      <c r="D36" s="2">
        <v>48</v>
      </c>
      <c r="E36" s="2">
        <v>78</v>
      </c>
      <c r="F36" s="2">
        <v>98</v>
      </c>
      <c r="G36" s="2">
        <v>5</v>
      </c>
    </row>
    <row r="37" spans="1:7" ht="15.75" customHeight="1" x14ac:dyDescent="0.25">
      <c r="A37" s="2">
        <v>123</v>
      </c>
      <c r="B37" s="2" t="s">
        <v>34</v>
      </c>
      <c r="C37" s="2" t="s">
        <v>10</v>
      </c>
      <c r="D37" s="2">
        <v>46</v>
      </c>
      <c r="E37" s="2">
        <v>77</v>
      </c>
      <c r="F37" s="2">
        <v>96</v>
      </c>
      <c r="G37" s="2">
        <v>5</v>
      </c>
    </row>
    <row r="38" spans="1:7" ht="15.75" customHeight="1" x14ac:dyDescent="0.25">
      <c r="A38" s="3">
        <v>104</v>
      </c>
      <c r="B38" s="3" t="s">
        <v>13</v>
      </c>
      <c r="C38" s="3" t="s">
        <v>14</v>
      </c>
      <c r="D38" s="3">
        <v>45</v>
      </c>
      <c r="E38" s="3">
        <v>75</v>
      </c>
      <c r="F38" s="3">
        <v>95</v>
      </c>
      <c r="G38" s="3">
        <v>5</v>
      </c>
    </row>
    <row r="42" spans="1:7" ht="15.75" customHeight="1" x14ac:dyDescent="0.2">
      <c r="A42" s="23" t="s">
        <v>40</v>
      </c>
      <c r="B42" s="21"/>
      <c r="C42" s="21"/>
    </row>
    <row r="43" spans="1:7" ht="15.75" customHeight="1" x14ac:dyDescent="0.2">
      <c r="A43" s="21"/>
      <c r="B43" s="21"/>
      <c r="C43" s="21"/>
    </row>
    <row r="44" spans="1:7" ht="15.75" customHeight="1" x14ac:dyDescent="0.2">
      <c r="A44" s="4" t="s">
        <v>37</v>
      </c>
      <c r="B44" t="s">
        <v>39</v>
      </c>
    </row>
    <row r="45" spans="1:7" ht="15.75" customHeight="1" x14ac:dyDescent="0.2">
      <c r="A45" s="5" t="s">
        <v>16</v>
      </c>
      <c r="B45" s="6">
        <v>2.9580398915498081</v>
      </c>
    </row>
    <row r="46" spans="1:7" ht="15.75" customHeight="1" x14ac:dyDescent="0.2">
      <c r="A46" s="5" t="s">
        <v>12</v>
      </c>
      <c r="B46" s="6">
        <v>3.54400902933387</v>
      </c>
    </row>
    <row r="47" spans="1:7" ht="15.75" customHeight="1" x14ac:dyDescent="0.2">
      <c r="A47" s="5" t="s">
        <v>14</v>
      </c>
      <c r="B47" s="6">
        <v>4.7074409183759283</v>
      </c>
    </row>
    <row r="48" spans="1:7" ht="15.75" customHeight="1" x14ac:dyDescent="0.2">
      <c r="A48" s="5" t="s">
        <v>10</v>
      </c>
      <c r="B48" s="6">
        <v>2</v>
      </c>
    </row>
    <row r="49" spans="1:9" ht="15.75" customHeight="1" x14ac:dyDescent="0.2">
      <c r="A49" s="5" t="s">
        <v>8</v>
      </c>
      <c r="B49" s="6">
        <v>4.3748015828022293</v>
      </c>
    </row>
    <row r="50" spans="1:9" ht="15.75" customHeight="1" x14ac:dyDescent="0.2">
      <c r="A50" s="5" t="s">
        <v>38</v>
      </c>
      <c r="B50" s="6">
        <v>12.412896519346321</v>
      </c>
    </row>
    <row r="55" spans="1:9" ht="15.75" customHeight="1" x14ac:dyDescent="0.2">
      <c r="A55" s="23" t="s">
        <v>41</v>
      </c>
      <c r="B55" s="21"/>
      <c r="C55" s="21"/>
    </row>
    <row r="56" spans="1:9" ht="15.75" customHeight="1" x14ac:dyDescent="0.2">
      <c r="A56" s="21"/>
      <c r="B56" s="21"/>
      <c r="C56" s="21"/>
    </row>
    <row r="58" spans="1:9" ht="15.75" customHeight="1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7" t="s">
        <v>41</v>
      </c>
      <c r="I58" s="7" t="s">
        <v>42</v>
      </c>
    </row>
    <row r="59" spans="1:9" ht="15.75" customHeight="1" x14ac:dyDescent="0.25">
      <c r="A59" s="3">
        <v>118</v>
      </c>
      <c r="B59" s="3" t="s">
        <v>29</v>
      </c>
      <c r="C59" s="3" t="s">
        <v>10</v>
      </c>
      <c r="D59" s="3">
        <v>43</v>
      </c>
      <c r="E59" s="3">
        <v>75</v>
      </c>
      <c r="F59" s="3">
        <v>93</v>
      </c>
      <c r="G59" s="3">
        <v>5</v>
      </c>
      <c r="H59" s="9">
        <v>10.813953488372093</v>
      </c>
      <c r="I59" s="10">
        <v>3</v>
      </c>
    </row>
    <row r="60" spans="1:9" ht="15.75" customHeight="1" x14ac:dyDescent="0.25">
      <c r="A60" s="2">
        <v>109</v>
      </c>
      <c r="B60" s="2" t="s">
        <v>20</v>
      </c>
      <c r="C60" s="2" t="s">
        <v>10</v>
      </c>
      <c r="D60" s="2">
        <v>42</v>
      </c>
      <c r="E60" s="2">
        <v>70</v>
      </c>
      <c r="F60" s="2">
        <v>92</v>
      </c>
      <c r="G60" s="2">
        <v>5</v>
      </c>
      <c r="H60" s="8">
        <v>10.952380952380953</v>
      </c>
      <c r="I60" s="10">
        <v>2</v>
      </c>
    </row>
    <row r="61" spans="1:9" ht="15.75" customHeight="1" x14ac:dyDescent="0.25">
      <c r="A61" s="3">
        <v>102</v>
      </c>
      <c r="B61" s="3" t="s">
        <v>9</v>
      </c>
      <c r="C61" s="3" t="s">
        <v>10</v>
      </c>
      <c r="D61" s="3">
        <v>40</v>
      </c>
      <c r="E61" s="3">
        <v>65</v>
      </c>
      <c r="F61" s="3">
        <v>90</v>
      </c>
      <c r="G61" s="3">
        <v>5</v>
      </c>
      <c r="H61" s="9">
        <v>11.25</v>
      </c>
      <c r="I61" s="10">
        <v>1</v>
      </c>
    </row>
    <row r="65" spans="1:7" ht="15.75" customHeight="1" x14ac:dyDescent="0.2">
      <c r="A65" s="23" t="s">
        <v>43</v>
      </c>
      <c r="B65" s="21"/>
    </row>
    <row r="66" spans="1:7" ht="15.75" customHeight="1" x14ac:dyDescent="0.2">
      <c r="A66" s="21"/>
      <c r="B66" s="21"/>
      <c r="E66" s="25" t="s">
        <v>47</v>
      </c>
      <c r="F66" s="18"/>
      <c r="G66" s="18"/>
    </row>
    <row r="67" spans="1:7" ht="15.75" customHeight="1" x14ac:dyDescent="0.25">
      <c r="A67" s="24" t="s">
        <v>44</v>
      </c>
      <c r="B67" s="21"/>
      <c r="C67" s="21"/>
      <c r="D67" s="21"/>
      <c r="E67" s="18"/>
      <c r="F67" s="18"/>
      <c r="G67" s="18"/>
    </row>
    <row r="69" spans="1:7" ht="15.75" customHeight="1" x14ac:dyDescent="0.2">
      <c r="A69" s="6">
        <f>CORREL(D2:D26,G2:G26)</f>
        <v>0.94623485838187704</v>
      </c>
      <c r="B69" s="11" t="s">
        <v>45</v>
      </c>
    </row>
    <row r="71" spans="1:7" ht="15.75" customHeight="1" x14ac:dyDescent="0.2">
      <c r="A71" s="6">
        <f>CORREL(E2:E26,G2:G26)</f>
        <v>0.9574553703647628</v>
      </c>
      <c r="B71" s="11" t="s">
        <v>46</v>
      </c>
    </row>
    <row r="84" spans="1:7" ht="15.75" customHeight="1" x14ac:dyDescent="0.2">
      <c r="A84" s="25" t="s">
        <v>48</v>
      </c>
      <c r="B84" s="25"/>
    </row>
    <row r="85" spans="1:7" ht="15.75" customHeight="1" x14ac:dyDescent="0.2">
      <c r="A85" s="25"/>
      <c r="B85" s="25"/>
    </row>
    <row r="87" spans="1:7" ht="15.75" customHeight="1" x14ac:dyDescent="0.25">
      <c r="A87" s="12">
        <f>AVERAGE(D2:D26)</f>
        <v>37.04</v>
      </c>
      <c r="B87" s="13" t="s">
        <v>49</v>
      </c>
    </row>
    <row r="88" spans="1:7" ht="15.75" customHeight="1" x14ac:dyDescent="0.2">
      <c r="C88" s="17" t="s">
        <v>50</v>
      </c>
      <c r="D88" s="18"/>
    </row>
    <row r="89" spans="1:7" ht="15.75" customHeight="1" x14ac:dyDescent="0.2">
      <c r="C89" s="19"/>
      <c r="D89" s="19"/>
    </row>
    <row r="90" spans="1:7" ht="15.75" customHeight="1" x14ac:dyDescent="0.2">
      <c r="A90" s="14" cm="1">
        <f t="array" ref="A90:G101">_xlfn._xlws.FILTER(A2:G26,(G2:G26&gt;=4) * (D2:D26 &gt; A87), "NO MATCH")</f>
        <v>107</v>
      </c>
      <c r="B90" s="14" t="str">
        <v>Rahul</v>
      </c>
      <c r="C90" s="14" t="str">
        <v>IT</v>
      </c>
      <c r="D90" s="14">
        <v>50</v>
      </c>
      <c r="E90" s="14">
        <v>80</v>
      </c>
      <c r="F90" s="14">
        <v>100</v>
      </c>
      <c r="G90" s="14">
        <v>5</v>
      </c>
    </row>
    <row r="91" spans="1:7" ht="15.75" customHeight="1" x14ac:dyDescent="0.2">
      <c r="A91" s="14">
        <v>125</v>
      </c>
      <c r="B91" s="14" t="str">
        <v>Tanya</v>
      </c>
      <c r="C91" s="14" t="str">
        <v>IT</v>
      </c>
      <c r="D91" s="14">
        <v>47</v>
      </c>
      <c r="E91" s="14">
        <v>79</v>
      </c>
      <c r="F91" s="14">
        <v>99</v>
      </c>
      <c r="G91" s="14">
        <v>5</v>
      </c>
    </row>
    <row r="92" spans="1:7" ht="15.75" customHeight="1" x14ac:dyDescent="0.2">
      <c r="A92" s="14">
        <v>115</v>
      </c>
      <c r="B92" s="14" t="str">
        <v>Rakesh</v>
      </c>
      <c r="C92" s="14" t="str">
        <v>IT</v>
      </c>
      <c r="D92" s="14">
        <v>48</v>
      </c>
      <c r="E92" s="14">
        <v>78</v>
      </c>
      <c r="F92" s="14">
        <v>98</v>
      </c>
      <c r="G92" s="14">
        <v>5</v>
      </c>
    </row>
    <row r="93" spans="1:7" ht="15.75" customHeight="1" x14ac:dyDescent="0.2">
      <c r="A93" s="14">
        <v>123</v>
      </c>
      <c r="B93" s="14" t="str">
        <v>Neeraj</v>
      </c>
      <c r="C93" s="14" t="str">
        <v>Marketing</v>
      </c>
      <c r="D93" s="14">
        <v>46</v>
      </c>
      <c r="E93" s="14">
        <v>77</v>
      </c>
      <c r="F93" s="14">
        <v>96</v>
      </c>
      <c r="G93" s="14">
        <v>5</v>
      </c>
    </row>
    <row r="94" spans="1:7" ht="15.75" customHeight="1" x14ac:dyDescent="0.2">
      <c r="A94" s="14">
        <v>104</v>
      </c>
      <c r="B94" s="14" t="str">
        <v>Riya</v>
      </c>
      <c r="C94" s="14" t="str">
        <v>IT</v>
      </c>
      <c r="D94" s="14">
        <v>45</v>
      </c>
      <c r="E94" s="14">
        <v>75</v>
      </c>
      <c r="F94" s="14">
        <v>95</v>
      </c>
      <c r="G94" s="14">
        <v>5</v>
      </c>
    </row>
    <row r="95" spans="1:7" ht="15.75" customHeight="1" x14ac:dyDescent="0.2">
      <c r="A95" s="14">
        <v>118</v>
      </c>
      <c r="B95" s="14" t="str">
        <v>Arjun</v>
      </c>
      <c r="C95" s="14" t="str">
        <v>Marketing</v>
      </c>
      <c r="D95" s="14">
        <v>43</v>
      </c>
      <c r="E95" s="14">
        <v>75</v>
      </c>
      <c r="F95" s="14">
        <v>93</v>
      </c>
      <c r="G95" s="14">
        <v>5</v>
      </c>
    </row>
    <row r="96" spans="1:7" ht="15.75" customHeight="1" x14ac:dyDescent="0.2">
      <c r="A96" s="14">
        <v>112</v>
      </c>
      <c r="B96" s="14" t="str">
        <v>Pooja</v>
      </c>
      <c r="C96" s="14" t="str">
        <v>Marketing</v>
      </c>
      <c r="D96" s="14">
        <v>44</v>
      </c>
      <c r="E96" s="14">
        <v>73</v>
      </c>
      <c r="F96" s="14">
        <v>94</v>
      </c>
      <c r="G96" s="14">
        <v>5</v>
      </c>
    </row>
    <row r="97" spans="1:7" ht="15.75" customHeight="1" x14ac:dyDescent="0.2">
      <c r="A97" s="14">
        <v>109</v>
      </c>
      <c r="B97" s="14" t="str">
        <v>Kunal</v>
      </c>
      <c r="C97" s="14" t="str">
        <v>Marketing</v>
      </c>
      <c r="D97" s="14">
        <v>42</v>
      </c>
      <c r="E97" s="14">
        <v>70</v>
      </c>
      <c r="F97" s="14">
        <v>92</v>
      </c>
      <c r="G97" s="14">
        <v>5</v>
      </c>
    </row>
    <row r="98" spans="1:7" ht="15.75" customHeight="1" x14ac:dyDescent="0.2">
      <c r="A98" s="14">
        <v>114</v>
      </c>
      <c r="B98" s="14" t="str">
        <v>Deepak</v>
      </c>
      <c r="C98" s="14" t="str">
        <v>Sales</v>
      </c>
      <c r="D98" s="14">
        <v>41</v>
      </c>
      <c r="E98" s="14">
        <v>66</v>
      </c>
      <c r="F98" s="14">
        <v>89</v>
      </c>
      <c r="G98" s="14">
        <v>4</v>
      </c>
    </row>
    <row r="99" spans="1:7" ht="15.75" customHeight="1" x14ac:dyDescent="0.2">
      <c r="A99" s="14">
        <v>102</v>
      </c>
      <c r="B99" s="14" t="str">
        <v>Meera</v>
      </c>
      <c r="C99" s="14" t="str">
        <v>Marketing</v>
      </c>
      <c r="D99" s="14">
        <v>40</v>
      </c>
      <c r="E99" s="14">
        <v>65</v>
      </c>
      <c r="F99" s="14">
        <v>90</v>
      </c>
      <c r="G99" s="14">
        <v>5</v>
      </c>
    </row>
    <row r="100" spans="1:7" ht="15.75" customHeight="1" x14ac:dyDescent="0.2">
      <c r="A100" s="14">
        <v>119</v>
      </c>
      <c r="B100" s="14" t="str">
        <v>Anjali</v>
      </c>
      <c r="C100" s="14" t="str">
        <v>IT</v>
      </c>
      <c r="D100" s="14">
        <v>39</v>
      </c>
      <c r="E100" s="14">
        <v>60</v>
      </c>
      <c r="F100" s="14">
        <v>87</v>
      </c>
      <c r="G100" s="14">
        <v>4</v>
      </c>
    </row>
    <row r="101" spans="1:7" ht="15.75" customHeight="1" x14ac:dyDescent="0.2">
      <c r="A101" s="14">
        <v>106</v>
      </c>
      <c r="B101" s="14" t="str">
        <v>Neha</v>
      </c>
      <c r="C101" s="14" t="str">
        <v>Sales</v>
      </c>
      <c r="D101" s="14">
        <v>38</v>
      </c>
      <c r="E101" s="14">
        <v>58</v>
      </c>
      <c r="F101" s="14">
        <v>85</v>
      </c>
      <c r="G101" s="14">
        <v>4</v>
      </c>
    </row>
    <row r="105" spans="1:7" ht="15.75" customHeight="1" x14ac:dyDescent="0.2">
      <c r="B105" s="20" t="s">
        <v>51</v>
      </c>
      <c r="C105" s="21"/>
    </row>
    <row r="106" spans="1:7" ht="15.75" customHeight="1" x14ac:dyDescent="0.2">
      <c r="B106" s="21"/>
      <c r="C106" s="21"/>
    </row>
    <row r="108" spans="1:7" ht="15.75" customHeight="1" x14ac:dyDescent="0.2">
      <c r="B108" s="11" t="s">
        <v>53</v>
      </c>
      <c r="C108" s="16">
        <f>MAX(J2:J26)</f>
        <v>1.7441860465116279</v>
      </c>
    </row>
    <row r="110" spans="1:7" ht="15.75" customHeight="1" x14ac:dyDescent="0.2">
      <c r="B110" s="11" t="s">
        <v>54</v>
      </c>
      <c r="C110" s="15" t="str">
        <f>_xlfn.XLOOKUP(C108,J2:J26,B2:B26)</f>
        <v>Arjun</v>
      </c>
      <c r="D110" s="15" t="s">
        <v>55</v>
      </c>
    </row>
    <row r="112" spans="1:7" ht="15.75" customHeight="1" x14ac:dyDescent="0.2">
      <c r="B112" s="22" t="s">
        <v>56</v>
      </c>
      <c r="C112" s="18"/>
    </row>
    <row r="113" spans="2:3" ht="15.75" customHeight="1" x14ac:dyDescent="0.2">
      <c r="B113" s="18"/>
      <c r="C113" s="18"/>
    </row>
    <row r="115" spans="2:3" ht="15.75" customHeight="1" x14ac:dyDescent="0.2">
      <c r="B115" s="11" t="s">
        <v>57</v>
      </c>
      <c r="C115" t="e">
        <f>_xlfn.XLOOKUP(C108,D2:D26,F2:F26)</f>
        <v>#N/A</v>
      </c>
    </row>
    <row r="117" spans="2:3" ht="15.75" customHeight="1" x14ac:dyDescent="0.2">
      <c r="B117" s="11" t="s">
        <v>58</v>
      </c>
    </row>
    <row r="119" spans="2:3" ht="15.75" customHeight="1" x14ac:dyDescent="0.2">
      <c r="B119" s="11" t="s">
        <v>2</v>
      </c>
    </row>
  </sheetData>
  <autoFilter ref="A1:J26" xr:uid="{00000000-0001-0000-0000-000000000000}"/>
  <sortState xmlns:xlrd2="http://schemas.microsoft.com/office/spreadsheetml/2017/richdata2" ref="J2:J26">
    <sortCondition ref="J2:J26"/>
  </sortState>
  <mergeCells count="9">
    <mergeCell ref="E66:G67"/>
    <mergeCell ref="A84:B85"/>
    <mergeCell ref="C88:D89"/>
    <mergeCell ref="B105:C106"/>
    <mergeCell ref="B112:C113"/>
    <mergeCell ref="A42:C43"/>
    <mergeCell ref="A55:C56"/>
    <mergeCell ref="A65:B66"/>
    <mergeCell ref="A67:D67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Debjit Roy</dc:creator>
  <cp:lastModifiedBy>Debjit Roy</cp:lastModifiedBy>
  <dcterms:created xsi:type="dcterms:W3CDTF">2025-05-23T06:27:25Z</dcterms:created>
  <dcterms:modified xsi:type="dcterms:W3CDTF">2025-05-23T06:29:06Z</dcterms:modified>
</cp:coreProperties>
</file>