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5" i="1" l="1"/>
  <c r="AA75" i="1"/>
  <c r="Z75" i="1"/>
  <c r="Y75" i="1"/>
  <c r="X75" i="1"/>
  <c r="S75" i="1"/>
  <c r="R75" i="1"/>
  <c r="O75" i="1"/>
  <c r="P75" i="1" s="1"/>
  <c r="N75" i="1"/>
  <c r="A75" i="1"/>
  <c r="AD74" i="1"/>
  <c r="AC74" i="1"/>
  <c r="AB74" i="1"/>
  <c r="AA74" i="1"/>
  <c r="Z74" i="1"/>
  <c r="Y74" i="1"/>
  <c r="X74" i="1"/>
  <c r="S74" i="1"/>
  <c r="R74" i="1"/>
  <c r="P74" i="1"/>
  <c r="O74" i="1"/>
  <c r="N74" i="1"/>
  <c r="L74" i="1"/>
  <c r="A74" i="1"/>
  <c r="AC73" i="1" l="1"/>
  <c r="AB73" i="1"/>
  <c r="AA73" i="1"/>
  <c r="Z73" i="1"/>
  <c r="Y73" i="1"/>
  <c r="X73" i="1"/>
  <c r="S73" i="1"/>
  <c r="R73" i="1"/>
  <c r="P73" i="1"/>
  <c r="O73" i="1"/>
  <c r="N73" i="1"/>
  <c r="A73" i="1"/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<sst xmlns="http://schemas.openxmlformats.org/spreadsheetml/2006/main" count="367" uniqueCount="79">
  <si>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</si>
  <si>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</si>
  <si>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</si>
  <si>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</si>
  <si>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</si>
  <si>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</si>
  <si>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</si>
  <si>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</si>
  <si>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</si>
  <si>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</si>
  <si>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</si>
  <si>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</si>
  <si>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</si>
  <si>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</si>
  <si>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</si>
  <si>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</si>
  <si>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</si>
  <si>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</si>
  <si>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</si>
  <si>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</si>
  <si>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</si>
  <si>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</si>
  <si>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</si>
  <si>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</si>
  <si>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</si>
  <si>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</si>
  <si>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</si>
  <si>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</si>
  <si>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</si>
  <si>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</si>
  <si>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</si>
  <si>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</si>
  <si>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</si>
  <si>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</si>
  <si>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</si>
  <si>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</si>
  <si>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</si>
  <si>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</si>
  <si>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</si>
  <si>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</si>
  <si>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</si>
  <si>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</si>
  <si>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</si>
  <si>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</si>
  <si>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</si>
  <si>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</si>
  <si>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</si>
  <si>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</si>
  <si>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</si>
  <si>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</si>
  <si>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</si>
  <si>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</si>
  <si>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</si>
  <si>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</si>
  <si>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</si>
  <si>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</si>
  <si>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</si>
  <si>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</si>
  <si>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</si>
  <si>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</si>
  <si>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</si>
  <si>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</si>
  <si>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</si>
  <si>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</si>
  <si>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</si>
  <si>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</si>
  <si>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</si>
  <si>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</si>
  <si>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</si>
  <si>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</si>
  <si>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</si>
  <si>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Operator error</t>
  </si>
  <si>
    <t>Wet</t>
  </si>
  <si>
    <t>Perfect</t>
  </si>
  <si>
    <t>Partly Cloudy</t>
  </si>
  <si>
    <t>Three Parks</t>
  </si>
  <si>
    <t>OK</t>
  </si>
  <si>
    <t>sky</t>
  </si>
  <si>
    <t xml:space="preserve">Slightly Humid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</si>
</sst>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abSelected="1" topLeftCell="W1" zoomScale="115" zoomScaleNormal="115" workbookViewId="0">
      <pane ySplit="1" topLeftCell="A59" activePane="bottomLeft" state="frozen"/>
      <selection activeCell="B1" sqref="B1"/>
      <selection pane="bottomLeft" activeCell="AJ76" sqref="AJ76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64</v>
      </c>
      <c r="C1" t="s">
        <v>1</v>
      </c>
      <c r="D1" t="s">
        <v>2</v>
      </c>
      <c r="E1" t="s">
        <v>77</v>
      </c>
      <c r="F1" t="s">
        <v>3</v>
      </c>
      <c r="G1" t="s">
        <v>4</v>
      </c>
      <c r="H1" s="18" t="s">
        <v>69</v>
      </c>
      <c r="I1" t="s">
        <v>29</v>
      </c>
      <c r="J1" t="s">
        <v>5</v>
      </c>
      <c r="K1" s="1" t="s">
        <v>6</v>
      </c>
      <c r="L1" s="19" t="s">
        <v>66</v>
      </c>
      <c r="M1" s="19" t="s">
        <v>67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68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49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48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46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44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52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47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40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51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42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41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43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48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45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40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49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50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46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53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40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41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40</v>
      </c>
      <c r="E25" t="s">
        <v>49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49</v>
      </c>
      <c r="F26">
        <v>70</v>
      </c>
      <c r="G26">
        <v>70</v>
      </c>
      <c r="I26" t="s">
        <v>38</v>
      </c>
      <c r="J26" t="s">
        <v>54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49</v>
      </c>
      <c r="F27">
        <v>67</v>
      </c>
      <c r="G27">
        <v>84</v>
      </c>
      <c r="I27" s="18" t="s">
        <v>38</v>
      </c>
      <c r="J27" s="18" t="s">
        <v>48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55</v>
      </c>
      <c r="F28">
        <v>79</v>
      </c>
      <c r="G28">
        <v>66</v>
      </c>
      <c r="I28" s="18" t="s">
        <v>38</v>
      </c>
      <c r="J28" t="s">
        <v>56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52</v>
      </c>
      <c r="E29" s="3" t="s">
        <v>58</v>
      </c>
      <c r="F29">
        <v>66</v>
      </c>
      <c r="G29">
        <v>64</v>
      </c>
      <c r="AJ29">
        <v>1</v>
      </c>
      <c r="AK29" t="s">
        <v>57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55</v>
      </c>
      <c r="F30">
        <v>51</v>
      </c>
      <c r="G30">
        <v>68</v>
      </c>
      <c r="I30" s="18" t="s">
        <v>35</v>
      </c>
      <c r="J30" s="18" t="s">
        <v>43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45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49</v>
      </c>
      <c r="F32">
        <v>62</v>
      </c>
      <c r="G32">
        <v>80</v>
      </c>
      <c r="I32" s="18" t="s">
        <v>35</v>
      </c>
      <c r="J32" s="18" t="s">
        <v>50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49</v>
      </c>
      <c r="F33">
        <v>68</v>
      </c>
      <c r="G33">
        <v>81</v>
      </c>
      <c r="I33" s="18" t="s">
        <v>35</v>
      </c>
      <c r="J33" s="18" t="s">
        <v>54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48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56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55</v>
      </c>
      <c r="F37">
        <v>83</v>
      </c>
      <c r="G37">
        <v>56</v>
      </c>
      <c r="I37" s="18" t="s">
        <v>35</v>
      </c>
      <c r="J37" s="18" t="s">
        <v>43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65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40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44</v>
      </c>
      <c r="E40" s="3" t="s">
        <v>59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49</v>
      </c>
      <c r="F41">
        <v>48</v>
      </c>
      <c r="G41">
        <v>55</v>
      </c>
      <c r="I41" s="18" t="s">
        <v>35</v>
      </c>
      <c r="J41" s="18" t="s">
        <v>48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53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49</v>
      </c>
      <c r="F43">
        <v>69</v>
      </c>
      <c r="G43">
        <v>73</v>
      </c>
      <c r="I43" s="18" t="s">
        <v>38</v>
      </c>
      <c r="J43" s="18" t="s">
        <v>43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63</v>
      </c>
      <c r="E44" t="s">
        <v>49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63</v>
      </c>
      <c r="E45" t="s">
        <v>49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63</v>
      </c>
      <c r="E46" t="s">
        <v>49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45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50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62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60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43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40</v>
      </c>
      <c r="E52" t="s">
        <v>49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61</v>
      </c>
      <c r="E53" t="s">
        <v>55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75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55</v>
      </c>
      <c r="F55">
        <v>55</v>
      </c>
      <c r="G55">
        <v>51</v>
      </c>
      <c r="I55" t="s">
        <v>38</v>
      </c>
      <c r="J55" s="18" t="s">
        <v>48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49</v>
      </c>
      <c r="F58">
        <v>53</v>
      </c>
      <c r="G58">
        <v>35</v>
      </c>
      <c r="I58" t="s">
        <v>35</v>
      </c>
      <c r="J58" s="18" t="s">
        <v>62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65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55</v>
      </c>
      <c r="F60">
        <v>78</v>
      </c>
      <c r="G60">
        <v>61</v>
      </c>
      <c r="I60" s="18" t="s">
        <v>35</v>
      </c>
      <c r="J60" s="18" t="s">
        <v>54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55</v>
      </c>
      <c r="F61">
        <v>79</v>
      </c>
      <c r="G61">
        <v>61</v>
      </c>
      <c r="I61" s="18" t="s">
        <v>38</v>
      </c>
      <c r="J61" t="s">
        <v>48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52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71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70</v>
      </c>
      <c r="I63" t="s">
        <v>35</v>
      </c>
      <c r="J63" s="18" t="s">
        <v>75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44</v>
      </c>
      <c r="E64" t="s">
        <v>49</v>
      </c>
      <c r="F64">
        <v>69</v>
      </c>
      <c r="G64">
        <v>65</v>
      </c>
      <c r="H64" s="18" t="s">
        <v>72</v>
      </c>
    </row>
    <row r="65" spans="1:36" x14ac:dyDescent="0.25">
      <c r="A65">
        <f t="shared" ref="A65:A75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76</v>
      </c>
      <c r="I65" t="s">
        <v>35</v>
      </c>
      <c r="J65" s="18" t="s">
        <v>65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73</v>
      </c>
      <c r="I66" s="18" t="s">
        <v>38</v>
      </c>
      <c r="J66" t="s">
        <v>75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76</v>
      </c>
      <c r="I67" t="s">
        <v>35</v>
      </c>
      <c r="J67" t="s">
        <v>53</v>
      </c>
      <c r="K67" s="1">
        <v>7.82</v>
      </c>
      <c r="L67" s="19">
        <v>749</v>
      </c>
      <c r="M67" s="19">
        <v>17135</v>
      </c>
      <c r="N67" s="19">
        <f t="shared" ref="N67:N75" si="31"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76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 t="shared" si="31"/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76</v>
      </c>
      <c r="J69" s="18" t="s">
        <v>50</v>
      </c>
      <c r="K69" s="1">
        <v>5.41</v>
      </c>
      <c r="L69" s="19">
        <f>AVERAGE(L59:L68)</f>
        <v>853.75</v>
      </c>
      <c r="M69" s="19">
        <v>12500</v>
      </c>
      <c r="N69" s="19">
        <f t="shared" si="31"/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  <row r="70" spans="1:36" x14ac:dyDescent="0.25">
      <c r="A70">
        <f t="shared" si="28"/>
        <v>602</v>
      </c>
      <c r="B70" s="20">
        <v>43949.481944444444</v>
      </c>
      <c r="C70">
        <v>1</v>
      </c>
      <c r="E70" t="s">
        <v>74</v>
      </c>
      <c r="F70">
        <v>84</v>
      </c>
      <c r="G70">
        <v>61</v>
      </c>
      <c r="H70" s="18" t="s">
        <v>76</v>
      </c>
      <c r="I70" t="s">
        <v>38</v>
      </c>
      <c r="J70" t="s">
        <v>45</v>
      </c>
      <c r="K70" s="1">
        <v>5.18</v>
      </c>
      <c r="L70" s="19">
        <v>918</v>
      </c>
      <c r="M70" s="19">
        <v>12208</v>
      </c>
      <c r="N70" s="19">
        <f t="shared" si="31"/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F70">
        <v>5</v>
      </c>
      <c r="AG70">
        <v>1</v>
      </c>
      <c r="AH70" t="s">
        <v>31</v>
      </c>
      <c r="AI70" t="s">
        <v>32</v>
      </c>
      <c r="AJ70">
        <v>0</v>
      </c>
    </row>
    <row r="71" spans="1:36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76</v>
      </c>
      <c r="I71" t="s">
        <v>35</v>
      </c>
      <c r="J71" t="s">
        <v>43</v>
      </c>
      <c r="K71" s="1">
        <v>5.24</v>
      </c>
      <c r="L71" s="19">
        <f>AVERAGE(L65:L70)</f>
        <v>871.84722222222217</v>
      </c>
      <c r="M71" s="19">
        <v>12034</v>
      </c>
      <c r="N71" s="19">
        <f t="shared" si="31"/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F71">
        <v>0</v>
      </c>
      <c r="AG71">
        <v>0</v>
      </c>
      <c r="AH71" s="18" t="s">
        <v>31</v>
      </c>
      <c r="AI71" s="18" t="s">
        <v>32</v>
      </c>
      <c r="AJ71" s="18">
        <v>0</v>
      </c>
    </row>
    <row r="72" spans="1:36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76</v>
      </c>
      <c r="I72" t="s">
        <v>38</v>
      </c>
      <c r="J72" t="s">
        <v>75</v>
      </c>
      <c r="K72" s="1">
        <v>5.64</v>
      </c>
      <c r="L72" s="19">
        <v>1124</v>
      </c>
      <c r="M72" s="19">
        <v>13003</v>
      </c>
      <c r="N72" s="19">
        <f t="shared" si="31"/>
        <v>11879</v>
      </c>
      <c r="O72" s="1">
        <f>92/60</f>
        <v>1.5333333333333334</v>
      </c>
      <c r="P72" s="1">
        <f t="shared" ref="P72" si="32">K72/O72</f>
        <v>3.678260869565217</v>
      </c>
      <c r="Q72" s="18">
        <v>1</v>
      </c>
      <c r="R72" s="1">
        <f t="shared" ref="R72" si="33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F72">
        <v>0</v>
      </c>
      <c r="AG72">
        <v>1</v>
      </c>
      <c r="AH72" s="18" t="s">
        <v>31</v>
      </c>
      <c r="AI72" s="18" t="s">
        <v>32</v>
      </c>
      <c r="AJ72">
        <v>0</v>
      </c>
    </row>
    <row r="73" spans="1:36" x14ac:dyDescent="0.25">
      <c r="A73">
        <f t="shared" si="28"/>
        <v>605</v>
      </c>
      <c r="B73" s="20">
        <v>43952.365277777775</v>
      </c>
      <c r="C73">
        <v>1</v>
      </c>
      <c r="E73" t="s">
        <v>33</v>
      </c>
      <c r="F73">
        <v>71</v>
      </c>
      <c r="G73">
        <v>53</v>
      </c>
      <c r="H73" s="18" t="s">
        <v>73</v>
      </c>
      <c r="I73" t="s">
        <v>38</v>
      </c>
      <c r="J73" t="s">
        <v>65</v>
      </c>
      <c r="K73" s="1">
        <v>6</v>
      </c>
      <c r="L73" s="19">
        <v>867</v>
      </c>
      <c r="M73" s="19">
        <v>13450</v>
      </c>
      <c r="N73" s="19">
        <f t="shared" si="31"/>
        <v>12583</v>
      </c>
      <c r="O73" s="1">
        <f>93/60</f>
        <v>1.55</v>
      </c>
      <c r="P73" s="1">
        <f t="shared" ref="P73" si="34">K73/O73</f>
        <v>3.8709677419354835</v>
      </c>
      <c r="Q73">
        <v>1</v>
      </c>
      <c r="R73" s="1">
        <f t="shared" ref="R73" si="35">K73/Q73</f>
        <v>6</v>
      </c>
      <c r="S73" s="1">
        <f>15+30/60</f>
        <v>15.5</v>
      </c>
      <c r="T73" s="19">
        <v>46</v>
      </c>
      <c r="U73" s="19">
        <v>602</v>
      </c>
      <c r="V73" s="19">
        <v>76</v>
      </c>
      <c r="W73" s="19">
        <v>119</v>
      </c>
      <c r="X73" s="1">
        <f>15+35.8/60</f>
        <v>15.596666666666666</v>
      </c>
      <c r="Y73" s="1">
        <f>15+17.4/60</f>
        <v>15.29</v>
      </c>
      <c r="Z73" s="1">
        <f>15+48.2/60</f>
        <v>15.803333333333333</v>
      </c>
      <c r="AA73" s="1">
        <f>15+12/60</f>
        <v>15.2</v>
      </c>
      <c r="AB73" s="1">
        <f>15+57.9/60</f>
        <v>15.965</v>
      </c>
      <c r="AC73" s="1">
        <f>15+57.9/60</f>
        <v>15.965</v>
      </c>
      <c r="AF73">
        <v>1</v>
      </c>
      <c r="AG73">
        <v>0</v>
      </c>
      <c r="AH73" s="18" t="s">
        <v>31</v>
      </c>
      <c r="AI73" s="18" t="s">
        <v>32</v>
      </c>
      <c r="AJ73" s="18">
        <v>0</v>
      </c>
    </row>
    <row r="74" spans="1:36" x14ac:dyDescent="0.25">
      <c r="A74">
        <f t="shared" si="28"/>
        <v>606</v>
      </c>
      <c r="B74" s="20">
        <v>43953.371527777781</v>
      </c>
      <c r="C74">
        <v>1</v>
      </c>
      <c r="E74" t="s">
        <v>74</v>
      </c>
      <c r="F74">
        <v>72</v>
      </c>
      <c r="G74">
        <v>71</v>
      </c>
      <c r="H74" s="18" t="s">
        <v>78</v>
      </c>
      <c r="I74" t="s">
        <v>35</v>
      </c>
      <c r="J74" t="s">
        <v>34</v>
      </c>
      <c r="K74" s="1">
        <v>6.52</v>
      </c>
      <c r="L74" s="19">
        <f>AVERAGE(L63:L73)</f>
        <v>893.65972222222229</v>
      </c>
      <c r="M74" s="19">
        <v>14258</v>
      </c>
      <c r="N74" s="19">
        <f t="shared" si="31"/>
        <v>13364.340277777777</v>
      </c>
      <c r="O74" s="1">
        <f>100/60</f>
        <v>1.6666666666666667</v>
      </c>
      <c r="P74" s="1">
        <f t="shared" ref="P74" si="36">K74/O74</f>
        <v>3.9119999999999995</v>
      </c>
      <c r="Q74">
        <v>1</v>
      </c>
      <c r="R74" s="1">
        <f t="shared" ref="R74:R75" si="37">K74/Q74</f>
        <v>6.52</v>
      </c>
      <c r="S74" s="1">
        <f>15+20/30</f>
        <v>15.666666666666666</v>
      </c>
      <c r="T74" s="19">
        <v>89</v>
      </c>
      <c r="U74" s="19">
        <v>708</v>
      </c>
      <c r="V74" s="19">
        <v>80</v>
      </c>
      <c r="W74" s="19">
        <v>117</v>
      </c>
      <c r="X74" s="1">
        <f>15+23.6/60</f>
        <v>15.393333333333333</v>
      </c>
      <c r="Y74" s="1">
        <f>15+7.1/60</f>
        <v>15.118333333333334</v>
      </c>
      <c r="Z74" s="1">
        <f>14+58.5/60</f>
        <v>14.975</v>
      </c>
      <c r="AA74" s="1">
        <f>15+21.2/60</f>
        <v>15.353333333333333</v>
      </c>
      <c r="AB74" s="1">
        <f>15+14.3/60</f>
        <v>15.238333333333333</v>
      </c>
      <c r="AC74" s="1">
        <f>15+34/60</f>
        <v>15.566666666666666</v>
      </c>
      <c r="AD74" s="1">
        <f>60/3.9</f>
        <v>15.384615384615385</v>
      </c>
      <c r="AF74">
        <v>0</v>
      </c>
      <c r="AG74">
        <v>0</v>
      </c>
      <c r="AH74" t="s">
        <v>31</v>
      </c>
      <c r="AI74" t="s">
        <v>32</v>
      </c>
      <c r="AJ74">
        <v>0</v>
      </c>
    </row>
    <row r="75" spans="1:36" x14ac:dyDescent="0.25">
      <c r="A75">
        <f t="shared" si="28"/>
        <v>607</v>
      </c>
      <c r="B75" s="20">
        <v>43954.496527777781</v>
      </c>
      <c r="C75">
        <v>1</v>
      </c>
      <c r="E75" s="18" t="s">
        <v>33</v>
      </c>
      <c r="F75">
        <v>84</v>
      </c>
      <c r="G75">
        <v>55</v>
      </c>
      <c r="H75" s="18" t="s">
        <v>78</v>
      </c>
      <c r="I75" s="18" t="s">
        <v>35</v>
      </c>
      <c r="J75" t="s">
        <v>35</v>
      </c>
      <c r="K75" s="1">
        <v>5.38</v>
      </c>
      <c r="L75" s="19">
        <v>1074</v>
      </c>
      <c r="M75" s="19">
        <v>12286</v>
      </c>
      <c r="N75" s="19">
        <f t="shared" si="31"/>
        <v>11212</v>
      </c>
      <c r="O75" s="1">
        <f>87/60</f>
        <v>1.45</v>
      </c>
      <c r="P75" s="1">
        <f t="shared" ref="P75" si="38">K75/O75</f>
        <v>3.7103448275862068</v>
      </c>
      <c r="Q75">
        <v>4</v>
      </c>
      <c r="R75" s="1">
        <f t="shared" si="37"/>
        <v>1.345</v>
      </c>
      <c r="S75" s="1">
        <f>16+14/60</f>
        <v>16.233333333333334</v>
      </c>
      <c r="T75" s="19">
        <v>112</v>
      </c>
      <c r="U75" s="19">
        <v>1081</v>
      </c>
      <c r="V75" s="19">
        <v>125</v>
      </c>
      <c r="W75" s="19">
        <v>143</v>
      </c>
      <c r="X75" s="1">
        <f>15+25.3/60</f>
        <v>15.421666666666667</v>
      </c>
      <c r="Y75" s="1">
        <f>16+16.4/60</f>
        <v>16.273333333333333</v>
      </c>
      <c r="Z75" s="1">
        <f>16+17.7/60</f>
        <v>16.295000000000002</v>
      </c>
      <c r="AA75" s="1">
        <f>16+12/7/60</f>
        <v>16.028571428571428</v>
      </c>
      <c r="AB75" s="1">
        <f>60/3.7</f>
        <v>16.216216216216214</v>
      </c>
      <c r="AF75">
        <v>0</v>
      </c>
      <c r="AG75">
        <v>0</v>
      </c>
      <c r="AH75" s="18" t="s">
        <v>31</v>
      </c>
      <c r="AI75" s="18" t="s">
        <v>32</v>
      </c>
      <c r="AJ75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2020-05-03T19:20:54Z</dcterms:modified>
</cp:coreProperties>
</file>