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<sst xmlns="http://schemas.openxmlformats.org/spreadsheetml/2006/main" count="2171" uniqueCount="164">
  <si>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</si>
  <si>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</si>
  <si>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</si>
  <si>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</si>
  <si>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</si>
  <si>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</si>
  <si>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</si>
  <si>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</si>
  <si>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</si>
  <si>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</si>
  <si>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</si>
  <si>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</si>
  <si>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</si>
  <si>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</si>
  <si>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</si>
  <si>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</si>
  <si>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</si>
  <si>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</si>
  <si>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</si>
  <si>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</si>
  <si>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</si>
  <si>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</si>
  <si>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</si>
  <si>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</si>
  <si>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</si>
  <si>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</si>
  <si>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</si>
  <si>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</si>
  <si>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</si>
  <si>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</si>
  <si>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</si>
  <si>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</si>
  <si>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</si>
  <si>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</si>
  <si>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</si>
  <si>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</si>
  <si>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</si>
  <si>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</si>
  <si>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</si>
  <si>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</si>
  <si>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</si>
  <si>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</si>
  <si>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</si>
  <si>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</si>
  <si>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</si>
  <si>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</si>
  <si>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</si>
  <si>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</si>
  <si>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</si>
  <si>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</si>
  <si>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</si>
  <si>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</si>
  <si>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</si>
  <si>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</si>
  <si>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</si>
  <si>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</si>
  <si>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</si>
  <si>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</si>
  <si>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</si>
  <si>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</si>
  <si>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</si>
  <si>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</si>
  <si>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</si>
  <si>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</si>
  <si>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</si>
  <si>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</si>
  <si>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</si>
  <si>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</si>
  <si>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</si>
  <si>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</si>
  <si>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</si>
  <si>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</si>
  <si>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</si>
  <si>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</si>
  <si>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</si>
  <si>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</si>
  <si>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</si>
  <si>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</si>
  <si>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</si>
  <si>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</si>
  <si>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</si>
  <si>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</si>
  <si>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</si>
  <si>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</si>
  <si>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</si>
  <si>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</si>
  <si>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</si>
  <si>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</si>
  <si>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</si>
  <si>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</si>
  <si>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</si>
  <si>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</si>
  <si>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</si>
  <si>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</si>
  <si>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</si>
  <si>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</si>
  <si>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</si>
  <si>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</si>
  <si>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</si>
  <si>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</si>
  <si>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</si>
  <si>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</si>
  <si>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</si>
  <si>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</si>
  <si>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</si>
  <si>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</si>
  <si>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WNW</t>
  </si>
  <si>
    <t xml:space="preserve">NE</t>
  </si>
  <si>
    <t xml:space="preserve">ESE </t>
  </si>
  <si>
    <t xml:space="preserve">Mostly Cloudy  </t>
  </si>
  <si>
    <t xml:space="preserve">Forecast Rain</t>
  </si>
  <si>
    <t xml:space="preserve">Eather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</si>
  <si>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</si>
  <si>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</si>
  <si>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</si>
  <si>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</si>
  <si>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</si>
  <si>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</si>
  <si>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</si>
  <si>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</si>
  <si>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</si>
  <si>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E</t>
  </si>
  <si>
    <t xml:space="preserve">Rain Forecast</t>
  </si>
  <si>
    <t xml:space="preserve">SSE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</si>
  <si>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</si>
  <si>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</si>
  <si>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</si>
  <si>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</si>
  <si>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</si>
  <si>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</si>
  <si>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</si>
  <si>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</si>
  <si>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</si>
  <si>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</si>
  <si>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</si>
  <si>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</si>
  <si>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</si>
  <si>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</si>
  <si>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</si>
  <si>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</si>
  <si>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</si>
  <si>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</si>
  <si>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</si>
  <si>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</si>
  <si>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</si>
  <si>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</si>
  <si>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</si>
  <si>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</si>
  <si>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</si>
  <si>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</si>
  <si>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</si>
  <si>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</si>
  <si>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</si>
  <si>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</si>
  <si>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</si>
  <si>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</si>
  <si>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</si>
  <si>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</si>
  <si>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</si>
  <si>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</si>
  <si>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</si>
  <si>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Rain</t>
  </si>
  <si>
    <t xml:space="preserve">Too cold</t>
  </si>
  <si>
    <t xml:space="preserve">Heavy Rain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</si>
</sst>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M36" activeCellId="0" sqref="M36"/>
    </sheetView>
  </sheetViews>
  <sheetFormatPr defaultColWidth="14.425781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98</v>
      </c>
      <c r="G23" s="3" t="n">
        <v>59</v>
      </c>
      <c r="H23" s="3" t="n">
        <v>58</v>
      </c>
      <c r="I23" s="3" t="n">
        <v>96</v>
      </c>
      <c r="J23" s="3" t="s">
        <v>99</v>
      </c>
      <c r="K23" s="3" t="n">
        <v>9</v>
      </c>
      <c r="L23" s="3" t="n">
        <v>0</v>
      </c>
      <c r="M23" s="0" t="s">
        <v>100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101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102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103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104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103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102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83</v>
      </c>
      <c r="H36" s="3" t="n">
        <v>51</v>
      </c>
      <c r="I36" s="3" t="n">
        <v>33</v>
      </c>
      <c r="J36" s="3" t="s">
        <v>64</v>
      </c>
      <c r="K36" s="3" t="n">
        <v>16</v>
      </c>
      <c r="L36" s="3" t="n">
        <v>0</v>
      </c>
      <c r="M36" s="0" t="s">
        <v>65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103</v>
      </c>
      <c r="G37" s="7" t="n">
        <v>82</v>
      </c>
      <c r="H37" s="3" t="n">
        <v>67</v>
      </c>
      <c r="I37" s="3" t="n">
        <v>60</v>
      </c>
      <c r="J37" s="3" t="s">
        <v>64</v>
      </c>
      <c r="K37" s="3" t="n">
        <v>18</v>
      </c>
      <c r="L37" s="3" t="n">
        <v>0</v>
      </c>
      <c r="M37" s="0" t="s">
        <v>65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7" t="s">
        <v>67</v>
      </c>
      <c r="G38" s="3" t="n">
        <v>80</v>
      </c>
      <c r="H38" s="3" t="n">
        <v>66</v>
      </c>
      <c r="I38" s="3" t="n">
        <v>62</v>
      </c>
      <c r="J38" s="7" t="s">
        <v>82</v>
      </c>
      <c r="K38" s="3" t="n">
        <v>21</v>
      </c>
      <c r="L38" s="3" t="n">
        <v>31</v>
      </c>
      <c r="M38" s="0" t="s">
        <v>65</v>
      </c>
      <c r="O38" s="0" t="s">
        <v>75</v>
      </c>
      <c r="Q38" s="0" t="s">
        <v>105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8" t="s">
        <v>63</v>
      </c>
      <c r="G39" s="3" t="n">
        <v>68</v>
      </c>
      <c r="H39" s="3" t="n">
        <v>30</v>
      </c>
      <c r="I39" s="3" t="n">
        <v>20</v>
      </c>
      <c r="J39" s="3" t="s">
        <v>106</v>
      </c>
      <c r="K39" s="3" t="n">
        <v>18</v>
      </c>
      <c r="L39" s="3" t="n">
        <v>28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97</v>
      </c>
      <c r="F40" s="8" t="s">
        <v>67</v>
      </c>
      <c r="G40" s="3" t="n">
        <v>68</v>
      </c>
      <c r="H40" s="3" t="n">
        <v>41</v>
      </c>
      <c r="I40" s="3" t="n">
        <v>78</v>
      </c>
      <c r="J40" s="3" t="s">
        <v>107</v>
      </c>
      <c r="K40" s="3" t="n">
        <v>6</v>
      </c>
      <c r="L40" s="3" t="n">
        <v>0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7" t="s">
        <v>86</v>
      </c>
      <c r="G41" s="3" t="n">
        <v>55</v>
      </c>
      <c r="H41" s="3" t="n">
        <v>53</v>
      </c>
      <c r="I41" s="3" t="n">
        <v>97</v>
      </c>
      <c r="J41" s="7" t="s">
        <v>108</v>
      </c>
      <c r="K41" s="3" t="n">
        <v>18</v>
      </c>
      <c r="L41" s="3" t="n">
        <v>26</v>
      </c>
      <c r="M41" s="7" t="s">
        <v>86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7" t="s">
        <v>109</v>
      </c>
      <c r="G42" s="3" t="n">
        <v>74</v>
      </c>
      <c r="H42" s="3" t="n">
        <v>56</v>
      </c>
      <c r="I42" s="3" t="n">
        <v>55</v>
      </c>
      <c r="J42" s="3" t="s">
        <v>64</v>
      </c>
      <c r="K42" s="3" t="n">
        <v>23</v>
      </c>
      <c r="L42" s="3" t="n">
        <v>29</v>
      </c>
      <c r="M42" s="0" t="s">
        <v>65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7" t="s">
        <v>63</v>
      </c>
      <c r="G43" s="3" t="n">
        <v>70</v>
      </c>
      <c r="H43" s="3" t="n">
        <v>50</v>
      </c>
      <c r="I43" s="3" t="n">
        <v>49</v>
      </c>
      <c r="J43" s="3" t="s">
        <v>64</v>
      </c>
      <c r="K43" s="3" t="n">
        <v>14</v>
      </c>
      <c r="L43" s="3" t="n">
        <v>0</v>
      </c>
      <c r="M43" s="0" t="s">
        <v>65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43923.4951388889</v>
      </c>
      <c r="C44" s="0" t="n">
        <v>0</v>
      </c>
      <c r="D44" s="0" t="s">
        <v>97</v>
      </c>
      <c r="F44" s="0" t="s">
        <v>92</v>
      </c>
      <c r="G44" s="3" t="n">
        <v>66</v>
      </c>
      <c r="H44" s="3" t="n">
        <v>63</v>
      </c>
      <c r="I44" s="3" t="n">
        <v>81</v>
      </c>
      <c r="J44" s="0" t="s">
        <v>64</v>
      </c>
      <c r="K44" s="3" t="n">
        <v>17</v>
      </c>
      <c r="L44" s="3" t="n">
        <v>24</v>
      </c>
      <c r="M44" s="0" t="s">
        <v>110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97</v>
      </c>
      <c r="F45" s="7" t="s">
        <v>67</v>
      </c>
      <c r="G45" s="3" t="n">
        <v>45</v>
      </c>
      <c r="H45" s="3" t="n">
        <v>42</v>
      </c>
      <c r="I45" s="3" t="n">
        <v>96</v>
      </c>
      <c r="J45" s="3" t="s">
        <v>85</v>
      </c>
      <c r="K45" s="3" t="n">
        <v>20</v>
      </c>
      <c r="L45" s="3" t="n">
        <v>30</v>
      </c>
      <c r="M45" s="0" t="s">
        <v>110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7" t="s">
        <v>111</v>
      </c>
      <c r="F46" s="7" t="s">
        <v>112</v>
      </c>
      <c r="G46" s="3" t="n">
        <v>40</v>
      </c>
      <c r="H46" s="3" t="n">
        <v>38</v>
      </c>
      <c r="I46" s="3" t="n">
        <v>93</v>
      </c>
      <c r="J46" s="3" t="s">
        <v>107</v>
      </c>
      <c r="K46" s="3" t="n">
        <v>0</v>
      </c>
      <c r="L46" s="3" t="n">
        <v>0</v>
      </c>
      <c r="M46" s="7" t="s">
        <v>112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7" t="s">
        <v>67</v>
      </c>
      <c r="G47" s="3" t="n">
        <v>55</v>
      </c>
      <c r="H47" s="3" t="n">
        <v>51</v>
      </c>
      <c r="I47" s="3" t="n">
        <v>86</v>
      </c>
      <c r="J47" s="3" t="s">
        <v>113</v>
      </c>
      <c r="K47" s="3" t="n">
        <v>6</v>
      </c>
      <c r="L47" s="3" t="n">
        <v>0</v>
      </c>
      <c r="M47" s="0" t="s">
        <v>65</v>
      </c>
      <c r="N47" s="0" t="n">
        <v>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7" t="s">
        <v>67</v>
      </c>
      <c r="G48" s="3" t="n">
        <v>70</v>
      </c>
      <c r="H48" s="3" t="n">
        <v>64</v>
      </c>
      <c r="I48" s="3" t="n">
        <v>81</v>
      </c>
      <c r="J48" s="3" t="s">
        <v>64</v>
      </c>
      <c r="K48" s="3" t="n">
        <v>13</v>
      </c>
      <c r="L48" s="3" t="n">
        <v>0</v>
      </c>
      <c r="M48" s="0" t="s">
        <v>65</v>
      </c>
      <c r="N48" s="0" t="n">
        <v>0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N49" s="0" t="n">
        <v>0</v>
      </c>
      <c r="O49" s="0" t="s">
        <v>75</v>
      </c>
      <c r="Q49" s="0" t="s">
        <v>114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N50" s="0" t="n">
        <v>0</v>
      </c>
      <c r="O50" s="0" t="s">
        <v>59</v>
      </c>
      <c r="Q50" s="0" t="s">
        <v>115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116</v>
      </c>
      <c r="G52" s="3" t="n">
        <v>69</v>
      </c>
      <c r="H52" s="3" t="n">
        <v>37</v>
      </c>
      <c r="I52" s="3" t="n">
        <v>31</v>
      </c>
      <c r="J52" s="3" t="s">
        <v>117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118</v>
      </c>
      <c r="F53" s="0" t="s">
        <v>103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113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116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114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105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103</v>
      </c>
      <c r="G60" s="3" t="n">
        <v>67</v>
      </c>
      <c r="H60" s="3" t="n">
        <v>41</v>
      </c>
      <c r="I60" s="3" t="n">
        <v>49</v>
      </c>
      <c r="J60" s="7" t="s">
        <v>120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102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103</v>
      </c>
      <c r="G61" s="3" t="n">
        <v>76</v>
      </c>
      <c r="H61" s="3" t="n">
        <v>69</v>
      </c>
      <c r="I61" s="3" t="n">
        <v>79</v>
      </c>
      <c r="J61" s="3" t="s">
        <v>99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121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104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110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122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110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105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117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117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N69" s="0" t="n">
        <v>0</v>
      </c>
      <c r="O69" s="0" t="s">
        <v>59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123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105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103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99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115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103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108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124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121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97</v>
      </c>
      <c r="F84" s="0" t="s">
        <v>101</v>
      </c>
      <c r="G84" s="3" t="n">
        <v>71</v>
      </c>
      <c r="H84" s="3" t="n">
        <v>53</v>
      </c>
      <c r="I84" s="3" t="n">
        <v>53</v>
      </c>
      <c r="J84" s="3" t="s">
        <v>125</v>
      </c>
      <c r="K84" s="3" t="n">
        <v>0</v>
      </c>
      <c r="L84" s="3" t="n">
        <v>0</v>
      </c>
      <c r="M84" s="0" t="s">
        <v>100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100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103</v>
      </c>
      <c r="G86" s="3" t="n">
        <v>67</v>
      </c>
      <c r="H86" s="3" t="n">
        <v>58</v>
      </c>
      <c r="I86" s="3" t="n">
        <v>45</v>
      </c>
      <c r="J86" s="3" t="s">
        <v>126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105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100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97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123</v>
      </c>
      <c r="K88" s="3" t="n">
        <v>12</v>
      </c>
      <c r="L88" s="3" t="n">
        <v>0</v>
      </c>
      <c r="M88" s="0" t="s">
        <v>100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124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126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105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108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123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100</v>
      </c>
      <c r="N95" s="0" t="n">
        <v>0</v>
      </c>
      <c r="O95" s="0" t="s">
        <v>59</v>
      </c>
      <c r="Q95" s="0" t="s">
        <v>127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97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100</v>
      </c>
      <c r="AF96" s="3"/>
      <c r="AU96" s="6"/>
      <c r="BC96" s="0" t="n">
        <v>1</v>
      </c>
      <c r="BD96" s="0" t="s">
        <v>104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128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129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130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99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124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130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121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103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103</v>
      </c>
      <c r="G104" s="3" t="n">
        <v>73</v>
      </c>
      <c r="H104" s="3" t="n">
        <v>75</v>
      </c>
      <c r="I104" s="3" t="n">
        <v>62</v>
      </c>
      <c r="J104" s="3" t="s">
        <v>121</v>
      </c>
      <c r="K104" s="0" t="n">
        <v>6</v>
      </c>
      <c r="L104" s="3" t="n">
        <v>0</v>
      </c>
      <c r="M104" s="0" t="s">
        <v>100</v>
      </c>
      <c r="N104" s="0" t="n">
        <v>0</v>
      </c>
      <c r="O104" s="0" t="s">
        <v>75</v>
      </c>
      <c r="Q104" s="0" t="s">
        <v>127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124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100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100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131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100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100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100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120</v>
      </c>
      <c r="K111" s="3" t="n">
        <v>5</v>
      </c>
      <c r="L111" s="3" t="n">
        <v>0</v>
      </c>
      <c r="M111" s="0" t="s">
        <v>100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100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100</v>
      </c>
      <c r="N113" s="0" t="n">
        <v>0</v>
      </c>
      <c r="O113" s="0" t="s">
        <v>75</v>
      </c>
      <c r="Q113" s="0" t="s">
        <v>132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124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132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113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132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132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123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123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126</v>
      </c>
      <c r="K123" s="3" t="n">
        <v>16</v>
      </c>
      <c r="L123" s="3" t="n">
        <v>0</v>
      </c>
      <c r="M123" s="0" t="s">
        <v>100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100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106</v>
      </c>
      <c r="K125" s="3" t="n">
        <v>9</v>
      </c>
      <c r="L125" s="3" t="n">
        <v>0</v>
      </c>
      <c r="M125" s="0" t="s">
        <v>100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100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103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106</v>
      </c>
      <c r="K127" s="3" t="n">
        <v>5</v>
      </c>
      <c r="L127" s="3" t="n">
        <v>0</v>
      </c>
      <c r="M127" s="0" t="s">
        <v>100</v>
      </c>
      <c r="N127" s="0" t="n">
        <v>0</v>
      </c>
      <c r="O127" s="0" t="s">
        <v>59</v>
      </c>
      <c r="Q127" s="0" t="s">
        <v>132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99</v>
      </c>
      <c r="K128" s="3" t="n">
        <f aca="false">AVERAGE(12,9)</f>
        <v>10.5</v>
      </c>
      <c r="L128" s="3" t="n">
        <v>0</v>
      </c>
      <c r="M128" s="0" t="s">
        <v>100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121</v>
      </c>
      <c r="K129" s="3" t="n">
        <v>9</v>
      </c>
      <c r="L129" s="3" t="n">
        <v>0</v>
      </c>
      <c r="M129" s="0" t="s">
        <v>100</v>
      </c>
      <c r="N129" s="0" t="n">
        <v>0</v>
      </c>
      <c r="O129" s="0" t="s">
        <v>59</v>
      </c>
      <c r="Q129" s="0" t="s">
        <v>132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100</v>
      </c>
      <c r="N130" s="0" t="n">
        <v>0</v>
      </c>
      <c r="O130" s="0" t="s">
        <v>133</v>
      </c>
      <c r="Q130" s="0" t="s">
        <v>134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135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100</v>
      </c>
      <c r="N131" s="0" t="n">
        <v>0</v>
      </c>
      <c r="O131" s="0" t="s">
        <v>59</v>
      </c>
      <c r="Q131" s="0" t="s">
        <v>132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103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100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100</v>
      </c>
      <c r="N133" s="0" t="n">
        <v>0</v>
      </c>
      <c r="O133" s="0" t="s">
        <v>133</v>
      </c>
      <c r="Q133" s="0" t="s">
        <v>132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103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100</v>
      </c>
      <c r="N134" s="0" t="n">
        <v>0</v>
      </c>
      <c r="O134" s="0" t="s">
        <v>133</v>
      </c>
      <c r="Q134" s="0" t="s">
        <v>132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103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100</v>
      </c>
      <c r="N135" s="0" t="n">
        <v>0</v>
      </c>
      <c r="O135" s="0" t="s">
        <v>59</v>
      </c>
      <c r="Q135" s="0" t="s">
        <v>132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136</v>
      </c>
      <c r="K136" s="3" t="n">
        <v>10</v>
      </c>
      <c r="L136" s="3" t="n">
        <v>0</v>
      </c>
      <c r="M136" s="0" t="s">
        <v>100</v>
      </c>
      <c r="N136" s="0" t="n">
        <v>0</v>
      </c>
      <c r="O136" s="0" t="s">
        <v>59</v>
      </c>
      <c r="Q136" s="0" t="s">
        <v>132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123</v>
      </c>
      <c r="K137" s="3" t="n">
        <v>3</v>
      </c>
      <c r="L137" s="3" t="n">
        <v>0</v>
      </c>
      <c r="M137" s="0" t="s">
        <v>100</v>
      </c>
      <c r="N137" s="0" t="n">
        <v>0</v>
      </c>
      <c r="O137" s="0" t="s">
        <v>133</v>
      </c>
      <c r="Q137" s="0" t="s">
        <v>134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100</v>
      </c>
      <c r="N138" s="0" t="n">
        <v>0</v>
      </c>
      <c r="O138" s="0" t="s">
        <v>59</v>
      </c>
      <c r="Q138" s="0" t="s">
        <v>132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99</v>
      </c>
      <c r="K139" s="3" t="n">
        <v>5</v>
      </c>
      <c r="L139" s="3" t="n">
        <v>0</v>
      </c>
      <c r="M139" s="0" t="s">
        <v>100</v>
      </c>
      <c r="N139" s="0" t="n">
        <v>0</v>
      </c>
      <c r="O139" s="0" t="s">
        <v>133</v>
      </c>
      <c r="Q139" s="0" t="s">
        <v>134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103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126</v>
      </c>
      <c r="K140" s="3" t="n">
        <v>0</v>
      </c>
      <c r="L140" s="3" t="n">
        <v>0</v>
      </c>
      <c r="M140" s="0" t="s">
        <v>100</v>
      </c>
      <c r="N140" s="0" t="n">
        <v>0</v>
      </c>
      <c r="O140" s="0" t="s">
        <v>59</v>
      </c>
      <c r="Q140" s="0" t="s">
        <v>134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103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126</v>
      </c>
      <c r="K141" s="3" t="n">
        <v>0</v>
      </c>
      <c r="L141" s="3" t="n">
        <v>0</v>
      </c>
      <c r="M141" s="0" t="s">
        <v>100</v>
      </c>
      <c r="N141" s="0" t="n">
        <v>0</v>
      </c>
      <c r="O141" s="0" t="s">
        <v>133</v>
      </c>
      <c r="Q141" s="0" t="s">
        <v>134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137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126</v>
      </c>
      <c r="K142" s="3" t="n">
        <v>10</v>
      </c>
      <c r="L142" s="3" t="n">
        <v>0</v>
      </c>
      <c r="M142" s="0" t="s">
        <v>100</v>
      </c>
      <c r="Q142" s="0" t="s">
        <v>132</v>
      </c>
      <c r="BA142" s="0" t="s">
        <v>61</v>
      </c>
      <c r="BB142" s="0" t="s">
        <v>62</v>
      </c>
      <c r="BC142" s="0" t="n">
        <v>1</v>
      </c>
      <c r="BD142" s="0" t="s">
        <v>104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103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123</v>
      </c>
      <c r="K143" s="3" t="n">
        <v>15</v>
      </c>
      <c r="L143" s="3" t="n">
        <v>0</v>
      </c>
      <c r="M143" s="0" t="s">
        <v>100</v>
      </c>
      <c r="N143" s="0" t="n">
        <v>0</v>
      </c>
      <c r="O143" s="0" t="s">
        <v>133</v>
      </c>
      <c r="Q143" s="0" t="s">
        <v>134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100</v>
      </c>
      <c r="N144" s="0" t="n">
        <v>0</v>
      </c>
      <c r="O144" s="0" t="s">
        <v>59</v>
      </c>
      <c r="Q144" s="0" t="s">
        <v>134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2" t="s">
        <v>138</v>
      </c>
      <c r="K145" s="3" t="n">
        <v>8</v>
      </c>
      <c r="L145" s="3" t="n">
        <v>0</v>
      </c>
      <c r="M145" s="0" t="s">
        <v>100</v>
      </c>
      <c r="N145" s="0" t="n">
        <v>0</v>
      </c>
      <c r="O145" s="0" t="s">
        <v>133</v>
      </c>
      <c r="Q145" s="0" t="s">
        <v>132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139</v>
      </c>
      <c r="K146" s="3" t="n">
        <f aca="false">(7+13)/2</f>
        <v>10</v>
      </c>
      <c r="L146" s="3" t="n">
        <v>0</v>
      </c>
      <c r="M146" s="0" t="s">
        <v>100</v>
      </c>
      <c r="N146" s="0" t="n">
        <v>0</v>
      </c>
      <c r="O146" s="0" t="s">
        <v>59</v>
      </c>
      <c r="Q146" s="0" t="s">
        <v>134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100</v>
      </c>
      <c r="N147" s="0" t="n">
        <v>0</v>
      </c>
      <c r="O147" s="0" t="s">
        <v>133</v>
      </c>
      <c r="Q147" s="0" t="s">
        <v>132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100</v>
      </c>
      <c r="N148" s="0" t="n">
        <v>0</v>
      </c>
      <c r="O148" s="0" t="s">
        <v>59</v>
      </c>
      <c r="Q148" s="0" t="s">
        <v>134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100</v>
      </c>
      <c r="N149" s="0" t="n">
        <v>0</v>
      </c>
      <c r="O149" s="0" t="s">
        <v>133</v>
      </c>
      <c r="Q149" s="0" t="s">
        <v>134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103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100</v>
      </c>
      <c r="N150" s="0" t="n">
        <v>0</v>
      </c>
      <c r="O150" s="0" t="s">
        <v>59</v>
      </c>
      <c r="Q150" s="0" t="s">
        <v>134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100</v>
      </c>
      <c r="N151" s="0" t="n">
        <v>0</v>
      </c>
      <c r="O151" s="0" t="s">
        <v>133</v>
      </c>
      <c r="Q151" s="0" t="s">
        <v>134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121</v>
      </c>
      <c r="K152" s="3" t="n">
        <v>8</v>
      </c>
      <c r="L152" s="3" t="n">
        <v>0</v>
      </c>
      <c r="M152" s="0" t="s">
        <v>100</v>
      </c>
      <c r="N152" s="0" t="n">
        <v>0</v>
      </c>
      <c r="O152" s="0" t="s">
        <v>59</v>
      </c>
      <c r="Q152" s="0" t="s">
        <v>134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100</v>
      </c>
      <c r="N153" s="0" t="n">
        <v>0</v>
      </c>
      <c r="O153" s="0" t="s">
        <v>133</v>
      </c>
      <c r="Q153" s="0" t="s">
        <v>132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100</v>
      </c>
      <c r="N154" s="0" t="n">
        <v>0</v>
      </c>
      <c r="O154" s="0" t="s">
        <v>59</v>
      </c>
      <c r="Q154" s="0" t="s">
        <v>132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100</v>
      </c>
      <c r="N155" s="0" t="n">
        <v>0</v>
      </c>
      <c r="O155" s="0" t="s">
        <v>133</v>
      </c>
      <c r="Q155" s="0" t="s">
        <v>134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103</v>
      </c>
      <c r="G156" s="3" t="n">
        <v>87</v>
      </c>
      <c r="H156" s="3" t="n">
        <v>73</v>
      </c>
      <c r="I156" s="3" t="n">
        <f aca="false">(72+65)/2</f>
        <v>68.5</v>
      </c>
      <c r="J156" s="3" t="s">
        <v>126</v>
      </c>
      <c r="K156" s="3" t="n">
        <v>7</v>
      </c>
      <c r="L156" s="3" t="n">
        <v>0</v>
      </c>
      <c r="M156" s="0" t="s">
        <v>100</v>
      </c>
      <c r="N156" s="0" t="n">
        <v>0</v>
      </c>
      <c r="O156" s="0" t="s">
        <v>59</v>
      </c>
      <c r="Q156" s="0" t="s">
        <v>134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140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100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140</v>
      </c>
      <c r="F158" s="0" t="s">
        <v>103</v>
      </c>
      <c r="G158" s="3" t="n">
        <v>92</v>
      </c>
      <c r="H158" s="3" t="n">
        <v>75</v>
      </c>
      <c r="I158" s="3" t="n">
        <v>57</v>
      </c>
      <c r="J158" s="3" t="s">
        <v>123</v>
      </c>
      <c r="K158" s="3" t="n">
        <v>6</v>
      </c>
      <c r="L158" s="3" t="n">
        <v>0</v>
      </c>
      <c r="M158" s="0" t="s">
        <v>100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140</v>
      </c>
      <c r="F159" s="0" t="s">
        <v>103</v>
      </c>
      <c r="G159" s="3" t="n">
        <v>93</v>
      </c>
      <c r="H159" s="3" t="n">
        <v>72</v>
      </c>
      <c r="I159" s="3" t="n">
        <v>53</v>
      </c>
      <c r="J159" s="3" t="s">
        <v>99</v>
      </c>
      <c r="K159" s="3" t="n">
        <v>7</v>
      </c>
      <c r="L159" s="3" t="n">
        <v>0</v>
      </c>
      <c r="M159" s="0" t="s">
        <v>100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140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108</v>
      </c>
      <c r="K160" s="3" t="n">
        <v>9</v>
      </c>
      <c r="L160" s="3" t="n">
        <v>0</v>
      </c>
      <c r="M160" s="0" t="s">
        <v>100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140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126</v>
      </c>
      <c r="K161" s="3" t="n">
        <v>6</v>
      </c>
      <c r="L161" s="3" t="n">
        <v>0</v>
      </c>
      <c r="M161" s="0" t="s">
        <v>100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140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123</v>
      </c>
      <c r="K162" s="3" t="n">
        <f aca="false">(7+7+3)/3</f>
        <v>5.66666666666667</v>
      </c>
      <c r="L162" s="3" t="n">
        <v>0</v>
      </c>
      <c r="M162" s="0" t="s">
        <v>100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123</v>
      </c>
      <c r="K163" s="3" t="n">
        <f aca="false">AVERAGE(6,9,10)</f>
        <v>8.33333333333333</v>
      </c>
      <c r="L163" s="3" t="n">
        <v>0</v>
      </c>
      <c r="M163" s="0" t="s">
        <v>100</v>
      </c>
      <c r="N163" s="0" t="n">
        <v>0</v>
      </c>
      <c r="O163" s="0" t="s">
        <v>133</v>
      </c>
      <c r="Q163" s="0" t="s">
        <v>132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100</v>
      </c>
      <c r="N164" s="0" t="n">
        <v>0</v>
      </c>
      <c r="O164" s="0" t="s">
        <v>133</v>
      </c>
      <c r="Q164" s="0" t="s">
        <v>132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100</v>
      </c>
      <c r="N165" s="0" t="n">
        <v>0</v>
      </c>
      <c r="O165" s="0" t="s">
        <v>133</v>
      </c>
      <c r="Q165" s="0" t="s">
        <v>132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100</v>
      </c>
      <c r="N166" s="0" t="n">
        <v>0</v>
      </c>
      <c r="O166" s="0" t="s">
        <v>133</v>
      </c>
      <c r="Q166" s="0" t="s">
        <v>132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100</v>
      </c>
      <c r="N167" s="0" t="n">
        <v>0</v>
      </c>
      <c r="O167" s="0" t="s">
        <v>133</v>
      </c>
      <c r="Q167" s="0" t="s">
        <v>132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100</v>
      </c>
      <c r="N168" s="0" t="n">
        <v>0</v>
      </c>
      <c r="O168" s="0" t="s">
        <v>133</v>
      </c>
      <c r="Q168" s="0" t="s">
        <v>132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99</v>
      </c>
      <c r="K169" s="3" t="n">
        <v>10</v>
      </c>
      <c r="L169" s="3" t="n">
        <v>17</v>
      </c>
      <c r="M169" s="0" t="s">
        <v>100</v>
      </c>
      <c r="N169" s="0" t="n">
        <v>0</v>
      </c>
      <c r="O169" s="0" t="s">
        <v>133</v>
      </c>
      <c r="Q169" s="0" t="s">
        <v>134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121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133</v>
      </c>
      <c r="Q170" s="0" t="s">
        <v>134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126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133</v>
      </c>
      <c r="Q171" s="0" t="s">
        <v>132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123</v>
      </c>
      <c r="K172" s="3" t="n">
        <v>6</v>
      </c>
      <c r="L172" s="3" t="n">
        <v>0</v>
      </c>
      <c r="M172" s="0" t="s">
        <v>100</v>
      </c>
      <c r="N172" s="0" t="n">
        <v>0</v>
      </c>
      <c r="O172" s="0" t="s">
        <v>133</v>
      </c>
      <c r="Q172" s="0" t="s">
        <v>132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123</v>
      </c>
      <c r="K173" s="3" t="n">
        <f aca="false">(15+12)/2</f>
        <v>13.5</v>
      </c>
      <c r="L173" s="3" t="n">
        <v>0</v>
      </c>
      <c r="M173" s="0" t="s">
        <v>100</v>
      </c>
      <c r="N173" s="0" t="n">
        <v>0</v>
      </c>
      <c r="O173" s="0" t="s">
        <v>133</v>
      </c>
      <c r="Q173" s="0" t="s">
        <v>132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131</v>
      </c>
      <c r="F174" s="7" t="s">
        <v>116</v>
      </c>
      <c r="G174" s="3" t="n">
        <v>92</v>
      </c>
      <c r="H174" s="3" t="n">
        <v>68</v>
      </c>
      <c r="I174" s="3" t="n">
        <f aca="false">(48+42)/2</f>
        <v>45</v>
      </c>
      <c r="J174" s="3" t="s">
        <v>123</v>
      </c>
      <c r="K174" s="3" t="n">
        <v>15</v>
      </c>
      <c r="L174" s="3" t="n">
        <v>24</v>
      </c>
      <c r="M174" s="0" t="s">
        <v>100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100</v>
      </c>
      <c r="N175" s="0" t="n">
        <v>0</v>
      </c>
      <c r="O175" s="0" t="s">
        <v>133</v>
      </c>
      <c r="Q175" s="0" t="s">
        <v>132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136</v>
      </c>
      <c r="K176" s="3" t="n">
        <v>16</v>
      </c>
      <c r="L176" s="3" t="n">
        <v>0</v>
      </c>
      <c r="M176" s="0" t="s">
        <v>100</v>
      </c>
      <c r="N176" s="0" t="n">
        <v>0</v>
      </c>
      <c r="O176" s="0" t="s">
        <v>133</v>
      </c>
      <c r="Q176" s="0" t="s">
        <v>132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100</v>
      </c>
      <c r="N177" s="0" t="n">
        <v>0</v>
      </c>
      <c r="O177" s="0" t="s">
        <v>133</v>
      </c>
      <c r="Q177" s="0" t="s">
        <v>132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100</v>
      </c>
      <c r="N178" s="0" t="n">
        <v>0</v>
      </c>
      <c r="O178" s="0" t="s">
        <v>133</v>
      </c>
      <c r="Q178" s="0" t="s">
        <v>132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100</v>
      </c>
      <c r="N179" s="0" t="n">
        <v>0</v>
      </c>
      <c r="O179" s="0" t="s">
        <v>133</v>
      </c>
      <c r="Q179" s="0" t="s">
        <v>132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100</v>
      </c>
      <c r="N180" s="0" t="n">
        <v>0</v>
      </c>
      <c r="O180" s="0" t="s">
        <v>133</v>
      </c>
      <c r="Q180" s="0" t="s">
        <v>132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100</v>
      </c>
      <c r="N181" s="0" t="n">
        <v>0</v>
      </c>
      <c r="O181" s="0" t="s">
        <v>133</v>
      </c>
      <c r="Q181" s="0" t="s">
        <v>132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141</v>
      </c>
      <c r="K182" s="3" t="n">
        <f aca="false">5/2</f>
        <v>2.5</v>
      </c>
      <c r="L182" s="3" t="n">
        <v>0</v>
      </c>
      <c r="M182" s="0" t="s">
        <v>100</v>
      </c>
      <c r="N182" s="0" t="n">
        <v>0</v>
      </c>
      <c r="O182" s="0" t="s">
        <v>133</v>
      </c>
      <c r="Q182" s="0" t="s">
        <v>132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104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125</v>
      </c>
      <c r="K183" s="3" t="n">
        <v>0</v>
      </c>
      <c r="L183" s="3" t="n">
        <v>0</v>
      </c>
      <c r="M183" s="0" t="s">
        <v>100</v>
      </c>
      <c r="N183" s="0" t="n">
        <v>1</v>
      </c>
      <c r="O183" s="0" t="s">
        <v>133</v>
      </c>
      <c r="Q183" s="0" t="s">
        <v>132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100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100</v>
      </c>
      <c r="N185" s="0" t="n">
        <v>0</v>
      </c>
      <c r="O185" s="0" t="s">
        <v>133</v>
      </c>
      <c r="Q185" s="0" t="s">
        <v>132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116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100</v>
      </c>
      <c r="N186" s="0" t="n">
        <v>0</v>
      </c>
      <c r="O186" s="0" t="s">
        <v>133</v>
      </c>
      <c r="Q186" s="0" t="s">
        <v>142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104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116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100</v>
      </c>
      <c r="N187" s="0" t="n">
        <v>0</v>
      </c>
      <c r="O187" s="0" t="s">
        <v>133</v>
      </c>
      <c r="Q187" s="0" t="s">
        <v>132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117</v>
      </c>
      <c r="K188" s="3" t="n">
        <f aca="false">(7+12)/2</f>
        <v>9.5</v>
      </c>
      <c r="L188" s="3" t="n">
        <v>0</v>
      </c>
      <c r="M188" s="0" t="s">
        <v>100</v>
      </c>
      <c r="N188" s="0" t="n">
        <v>0</v>
      </c>
      <c r="O188" s="0" t="s">
        <v>133</v>
      </c>
      <c r="Q188" s="0" t="s">
        <v>143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116</v>
      </c>
      <c r="G189" s="3" t="n">
        <v>91</v>
      </c>
      <c r="H189" s="3" t="n">
        <v>63</v>
      </c>
      <c r="I189" s="3" t="n">
        <v>38</v>
      </c>
      <c r="J189" s="3" t="s">
        <v>123</v>
      </c>
      <c r="K189" s="3" t="n">
        <v>3</v>
      </c>
      <c r="L189" s="3" t="n">
        <v>0</v>
      </c>
      <c r="M189" s="0" t="s">
        <v>100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116</v>
      </c>
      <c r="G190" s="3" t="n">
        <v>94</v>
      </c>
      <c r="H190" s="3" t="n">
        <v>65</v>
      </c>
      <c r="I190" s="3" t="n">
        <v>38</v>
      </c>
      <c r="J190" s="3" t="s">
        <v>107</v>
      </c>
      <c r="K190" s="3" t="n">
        <v>9</v>
      </c>
      <c r="L190" s="3" t="n">
        <v>0</v>
      </c>
      <c r="M190" s="0" t="s">
        <v>100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125</v>
      </c>
      <c r="K191" s="3" t="n">
        <v>0</v>
      </c>
      <c r="L191" s="3" t="n">
        <v>0</v>
      </c>
      <c r="M191" s="0" t="s">
        <v>100</v>
      </c>
      <c r="N191" s="0" t="n">
        <v>0</v>
      </c>
      <c r="O191" s="0" t="s">
        <v>133</v>
      </c>
      <c r="Q191" s="0" t="s">
        <v>132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100</v>
      </c>
      <c r="N192" s="0" t="n">
        <v>0</v>
      </c>
      <c r="O192" s="0" t="s">
        <v>133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144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100</v>
      </c>
      <c r="N193" s="0" t="n">
        <v>0</v>
      </c>
      <c r="O193" s="0" t="s">
        <v>133</v>
      </c>
      <c r="Q193" s="0" t="s">
        <v>132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116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100</v>
      </c>
      <c r="N194" s="0" t="n">
        <v>0</v>
      </c>
      <c r="O194" s="0" t="s">
        <v>133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116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100</v>
      </c>
      <c r="N195" s="0" t="n">
        <v>0</v>
      </c>
      <c r="O195" s="0" t="s">
        <v>133</v>
      </c>
      <c r="Q195" s="0" t="s">
        <v>132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100</v>
      </c>
      <c r="N196" s="0" t="n">
        <v>0</v>
      </c>
      <c r="O196" s="0" t="s">
        <v>133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100</v>
      </c>
      <c r="N197" s="0" t="n">
        <v>0</v>
      </c>
      <c r="O197" s="0" t="s">
        <v>133</v>
      </c>
      <c r="Q197" s="0" t="s">
        <v>105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103</v>
      </c>
      <c r="G198" s="3" t="n">
        <v>78</v>
      </c>
      <c r="H198" s="3" t="n">
        <v>71</v>
      </c>
      <c r="I198" s="3" t="n">
        <v>81</v>
      </c>
      <c r="J198" s="3" t="s">
        <v>107</v>
      </c>
      <c r="K198" s="3" t="n">
        <v>24</v>
      </c>
      <c r="L198" s="3" t="n">
        <v>32</v>
      </c>
      <c r="M198" s="0" t="s">
        <v>100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133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139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133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120</v>
      </c>
      <c r="K201" s="3" t="n">
        <v>5</v>
      </c>
      <c r="L201" s="3" t="n">
        <v>0</v>
      </c>
      <c r="M201" s="0" t="s">
        <v>100</v>
      </c>
      <c r="N201" s="0" t="n">
        <v>0</v>
      </c>
      <c r="O201" s="0" t="s">
        <v>133</v>
      </c>
      <c r="Q201" s="13" t="s">
        <v>127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121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131</v>
      </c>
      <c r="F203" s="7" t="s">
        <v>116</v>
      </c>
      <c r="G203" s="3" t="n">
        <v>83</v>
      </c>
      <c r="H203" s="3" t="n">
        <v>75</v>
      </c>
      <c r="I203" s="3" t="n">
        <v>77</v>
      </c>
      <c r="J203" s="3" t="s">
        <v>136</v>
      </c>
      <c r="K203" s="3" t="n">
        <v>8</v>
      </c>
      <c r="L203" s="3" t="n">
        <v>0</v>
      </c>
      <c r="M203" s="0" t="s">
        <v>100</v>
      </c>
      <c r="N203" s="0" t="n">
        <v>0</v>
      </c>
      <c r="O203" s="0" t="s">
        <v>133</v>
      </c>
      <c r="Q203" s="0" t="s">
        <v>102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100</v>
      </c>
      <c r="N204" s="0" t="n">
        <v>0</v>
      </c>
      <c r="O204" s="0" t="s">
        <v>133</v>
      </c>
      <c r="Q204" s="0" t="s">
        <v>124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133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145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146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133</v>
      </c>
      <c r="P207" s="0" t="s">
        <v>147</v>
      </c>
      <c r="Q207" s="0" t="s">
        <v>105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148</v>
      </c>
      <c r="P208" s="0" t="s">
        <v>147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148</v>
      </c>
      <c r="P209" s="0" t="s">
        <v>147</v>
      </c>
      <c r="Q209" s="0" t="s">
        <v>143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148</v>
      </c>
      <c r="P210" s="0" t="s">
        <v>147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116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148</v>
      </c>
      <c r="P211" s="0" t="s">
        <v>147</v>
      </c>
      <c r="Q211" s="13" t="s">
        <v>127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100</v>
      </c>
      <c r="N212" s="0" t="n">
        <v>0</v>
      </c>
      <c r="O212" s="0" t="s">
        <v>148</v>
      </c>
      <c r="P212" s="0" t="s">
        <v>147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116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100</v>
      </c>
      <c r="N213" s="0" t="n">
        <v>0</v>
      </c>
      <c r="O213" s="0" t="s">
        <v>148</v>
      </c>
      <c r="P213" s="0" t="s">
        <v>147</v>
      </c>
      <c r="Q213" s="0" t="s">
        <v>124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148</v>
      </c>
      <c r="P214" s="0" t="s">
        <v>147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99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148</v>
      </c>
      <c r="P215" s="0" t="s">
        <v>147</v>
      </c>
      <c r="Q215" s="0" t="s">
        <v>105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116</v>
      </c>
      <c r="G216" s="3" t="n">
        <v>75</v>
      </c>
      <c r="H216" s="3" t="n">
        <v>59</v>
      </c>
      <c r="I216" s="3" t="n">
        <v>57</v>
      </c>
      <c r="J216" s="7" t="s">
        <v>129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148</v>
      </c>
      <c r="P216" s="0" t="s">
        <v>147</v>
      </c>
      <c r="Q216" s="0" t="s">
        <v>124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107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148</v>
      </c>
      <c r="P217" s="0" t="s">
        <v>147</v>
      </c>
      <c r="Q217" s="0" t="s">
        <v>149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121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148</v>
      </c>
      <c r="P218" s="0" t="s">
        <v>147</v>
      </c>
      <c r="Q218" s="0" t="s">
        <v>143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97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121</v>
      </c>
      <c r="K219" s="3" t="n">
        <v>8</v>
      </c>
      <c r="L219" s="3" t="n">
        <v>0</v>
      </c>
      <c r="M219" s="0" t="s">
        <v>100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148</v>
      </c>
      <c r="P220" s="0" t="s">
        <v>147</v>
      </c>
      <c r="Q220" s="13" t="s">
        <v>127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148</v>
      </c>
      <c r="P221" s="0" t="s">
        <v>147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116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148</v>
      </c>
      <c r="P222" s="0" t="s">
        <v>147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100</v>
      </c>
      <c r="N223" s="0" t="n">
        <v>0</v>
      </c>
      <c r="O223" s="0" t="s">
        <v>148</v>
      </c>
      <c r="P223" s="0" t="s">
        <v>147</v>
      </c>
      <c r="Q223" s="0" t="s">
        <v>143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103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100</v>
      </c>
      <c r="N224" s="0" t="n">
        <v>0</v>
      </c>
      <c r="O224" s="0" t="s">
        <v>148</v>
      </c>
      <c r="P224" s="0" t="s">
        <v>147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148</v>
      </c>
      <c r="P225" s="0" t="s">
        <v>147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121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148</v>
      </c>
      <c r="P226" s="0" t="s">
        <v>147</v>
      </c>
      <c r="Q226" s="0" t="s">
        <v>105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107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148</v>
      </c>
      <c r="P227" s="0" t="s">
        <v>147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117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148</v>
      </c>
      <c r="P228" s="0" t="s">
        <v>147</v>
      </c>
      <c r="Q228" s="0" t="s">
        <v>124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121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148</v>
      </c>
      <c r="P229" s="0" t="s">
        <v>147</v>
      </c>
      <c r="Q229" s="13" t="s">
        <v>127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123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148</v>
      </c>
      <c r="P230" s="0" t="s">
        <v>147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148</v>
      </c>
      <c r="P231" s="0" t="s">
        <v>147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148</v>
      </c>
      <c r="P232" s="0" t="s">
        <v>147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123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148</v>
      </c>
      <c r="P233" s="0" t="s">
        <v>147</v>
      </c>
      <c r="Q233" s="0" t="s">
        <v>143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148</v>
      </c>
      <c r="P234" s="0" t="s">
        <v>147</v>
      </c>
      <c r="Q234" s="0" t="s">
        <v>105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123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148</v>
      </c>
      <c r="P235" s="0" t="s">
        <v>147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121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148</v>
      </c>
      <c r="P236" s="0" t="s">
        <v>147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116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148</v>
      </c>
      <c r="P237" s="0" t="s">
        <v>147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97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148</v>
      </c>
      <c r="P239" s="0" t="s">
        <v>147</v>
      </c>
      <c r="Q239" s="13" t="s">
        <v>127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136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148</v>
      </c>
      <c r="P240" s="0" t="s">
        <v>147</v>
      </c>
      <c r="Q240" s="0" t="s">
        <v>150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148</v>
      </c>
      <c r="P241" s="0" t="s">
        <v>147</v>
      </c>
      <c r="Q241" s="0" t="s">
        <v>102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151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107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148</v>
      </c>
      <c r="P242" s="0" t="s">
        <v>147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148</v>
      </c>
      <c r="P243" s="0" t="s">
        <v>147</v>
      </c>
      <c r="Q243" s="0" t="s">
        <v>124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148</v>
      </c>
      <c r="P244" s="0" t="s">
        <v>147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148</v>
      </c>
      <c r="P245" s="0" t="s">
        <v>147</v>
      </c>
      <c r="Q245" s="0" t="s">
        <v>143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97</v>
      </c>
      <c r="F246" s="7" t="s">
        <v>112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100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148</v>
      </c>
      <c r="P247" s="0" t="s">
        <v>147</v>
      </c>
      <c r="Q247" s="0" t="s">
        <v>105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148</v>
      </c>
      <c r="P248" s="0" t="s">
        <v>147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123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148</v>
      </c>
      <c r="P249" s="0" t="s">
        <v>147</v>
      </c>
      <c r="Q249" s="13" t="s">
        <v>127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148</v>
      </c>
      <c r="P250" s="0" t="s">
        <v>147</v>
      </c>
      <c r="Q250" s="0" t="s">
        <v>102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152</v>
      </c>
      <c r="F251" s="7" t="s">
        <v>116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108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148</v>
      </c>
      <c r="P253" s="0" t="s">
        <v>147</v>
      </c>
      <c r="Q253" s="0" t="s">
        <v>153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112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100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146</v>
      </c>
      <c r="K255" s="3" t="n">
        <v>10</v>
      </c>
      <c r="L255" s="3" t="n">
        <v>0</v>
      </c>
      <c r="M255" s="0" t="s">
        <v>100</v>
      </c>
      <c r="N255" s="0" t="n">
        <v>0</v>
      </c>
      <c r="O255" s="0" t="s">
        <v>148</v>
      </c>
      <c r="P255" s="0" t="s">
        <v>147</v>
      </c>
      <c r="Q255" s="0" t="s">
        <v>153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148</v>
      </c>
      <c r="P256" s="0" t="s">
        <v>147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148</v>
      </c>
      <c r="P257" s="0" t="s">
        <v>147</v>
      </c>
      <c r="Q257" s="0" t="s">
        <v>150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148</v>
      </c>
      <c r="P258" s="0" t="s">
        <v>147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148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116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148</v>
      </c>
      <c r="P261" s="0" t="s">
        <v>147</v>
      </c>
      <c r="Q261" s="0" t="s">
        <v>124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148</v>
      </c>
      <c r="P262" s="0" t="s">
        <v>147</v>
      </c>
      <c r="Q262" s="0" t="s">
        <v>102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148</v>
      </c>
      <c r="P263" s="0" t="s">
        <v>147</v>
      </c>
      <c r="Q263" s="0" t="s">
        <v>105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148</v>
      </c>
      <c r="P264" s="0" t="s">
        <v>147</v>
      </c>
      <c r="Q264" s="0" t="s">
        <v>143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148</v>
      </c>
      <c r="P265" s="0" t="s">
        <v>147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148</v>
      </c>
      <c r="P266" s="0" t="s">
        <v>147</v>
      </c>
      <c r="Q266" s="13" t="s">
        <v>127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148</v>
      </c>
      <c r="P267" s="0" t="s">
        <v>147</v>
      </c>
      <c r="Q267" s="0" t="s">
        <v>154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128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148</v>
      </c>
      <c r="P268" s="0" t="s">
        <v>147</v>
      </c>
      <c r="Q268" s="0" t="s">
        <v>150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148</v>
      </c>
      <c r="P269" s="0" t="s">
        <v>147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148</v>
      </c>
      <c r="P270" s="0" t="s">
        <v>147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148</v>
      </c>
      <c r="P271" s="0" t="s">
        <v>147</v>
      </c>
      <c r="Q271" s="0" t="s">
        <v>105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155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136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116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148</v>
      </c>
      <c r="P273" s="0" t="s">
        <v>147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116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148</v>
      </c>
      <c r="P274" s="0" t="s">
        <v>147</v>
      </c>
      <c r="Q274" s="0" t="s">
        <v>124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148</v>
      </c>
      <c r="P275" s="0" t="s">
        <v>147</v>
      </c>
      <c r="Q275" s="0" t="s">
        <v>154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116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148</v>
      </c>
      <c r="P276" s="0" t="s">
        <v>147</v>
      </c>
      <c r="Q276" s="0" t="s">
        <v>150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148</v>
      </c>
      <c r="P277" s="0" t="s">
        <v>147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156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148</v>
      </c>
      <c r="P278" s="0" t="s">
        <v>147</v>
      </c>
      <c r="Q278" s="0" t="s">
        <v>105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148</v>
      </c>
      <c r="P279" s="0" t="s">
        <v>147</v>
      </c>
      <c r="Q279" s="0" t="s">
        <v>102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121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148</v>
      </c>
      <c r="P280" s="0" t="s">
        <v>147</v>
      </c>
      <c r="Q280" s="0" t="s">
        <v>143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123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148</v>
      </c>
      <c r="P281" s="0" t="s">
        <v>147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126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157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148</v>
      </c>
      <c r="P283" s="0" t="s">
        <v>147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118</v>
      </c>
      <c r="F284" s="7" t="s">
        <v>158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100</v>
      </c>
      <c r="N285" s="0" t="n">
        <v>0</v>
      </c>
      <c r="O285" s="0" t="s">
        <v>148</v>
      </c>
      <c r="P285" s="0" t="s">
        <v>159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97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107</v>
      </c>
      <c r="K286" s="3" t="n">
        <v>12</v>
      </c>
      <c r="L286" s="3" t="n">
        <v>0</v>
      </c>
      <c r="M286" s="0" t="s">
        <v>100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97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100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116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148</v>
      </c>
      <c r="P288" s="0" t="s">
        <v>159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148</v>
      </c>
      <c r="P289" s="0" t="s">
        <v>159</v>
      </c>
      <c r="Q289" s="13" t="s">
        <v>127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160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148</v>
      </c>
      <c r="P290" s="0" t="s">
        <v>159</v>
      </c>
      <c r="Q290" s="0" t="s">
        <v>102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97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100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116</v>
      </c>
      <c r="G292" s="3" t="n">
        <v>56</v>
      </c>
      <c r="H292" s="3" t="n">
        <v>28</v>
      </c>
      <c r="I292" s="7" t="n">
        <v>34</v>
      </c>
      <c r="J292" s="7" t="s">
        <v>128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148</v>
      </c>
      <c r="P292" s="0" t="s">
        <v>147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103</v>
      </c>
      <c r="G293" s="3" t="n">
        <v>59</v>
      </c>
      <c r="H293" s="3" t="n">
        <v>39</v>
      </c>
      <c r="I293" s="3" t="n">
        <v>33</v>
      </c>
      <c r="J293" s="3" t="s">
        <v>106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148</v>
      </c>
      <c r="P293" s="0" t="s">
        <v>159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116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148</v>
      </c>
      <c r="P294" s="0" t="s">
        <v>159</v>
      </c>
      <c r="Q294" s="0" t="s">
        <v>124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116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148</v>
      </c>
      <c r="P295" s="0" t="s">
        <v>147</v>
      </c>
      <c r="Q295" s="0" t="s">
        <v>154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148</v>
      </c>
      <c r="P296" s="0" t="s">
        <v>159</v>
      </c>
      <c r="Q296" s="0" t="s">
        <v>150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148</v>
      </c>
      <c r="P297" s="0" t="s">
        <v>159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148</v>
      </c>
      <c r="P298" s="0" t="s">
        <v>147</v>
      </c>
      <c r="Q298" s="0" t="s">
        <v>105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148</v>
      </c>
      <c r="P299" s="0" t="s">
        <v>147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125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148</v>
      </c>
      <c r="P300" s="0" t="s">
        <v>159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99</v>
      </c>
      <c r="K301" s="3" t="n">
        <v>13</v>
      </c>
      <c r="L301" s="3" t="n">
        <v>0</v>
      </c>
      <c r="M301" s="0" t="s">
        <v>161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125</v>
      </c>
      <c r="K302" s="3" t="n">
        <v>0</v>
      </c>
      <c r="L302" s="3" t="n">
        <v>0</v>
      </c>
      <c r="M302" s="0" t="s">
        <v>162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126</v>
      </c>
      <c r="K303" s="3" t="n">
        <v>9</v>
      </c>
      <c r="L303" s="3" t="n">
        <v>0</v>
      </c>
      <c r="M303" s="0" t="s">
        <v>162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148</v>
      </c>
      <c r="P304" s="0" t="s">
        <v>159</v>
      </c>
      <c r="Q304" s="0" t="s">
        <v>102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148</v>
      </c>
      <c r="P305" s="0" t="s">
        <v>159</v>
      </c>
      <c r="Q305" s="13" t="s">
        <v>127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148</v>
      </c>
      <c r="P306" s="0" t="s">
        <v>159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148</v>
      </c>
      <c r="P307" s="0" t="s">
        <v>159</v>
      </c>
      <c r="Q307" s="0" t="s">
        <v>105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73</v>
      </c>
      <c r="G308" s="3" t="n">
        <v>62</v>
      </c>
      <c r="H308" s="3" t="n">
        <v>35</v>
      </c>
      <c r="I308" s="3" t="n">
        <v>37</v>
      </c>
      <c r="J308" s="3" t="s">
        <v>70</v>
      </c>
      <c r="K308" s="3" t="n">
        <v>9</v>
      </c>
      <c r="L308" s="3" t="n">
        <v>20</v>
      </c>
      <c r="M308" s="0" t="s">
        <v>65</v>
      </c>
      <c r="N308" s="0" t="n">
        <v>0</v>
      </c>
      <c r="O308" s="0" t="s">
        <v>148</v>
      </c>
      <c r="P308" s="0" t="s">
        <v>159</v>
      </c>
      <c r="Q308" s="0" t="s">
        <v>89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3" t="n">
        <v>0</v>
      </c>
      <c r="AR308" s="0" t="n">
        <v>0</v>
      </c>
      <c r="AS308" s="0" t="n">
        <v>1</v>
      </c>
      <c r="AT308" s="0" t="n">
        <v>0</v>
      </c>
      <c r="AU308" s="5" t="n">
        <f aca="false">60*V308-SUM(AV308:AZ308)</f>
        <v>52.55</v>
      </c>
      <c r="AV308" s="4" t="n">
        <f aca="false">20+2/60</f>
        <v>20.0333333333333</v>
      </c>
      <c r="AW308" s="4" t="n">
        <f aca="false">2+25/60</f>
        <v>2.41666666666667</v>
      </c>
      <c r="AX308" s="4" t="n">
        <v>0</v>
      </c>
      <c r="AY308" s="4" t="n">
        <v>0</v>
      </c>
      <c r="AZ308" s="4" t="n">
        <v>0</v>
      </c>
      <c r="BA308" s="0" t="s">
        <v>61</v>
      </c>
      <c r="BB308" s="0" t="s">
        <v>62</v>
      </c>
      <c r="BC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116</v>
      </c>
      <c r="G309" s="3" t="n">
        <v>71</v>
      </c>
      <c r="H309" s="3" t="n">
        <v>28</v>
      </c>
      <c r="I309" s="3" t="n">
        <v>20</v>
      </c>
      <c r="J309" s="7" t="s">
        <v>82</v>
      </c>
      <c r="K309" s="3" t="n">
        <v>8</v>
      </c>
      <c r="L309" s="3" t="n">
        <v>0</v>
      </c>
      <c r="M309" s="0" t="s">
        <v>65</v>
      </c>
      <c r="N309" s="0" t="n">
        <v>0</v>
      </c>
      <c r="O309" s="0" t="s">
        <v>148</v>
      </c>
      <c r="P309" s="0" t="s">
        <v>159</v>
      </c>
      <c r="Q309" s="0" t="s">
        <v>124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3" t="n">
        <v>0</v>
      </c>
      <c r="AR309" s="0" t="n">
        <v>0</v>
      </c>
      <c r="AS309" s="0" t="n">
        <v>0</v>
      </c>
      <c r="AT309" s="0" t="n">
        <v>0</v>
      </c>
      <c r="AU309" s="5" t="n">
        <f aca="false">60*V309-SUM(AV309:AZ309)</f>
        <v>0</v>
      </c>
      <c r="AV309" s="4" t="n">
        <f aca="false">13+13/60</f>
        <v>13.2166666666667</v>
      </c>
      <c r="AW309" s="4" t="n">
        <f aca="false">58</f>
        <v>58</v>
      </c>
      <c r="AX309" s="4" t="n">
        <f aca="false">33+50/60-0.05</f>
        <v>33.7833333333333</v>
      </c>
      <c r="AY309" s="4" t="n">
        <v>0</v>
      </c>
      <c r="AZ309" s="4" t="n">
        <v>0</v>
      </c>
      <c r="BA309" s="0" t="s">
        <v>61</v>
      </c>
      <c r="BB309" s="0" t="s">
        <v>62</v>
      </c>
      <c r="BC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63</v>
      </c>
      <c r="G310" s="7" t="n">
        <v>71</v>
      </c>
      <c r="H310" s="3" t="n">
        <v>43</v>
      </c>
      <c r="I310" s="3" t="n">
        <v>40</v>
      </c>
      <c r="J310" s="3" t="s">
        <v>64</v>
      </c>
      <c r="K310" s="3" t="n">
        <v>21</v>
      </c>
      <c r="L310" s="3" t="n">
        <v>29</v>
      </c>
      <c r="M310" s="0" t="s">
        <v>65</v>
      </c>
      <c r="N310" s="0" t="n">
        <v>0</v>
      </c>
      <c r="O310" s="0" t="s">
        <v>148</v>
      </c>
      <c r="P310" s="0" t="s">
        <v>159</v>
      </c>
      <c r="Q310" s="0" t="s">
        <v>154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3" t="n">
        <v>0</v>
      </c>
      <c r="AR310" s="0" t="n">
        <v>2</v>
      </c>
      <c r="AS310" s="0" t="n">
        <v>0</v>
      </c>
      <c r="AT310" s="0" t="n">
        <v>0</v>
      </c>
      <c r="AU310" s="5" t="n">
        <f aca="false">60*V310-SUM(AV310:AZ310)</f>
        <v>0</v>
      </c>
      <c r="AV310" s="4" t="n">
        <f aca="false">12+42/60</f>
        <v>12.7</v>
      </c>
      <c r="AW310" s="4" t="n">
        <f aca="false">49+24/60</f>
        <v>49.4</v>
      </c>
      <c r="AX310" s="4" t="n">
        <f aca="false">11.9</f>
        <v>11.9</v>
      </c>
      <c r="AY310" s="4" t="n">
        <v>0</v>
      </c>
      <c r="AZ310" s="4" t="n">
        <v>0</v>
      </c>
      <c r="BA310" s="0" t="s">
        <v>61</v>
      </c>
      <c r="BB310" s="0" t="s">
        <v>62</v>
      </c>
      <c r="BC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56</v>
      </c>
      <c r="G311" s="3" t="n">
        <v>62</v>
      </c>
      <c r="H311" s="3" t="n">
        <v>32</v>
      </c>
      <c r="I311" s="3" t="n">
        <v>32</v>
      </c>
      <c r="J311" s="3" t="s">
        <v>70</v>
      </c>
      <c r="K311" s="3" t="n">
        <v>24</v>
      </c>
      <c r="L311" s="3" t="n">
        <v>33</v>
      </c>
      <c r="M311" s="0" t="s">
        <v>65</v>
      </c>
      <c r="N311" s="0" t="n">
        <v>0</v>
      </c>
      <c r="O311" s="0" t="s">
        <v>148</v>
      </c>
      <c r="P311" s="0" t="s">
        <v>159</v>
      </c>
      <c r="Q311" s="0" t="s">
        <v>150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3" t="n">
        <v>4</v>
      </c>
      <c r="AR311" s="0" t="n">
        <v>2</v>
      </c>
      <c r="AS311" s="0" t="n">
        <v>0</v>
      </c>
      <c r="AT311" s="0" t="n">
        <v>0</v>
      </c>
      <c r="AU311" s="5" t="n">
        <f aca="false">60*V311-SUM(AV311:AZ311)</f>
        <v>55.6</v>
      </c>
      <c r="AV311" s="4" t="n">
        <f aca="false">65+5/12</f>
        <v>65.4166666666667</v>
      </c>
      <c r="AW311" s="4" t="n">
        <f aca="false">14+59/60</f>
        <v>14.9833333333333</v>
      </c>
      <c r="AX311" s="4" t="n">
        <v>0</v>
      </c>
      <c r="AY311" s="4" t="n">
        <v>0</v>
      </c>
      <c r="AZ311" s="4" t="n">
        <v>0</v>
      </c>
      <c r="BA311" s="0" t="s">
        <v>61</v>
      </c>
      <c r="BB311" s="0" t="s">
        <v>62</v>
      </c>
      <c r="BC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118</v>
      </c>
      <c r="F312" s="7" t="s">
        <v>73</v>
      </c>
      <c r="G312" s="3" t="n">
        <v>45</v>
      </c>
      <c r="H312" s="3" t="n">
        <v>8</v>
      </c>
      <c r="I312" s="3" t="n">
        <v>22</v>
      </c>
      <c r="J312" s="3" t="s">
        <v>70</v>
      </c>
      <c r="K312" s="3" t="n">
        <v>15</v>
      </c>
      <c r="L312" s="3" t="n">
        <v>0</v>
      </c>
      <c r="M312" s="0" t="s">
        <v>65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116</v>
      </c>
      <c r="G313" s="7" t="n">
        <v>56</v>
      </c>
      <c r="H313" s="3" t="n">
        <v>24</v>
      </c>
      <c r="I313" s="3" t="n">
        <v>29</v>
      </c>
      <c r="J313" s="7" t="s">
        <v>82</v>
      </c>
      <c r="K313" s="3" t="n">
        <v>9</v>
      </c>
      <c r="L313" s="3" t="n">
        <v>0</v>
      </c>
      <c r="M313" s="0" t="s">
        <v>65</v>
      </c>
      <c r="N313" s="0" t="n">
        <v>0</v>
      </c>
      <c r="O313" s="0" t="s">
        <v>148</v>
      </c>
      <c r="P313" s="0" t="s">
        <v>159</v>
      </c>
      <c r="Q313" s="0" t="s">
        <v>89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3" t="n">
        <v>0</v>
      </c>
      <c r="AR313" s="0" t="n">
        <v>0</v>
      </c>
      <c r="AS313" s="0" t="n">
        <v>0</v>
      </c>
      <c r="AT313" s="0" t="n">
        <v>0</v>
      </c>
      <c r="AU313" s="5" t="n">
        <f aca="false">60*V313-SUM(AV313:AZ313)</f>
        <v>52.2833333333333</v>
      </c>
      <c r="AV313" s="4" t="n">
        <f aca="false">22+30/60</f>
        <v>22.5</v>
      </c>
      <c r="AW313" s="4" t="n">
        <f aca="false">49/60</f>
        <v>0.816666666666667</v>
      </c>
      <c r="AX313" s="4" t="n">
        <f aca="false">24/60</f>
        <v>0.4</v>
      </c>
      <c r="AY313" s="4" t="n">
        <v>0</v>
      </c>
      <c r="AZ313" s="4" t="n">
        <v>0</v>
      </c>
      <c r="BA313" s="0" t="s">
        <v>61</v>
      </c>
      <c r="BB313" s="0" t="s">
        <v>62</v>
      </c>
      <c r="BC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116</v>
      </c>
      <c r="G314" s="7" t="n">
        <v>68</v>
      </c>
      <c r="H314" s="3" t="n">
        <v>21</v>
      </c>
      <c r="I314" s="3" t="n">
        <v>17</v>
      </c>
      <c r="J314" s="3" t="s">
        <v>64</v>
      </c>
      <c r="K314" s="3" t="n">
        <v>18</v>
      </c>
      <c r="L314" s="3" t="n">
        <v>24</v>
      </c>
      <c r="M314" s="0" t="s">
        <v>65</v>
      </c>
      <c r="N314" s="0" t="n">
        <v>0</v>
      </c>
      <c r="O314" s="0" t="s">
        <v>148</v>
      </c>
      <c r="P314" s="0" t="s">
        <v>159</v>
      </c>
      <c r="Q314" s="0" t="s">
        <v>96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3" t="n">
        <v>0</v>
      </c>
      <c r="AR314" s="0" t="n">
        <v>4</v>
      </c>
      <c r="AS314" s="0" t="n">
        <v>0</v>
      </c>
      <c r="AT314" s="0" t="n">
        <v>0</v>
      </c>
      <c r="AU314" s="5" t="n">
        <f aca="false">60*V314-SUM(AV314:AZ314)</f>
        <v>109.116666666667</v>
      </c>
      <c r="AV314" s="4" t="n">
        <f aca="false">27+10/60</f>
        <v>27.1666666666667</v>
      </c>
      <c r="AW314" s="4" t="n">
        <f aca="false">15+37/60</f>
        <v>15.6166666666667</v>
      </c>
      <c r="AX314" s="4" t="n">
        <f aca="false">6+6/60</f>
        <v>6.1</v>
      </c>
      <c r="AY314" s="4" t="n">
        <v>0</v>
      </c>
      <c r="AZ314" s="4" t="n">
        <v>0</v>
      </c>
      <c r="BA314" s="0" t="s">
        <v>61</v>
      </c>
      <c r="BB314" s="0" t="s">
        <v>62</v>
      </c>
      <c r="BC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116</v>
      </c>
      <c r="G315" s="3" t="n">
        <v>73</v>
      </c>
      <c r="H315" s="3" t="n">
        <v>26</v>
      </c>
      <c r="I315" s="3" t="n">
        <v>17</v>
      </c>
      <c r="J315" s="3" t="s">
        <v>70</v>
      </c>
      <c r="K315" s="3" t="n">
        <v>13</v>
      </c>
      <c r="L315" s="3" t="n">
        <v>0</v>
      </c>
      <c r="M315" s="0" t="s">
        <v>65</v>
      </c>
      <c r="N315" s="0" t="n">
        <v>0</v>
      </c>
      <c r="O315" s="0" t="s">
        <v>148</v>
      </c>
      <c r="P315" s="0" t="s">
        <v>147</v>
      </c>
      <c r="Q315" s="0" t="s">
        <v>66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3" t="n">
        <v>0</v>
      </c>
      <c r="AR315" s="0" t="n">
        <v>1</v>
      </c>
      <c r="AS315" s="0" t="n">
        <v>0</v>
      </c>
      <c r="AT315" s="0" t="n">
        <v>0</v>
      </c>
      <c r="AU315" s="5" t="n">
        <f aca="false">60*V315-SUM(AV315:AZ315)</f>
        <v>27.4833333333333</v>
      </c>
      <c r="AV315" s="4" t="n">
        <f aca="false">43+31/60</f>
        <v>43.5166666666667</v>
      </c>
      <c r="AW315" s="4" t="s">
        <v>160</v>
      </c>
      <c r="AX315" s="4" t="n">
        <v>1</v>
      </c>
      <c r="AY315" s="4" t="n">
        <v>0</v>
      </c>
      <c r="AZ315" s="4" t="n">
        <v>0</v>
      </c>
      <c r="BA315" s="0" t="s">
        <v>61</v>
      </c>
      <c r="BB315" s="0" t="s">
        <v>62</v>
      </c>
      <c r="BC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63</v>
      </c>
      <c r="G316" s="3" t="n">
        <v>57</v>
      </c>
      <c r="H316" s="3" t="n">
        <v>34</v>
      </c>
      <c r="I316" s="3" t="n">
        <v>42</v>
      </c>
      <c r="J316" s="3" t="s">
        <v>107</v>
      </c>
      <c r="K316" s="3" t="n">
        <v>10</v>
      </c>
      <c r="L316" s="3" t="n">
        <v>0</v>
      </c>
      <c r="M316" s="0" t="s">
        <v>65</v>
      </c>
      <c r="N316" s="0" t="n">
        <v>0</v>
      </c>
      <c r="O316" s="0" t="s">
        <v>148</v>
      </c>
      <c r="P316" s="0" t="s">
        <v>159</v>
      </c>
      <c r="Q316" s="0" t="s">
        <v>102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3" t="n">
        <v>0</v>
      </c>
      <c r="AR316" s="0" t="n">
        <v>1</v>
      </c>
      <c r="AS316" s="0" t="n">
        <v>0</v>
      </c>
      <c r="AT316" s="0" t="n">
        <v>0</v>
      </c>
      <c r="AU316" s="5" t="n">
        <f aca="false">60*V316-SUM(AV316:AZ316)</f>
        <v>4.3</v>
      </c>
      <c r="AV316" s="4" t="n">
        <f aca="false">64</f>
        <v>64</v>
      </c>
      <c r="AW316" s="4" t="n">
        <f aca="false">1+42/60</f>
        <v>1.7</v>
      </c>
      <c r="AX316" s="4" t="n">
        <v>0</v>
      </c>
      <c r="AY316" s="4" t="n">
        <v>0</v>
      </c>
      <c r="AZ316" s="4" t="n">
        <v>0</v>
      </c>
      <c r="BA316" s="0" t="s">
        <v>61</v>
      </c>
      <c r="BB316" s="0" t="s">
        <v>62</v>
      </c>
      <c r="BC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F317" s="7" t="s">
        <v>116</v>
      </c>
      <c r="G317" s="3" t="n">
        <v>68</v>
      </c>
      <c r="H317" s="3" t="n">
        <v>55</v>
      </c>
      <c r="I317" s="3" t="n">
        <v>75</v>
      </c>
      <c r="J317" s="7" t="s">
        <v>123</v>
      </c>
      <c r="K317" s="3" t="n">
        <v>18</v>
      </c>
      <c r="L317" s="3" t="n">
        <v>25</v>
      </c>
      <c r="M317" s="0" t="s">
        <v>65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97</v>
      </c>
      <c r="F318" s="7" t="s">
        <v>86</v>
      </c>
      <c r="G318" s="3" t="n">
        <v>45</v>
      </c>
      <c r="H318" s="3" t="n">
        <v>42</v>
      </c>
      <c r="I318" s="3" t="n">
        <v>90</v>
      </c>
      <c r="J318" s="3" t="s">
        <v>85</v>
      </c>
      <c r="K318" s="3" t="n">
        <v>20</v>
      </c>
      <c r="L318" s="3" t="n">
        <v>32</v>
      </c>
      <c r="M318" s="7" t="s">
        <v>86</v>
      </c>
    </row>
    <row r="319" customFormat="false" ht="12.8" hidden="false" customHeight="false" outlineLevel="0" collapsed="false">
      <c r="A319" s="1" t="n">
        <v>850</v>
      </c>
      <c r="B319" s="2" t="n">
        <v>44196.4951388889</v>
      </c>
      <c r="C319" s="0" t="n">
        <v>0</v>
      </c>
      <c r="D319" s="0" t="s">
        <v>97</v>
      </c>
      <c r="F319" s="7" t="s">
        <v>163</v>
      </c>
      <c r="G319" s="3" t="n">
        <v>37</v>
      </c>
      <c r="H319" s="3" t="n">
        <v>36</v>
      </c>
      <c r="I319" s="3" t="n">
        <v>96</v>
      </c>
      <c r="J319" s="3" t="s">
        <v>85</v>
      </c>
      <c r="K319" s="3" t="n">
        <v>15</v>
      </c>
      <c r="L319" s="3" t="n">
        <v>0</v>
      </c>
      <c r="M319" s="7" t="s">
        <v>163</v>
      </c>
    </row>
    <row r="320" customFormat="false" ht="12.8" hidden="false" customHeight="false" outlineLevel="0" collapsed="false">
      <c r="A320" s="1" t="n">
        <v>851</v>
      </c>
      <c r="B320" s="2" t="n">
        <f aca="false">B319+1</f>
        <v>44197.4951388889</v>
      </c>
      <c r="C320" s="0" t="n">
        <v>0</v>
      </c>
      <c r="D320" s="0" t="s">
        <v>97</v>
      </c>
      <c r="F320" s="7" t="s">
        <v>92</v>
      </c>
      <c r="G320" s="3" t="n">
        <v>39</v>
      </c>
      <c r="H320" s="3" t="n">
        <v>32</v>
      </c>
      <c r="I320" s="3" t="n">
        <v>79</v>
      </c>
      <c r="J320" s="7" t="s">
        <v>146</v>
      </c>
      <c r="K320" s="3" t="n">
        <v>17</v>
      </c>
      <c r="L320" s="3" t="n">
        <v>0</v>
      </c>
      <c r="M320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2021-01-01T15:03:11Z</dcterms:modified>
  <cp:revision>251</cp:revision>
  <dc:subject/>
  <dc:title/>
</cp:coreProperties>
</file>