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d.docs.live.net/d986fd372aca1bb0/2025 reportes/_Formatos/"/>
    </mc:Choice>
  </mc:AlternateContent>
  <xr:revisionPtr revIDLastSave="82" documentId="13_ncr:1_{6ACCA18A-2FAE-43FB-9F2A-455C21C6B1C1}" xr6:coauthVersionLast="47" xr6:coauthVersionMax="47" xr10:uidLastSave="{8C6E4D95-D977-4BD3-B894-8E870ADDF478}"/>
  <bookViews>
    <workbookView xWindow="-120" yWindow="-120" windowWidth="29040" windowHeight="15840" activeTab="1" xr2:uid="{00000000-000D-0000-FFFF-FFFF00000000}"/>
  </bookViews>
  <sheets>
    <sheet name="Instrucciones" sheetId="3" r:id="rId1"/>
    <sheet name="Validación" sheetId="2" r:id="rId2"/>
    <sheet name="Catálogo" sheetId="1" r:id="rId3"/>
    <sheet name="Deudores" sheetId="5" r:id="rId4"/>
    <sheet name="Pasivos" sheetId="7" r:id="rId5"/>
    <sheet name="Opcione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 i="1" l="1"/>
  <c r="A1" i="1"/>
  <c r="B4" i="2"/>
  <c r="K1794" i="1" l="1"/>
  <c r="J1794" i="1"/>
  <c r="K1737" i="1"/>
  <c r="J1737" i="1"/>
  <c r="K1995" i="1" l="1"/>
  <c r="J1995" i="1"/>
  <c r="K1994" i="1"/>
  <c r="J1994" i="1"/>
  <c r="K1993" i="1"/>
  <c r="J1993" i="1"/>
  <c r="K1992" i="1"/>
  <c r="J1992" i="1"/>
  <c r="K1991" i="1"/>
  <c r="J1991" i="1"/>
  <c r="K1990" i="1"/>
  <c r="J1990" i="1"/>
  <c r="K1989" i="1"/>
  <c r="J1989" i="1"/>
  <c r="K1988" i="1"/>
  <c r="J1988" i="1"/>
  <c r="K1987" i="1"/>
  <c r="J1987" i="1"/>
  <c r="K1986" i="1"/>
  <c r="J1986" i="1"/>
  <c r="K1985" i="1"/>
  <c r="J1985" i="1"/>
  <c r="K1984" i="1"/>
  <c r="J1984" i="1"/>
  <c r="K1983" i="1"/>
  <c r="J1983" i="1"/>
  <c r="K1982" i="1"/>
  <c r="J1982" i="1"/>
  <c r="K1981" i="1"/>
  <c r="J1981" i="1"/>
  <c r="K1980" i="1"/>
  <c r="J1980" i="1"/>
  <c r="K1979" i="1"/>
  <c r="J1979" i="1"/>
  <c r="K1978" i="1"/>
  <c r="J1978" i="1"/>
  <c r="K1977" i="1"/>
  <c r="J1977" i="1"/>
  <c r="K1976" i="1"/>
  <c r="J1976" i="1"/>
  <c r="K1975" i="1"/>
  <c r="J1975" i="1"/>
  <c r="K1974" i="1"/>
  <c r="J1974" i="1"/>
  <c r="K1973" i="1"/>
  <c r="J1973" i="1"/>
  <c r="K1972" i="1"/>
  <c r="J1972" i="1"/>
  <c r="K1971" i="1"/>
  <c r="J1971" i="1"/>
  <c r="K1970" i="1"/>
  <c r="J1970" i="1"/>
  <c r="K1969" i="1"/>
  <c r="J1969" i="1"/>
  <c r="K1968" i="1"/>
  <c r="J1968" i="1"/>
  <c r="K1967" i="1"/>
  <c r="J1967" i="1"/>
  <c r="K1966" i="1"/>
  <c r="J1966" i="1"/>
  <c r="K1965" i="1"/>
  <c r="J1965" i="1"/>
  <c r="K1964" i="1"/>
  <c r="J1964" i="1"/>
  <c r="K1963" i="1"/>
  <c r="J1963" i="1"/>
  <c r="K1962" i="1"/>
  <c r="J1962" i="1"/>
  <c r="K1961" i="1"/>
  <c r="J1961" i="1"/>
  <c r="K1960" i="1"/>
  <c r="J1960" i="1"/>
  <c r="K1959" i="1"/>
  <c r="J1959" i="1"/>
  <c r="K1958" i="1"/>
  <c r="J1958" i="1"/>
  <c r="K1957" i="1"/>
  <c r="J1957" i="1"/>
  <c r="K1956" i="1"/>
  <c r="J1956" i="1"/>
  <c r="K1955" i="1"/>
  <c r="J1955" i="1"/>
  <c r="K1954" i="1"/>
  <c r="J1954" i="1"/>
  <c r="K1953" i="1"/>
  <c r="J1953" i="1"/>
  <c r="K1952" i="1"/>
  <c r="J1952" i="1"/>
  <c r="K1951" i="1"/>
  <c r="J1951" i="1"/>
  <c r="K1950" i="1"/>
  <c r="J1950" i="1"/>
  <c r="K1949" i="1"/>
  <c r="J1949" i="1"/>
  <c r="K1948" i="1"/>
  <c r="J1948" i="1"/>
  <c r="K1947" i="1"/>
  <c r="J1947" i="1"/>
  <c r="K1946" i="1"/>
  <c r="J1946" i="1"/>
  <c r="K1945" i="1"/>
  <c r="J1945" i="1"/>
  <c r="K1944" i="1"/>
  <c r="J1944" i="1"/>
  <c r="K1943" i="1"/>
  <c r="J1943" i="1"/>
  <c r="K1942" i="1"/>
  <c r="J1942" i="1"/>
  <c r="K1941" i="1"/>
  <c r="J1941" i="1"/>
  <c r="K1940" i="1"/>
  <c r="J1940" i="1"/>
  <c r="K1939" i="1"/>
  <c r="J1939" i="1"/>
  <c r="K1938" i="1"/>
  <c r="J1938" i="1"/>
  <c r="K1937" i="1"/>
  <c r="J1937" i="1"/>
  <c r="K1936" i="1"/>
  <c r="J1936" i="1"/>
  <c r="K1935" i="1"/>
  <c r="J1935" i="1"/>
  <c r="K1934" i="1"/>
  <c r="J1934" i="1"/>
  <c r="K1933" i="1"/>
  <c r="J1933" i="1"/>
  <c r="K1932" i="1"/>
  <c r="J1932" i="1"/>
  <c r="K1931" i="1"/>
  <c r="J1931" i="1"/>
  <c r="K1930" i="1"/>
  <c r="J1930" i="1"/>
  <c r="K1929" i="1"/>
  <c r="J1929" i="1"/>
  <c r="K1928" i="1"/>
  <c r="J1928" i="1"/>
  <c r="K1927" i="1"/>
  <c r="J1927" i="1"/>
  <c r="K1926" i="1"/>
  <c r="J1926" i="1"/>
  <c r="K1925" i="1"/>
  <c r="J1925" i="1"/>
  <c r="K1924" i="1"/>
  <c r="J1924" i="1"/>
  <c r="K1923" i="1"/>
  <c r="J1923" i="1"/>
  <c r="K1922" i="1"/>
  <c r="J1922" i="1"/>
  <c r="K1921" i="1"/>
  <c r="J1921" i="1"/>
  <c r="K1920" i="1"/>
  <c r="J1920" i="1"/>
  <c r="K1919" i="1"/>
  <c r="J1919" i="1"/>
  <c r="K1918" i="1"/>
  <c r="J1918" i="1"/>
  <c r="K1917" i="1"/>
  <c r="J1917" i="1"/>
  <c r="K1916" i="1"/>
  <c r="J1916" i="1"/>
  <c r="K1915" i="1"/>
  <c r="J1915" i="1"/>
  <c r="K1914" i="1"/>
  <c r="J1914" i="1"/>
  <c r="K1913" i="1"/>
  <c r="J1913" i="1"/>
  <c r="K1912" i="1"/>
  <c r="J1912" i="1"/>
  <c r="K1911" i="1"/>
  <c r="J1911" i="1"/>
  <c r="K1910" i="1"/>
  <c r="J1910" i="1"/>
  <c r="K1909" i="1"/>
  <c r="J1909" i="1"/>
  <c r="K1908" i="1"/>
  <c r="J1908" i="1"/>
  <c r="K1907" i="1"/>
  <c r="J1907" i="1"/>
  <c r="K1906" i="1"/>
  <c r="J1906" i="1"/>
  <c r="K1905" i="1"/>
  <c r="J1905" i="1"/>
  <c r="K1904" i="1"/>
  <c r="J1904" i="1"/>
  <c r="K1903" i="1"/>
  <c r="J1903" i="1"/>
  <c r="K1902" i="1"/>
  <c r="J1902" i="1"/>
  <c r="K1901" i="1"/>
  <c r="J1901" i="1"/>
  <c r="K1900" i="1"/>
  <c r="J1900" i="1"/>
  <c r="K1899" i="1"/>
  <c r="J1899" i="1"/>
  <c r="K1898" i="1"/>
  <c r="J1898" i="1"/>
  <c r="K1897" i="1"/>
  <c r="J1897" i="1"/>
  <c r="K1896" i="1"/>
  <c r="J1896" i="1"/>
  <c r="K1895" i="1"/>
  <c r="J1895" i="1"/>
  <c r="K1894" i="1"/>
  <c r="J1894" i="1"/>
  <c r="K1893" i="1"/>
  <c r="J1893" i="1"/>
  <c r="K1892" i="1"/>
  <c r="J1892" i="1"/>
  <c r="K1891" i="1"/>
  <c r="J1891" i="1"/>
  <c r="K1890" i="1"/>
  <c r="J1890" i="1"/>
  <c r="K1889" i="1"/>
  <c r="J1889" i="1"/>
  <c r="K1888" i="1"/>
  <c r="J1888" i="1"/>
  <c r="K1887" i="1"/>
  <c r="J1887" i="1"/>
  <c r="K1886" i="1"/>
  <c r="J1886" i="1"/>
  <c r="K1885" i="1"/>
  <c r="J1885" i="1"/>
  <c r="K1884" i="1"/>
  <c r="J1884" i="1"/>
  <c r="K1883" i="1"/>
  <c r="J1883" i="1"/>
  <c r="K1882" i="1"/>
  <c r="J1882" i="1"/>
  <c r="K1881" i="1"/>
  <c r="J1881" i="1"/>
  <c r="K1880" i="1"/>
  <c r="J1880" i="1"/>
  <c r="K1879" i="1"/>
  <c r="J1879" i="1"/>
  <c r="K1878" i="1"/>
  <c r="J1878" i="1"/>
  <c r="K1877" i="1"/>
  <c r="J1877" i="1"/>
  <c r="K1876" i="1"/>
  <c r="J1876" i="1"/>
  <c r="K1875" i="1"/>
  <c r="J1875" i="1"/>
  <c r="K1874" i="1"/>
  <c r="J1874" i="1"/>
  <c r="K1873" i="1"/>
  <c r="J1873" i="1"/>
  <c r="K1872" i="1"/>
  <c r="J1872" i="1"/>
  <c r="K1871" i="1"/>
  <c r="J1871" i="1"/>
  <c r="K1870" i="1"/>
  <c r="J1870" i="1"/>
  <c r="K1869" i="1"/>
  <c r="J1869" i="1"/>
  <c r="K1868" i="1"/>
  <c r="J1868" i="1"/>
  <c r="K1867" i="1"/>
  <c r="J1867" i="1"/>
  <c r="K1866" i="1"/>
  <c r="J1866" i="1"/>
  <c r="K1865" i="1"/>
  <c r="J1865" i="1"/>
  <c r="K1864" i="1"/>
  <c r="J1864" i="1"/>
  <c r="K1863" i="1"/>
  <c r="J1863" i="1"/>
  <c r="K1862" i="1"/>
  <c r="J1862" i="1"/>
  <c r="K1861" i="1"/>
  <c r="J1861" i="1"/>
  <c r="K1860" i="1"/>
  <c r="J1860" i="1"/>
  <c r="K1859" i="1"/>
  <c r="J1859" i="1"/>
  <c r="K1858" i="1"/>
  <c r="J1858" i="1"/>
  <c r="K1857" i="1"/>
  <c r="J1857" i="1"/>
  <c r="K1856" i="1"/>
  <c r="J1856" i="1"/>
  <c r="K1855" i="1"/>
  <c r="J1855" i="1"/>
  <c r="K1854" i="1"/>
  <c r="J1854" i="1"/>
  <c r="K1853" i="1"/>
  <c r="J1853" i="1"/>
  <c r="K1852" i="1"/>
  <c r="J1852" i="1"/>
  <c r="K1851" i="1"/>
  <c r="J1851" i="1"/>
  <c r="K1850" i="1"/>
  <c r="J1850" i="1"/>
  <c r="K1849" i="1"/>
  <c r="J1849" i="1"/>
  <c r="K1848" i="1"/>
  <c r="J1848" i="1"/>
  <c r="K1847" i="1"/>
  <c r="J1847" i="1"/>
  <c r="K1846" i="1"/>
  <c r="J1846" i="1"/>
  <c r="K1845" i="1"/>
  <c r="J1845" i="1"/>
  <c r="K1844" i="1"/>
  <c r="J1844" i="1"/>
  <c r="K1843" i="1"/>
  <c r="J1843" i="1"/>
  <c r="K1842" i="1"/>
  <c r="J1842" i="1"/>
  <c r="K1841" i="1"/>
  <c r="J1841" i="1"/>
  <c r="K1840" i="1"/>
  <c r="J1840" i="1"/>
  <c r="K1839" i="1"/>
  <c r="J1839" i="1"/>
  <c r="K1838" i="1"/>
  <c r="J1838" i="1"/>
  <c r="K1837" i="1"/>
  <c r="J1837" i="1"/>
  <c r="K1836" i="1"/>
  <c r="J1836" i="1"/>
  <c r="K1835" i="1"/>
  <c r="J1835" i="1"/>
  <c r="K1834" i="1"/>
  <c r="J1834" i="1"/>
  <c r="K1833" i="1"/>
  <c r="J1833" i="1"/>
  <c r="K1832" i="1"/>
  <c r="J1832" i="1"/>
  <c r="K1831" i="1"/>
  <c r="J1831" i="1"/>
  <c r="K1830" i="1"/>
  <c r="J1830" i="1"/>
  <c r="K1829" i="1"/>
  <c r="J1829" i="1"/>
  <c r="K1828" i="1"/>
  <c r="J1828" i="1"/>
  <c r="K1827" i="1"/>
  <c r="J1827" i="1"/>
  <c r="K1826" i="1"/>
  <c r="J1826" i="1"/>
  <c r="K1825" i="1"/>
  <c r="J1825" i="1"/>
  <c r="K1824" i="1"/>
  <c r="J1824" i="1"/>
  <c r="K1823" i="1"/>
  <c r="J1823" i="1"/>
  <c r="K1822" i="1"/>
  <c r="J1822" i="1"/>
  <c r="K1821" i="1"/>
  <c r="J1821" i="1"/>
  <c r="K1820" i="1"/>
  <c r="J1820" i="1"/>
  <c r="K1819" i="1"/>
  <c r="J1819" i="1"/>
  <c r="K1818" i="1"/>
  <c r="J1818" i="1"/>
  <c r="K1817" i="1"/>
  <c r="J1817" i="1"/>
  <c r="K1816" i="1"/>
  <c r="J1816" i="1"/>
  <c r="K1815" i="1"/>
  <c r="J1815" i="1"/>
  <c r="K1814" i="1"/>
  <c r="J1814" i="1"/>
  <c r="K1813" i="1"/>
  <c r="J1813" i="1"/>
  <c r="K1812" i="1"/>
  <c r="J1812" i="1"/>
  <c r="K1811" i="1"/>
  <c r="J1811" i="1"/>
  <c r="K1810" i="1"/>
  <c r="J1810" i="1"/>
  <c r="K1809" i="1"/>
  <c r="J1809" i="1"/>
  <c r="K1808" i="1"/>
  <c r="J1808" i="1"/>
  <c r="K1807" i="1"/>
  <c r="J1807" i="1"/>
  <c r="K1806" i="1"/>
  <c r="J1806" i="1"/>
  <c r="K1805" i="1"/>
  <c r="J1805" i="1"/>
  <c r="K1804" i="1"/>
  <c r="J1804" i="1"/>
  <c r="K1803" i="1"/>
  <c r="J1803" i="1"/>
  <c r="K1802" i="1"/>
  <c r="J1802" i="1"/>
  <c r="K1801" i="1"/>
  <c r="J1801" i="1"/>
  <c r="K1800" i="1"/>
  <c r="J1800" i="1"/>
  <c r="K1799" i="1"/>
  <c r="J1799" i="1"/>
  <c r="K1798" i="1"/>
  <c r="J1798" i="1"/>
  <c r="K1797" i="1"/>
  <c r="J1797" i="1"/>
  <c r="K1796" i="1"/>
  <c r="J1796" i="1"/>
  <c r="K1795" i="1"/>
  <c r="J1795" i="1"/>
  <c r="K1793" i="1"/>
  <c r="J1793" i="1"/>
  <c r="K1792" i="1"/>
  <c r="J1792" i="1"/>
  <c r="K1791" i="1"/>
  <c r="J1791" i="1"/>
  <c r="K1790" i="1"/>
  <c r="J1790" i="1"/>
  <c r="K1789" i="1"/>
  <c r="J1789" i="1"/>
  <c r="K1788" i="1"/>
  <c r="J1788" i="1"/>
  <c r="K1787" i="1"/>
  <c r="J1787" i="1"/>
  <c r="K1786" i="1"/>
  <c r="J1786" i="1"/>
  <c r="K1785" i="1"/>
  <c r="J1785" i="1"/>
  <c r="K1784" i="1"/>
  <c r="J1784" i="1"/>
  <c r="K1783" i="1"/>
  <c r="J1783" i="1"/>
  <c r="K1782" i="1"/>
  <c r="J1782" i="1"/>
  <c r="K1781" i="1"/>
  <c r="J1781" i="1"/>
  <c r="K1780" i="1"/>
  <c r="J1780" i="1"/>
  <c r="K1779" i="1"/>
  <c r="J1779" i="1"/>
  <c r="K1778" i="1"/>
  <c r="J1778" i="1"/>
  <c r="K1777" i="1"/>
  <c r="J1777" i="1"/>
  <c r="K1776" i="1"/>
  <c r="J1776" i="1"/>
  <c r="K1775" i="1"/>
  <c r="J1775" i="1"/>
  <c r="K1774" i="1"/>
  <c r="J1774" i="1"/>
  <c r="K1773" i="1"/>
  <c r="J1773" i="1"/>
  <c r="K1772" i="1"/>
  <c r="J1772" i="1"/>
  <c r="K1771" i="1"/>
  <c r="J1771" i="1"/>
  <c r="K1770" i="1"/>
  <c r="J1770" i="1"/>
  <c r="K1769" i="1"/>
  <c r="J1769" i="1"/>
  <c r="K1768" i="1"/>
  <c r="J1768" i="1"/>
  <c r="K1767" i="1"/>
  <c r="J1767" i="1"/>
  <c r="K1766" i="1"/>
  <c r="J1766" i="1"/>
  <c r="K1765" i="1"/>
  <c r="J1765" i="1"/>
  <c r="K1764" i="1"/>
  <c r="J1764" i="1"/>
  <c r="K1763" i="1"/>
  <c r="J1763" i="1"/>
  <c r="K1762" i="1"/>
  <c r="J1762" i="1"/>
  <c r="K1761" i="1"/>
  <c r="J1761" i="1"/>
  <c r="K1760" i="1"/>
  <c r="J1760" i="1"/>
  <c r="K1759" i="1"/>
  <c r="J1759" i="1"/>
  <c r="K1758" i="1"/>
  <c r="J1758" i="1"/>
  <c r="K1757" i="1"/>
  <c r="J1757" i="1"/>
  <c r="K1756" i="1"/>
  <c r="J1756" i="1"/>
  <c r="K1755" i="1"/>
  <c r="J1755" i="1"/>
  <c r="K1754" i="1"/>
  <c r="J1754" i="1"/>
  <c r="K1753" i="1"/>
  <c r="J1753" i="1"/>
  <c r="K1752" i="1"/>
  <c r="J1752" i="1"/>
  <c r="K1751" i="1"/>
  <c r="J1751" i="1"/>
  <c r="K1750" i="1"/>
  <c r="J1750" i="1"/>
  <c r="K1749" i="1"/>
  <c r="J1749" i="1"/>
  <c r="K1748" i="1"/>
  <c r="J1748" i="1"/>
  <c r="K1747" i="1"/>
  <c r="J1747" i="1"/>
  <c r="K1746" i="1"/>
  <c r="J1746" i="1"/>
  <c r="K1745" i="1"/>
  <c r="J1745" i="1"/>
  <c r="K1744" i="1"/>
  <c r="J1744" i="1"/>
  <c r="K1743" i="1"/>
  <c r="J1743" i="1"/>
  <c r="K1742" i="1"/>
  <c r="J1742" i="1"/>
  <c r="K1741" i="1"/>
  <c r="J1741" i="1"/>
  <c r="K1740" i="1"/>
  <c r="J1740" i="1"/>
  <c r="K1739" i="1"/>
  <c r="J1739" i="1"/>
  <c r="K1738" i="1"/>
  <c r="J1738" i="1"/>
  <c r="K1736" i="1"/>
  <c r="J1736" i="1"/>
  <c r="K1735" i="1"/>
  <c r="J1735" i="1"/>
  <c r="K1734" i="1"/>
  <c r="J1734" i="1"/>
  <c r="K1733" i="1"/>
  <c r="J1733" i="1"/>
  <c r="K1732" i="1"/>
  <c r="J1732" i="1"/>
  <c r="K1731" i="1"/>
  <c r="J1731" i="1"/>
  <c r="K1730" i="1"/>
  <c r="J1730" i="1"/>
  <c r="K1729" i="1"/>
  <c r="J1729" i="1"/>
  <c r="K1728" i="1"/>
  <c r="J1728" i="1"/>
  <c r="K1727" i="1"/>
  <c r="J1727" i="1"/>
  <c r="K1726" i="1"/>
  <c r="J1726" i="1"/>
  <c r="K1725" i="1"/>
  <c r="J1725" i="1"/>
  <c r="K1724" i="1"/>
  <c r="J1724" i="1"/>
  <c r="K1723" i="1"/>
  <c r="J1723" i="1"/>
  <c r="K1722" i="1"/>
  <c r="J1722" i="1"/>
  <c r="K1721" i="1"/>
  <c r="J1721" i="1"/>
  <c r="K1720" i="1"/>
  <c r="J1720" i="1"/>
  <c r="K1719" i="1"/>
  <c r="J1719" i="1"/>
  <c r="K1718" i="1"/>
  <c r="J1718" i="1"/>
  <c r="K1717" i="1"/>
  <c r="J1717" i="1"/>
  <c r="K1716" i="1"/>
  <c r="J1716" i="1"/>
  <c r="K1715" i="1"/>
  <c r="J1715" i="1"/>
  <c r="K1714" i="1"/>
  <c r="J1714" i="1"/>
  <c r="K1713" i="1"/>
  <c r="J1713" i="1"/>
  <c r="K1712" i="1"/>
  <c r="J1712" i="1"/>
  <c r="K1711" i="1"/>
  <c r="J1711" i="1"/>
  <c r="K1710" i="1"/>
  <c r="J1710" i="1"/>
  <c r="K1709" i="1"/>
  <c r="J1709" i="1"/>
  <c r="K1708" i="1"/>
  <c r="J1708" i="1"/>
  <c r="K1707" i="1"/>
  <c r="J1707" i="1"/>
  <c r="K1706" i="1"/>
  <c r="J1706" i="1"/>
  <c r="K1705" i="1"/>
  <c r="J1705" i="1"/>
  <c r="K1704" i="1"/>
  <c r="J1704" i="1"/>
  <c r="K1703" i="1"/>
  <c r="J1703" i="1"/>
  <c r="K1702" i="1"/>
  <c r="J1702" i="1"/>
  <c r="K1701" i="1"/>
  <c r="J1701" i="1"/>
  <c r="K1700" i="1"/>
  <c r="J1700" i="1"/>
  <c r="K1699" i="1"/>
  <c r="J1699" i="1"/>
  <c r="K1698" i="1"/>
  <c r="J1698" i="1"/>
  <c r="K1697" i="1"/>
  <c r="J1697" i="1"/>
  <c r="K1696" i="1"/>
  <c r="J1696" i="1"/>
  <c r="K1695" i="1"/>
  <c r="J1695" i="1"/>
  <c r="K1694" i="1"/>
  <c r="J1694" i="1"/>
  <c r="K1693" i="1"/>
  <c r="J1693" i="1"/>
  <c r="K1692" i="1"/>
  <c r="J1692" i="1"/>
  <c r="K1691" i="1"/>
  <c r="J1691" i="1"/>
  <c r="K1690" i="1"/>
  <c r="J1690" i="1"/>
  <c r="K1689" i="1"/>
  <c r="J1689" i="1"/>
  <c r="K1688" i="1"/>
  <c r="J1688" i="1"/>
  <c r="K1687" i="1"/>
  <c r="J1687" i="1"/>
  <c r="K1686" i="1"/>
  <c r="J1686" i="1"/>
  <c r="K1685" i="1"/>
  <c r="J1685" i="1"/>
  <c r="K1684" i="1"/>
  <c r="J1684" i="1"/>
  <c r="K1683" i="1"/>
  <c r="J1683" i="1"/>
  <c r="K1682" i="1"/>
  <c r="J1682" i="1"/>
  <c r="K1681" i="1"/>
  <c r="J1681" i="1"/>
  <c r="K1680" i="1"/>
  <c r="J1680" i="1"/>
  <c r="K1679" i="1"/>
  <c r="J1679" i="1"/>
  <c r="K1678" i="1"/>
  <c r="J1678" i="1"/>
  <c r="K1677" i="1"/>
  <c r="J1677" i="1"/>
  <c r="K1676" i="1"/>
  <c r="J1676" i="1"/>
  <c r="K1675" i="1"/>
  <c r="J1675" i="1"/>
  <c r="K1674" i="1"/>
  <c r="J1674" i="1"/>
  <c r="K1673" i="1"/>
  <c r="J1673" i="1"/>
  <c r="K1672" i="1"/>
  <c r="J1672" i="1"/>
  <c r="K1671" i="1"/>
  <c r="J1671" i="1"/>
  <c r="K1670" i="1"/>
  <c r="J1670" i="1"/>
  <c r="K1669" i="1"/>
  <c r="J1669" i="1"/>
  <c r="K1668" i="1"/>
  <c r="J1668" i="1"/>
  <c r="K1667" i="1"/>
  <c r="J1667" i="1"/>
  <c r="K1666" i="1"/>
  <c r="J1666" i="1"/>
  <c r="K1665" i="1"/>
  <c r="J1665" i="1"/>
  <c r="K1664" i="1"/>
  <c r="J1664" i="1"/>
  <c r="K1663" i="1"/>
  <c r="J1663" i="1"/>
  <c r="K1662" i="1"/>
  <c r="J1662" i="1"/>
  <c r="K1661" i="1"/>
  <c r="J1661" i="1"/>
  <c r="K1660" i="1"/>
  <c r="J1660" i="1"/>
  <c r="K1659" i="1"/>
  <c r="J1659" i="1"/>
  <c r="K1658" i="1"/>
  <c r="J1658" i="1"/>
  <c r="K1657" i="1"/>
  <c r="J1657" i="1"/>
  <c r="K1656" i="1"/>
  <c r="J1656" i="1"/>
  <c r="K1655" i="1"/>
  <c r="J1655" i="1"/>
  <c r="K1654" i="1"/>
  <c r="J1654" i="1"/>
  <c r="K1653" i="1"/>
  <c r="J1653" i="1"/>
  <c r="K1652" i="1"/>
  <c r="J1652" i="1"/>
  <c r="K1651" i="1"/>
  <c r="J1651" i="1"/>
  <c r="K1650" i="1"/>
  <c r="J1650" i="1"/>
  <c r="K1649" i="1"/>
  <c r="J1649" i="1"/>
  <c r="K1648" i="1"/>
  <c r="J1648" i="1"/>
  <c r="K1647" i="1"/>
  <c r="J1647" i="1"/>
  <c r="K1646" i="1"/>
  <c r="J1646" i="1"/>
  <c r="K1645" i="1"/>
  <c r="J1645" i="1"/>
  <c r="K1644" i="1"/>
  <c r="J1644" i="1"/>
  <c r="K1643" i="1"/>
  <c r="J1643" i="1"/>
  <c r="K1642" i="1"/>
  <c r="J1642" i="1"/>
  <c r="K1641" i="1"/>
  <c r="J1641" i="1"/>
  <c r="K1640" i="1"/>
  <c r="J1640" i="1"/>
  <c r="K1639" i="1"/>
  <c r="J1639" i="1"/>
  <c r="K1638" i="1"/>
  <c r="J1638" i="1"/>
  <c r="K1637" i="1"/>
  <c r="J1637" i="1"/>
  <c r="K1636" i="1"/>
  <c r="J1636" i="1"/>
  <c r="K1635" i="1"/>
  <c r="J1635" i="1"/>
  <c r="K1634" i="1"/>
  <c r="J1634" i="1"/>
  <c r="K1633" i="1"/>
  <c r="J1633" i="1"/>
  <c r="K1632" i="1"/>
  <c r="J1632" i="1"/>
  <c r="K1631" i="1"/>
  <c r="J1631" i="1"/>
  <c r="K1630" i="1"/>
  <c r="J1630" i="1"/>
  <c r="K1629" i="1"/>
  <c r="J1629" i="1"/>
  <c r="K1628" i="1"/>
  <c r="J1628" i="1"/>
  <c r="K1627" i="1"/>
  <c r="J1627" i="1"/>
  <c r="K1626" i="1"/>
  <c r="J1626" i="1"/>
  <c r="K1625" i="1"/>
  <c r="J1625" i="1"/>
  <c r="K1624" i="1"/>
  <c r="J1624" i="1"/>
  <c r="K1623" i="1"/>
  <c r="J1623" i="1"/>
  <c r="K1622" i="1"/>
  <c r="J1622" i="1"/>
  <c r="K1621" i="1"/>
  <c r="J1621" i="1"/>
  <c r="K1620" i="1"/>
  <c r="J1620" i="1"/>
  <c r="K1619" i="1"/>
  <c r="J1619" i="1"/>
  <c r="K1618" i="1"/>
  <c r="J1618" i="1"/>
  <c r="K1617" i="1"/>
  <c r="J1617" i="1"/>
  <c r="K1616" i="1"/>
  <c r="J1616" i="1"/>
  <c r="K1615" i="1"/>
  <c r="J1615" i="1"/>
  <c r="K1614" i="1"/>
  <c r="J1614" i="1"/>
  <c r="K1613" i="1"/>
  <c r="J1613" i="1"/>
  <c r="K1612" i="1"/>
  <c r="J1612" i="1"/>
  <c r="K1611" i="1"/>
  <c r="J1611" i="1"/>
  <c r="K1610" i="1"/>
  <c r="J1610" i="1"/>
  <c r="K1609" i="1"/>
  <c r="J1609" i="1"/>
  <c r="K1608" i="1"/>
  <c r="J1608" i="1"/>
  <c r="K1607" i="1"/>
  <c r="J1607" i="1"/>
  <c r="K1606" i="1"/>
  <c r="J1606" i="1"/>
  <c r="K1605" i="1"/>
  <c r="J1605" i="1"/>
  <c r="K1604" i="1"/>
  <c r="J1604" i="1"/>
  <c r="K1603" i="1"/>
  <c r="J1603" i="1"/>
  <c r="K1602" i="1"/>
  <c r="J1602" i="1"/>
  <c r="K1601" i="1"/>
  <c r="J1601" i="1"/>
  <c r="K1600" i="1"/>
  <c r="J1600" i="1"/>
  <c r="K1599" i="1"/>
  <c r="J1599" i="1"/>
  <c r="K1598" i="1"/>
  <c r="J1598" i="1"/>
  <c r="K1597" i="1"/>
  <c r="J1597" i="1"/>
  <c r="K1596" i="1"/>
  <c r="J1596" i="1"/>
  <c r="K1595" i="1"/>
  <c r="J1595" i="1"/>
  <c r="K1594" i="1"/>
  <c r="J1594" i="1"/>
  <c r="K1593" i="1"/>
  <c r="J1593" i="1"/>
  <c r="K1592" i="1"/>
  <c r="J1592" i="1"/>
  <c r="K1591" i="1"/>
  <c r="J1591" i="1"/>
  <c r="K1590" i="1"/>
  <c r="J1590" i="1"/>
  <c r="K1589" i="1"/>
  <c r="J1589" i="1"/>
  <c r="K1588" i="1"/>
  <c r="J1588" i="1"/>
  <c r="K1587" i="1"/>
  <c r="J1587" i="1"/>
  <c r="K1586" i="1"/>
  <c r="J1586" i="1"/>
  <c r="K1585" i="1"/>
  <c r="J1585" i="1"/>
  <c r="K1584" i="1"/>
  <c r="J1584" i="1"/>
  <c r="K1583" i="1"/>
  <c r="J1583" i="1"/>
  <c r="K1582" i="1"/>
  <c r="J1582" i="1"/>
  <c r="K1581" i="1"/>
  <c r="J1581" i="1"/>
  <c r="K1580" i="1"/>
  <c r="J1580" i="1"/>
  <c r="K1579" i="1"/>
  <c r="J1579" i="1"/>
  <c r="K1578" i="1"/>
  <c r="J1578" i="1"/>
  <c r="K1577" i="1"/>
  <c r="J1577" i="1"/>
  <c r="K1576" i="1"/>
  <c r="J1576" i="1"/>
  <c r="K1575" i="1"/>
  <c r="J1575" i="1"/>
  <c r="K1574" i="1"/>
  <c r="J1574" i="1"/>
  <c r="K1573" i="1"/>
  <c r="J1573" i="1"/>
  <c r="K1572" i="1"/>
  <c r="J1572" i="1"/>
  <c r="K1571" i="1"/>
  <c r="J1571" i="1"/>
  <c r="K1570" i="1"/>
  <c r="J1570" i="1"/>
  <c r="K1569" i="1"/>
  <c r="J1569" i="1"/>
  <c r="K1568" i="1"/>
  <c r="J1568" i="1"/>
  <c r="K1567" i="1"/>
  <c r="J1567" i="1"/>
  <c r="K1566" i="1"/>
  <c r="J1566" i="1"/>
  <c r="K1565" i="1"/>
  <c r="J1565" i="1"/>
  <c r="K1564" i="1"/>
  <c r="J1564" i="1"/>
  <c r="K1563" i="1"/>
  <c r="J1563" i="1"/>
  <c r="K1562" i="1"/>
  <c r="J1562" i="1"/>
  <c r="K1561" i="1"/>
  <c r="J1561" i="1"/>
  <c r="K1560" i="1"/>
  <c r="J1560" i="1"/>
  <c r="K1559" i="1"/>
  <c r="J1559" i="1"/>
  <c r="K1558" i="1"/>
  <c r="J1558" i="1"/>
  <c r="K1557" i="1"/>
  <c r="J1557" i="1"/>
  <c r="K1556" i="1"/>
  <c r="J1556" i="1"/>
  <c r="K1555" i="1"/>
  <c r="J1555" i="1"/>
  <c r="K1554" i="1"/>
  <c r="J1554" i="1"/>
  <c r="K1553" i="1"/>
  <c r="J1553" i="1"/>
  <c r="K1552" i="1"/>
  <c r="J1552" i="1"/>
  <c r="K1551" i="1"/>
  <c r="J1551" i="1"/>
  <c r="K1550" i="1"/>
  <c r="J1550" i="1"/>
  <c r="K1549" i="1"/>
  <c r="J1549" i="1"/>
  <c r="K1548" i="1"/>
  <c r="J1548" i="1"/>
  <c r="K1547" i="1"/>
  <c r="J1547" i="1"/>
  <c r="K1546" i="1"/>
  <c r="J1546" i="1"/>
  <c r="K1545" i="1"/>
  <c r="J1545" i="1"/>
  <c r="K1544" i="1"/>
  <c r="J1544" i="1"/>
  <c r="K1543" i="1"/>
  <c r="J1543" i="1"/>
  <c r="K1542" i="1"/>
  <c r="J1542" i="1"/>
  <c r="K1541" i="1"/>
  <c r="J1541" i="1"/>
  <c r="K1540" i="1"/>
  <c r="J1540" i="1"/>
  <c r="K1539" i="1"/>
  <c r="J1539" i="1"/>
  <c r="K1538" i="1"/>
  <c r="J1538" i="1"/>
  <c r="K1537" i="1"/>
  <c r="J1537" i="1"/>
  <c r="K1536" i="1"/>
  <c r="J1536" i="1"/>
  <c r="K1535" i="1"/>
  <c r="J1535" i="1"/>
  <c r="K1534" i="1"/>
  <c r="J1534" i="1"/>
  <c r="K1533" i="1"/>
  <c r="J1533" i="1"/>
  <c r="K1532" i="1"/>
  <c r="J1532" i="1"/>
  <c r="K1531" i="1"/>
  <c r="J1531" i="1"/>
  <c r="K1530" i="1"/>
  <c r="J1530" i="1"/>
  <c r="K1529" i="1"/>
  <c r="J1529" i="1"/>
  <c r="K1528" i="1"/>
  <c r="J1528" i="1"/>
  <c r="K1527" i="1"/>
  <c r="J1527" i="1"/>
  <c r="K1526" i="1"/>
  <c r="J1526" i="1"/>
  <c r="K1525" i="1"/>
  <c r="J1525" i="1"/>
  <c r="K1524" i="1"/>
  <c r="J1524" i="1"/>
  <c r="K1523" i="1"/>
  <c r="J1523" i="1"/>
  <c r="K1522" i="1"/>
  <c r="J1522" i="1"/>
  <c r="K1521" i="1"/>
  <c r="J1521" i="1"/>
  <c r="K1520" i="1"/>
  <c r="J1520" i="1"/>
  <c r="K1519" i="1"/>
  <c r="J1519" i="1"/>
  <c r="K1518" i="1"/>
  <c r="J1518" i="1"/>
  <c r="K1517" i="1"/>
  <c r="J1517" i="1"/>
  <c r="K1516" i="1"/>
  <c r="J1516" i="1"/>
  <c r="K1515" i="1"/>
  <c r="J1515" i="1"/>
  <c r="K1514" i="1"/>
  <c r="J1514" i="1"/>
  <c r="K1513" i="1"/>
  <c r="J1513" i="1"/>
  <c r="K1512" i="1"/>
  <c r="J1512" i="1"/>
  <c r="K1511" i="1"/>
  <c r="J1511" i="1"/>
  <c r="K1510" i="1"/>
  <c r="J1510" i="1"/>
  <c r="K1509" i="1"/>
  <c r="J1509" i="1"/>
  <c r="K1508" i="1"/>
  <c r="J1508" i="1"/>
  <c r="K1507" i="1"/>
  <c r="J1507" i="1"/>
  <c r="K1506" i="1"/>
  <c r="J1506" i="1"/>
  <c r="K1505" i="1"/>
  <c r="J1505" i="1"/>
  <c r="K1504" i="1"/>
  <c r="J1504" i="1"/>
  <c r="K1503" i="1"/>
  <c r="J1503" i="1"/>
  <c r="K1502" i="1"/>
  <c r="J1502" i="1"/>
  <c r="K1501" i="1"/>
  <c r="J1501" i="1"/>
  <c r="K1500" i="1"/>
  <c r="J1500" i="1"/>
  <c r="K1499" i="1"/>
  <c r="J1499" i="1"/>
  <c r="K1498" i="1"/>
  <c r="J1498" i="1"/>
  <c r="K1497" i="1"/>
  <c r="J1497" i="1"/>
  <c r="K1496" i="1"/>
  <c r="J1496" i="1"/>
  <c r="K1495" i="1"/>
  <c r="J1495" i="1"/>
  <c r="K1494" i="1"/>
  <c r="J1494" i="1"/>
  <c r="K1493" i="1"/>
  <c r="J1493" i="1"/>
  <c r="K1492" i="1"/>
  <c r="J1492" i="1"/>
  <c r="K1491" i="1"/>
  <c r="J1491" i="1"/>
  <c r="K1490" i="1"/>
  <c r="J1490" i="1"/>
  <c r="K1489" i="1"/>
  <c r="J1489" i="1"/>
  <c r="K1488" i="1"/>
  <c r="J1488" i="1"/>
  <c r="K1487" i="1"/>
  <c r="J1487" i="1"/>
  <c r="K1486" i="1"/>
  <c r="J1486" i="1"/>
  <c r="K1485" i="1"/>
  <c r="J1485" i="1"/>
  <c r="K1484" i="1"/>
  <c r="J1484" i="1"/>
  <c r="K1483" i="1"/>
  <c r="J1483" i="1"/>
  <c r="K1482" i="1"/>
  <c r="J1482" i="1"/>
  <c r="K1481" i="1"/>
  <c r="J1481" i="1"/>
  <c r="K1480" i="1"/>
  <c r="J1480" i="1"/>
  <c r="K1479" i="1"/>
  <c r="J1479" i="1"/>
  <c r="K1478" i="1"/>
  <c r="J1478" i="1"/>
  <c r="K1477" i="1"/>
  <c r="J1477" i="1"/>
  <c r="K1476" i="1"/>
  <c r="J1476" i="1"/>
  <c r="K1475" i="1"/>
  <c r="J1475" i="1"/>
  <c r="K1474" i="1"/>
  <c r="J1474" i="1"/>
  <c r="K1473" i="1"/>
  <c r="J1473" i="1"/>
  <c r="K1472" i="1"/>
  <c r="J1472" i="1"/>
  <c r="K1471" i="1"/>
  <c r="J1471" i="1"/>
  <c r="K1470" i="1"/>
  <c r="J1470" i="1"/>
  <c r="K1469" i="1"/>
  <c r="J1469" i="1"/>
  <c r="K1468" i="1"/>
  <c r="J1468" i="1"/>
  <c r="K1467" i="1"/>
  <c r="J1467" i="1"/>
  <c r="K1466" i="1"/>
  <c r="J1466" i="1"/>
  <c r="K1465" i="1"/>
  <c r="J1465" i="1"/>
  <c r="K1464" i="1"/>
  <c r="J1464" i="1"/>
  <c r="K1463" i="1"/>
  <c r="J1463" i="1"/>
  <c r="K1462" i="1"/>
  <c r="J1462" i="1"/>
  <c r="K1461" i="1"/>
  <c r="J1461" i="1"/>
  <c r="K1460" i="1"/>
  <c r="J1460" i="1"/>
  <c r="K1459" i="1"/>
  <c r="J1459" i="1"/>
  <c r="K1458" i="1"/>
  <c r="J1458" i="1"/>
  <c r="K1457" i="1"/>
  <c r="J1457" i="1"/>
  <c r="K1456" i="1"/>
  <c r="J1456" i="1"/>
  <c r="K1455" i="1"/>
  <c r="J1455" i="1"/>
  <c r="K1454" i="1"/>
  <c r="J1454" i="1"/>
  <c r="K1453" i="1"/>
  <c r="J1453" i="1"/>
  <c r="K1452" i="1"/>
  <c r="J1452" i="1"/>
  <c r="K1451" i="1"/>
  <c r="J1451" i="1"/>
  <c r="K1450" i="1"/>
  <c r="J1450" i="1"/>
  <c r="K1449" i="1"/>
  <c r="J1449" i="1"/>
  <c r="K1448" i="1"/>
  <c r="J1448" i="1"/>
  <c r="K1447" i="1"/>
  <c r="J1447" i="1"/>
  <c r="K1446" i="1"/>
  <c r="J1446" i="1"/>
  <c r="K1445" i="1"/>
  <c r="J1445" i="1"/>
  <c r="K1444" i="1"/>
  <c r="J1444" i="1"/>
  <c r="K1443" i="1"/>
  <c r="J1443" i="1"/>
  <c r="K1442" i="1"/>
  <c r="J1442" i="1"/>
  <c r="K1441" i="1"/>
  <c r="J1441" i="1"/>
  <c r="K1440" i="1"/>
  <c r="J1440" i="1"/>
  <c r="K1439" i="1"/>
  <c r="J1439" i="1"/>
  <c r="K1438" i="1"/>
  <c r="J1438" i="1"/>
  <c r="K1437" i="1"/>
  <c r="J1437" i="1"/>
  <c r="K1436" i="1"/>
  <c r="J1436" i="1"/>
  <c r="K1435" i="1"/>
  <c r="J1435" i="1"/>
  <c r="K1434" i="1"/>
  <c r="J1434" i="1"/>
  <c r="K1433" i="1"/>
  <c r="J1433" i="1"/>
  <c r="K1432" i="1"/>
  <c r="J1432" i="1"/>
  <c r="K1431" i="1"/>
  <c r="J1431" i="1"/>
  <c r="K1430" i="1"/>
  <c r="J1430" i="1"/>
  <c r="K1429" i="1"/>
  <c r="J1429" i="1"/>
  <c r="K1428" i="1"/>
  <c r="J1428" i="1"/>
  <c r="K1427" i="1"/>
  <c r="J1427" i="1"/>
  <c r="K1426" i="1"/>
  <c r="J1426" i="1"/>
  <c r="K1425" i="1"/>
  <c r="J1425" i="1"/>
  <c r="K1424" i="1"/>
  <c r="J1424" i="1"/>
  <c r="K1423" i="1"/>
  <c r="J1423" i="1"/>
  <c r="K1422" i="1"/>
  <c r="J1422" i="1"/>
  <c r="K1421" i="1"/>
  <c r="J1421" i="1"/>
  <c r="K1420" i="1"/>
  <c r="J1420" i="1"/>
  <c r="K1419" i="1"/>
  <c r="J1419" i="1"/>
  <c r="K1418" i="1"/>
  <c r="J1418" i="1"/>
  <c r="K1417" i="1"/>
  <c r="J1417" i="1"/>
  <c r="K1416" i="1"/>
  <c r="J1416" i="1"/>
  <c r="K1415" i="1"/>
  <c r="J1415" i="1"/>
  <c r="K1414" i="1"/>
  <c r="J1414" i="1"/>
  <c r="K1413" i="1"/>
  <c r="J1413" i="1"/>
  <c r="K1412" i="1"/>
  <c r="J1412" i="1"/>
  <c r="K1411" i="1"/>
  <c r="J1411" i="1"/>
  <c r="K1410" i="1"/>
  <c r="J1410" i="1"/>
  <c r="K1409" i="1"/>
  <c r="J1409" i="1"/>
  <c r="K1408" i="1"/>
  <c r="J1408" i="1"/>
  <c r="K1407" i="1"/>
  <c r="J1407" i="1"/>
  <c r="K1406" i="1"/>
  <c r="J1406" i="1"/>
  <c r="K1405" i="1"/>
  <c r="J1405" i="1"/>
  <c r="K1404" i="1"/>
  <c r="J1404" i="1"/>
  <c r="K1403" i="1"/>
  <c r="J1403" i="1"/>
  <c r="K1402" i="1"/>
  <c r="J1402" i="1"/>
  <c r="K1401" i="1"/>
  <c r="J1401" i="1"/>
  <c r="K1400" i="1"/>
  <c r="J1400" i="1"/>
  <c r="K1399" i="1"/>
  <c r="J1399" i="1"/>
  <c r="K1398" i="1"/>
  <c r="J1398" i="1"/>
  <c r="K1397" i="1"/>
  <c r="J1397" i="1"/>
  <c r="K1396" i="1"/>
  <c r="J1396" i="1"/>
  <c r="K1395" i="1"/>
  <c r="J1395" i="1"/>
  <c r="K1394" i="1"/>
  <c r="J1394" i="1"/>
  <c r="K1393" i="1"/>
  <c r="J1393" i="1"/>
  <c r="K1392" i="1"/>
  <c r="J1392" i="1"/>
  <c r="K1391" i="1"/>
  <c r="J1391" i="1"/>
  <c r="K1390" i="1"/>
  <c r="J1390" i="1"/>
  <c r="K1389" i="1"/>
  <c r="J1389" i="1"/>
  <c r="K1388" i="1"/>
  <c r="J1388" i="1"/>
  <c r="K1387" i="1"/>
  <c r="J1387" i="1"/>
  <c r="K1386" i="1"/>
  <c r="J1386" i="1"/>
  <c r="K1385" i="1"/>
  <c r="J1385" i="1"/>
  <c r="K1384" i="1"/>
  <c r="J1384" i="1"/>
  <c r="K1383" i="1"/>
  <c r="J1383" i="1"/>
  <c r="K1382" i="1"/>
  <c r="J1382" i="1"/>
  <c r="K1381" i="1"/>
  <c r="J1381" i="1"/>
  <c r="K1380" i="1"/>
  <c r="J1380" i="1"/>
  <c r="K1379" i="1"/>
  <c r="J1379" i="1"/>
  <c r="K1378" i="1"/>
  <c r="J1378" i="1"/>
  <c r="K1377" i="1"/>
  <c r="J1377" i="1"/>
  <c r="K1376" i="1"/>
  <c r="J1376" i="1"/>
  <c r="K1375" i="1"/>
  <c r="J1375" i="1"/>
  <c r="K1374" i="1"/>
  <c r="J1374" i="1"/>
  <c r="K1373" i="1"/>
  <c r="J1373" i="1"/>
  <c r="K1372" i="1"/>
  <c r="J1372" i="1"/>
  <c r="K1371" i="1"/>
  <c r="J1371" i="1"/>
  <c r="K1370" i="1"/>
  <c r="J1370" i="1"/>
  <c r="K1369" i="1"/>
  <c r="J1369" i="1"/>
  <c r="K1368" i="1"/>
  <c r="J1368" i="1"/>
  <c r="K1367" i="1"/>
  <c r="J1367" i="1"/>
  <c r="K1366" i="1"/>
  <c r="J1366" i="1"/>
  <c r="K1365" i="1"/>
  <c r="J1365" i="1"/>
  <c r="K1364" i="1"/>
  <c r="J1364" i="1"/>
  <c r="K1363" i="1"/>
  <c r="J1363" i="1"/>
  <c r="K1362" i="1"/>
  <c r="J1362" i="1"/>
  <c r="K1361" i="1"/>
  <c r="J1361" i="1"/>
  <c r="K1360" i="1"/>
  <c r="J1360" i="1"/>
  <c r="K1359" i="1"/>
  <c r="J1359" i="1"/>
  <c r="K1358" i="1"/>
  <c r="J1358" i="1"/>
  <c r="K1357" i="1"/>
  <c r="J1357" i="1"/>
  <c r="K1356" i="1"/>
  <c r="J1356" i="1"/>
  <c r="K1355" i="1"/>
  <c r="J1355" i="1"/>
  <c r="K1354" i="1"/>
  <c r="J1354" i="1"/>
  <c r="K1353" i="1"/>
  <c r="J1353" i="1"/>
  <c r="K1352" i="1"/>
  <c r="J1352" i="1"/>
  <c r="K1351" i="1"/>
  <c r="J1351" i="1"/>
  <c r="K1350" i="1"/>
  <c r="J1350" i="1"/>
  <c r="K1349" i="1"/>
  <c r="J1349" i="1"/>
  <c r="K1348" i="1"/>
  <c r="J1348" i="1"/>
  <c r="K1347" i="1"/>
  <c r="J1347" i="1"/>
  <c r="K1346" i="1"/>
  <c r="J1346" i="1"/>
  <c r="K1345" i="1"/>
  <c r="J1345" i="1"/>
  <c r="K1344" i="1"/>
  <c r="J1344" i="1"/>
  <c r="K1343" i="1"/>
  <c r="J1343" i="1"/>
  <c r="K1342" i="1"/>
  <c r="J1342" i="1"/>
  <c r="K1341" i="1"/>
  <c r="J1341" i="1"/>
  <c r="K1340" i="1"/>
  <c r="J1340" i="1"/>
  <c r="K1339" i="1"/>
  <c r="J1339" i="1"/>
  <c r="K1338" i="1"/>
  <c r="J1338" i="1"/>
  <c r="K1337" i="1"/>
  <c r="J1337" i="1"/>
  <c r="K1336" i="1"/>
  <c r="J1336" i="1"/>
  <c r="K1335" i="1"/>
  <c r="J1335" i="1"/>
  <c r="K1334" i="1"/>
  <c r="J1334" i="1"/>
  <c r="K1333" i="1"/>
  <c r="J1333" i="1"/>
  <c r="K1332" i="1"/>
  <c r="J1332" i="1"/>
  <c r="K1331" i="1"/>
  <c r="J1331" i="1"/>
  <c r="K1330" i="1"/>
  <c r="J1330" i="1"/>
  <c r="K1329" i="1"/>
  <c r="J1329" i="1"/>
  <c r="K1328" i="1"/>
  <c r="J1328" i="1"/>
  <c r="K1327" i="1"/>
  <c r="J1327" i="1"/>
  <c r="K1326" i="1"/>
  <c r="J1326" i="1"/>
  <c r="K1325" i="1"/>
  <c r="J1325" i="1"/>
  <c r="K1324" i="1"/>
  <c r="J1324" i="1"/>
  <c r="K1323" i="1"/>
  <c r="J1323" i="1"/>
  <c r="K1322" i="1"/>
  <c r="J1322" i="1"/>
  <c r="K1321" i="1"/>
  <c r="J1321" i="1"/>
  <c r="K1320" i="1"/>
  <c r="J1320" i="1"/>
  <c r="K1319" i="1"/>
  <c r="J1319" i="1"/>
  <c r="K1318" i="1"/>
  <c r="J1318" i="1"/>
  <c r="K1317" i="1"/>
  <c r="J1317" i="1"/>
  <c r="K1316" i="1"/>
  <c r="J1316" i="1"/>
  <c r="K1315" i="1"/>
  <c r="J1315" i="1"/>
  <c r="K1314" i="1"/>
  <c r="J1314" i="1"/>
  <c r="K1313" i="1"/>
  <c r="J1313" i="1"/>
  <c r="K1312" i="1"/>
  <c r="J1312" i="1"/>
  <c r="K1311" i="1"/>
  <c r="J1311" i="1"/>
  <c r="K1310" i="1"/>
  <c r="J1310" i="1"/>
  <c r="K1309" i="1"/>
  <c r="J1309" i="1"/>
  <c r="K1308" i="1"/>
  <c r="J1308" i="1"/>
  <c r="K1307" i="1"/>
  <c r="J1307" i="1"/>
  <c r="K1306" i="1"/>
  <c r="J1306" i="1"/>
  <c r="K1305" i="1"/>
  <c r="J1305" i="1"/>
  <c r="K1304" i="1"/>
  <c r="J1304" i="1"/>
  <c r="K1303" i="1"/>
  <c r="J1303" i="1"/>
  <c r="K1302" i="1"/>
  <c r="J1302" i="1"/>
  <c r="K1301" i="1"/>
  <c r="J1301" i="1"/>
  <c r="K1300" i="1"/>
  <c r="J1300" i="1"/>
  <c r="K1299" i="1"/>
  <c r="J1299" i="1"/>
  <c r="K1298" i="1"/>
  <c r="J1298" i="1"/>
  <c r="K1297" i="1"/>
  <c r="J1297" i="1"/>
  <c r="K1296" i="1"/>
  <c r="J1296" i="1"/>
  <c r="K1295" i="1"/>
  <c r="J1295" i="1"/>
  <c r="K1294" i="1"/>
  <c r="J1294" i="1"/>
  <c r="K1293" i="1"/>
  <c r="J1293" i="1"/>
  <c r="K1292" i="1"/>
  <c r="J1292" i="1"/>
  <c r="K1291" i="1"/>
  <c r="J1291" i="1"/>
  <c r="K1290" i="1"/>
  <c r="J1290" i="1"/>
  <c r="K1289" i="1"/>
  <c r="J1289" i="1"/>
  <c r="K1288" i="1"/>
  <c r="J1288" i="1"/>
  <c r="K1287" i="1"/>
  <c r="J1287" i="1"/>
  <c r="K1286" i="1"/>
  <c r="J1286" i="1"/>
  <c r="K1285" i="1"/>
  <c r="J1285" i="1"/>
  <c r="K1284" i="1"/>
  <c r="J1284" i="1"/>
  <c r="K1283" i="1"/>
  <c r="J1283" i="1"/>
  <c r="K1282" i="1"/>
  <c r="J1282" i="1"/>
  <c r="K1281" i="1"/>
  <c r="J1281" i="1"/>
  <c r="K1280" i="1"/>
  <c r="J1280" i="1"/>
  <c r="K1279" i="1"/>
  <c r="J1279" i="1"/>
  <c r="K1278" i="1"/>
  <c r="J1278" i="1"/>
  <c r="K1277" i="1"/>
  <c r="J1277" i="1"/>
  <c r="K1276" i="1"/>
  <c r="J1276" i="1"/>
  <c r="K1275" i="1"/>
  <c r="J1275" i="1"/>
  <c r="K1274" i="1"/>
  <c r="J1274" i="1"/>
  <c r="K1273" i="1"/>
  <c r="J1273" i="1"/>
  <c r="K1272" i="1"/>
  <c r="J1272" i="1"/>
  <c r="K1271" i="1"/>
  <c r="J1271" i="1"/>
  <c r="K1270" i="1"/>
  <c r="J1270" i="1"/>
  <c r="K1269" i="1"/>
  <c r="J1269" i="1"/>
  <c r="K1268" i="1"/>
  <c r="J1268" i="1"/>
  <c r="K1267" i="1"/>
  <c r="J1267" i="1"/>
  <c r="K1266" i="1"/>
  <c r="J1266" i="1"/>
  <c r="K1265" i="1"/>
  <c r="J1265" i="1"/>
  <c r="K1264" i="1"/>
  <c r="J1264" i="1"/>
  <c r="K1263" i="1"/>
  <c r="J1263" i="1"/>
  <c r="K1262" i="1"/>
  <c r="J1262" i="1"/>
  <c r="K1261" i="1"/>
  <c r="J1261" i="1"/>
  <c r="K1260" i="1"/>
  <c r="J1260" i="1"/>
  <c r="K1259" i="1"/>
  <c r="J1259" i="1"/>
  <c r="K1258" i="1"/>
  <c r="J1258" i="1"/>
  <c r="K1257" i="1"/>
  <c r="J1257" i="1"/>
  <c r="K1256" i="1"/>
  <c r="J1256" i="1"/>
  <c r="K1255" i="1"/>
  <c r="J1255" i="1"/>
  <c r="K1254" i="1"/>
  <c r="J1254" i="1"/>
  <c r="K1253" i="1"/>
  <c r="J1253" i="1"/>
  <c r="K1252" i="1"/>
  <c r="J1252" i="1"/>
  <c r="K1251" i="1"/>
  <c r="J1251" i="1"/>
  <c r="K1250" i="1"/>
  <c r="J1250" i="1"/>
  <c r="K1249" i="1"/>
  <c r="J1249" i="1"/>
  <c r="K1248" i="1"/>
  <c r="J1248" i="1"/>
  <c r="K1247" i="1"/>
  <c r="J1247" i="1"/>
  <c r="K1246" i="1"/>
  <c r="J1246" i="1"/>
  <c r="K1245" i="1"/>
  <c r="J1245" i="1"/>
  <c r="K1244" i="1"/>
  <c r="J1244" i="1"/>
  <c r="K1243" i="1"/>
  <c r="J1243" i="1"/>
  <c r="K1242" i="1"/>
  <c r="J1242" i="1"/>
  <c r="K1241" i="1"/>
  <c r="J1241" i="1"/>
  <c r="K1240" i="1"/>
  <c r="J1240" i="1"/>
  <c r="K1239" i="1"/>
  <c r="J1239" i="1"/>
  <c r="K1238" i="1"/>
  <c r="J1238" i="1"/>
  <c r="K1237" i="1"/>
  <c r="J1237" i="1"/>
  <c r="K1236" i="1"/>
  <c r="J1236" i="1"/>
  <c r="K1235" i="1"/>
  <c r="J1235" i="1"/>
  <c r="K1234" i="1"/>
  <c r="J1234" i="1"/>
  <c r="K1233" i="1"/>
  <c r="J1233" i="1"/>
  <c r="K1232" i="1"/>
  <c r="J1232" i="1"/>
  <c r="K1231" i="1"/>
  <c r="J1231" i="1"/>
  <c r="K1230" i="1"/>
  <c r="J1230" i="1"/>
  <c r="K1229" i="1"/>
  <c r="J1229" i="1"/>
  <c r="K1228" i="1"/>
  <c r="J1228" i="1"/>
  <c r="K1227" i="1"/>
  <c r="J1227" i="1"/>
  <c r="K1226" i="1"/>
  <c r="J1226" i="1"/>
  <c r="K1225" i="1"/>
  <c r="J1225" i="1"/>
  <c r="K1224" i="1"/>
  <c r="J1224" i="1"/>
  <c r="K1223" i="1"/>
  <c r="J1223" i="1"/>
  <c r="K1222" i="1"/>
  <c r="J1222" i="1"/>
  <c r="K1221" i="1"/>
  <c r="J1221" i="1"/>
  <c r="K1220" i="1"/>
  <c r="J1220" i="1"/>
  <c r="K1219" i="1"/>
  <c r="J1219" i="1"/>
  <c r="K1218" i="1"/>
  <c r="J1218" i="1"/>
  <c r="K1217" i="1"/>
  <c r="J1217" i="1"/>
  <c r="K1216" i="1"/>
  <c r="J1216" i="1"/>
  <c r="K1215" i="1"/>
  <c r="J1215" i="1"/>
  <c r="K1214" i="1"/>
  <c r="J1214" i="1"/>
  <c r="K1213" i="1"/>
  <c r="J1213" i="1"/>
  <c r="K1212" i="1"/>
  <c r="J1212" i="1"/>
  <c r="K1211" i="1"/>
  <c r="J1211" i="1"/>
  <c r="K1210" i="1"/>
  <c r="J1210" i="1"/>
  <c r="K1209" i="1"/>
  <c r="J1209" i="1"/>
  <c r="K1208" i="1"/>
  <c r="J1208" i="1"/>
  <c r="K1207" i="1"/>
  <c r="J1207" i="1"/>
  <c r="K1206" i="1"/>
  <c r="J1206" i="1"/>
  <c r="K1205" i="1"/>
  <c r="J1205" i="1"/>
  <c r="K1204" i="1"/>
  <c r="J1204" i="1"/>
  <c r="K1203" i="1"/>
  <c r="J1203" i="1"/>
  <c r="K1202" i="1"/>
  <c r="J1202" i="1"/>
  <c r="K1201" i="1"/>
  <c r="J1201" i="1"/>
  <c r="K1200" i="1"/>
  <c r="J1200" i="1"/>
  <c r="K1199" i="1"/>
  <c r="J1199" i="1"/>
  <c r="K1198" i="1"/>
  <c r="J1198" i="1"/>
  <c r="K1197" i="1"/>
  <c r="J1197" i="1"/>
  <c r="K1196" i="1"/>
  <c r="J1196" i="1"/>
  <c r="K1195" i="1"/>
  <c r="J1195" i="1"/>
  <c r="K1194" i="1"/>
  <c r="J1194" i="1"/>
  <c r="K1193" i="1"/>
  <c r="J1193" i="1"/>
  <c r="K1192" i="1"/>
  <c r="J1192" i="1"/>
  <c r="K1191" i="1"/>
  <c r="J1191" i="1"/>
  <c r="K1190" i="1"/>
  <c r="J1190" i="1"/>
  <c r="K1189" i="1"/>
  <c r="J1189" i="1"/>
  <c r="K1188" i="1"/>
  <c r="J1188" i="1"/>
  <c r="K1187" i="1"/>
  <c r="J1187" i="1"/>
  <c r="K1186" i="1"/>
  <c r="J1186" i="1"/>
  <c r="K1185" i="1"/>
  <c r="J1185" i="1"/>
  <c r="K1184" i="1"/>
  <c r="J1184" i="1"/>
  <c r="K1183" i="1"/>
  <c r="J1183" i="1"/>
  <c r="K1182" i="1"/>
  <c r="J1182" i="1"/>
  <c r="K1181" i="1"/>
  <c r="J1181" i="1"/>
  <c r="K1180" i="1"/>
  <c r="J1180" i="1"/>
  <c r="K1179" i="1"/>
  <c r="J1179" i="1"/>
  <c r="K1178" i="1"/>
  <c r="J1178" i="1"/>
  <c r="K1177" i="1"/>
  <c r="J1177" i="1"/>
  <c r="K1176" i="1"/>
  <c r="J1176" i="1"/>
  <c r="K1175" i="1"/>
  <c r="J1175" i="1"/>
  <c r="K1174" i="1"/>
  <c r="J1174" i="1"/>
  <c r="K1173" i="1"/>
  <c r="J1173" i="1"/>
  <c r="K1172" i="1"/>
  <c r="J1172" i="1"/>
  <c r="K1171" i="1"/>
  <c r="J1171" i="1"/>
  <c r="K1170" i="1"/>
  <c r="J1170" i="1"/>
  <c r="K1169" i="1"/>
  <c r="J1169" i="1"/>
  <c r="K1168" i="1"/>
  <c r="J1168" i="1"/>
  <c r="K1167" i="1"/>
  <c r="J1167" i="1"/>
  <c r="K1166" i="1"/>
  <c r="J1166" i="1"/>
  <c r="K1165" i="1"/>
  <c r="J1165" i="1"/>
  <c r="K1164" i="1"/>
  <c r="J1164" i="1"/>
  <c r="K1163" i="1"/>
  <c r="J1163" i="1"/>
  <c r="K1162" i="1"/>
  <c r="J1162" i="1"/>
  <c r="K1161" i="1"/>
  <c r="J1161" i="1"/>
  <c r="K1160" i="1"/>
  <c r="J1160" i="1"/>
  <c r="K1159" i="1"/>
  <c r="J1159" i="1"/>
  <c r="K1158" i="1"/>
  <c r="J1158" i="1"/>
  <c r="K1157" i="1"/>
  <c r="J1157" i="1"/>
  <c r="K1156" i="1"/>
  <c r="J1156" i="1"/>
  <c r="K1155" i="1"/>
  <c r="J1155" i="1"/>
  <c r="K1154" i="1"/>
  <c r="J1154" i="1"/>
  <c r="K1153" i="1"/>
  <c r="J1153" i="1"/>
  <c r="K1152" i="1"/>
  <c r="J1152" i="1"/>
  <c r="K1151" i="1"/>
  <c r="J1151" i="1"/>
  <c r="K1150" i="1"/>
  <c r="J1150" i="1"/>
  <c r="K1149" i="1"/>
  <c r="J1149" i="1"/>
  <c r="K1148" i="1"/>
  <c r="J1148" i="1"/>
  <c r="K1147" i="1"/>
  <c r="J1147" i="1"/>
  <c r="K1146" i="1"/>
  <c r="J1146" i="1"/>
  <c r="K1145" i="1"/>
  <c r="J1145" i="1"/>
  <c r="K1144" i="1"/>
  <c r="J1144" i="1"/>
  <c r="K1143" i="1"/>
  <c r="J1143" i="1"/>
  <c r="K1142" i="1"/>
  <c r="J1142" i="1"/>
  <c r="K1141" i="1"/>
  <c r="J1141" i="1"/>
  <c r="K1140" i="1"/>
  <c r="J1140" i="1"/>
  <c r="K1139" i="1"/>
  <c r="J1139" i="1"/>
  <c r="K1138" i="1"/>
  <c r="J1138" i="1"/>
  <c r="K1137" i="1"/>
  <c r="J1137" i="1"/>
  <c r="K1136" i="1"/>
  <c r="J1136" i="1"/>
  <c r="K1135" i="1"/>
  <c r="J1135" i="1"/>
  <c r="K1134" i="1"/>
  <c r="J1134" i="1"/>
  <c r="K1133" i="1"/>
  <c r="J1133" i="1"/>
  <c r="K1132" i="1"/>
  <c r="J1132" i="1"/>
  <c r="K1131" i="1"/>
  <c r="J1131" i="1"/>
  <c r="K1130" i="1"/>
  <c r="J1130" i="1"/>
  <c r="K1129" i="1"/>
  <c r="J1129" i="1"/>
  <c r="K1128" i="1"/>
  <c r="J1128" i="1"/>
  <c r="K1127" i="1"/>
  <c r="J1127" i="1"/>
  <c r="K1126" i="1"/>
  <c r="J1126" i="1"/>
  <c r="K1125" i="1"/>
  <c r="J1125" i="1"/>
  <c r="K1124" i="1"/>
  <c r="J1124" i="1"/>
  <c r="K1123" i="1"/>
  <c r="J1123" i="1"/>
  <c r="K1122" i="1"/>
  <c r="J1122" i="1"/>
  <c r="K1121" i="1"/>
  <c r="J1121" i="1"/>
  <c r="K1120" i="1"/>
  <c r="J1120" i="1"/>
  <c r="K1119" i="1"/>
  <c r="J1119" i="1"/>
  <c r="K1118" i="1"/>
  <c r="J1118" i="1"/>
  <c r="K1117" i="1"/>
  <c r="J1117" i="1"/>
  <c r="K1116" i="1"/>
  <c r="J1116" i="1"/>
  <c r="K1115" i="1"/>
  <c r="J1115" i="1"/>
  <c r="K1114" i="1"/>
  <c r="J1114" i="1"/>
  <c r="K1113" i="1"/>
  <c r="J1113" i="1"/>
  <c r="K1112" i="1"/>
  <c r="J1112" i="1"/>
  <c r="K1111" i="1"/>
  <c r="J1111" i="1"/>
  <c r="K1110" i="1"/>
  <c r="J1110" i="1"/>
  <c r="K1109" i="1"/>
  <c r="J1109" i="1"/>
  <c r="K1108" i="1"/>
  <c r="J1108" i="1"/>
  <c r="K1107" i="1"/>
  <c r="J1107" i="1"/>
  <c r="K1106" i="1"/>
  <c r="J1106" i="1"/>
  <c r="K1105" i="1"/>
  <c r="J1105" i="1"/>
  <c r="K1104" i="1"/>
  <c r="J1104" i="1"/>
  <c r="K1103" i="1"/>
  <c r="J1103" i="1"/>
  <c r="K1102" i="1"/>
  <c r="J1102" i="1"/>
  <c r="K1101" i="1"/>
  <c r="J1101" i="1"/>
  <c r="K1100" i="1"/>
  <c r="J1100" i="1"/>
  <c r="K1099" i="1"/>
  <c r="J1099" i="1"/>
  <c r="K1098" i="1"/>
  <c r="J1098" i="1"/>
  <c r="K1097" i="1"/>
  <c r="J1097" i="1"/>
  <c r="K1096" i="1"/>
  <c r="J1096" i="1"/>
  <c r="K1095" i="1"/>
  <c r="J1095" i="1"/>
  <c r="K1094" i="1"/>
  <c r="J1094" i="1"/>
  <c r="K1093" i="1"/>
  <c r="J1093" i="1"/>
  <c r="K1092" i="1"/>
  <c r="J1092" i="1"/>
  <c r="K1091" i="1"/>
  <c r="J1091" i="1"/>
  <c r="K1090" i="1"/>
  <c r="J1090" i="1"/>
  <c r="K1089" i="1"/>
  <c r="J1089" i="1"/>
  <c r="K1088" i="1"/>
  <c r="J1088" i="1"/>
  <c r="K1087" i="1"/>
  <c r="J1087" i="1"/>
  <c r="K1086" i="1"/>
  <c r="J1086" i="1"/>
  <c r="K1085" i="1"/>
  <c r="J1085" i="1"/>
  <c r="K1084" i="1"/>
  <c r="J1084" i="1"/>
  <c r="K1083" i="1"/>
  <c r="J1083" i="1"/>
  <c r="K1082" i="1"/>
  <c r="J1082" i="1"/>
  <c r="K1081" i="1"/>
  <c r="J1081" i="1"/>
  <c r="K1080" i="1"/>
  <c r="J1080" i="1"/>
  <c r="K1079" i="1"/>
  <c r="J1079" i="1"/>
  <c r="K1078" i="1"/>
  <c r="J1078" i="1"/>
  <c r="K1077" i="1"/>
  <c r="J1077" i="1"/>
  <c r="K1076" i="1"/>
  <c r="J1076" i="1"/>
  <c r="K1075" i="1"/>
  <c r="J1075" i="1"/>
  <c r="K1074" i="1"/>
  <c r="J1074" i="1"/>
  <c r="K1073" i="1"/>
  <c r="J1073" i="1"/>
  <c r="K1072" i="1"/>
  <c r="J1072" i="1"/>
  <c r="K1071" i="1"/>
  <c r="J1071" i="1"/>
  <c r="K1070" i="1"/>
  <c r="J1070" i="1"/>
  <c r="K1069" i="1"/>
  <c r="J1069" i="1"/>
  <c r="K1068" i="1"/>
  <c r="J1068" i="1"/>
  <c r="K1067" i="1"/>
  <c r="J1067" i="1"/>
  <c r="K1066" i="1"/>
  <c r="J1066" i="1"/>
  <c r="K1065" i="1"/>
  <c r="J1065" i="1"/>
  <c r="K1064" i="1"/>
  <c r="J1064" i="1"/>
  <c r="K1063" i="1"/>
  <c r="J1063" i="1"/>
  <c r="K1062" i="1"/>
  <c r="J1062" i="1"/>
  <c r="K1061" i="1"/>
  <c r="J1061" i="1"/>
  <c r="K1060" i="1"/>
  <c r="J1060" i="1"/>
  <c r="K1059" i="1"/>
  <c r="J1059" i="1"/>
  <c r="K1058" i="1"/>
  <c r="J1058" i="1"/>
  <c r="K1057" i="1"/>
  <c r="J1057" i="1"/>
  <c r="K1056" i="1"/>
  <c r="J1056" i="1"/>
  <c r="K1055" i="1"/>
  <c r="J1055" i="1"/>
  <c r="K1054" i="1"/>
  <c r="J1054" i="1"/>
  <c r="K1053" i="1"/>
  <c r="J1053" i="1"/>
  <c r="K1052" i="1"/>
  <c r="J1052" i="1"/>
  <c r="K1051" i="1"/>
  <c r="J1051" i="1"/>
  <c r="K1050" i="1"/>
  <c r="J1050" i="1"/>
  <c r="K1049" i="1"/>
  <c r="J1049" i="1"/>
  <c r="K1048" i="1"/>
  <c r="J1048" i="1"/>
  <c r="K1047" i="1"/>
  <c r="J1047" i="1"/>
  <c r="K1046" i="1"/>
  <c r="J1046" i="1"/>
  <c r="K1045" i="1"/>
  <c r="J1045" i="1"/>
  <c r="K1044" i="1"/>
  <c r="J1044" i="1"/>
  <c r="K1043" i="1"/>
  <c r="J1043" i="1"/>
  <c r="K1042" i="1"/>
  <c r="J1042" i="1"/>
  <c r="K1041" i="1"/>
  <c r="J1041" i="1"/>
  <c r="K1040" i="1"/>
  <c r="J1040" i="1"/>
  <c r="K1039" i="1"/>
  <c r="J1039" i="1"/>
  <c r="K1038" i="1"/>
  <c r="J1038" i="1"/>
  <c r="K1037" i="1"/>
  <c r="J1037" i="1"/>
  <c r="K1036" i="1"/>
  <c r="J1036" i="1"/>
  <c r="K1035" i="1"/>
  <c r="J1035" i="1"/>
  <c r="K1034" i="1"/>
  <c r="J1034" i="1"/>
  <c r="K1033" i="1"/>
  <c r="J1033" i="1"/>
  <c r="K1032" i="1"/>
  <c r="J1032" i="1"/>
  <c r="K1031" i="1"/>
  <c r="J1031" i="1"/>
  <c r="K1030" i="1"/>
  <c r="J1030" i="1"/>
  <c r="K1029" i="1"/>
  <c r="J1029" i="1"/>
  <c r="K1028" i="1"/>
  <c r="J1028" i="1"/>
  <c r="K1027" i="1"/>
  <c r="J1027" i="1"/>
  <c r="K1026" i="1"/>
  <c r="J1026" i="1"/>
  <c r="K1025" i="1"/>
  <c r="J1025" i="1"/>
  <c r="K1024" i="1"/>
  <c r="J1024" i="1"/>
  <c r="K1023" i="1"/>
  <c r="J1023" i="1"/>
  <c r="K1022" i="1"/>
  <c r="J1022" i="1"/>
  <c r="K1021" i="1"/>
  <c r="J1021" i="1"/>
  <c r="K1020" i="1"/>
  <c r="J1020" i="1"/>
  <c r="K1019" i="1"/>
  <c r="J1019" i="1"/>
  <c r="K1018" i="1"/>
  <c r="J1018" i="1"/>
  <c r="K1017" i="1"/>
  <c r="J1017" i="1"/>
  <c r="K1016" i="1"/>
  <c r="J1016" i="1"/>
  <c r="K1015" i="1"/>
  <c r="J1015" i="1"/>
  <c r="K1014" i="1"/>
  <c r="J1014" i="1"/>
  <c r="K1013" i="1"/>
  <c r="J1013" i="1"/>
  <c r="K1012" i="1"/>
  <c r="J1012" i="1"/>
  <c r="K1011" i="1"/>
  <c r="J1011" i="1"/>
  <c r="K1010" i="1"/>
  <c r="J1010" i="1"/>
  <c r="K1009" i="1"/>
  <c r="J1009" i="1"/>
  <c r="K1008" i="1"/>
  <c r="J1008" i="1"/>
  <c r="K1007" i="1"/>
  <c r="J1007" i="1"/>
  <c r="K1006" i="1"/>
  <c r="J1006" i="1"/>
  <c r="K1005" i="1"/>
  <c r="J1005" i="1"/>
  <c r="K1004" i="1"/>
  <c r="J1004" i="1"/>
  <c r="K1003" i="1"/>
  <c r="J1003" i="1"/>
  <c r="K1002" i="1"/>
  <c r="J1002" i="1"/>
  <c r="K1001" i="1"/>
  <c r="J1001" i="1"/>
  <c r="K1000" i="1"/>
  <c r="J1000" i="1"/>
  <c r="K999" i="1"/>
  <c r="J999" i="1"/>
  <c r="K998" i="1"/>
  <c r="J998" i="1"/>
  <c r="K997" i="1"/>
  <c r="J997" i="1"/>
  <c r="K996" i="1"/>
  <c r="J996" i="1"/>
  <c r="K995" i="1"/>
  <c r="J995" i="1"/>
  <c r="K994" i="1"/>
  <c r="J994" i="1"/>
  <c r="K993" i="1"/>
  <c r="J993" i="1"/>
  <c r="K992" i="1"/>
  <c r="J992" i="1"/>
  <c r="K991" i="1"/>
  <c r="J991" i="1"/>
  <c r="K990" i="1"/>
  <c r="J990" i="1"/>
  <c r="K989" i="1"/>
  <c r="J989" i="1"/>
  <c r="K988" i="1"/>
  <c r="J988" i="1"/>
  <c r="K987" i="1"/>
  <c r="J987" i="1"/>
  <c r="K986" i="1"/>
  <c r="J986" i="1"/>
  <c r="K985" i="1"/>
  <c r="J985" i="1"/>
  <c r="K984" i="1"/>
  <c r="J984" i="1"/>
  <c r="K983" i="1"/>
  <c r="J983" i="1"/>
  <c r="K982" i="1"/>
  <c r="J982" i="1"/>
  <c r="K981" i="1"/>
  <c r="J981" i="1"/>
  <c r="K980" i="1"/>
  <c r="J980" i="1"/>
  <c r="K979" i="1"/>
  <c r="J979" i="1"/>
  <c r="K978" i="1"/>
  <c r="J978" i="1"/>
  <c r="K977" i="1"/>
  <c r="J977" i="1"/>
  <c r="K976" i="1"/>
  <c r="J976" i="1"/>
  <c r="K975" i="1"/>
  <c r="J975" i="1"/>
  <c r="K974" i="1"/>
  <c r="J974" i="1"/>
  <c r="K973" i="1"/>
  <c r="J973" i="1"/>
  <c r="K972" i="1"/>
  <c r="J972" i="1"/>
  <c r="K971" i="1"/>
  <c r="J971" i="1"/>
  <c r="K970" i="1"/>
  <c r="J970" i="1"/>
  <c r="K969" i="1"/>
  <c r="J969" i="1"/>
  <c r="K968" i="1"/>
  <c r="J968" i="1"/>
  <c r="K967" i="1"/>
  <c r="J967" i="1"/>
  <c r="K966" i="1"/>
  <c r="J966" i="1"/>
  <c r="K965" i="1"/>
  <c r="J965" i="1"/>
  <c r="K964" i="1"/>
  <c r="J964" i="1"/>
  <c r="K963" i="1"/>
  <c r="J963" i="1"/>
  <c r="K962" i="1"/>
  <c r="J962" i="1"/>
  <c r="K961" i="1"/>
  <c r="J961" i="1"/>
  <c r="K960" i="1"/>
  <c r="J960" i="1"/>
  <c r="K959" i="1"/>
  <c r="J959" i="1"/>
  <c r="K958" i="1"/>
  <c r="J958" i="1"/>
  <c r="K957" i="1"/>
  <c r="J957" i="1"/>
  <c r="K956" i="1"/>
  <c r="J956" i="1"/>
  <c r="K955" i="1"/>
  <c r="J955" i="1"/>
  <c r="K954" i="1"/>
  <c r="J954" i="1"/>
  <c r="K953" i="1"/>
  <c r="J953" i="1"/>
  <c r="K952" i="1"/>
  <c r="J952" i="1"/>
  <c r="K951" i="1"/>
  <c r="J951" i="1"/>
  <c r="K950" i="1"/>
  <c r="J950" i="1"/>
  <c r="K949" i="1"/>
  <c r="J949" i="1"/>
  <c r="K948" i="1"/>
  <c r="J948" i="1"/>
  <c r="K947" i="1"/>
  <c r="J947" i="1"/>
  <c r="K946" i="1"/>
  <c r="J946" i="1"/>
  <c r="K945" i="1"/>
  <c r="J945" i="1"/>
  <c r="K944" i="1"/>
  <c r="J944" i="1"/>
  <c r="K943" i="1"/>
  <c r="J943" i="1"/>
  <c r="K942" i="1"/>
  <c r="J942" i="1"/>
  <c r="K941" i="1"/>
  <c r="J941" i="1"/>
  <c r="K940" i="1"/>
  <c r="J940" i="1"/>
  <c r="K939" i="1"/>
  <c r="J939" i="1"/>
  <c r="K938" i="1"/>
  <c r="J938" i="1"/>
  <c r="K937" i="1"/>
  <c r="J937" i="1"/>
  <c r="K936" i="1"/>
  <c r="J936" i="1"/>
  <c r="K935" i="1"/>
  <c r="J935" i="1"/>
  <c r="K934" i="1"/>
  <c r="J934" i="1"/>
  <c r="K933" i="1"/>
  <c r="J933" i="1"/>
  <c r="K932" i="1"/>
  <c r="J932" i="1"/>
  <c r="K931" i="1"/>
  <c r="J931" i="1"/>
  <c r="K930" i="1"/>
  <c r="J930" i="1"/>
  <c r="K929" i="1"/>
  <c r="J929" i="1"/>
  <c r="K928" i="1"/>
  <c r="J928" i="1"/>
  <c r="K927" i="1"/>
  <c r="J927" i="1"/>
  <c r="K926" i="1"/>
  <c r="J926" i="1"/>
  <c r="K925" i="1"/>
  <c r="J925" i="1"/>
  <c r="K924" i="1"/>
  <c r="J924" i="1"/>
  <c r="K923" i="1"/>
  <c r="J923" i="1"/>
  <c r="K922" i="1"/>
  <c r="J922" i="1"/>
  <c r="K921" i="1"/>
  <c r="J921" i="1"/>
  <c r="K920" i="1"/>
  <c r="J920" i="1"/>
  <c r="K919" i="1"/>
  <c r="J919" i="1"/>
  <c r="K918" i="1"/>
  <c r="J918" i="1"/>
  <c r="K917" i="1"/>
  <c r="J917" i="1"/>
  <c r="K916" i="1"/>
  <c r="J916" i="1"/>
  <c r="K915" i="1"/>
  <c r="J915" i="1"/>
  <c r="K914" i="1"/>
  <c r="J914" i="1"/>
  <c r="K913" i="1"/>
  <c r="J913" i="1"/>
  <c r="K912" i="1"/>
  <c r="J912" i="1"/>
  <c r="K911" i="1"/>
  <c r="J911" i="1"/>
  <c r="K910" i="1"/>
  <c r="J910" i="1"/>
  <c r="K909" i="1"/>
  <c r="J909" i="1"/>
  <c r="K908" i="1"/>
  <c r="J908" i="1"/>
  <c r="K907" i="1"/>
  <c r="J907" i="1"/>
  <c r="K906" i="1"/>
  <c r="J906" i="1"/>
  <c r="K905" i="1"/>
  <c r="J905" i="1"/>
  <c r="K904" i="1"/>
  <c r="J904" i="1"/>
  <c r="K903" i="1"/>
  <c r="J903" i="1"/>
  <c r="K902" i="1"/>
  <c r="J902" i="1"/>
  <c r="K901" i="1"/>
  <c r="J901" i="1"/>
  <c r="K900" i="1"/>
  <c r="J900" i="1"/>
  <c r="K899" i="1"/>
  <c r="J899" i="1"/>
  <c r="K898" i="1"/>
  <c r="J898" i="1"/>
  <c r="K897" i="1"/>
  <c r="J897" i="1"/>
  <c r="K896" i="1"/>
  <c r="J896" i="1"/>
  <c r="K895" i="1"/>
  <c r="J895" i="1"/>
  <c r="K894" i="1"/>
  <c r="J894" i="1"/>
  <c r="K893" i="1"/>
  <c r="J893" i="1"/>
  <c r="K892" i="1"/>
  <c r="J892" i="1"/>
  <c r="K891" i="1"/>
  <c r="J891" i="1"/>
  <c r="K890" i="1"/>
  <c r="J890" i="1"/>
  <c r="K889" i="1"/>
  <c r="J889" i="1"/>
  <c r="K888" i="1"/>
  <c r="J888" i="1"/>
  <c r="K887" i="1"/>
  <c r="J887" i="1"/>
  <c r="K886" i="1"/>
  <c r="J886" i="1"/>
  <c r="K885" i="1"/>
  <c r="J885" i="1"/>
  <c r="K884" i="1"/>
  <c r="J884" i="1"/>
  <c r="K883" i="1"/>
  <c r="J883" i="1"/>
  <c r="K882" i="1"/>
  <c r="J882" i="1"/>
  <c r="K881" i="1"/>
  <c r="J881" i="1"/>
  <c r="K880" i="1"/>
  <c r="J880" i="1"/>
  <c r="K879" i="1"/>
  <c r="J879" i="1"/>
  <c r="K878" i="1"/>
  <c r="J878" i="1"/>
  <c r="K877" i="1"/>
  <c r="J877" i="1"/>
  <c r="K876" i="1"/>
  <c r="J876" i="1"/>
  <c r="K875" i="1"/>
  <c r="J875" i="1"/>
  <c r="K874" i="1"/>
  <c r="J874" i="1"/>
  <c r="K873" i="1"/>
  <c r="J873" i="1"/>
  <c r="K872" i="1"/>
  <c r="J872" i="1"/>
  <c r="K871" i="1"/>
  <c r="J871" i="1"/>
  <c r="K870" i="1"/>
  <c r="J870" i="1"/>
  <c r="K869" i="1"/>
  <c r="J869" i="1"/>
  <c r="K868" i="1"/>
  <c r="J868" i="1"/>
  <c r="K867" i="1"/>
  <c r="J867" i="1"/>
  <c r="K866" i="1"/>
  <c r="J866" i="1"/>
  <c r="K865" i="1"/>
  <c r="J865" i="1"/>
  <c r="K864" i="1"/>
  <c r="J864" i="1"/>
  <c r="K863" i="1"/>
  <c r="J863" i="1"/>
  <c r="K862" i="1"/>
  <c r="J862" i="1"/>
  <c r="K861" i="1"/>
  <c r="J861" i="1"/>
  <c r="K860" i="1"/>
  <c r="J860" i="1"/>
  <c r="K859" i="1"/>
  <c r="J859" i="1"/>
  <c r="K858" i="1"/>
  <c r="J858" i="1"/>
  <c r="K857" i="1"/>
  <c r="J857" i="1"/>
  <c r="K856" i="1"/>
  <c r="J856" i="1"/>
  <c r="K855" i="1"/>
  <c r="J855" i="1"/>
  <c r="K854" i="1"/>
  <c r="J854" i="1"/>
  <c r="K853" i="1"/>
  <c r="J853" i="1"/>
  <c r="K852" i="1"/>
  <c r="J852" i="1"/>
  <c r="K851" i="1"/>
  <c r="J851" i="1"/>
  <c r="K850" i="1"/>
  <c r="J850" i="1"/>
  <c r="K849" i="1"/>
  <c r="J849" i="1"/>
  <c r="K848" i="1"/>
  <c r="J848" i="1"/>
  <c r="K847" i="1"/>
  <c r="J847" i="1"/>
  <c r="K846" i="1"/>
  <c r="J846" i="1"/>
  <c r="K845" i="1"/>
  <c r="J845" i="1"/>
  <c r="K844" i="1"/>
  <c r="J844" i="1"/>
  <c r="K843" i="1"/>
  <c r="J843" i="1"/>
  <c r="K842" i="1"/>
  <c r="J842" i="1"/>
  <c r="K841" i="1"/>
  <c r="J841" i="1"/>
  <c r="K840" i="1"/>
  <c r="J840" i="1"/>
  <c r="K839" i="1"/>
  <c r="J839" i="1"/>
  <c r="K838" i="1"/>
  <c r="J838" i="1"/>
  <c r="K837" i="1"/>
  <c r="J837" i="1"/>
  <c r="K836" i="1"/>
  <c r="J836" i="1"/>
  <c r="K835" i="1"/>
  <c r="J835" i="1"/>
  <c r="K834" i="1"/>
  <c r="J834" i="1"/>
  <c r="K833" i="1"/>
  <c r="J833" i="1"/>
  <c r="K832" i="1"/>
  <c r="J832" i="1"/>
  <c r="K831" i="1"/>
  <c r="J831" i="1"/>
  <c r="K830" i="1"/>
  <c r="J830" i="1"/>
  <c r="K829" i="1"/>
  <c r="J829" i="1"/>
  <c r="K828" i="1"/>
  <c r="J828" i="1"/>
  <c r="K827" i="1"/>
  <c r="J827" i="1"/>
  <c r="K826" i="1"/>
  <c r="J826" i="1"/>
  <c r="K825" i="1"/>
  <c r="J825" i="1"/>
  <c r="K824" i="1"/>
  <c r="J824" i="1"/>
  <c r="K823" i="1"/>
  <c r="J823" i="1"/>
  <c r="K822" i="1"/>
  <c r="J822" i="1"/>
  <c r="K821" i="1"/>
  <c r="J821" i="1"/>
  <c r="K820" i="1"/>
  <c r="J820" i="1"/>
  <c r="K819" i="1"/>
  <c r="J819" i="1"/>
  <c r="K818" i="1"/>
  <c r="J818" i="1"/>
  <c r="K817" i="1"/>
  <c r="J817" i="1"/>
  <c r="K816" i="1"/>
  <c r="J816" i="1"/>
  <c r="K815" i="1"/>
  <c r="J815" i="1"/>
  <c r="K814" i="1"/>
  <c r="J814" i="1"/>
  <c r="K813" i="1"/>
  <c r="J813" i="1"/>
  <c r="K812" i="1"/>
  <c r="J812" i="1"/>
  <c r="K811" i="1"/>
  <c r="J811" i="1"/>
  <c r="K810" i="1"/>
  <c r="J810" i="1"/>
  <c r="K809" i="1"/>
  <c r="J809" i="1"/>
  <c r="K808" i="1"/>
  <c r="J808" i="1"/>
  <c r="K807" i="1"/>
  <c r="J807" i="1"/>
  <c r="K806" i="1"/>
  <c r="J806" i="1"/>
  <c r="K805" i="1"/>
  <c r="J805" i="1"/>
  <c r="K804" i="1"/>
  <c r="J804" i="1"/>
  <c r="K803" i="1"/>
  <c r="J803" i="1"/>
  <c r="K802" i="1"/>
  <c r="J802" i="1"/>
  <c r="K801" i="1"/>
  <c r="J801" i="1"/>
  <c r="K800" i="1"/>
  <c r="J800" i="1"/>
  <c r="K799" i="1"/>
  <c r="J799" i="1"/>
  <c r="K798" i="1"/>
  <c r="J798" i="1"/>
  <c r="K797" i="1"/>
  <c r="J797" i="1"/>
  <c r="K796" i="1"/>
  <c r="J796" i="1"/>
  <c r="K795" i="1"/>
  <c r="J795" i="1"/>
  <c r="K794" i="1"/>
  <c r="J794" i="1"/>
  <c r="K793" i="1"/>
  <c r="J793" i="1"/>
  <c r="K792" i="1"/>
  <c r="J792" i="1"/>
  <c r="K791" i="1"/>
  <c r="J791" i="1"/>
  <c r="K790" i="1"/>
  <c r="J790" i="1"/>
  <c r="K789" i="1"/>
  <c r="J789" i="1"/>
  <c r="K788" i="1"/>
  <c r="J788" i="1"/>
  <c r="K787" i="1"/>
  <c r="J787" i="1"/>
  <c r="K786" i="1"/>
  <c r="J786" i="1"/>
  <c r="K785" i="1"/>
  <c r="J785" i="1"/>
  <c r="K784" i="1"/>
  <c r="J784" i="1"/>
  <c r="K783" i="1"/>
  <c r="J783" i="1"/>
  <c r="K782" i="1"/>
  <c r="J782" i="1"/>
  <c r="K781" i="1"/>
  <c r="J781" i="1"/>
  <c r="K780" i="1"/>
  <c r="J780" i="1"/>
  <c r="K779" i="1"/>
  <c r="J779" i="1"/>
  <c r="K778" i="1"/>
  <c r="J778" i="1"/>
  <c r="K777" i="1"/>
  <c r="J777" i="1"/>
  <c r="K776" i="1"/>
  <c r="J776" i="1"/>
  <c r="K775" i="1"/>
  <c r="J775" i="1"/>
  <c r="K774" i="1"/>
  <c r="J774" i="1"/>
  <c r="K773" i="1"/>
  <c r="J773" i="1"/>
  <c r="K772" i="1"/>
  <c r="J772" i="1"/>
  <c r="K771" i="1"/>
  <c r="J771" i="1"/>
  <c r="K770" i="1"/>
  <c r="J770" i="1"/>
  <c r="K769" i="1"/>
  <c r="J769" i="1"/>
  <c r="K768" i="1"/>
  <c r="J768" i="1"/>
  <c r="K767" i="1"/>
  <c r="J767" i="1"/>
  <c r="K766" i="1"/>
  <c r="J766" i="1"/>
  <c r="K765" i="1"/>
  <c r="J765" i="1"/>
  <c r="K764" i="1"/>
  <c r="J764" i="1"/>
  <c r="K763" i="1"/>
  <c r="J763" i="1"/>
  <c r="K762" i="1"/>
  <c r="J762" i="1"/>
  <c r="K761" i="1"/>
  <c r="J761" i="1"/>
  <c r="K760" i="1"/>
  <c r="J760" i="1"/>
  <c r="K759" i="1"/>
  <c r="J759" i="1"/>
  <c r="K758" i="1"/>
  <c r="J758" i="1"/>
  <c r="K757" i="1"/>
  <c r="J757" i="1"/>
  <c r="K756" i="1"/>
  <c r="J756" i="1"/>
  <c r="K755" i="1"/>
  <c r="J755" i="1"/>
  <c r="K754" i="1"/>
  <c r="J754" i="1"/>
  <c r="K753" i="1"/>
  <c r="J753" i="1"/>
  <c r="K752" i="1"/>
  <c r="J752" i="1"/>
  <c r="K751" i="1"/>
  <c r="J751" i="1"/>
  <c r="K750" i="1"/>
  <c r="J750" i="1"/>
  <c r="K749" i="1"/>
  <c r="J749" i="1"/>
  <c r="K748" i="1"/>
  <c r="J748" i="1"/>
  <c r="K747" i="1"/>
  <c r="J747" i="1"/>
  <c r="K746" i="1"/>
  <c r="J746" i="1"/>
  <c r="K745" i="1"/>
  <c r="J745" i="1"/>
  <c r="K744" i="1"/>
  <c r="J744" i="1"/>
  <c r="K743" i="1"/>
  <c r="J743" i="1"/>
  <c r="K742" i="1"/>
  <c r="J742" i="1"/>
  <c r="K741" i="1"/>
  <c r="J741" i="1"/>
  <c r="K740" i="1"/>
  <c r="J740" i="1"/>
  <c r="K739" i="1"/>
  <c r="J739" i="1"/>
  <c r="K738" i="1"/>
  <c r="J738" i="1"/>
  <c r="K737" i="1"/>
  <c r="J737" i="1"/>
  <c r="K736" i="1"/>
  <c r="J736" i="1"/>
  <c r="K735" i="1"/>
  <c r="J735" i="1"/>
  <c r="K734" i="1"/>
  <c r="J734" i="1"/>
  <c r="K733" i="1"/>
  <c r="J733" i="1"/>
  <c r="K732" i="1"/>
  <c r="J732" i="1"/>
  <c r="K731" i="1"/>
  <c r="J731" i="1"/>
  <c r="K730" i="1"/>
  <c r="J730" i="1"/>
  <c r="K729" i="1"/>
  <c r="J729" i="1"/>
  <c r="K728" i="1"/>
  <c r="J728" i="1"/>
  <c r="K727" i="1"/>
  <c r="J727" i="1"/>
  <c r="K726" i="1"/>
  <c r="J726" i="1"/>
  <c r="K725" i="1"/>
  <c r="J725" i="1"/>
  <c r="K724" i="1"/>
  <c r="J724" i="1"/>
  <c r="K723" i="1"/>
  <c r="J723" i="1"/>
  <c r="K722" i="1"/>
  <c r="J722" i="1"/>
  <c r="K721" i="1"/>
  <c r="J721" i="1"/>
  <c r="K720" i="1"/>
  <c r="J720" i="1"/>
  <c r="K719" i="1"/>
  <c r="J719" i="1"/>
  <c r="K718" i="1"/>
  <c r="J718" i="1"/>
  <c r="K717" i="1"/>
  <c r="J717" i="1"/>
  <c r="K716" i="1"/>
  <c r="J716" i="1"/>
  <c r="K715" i="1"/>
  <c r="J715" i="1"/>
  <c r="K714" i="1"/>
  <c r="J714" i="1"/>
  <c r="K713" i="1"/>
  <c r="J713" i="1"/>
  <c r="K712" i="1"/>
  <c r="J712" i="1"/>
  <c r="K711" i="1"/>
  <c r="J711" i="1"/>
  <c r="K710" i="1"/>
  <c r="J710" i="1"/>
  <c r="K709" i="1"/>
  <c r="J709" i="1"/>
  <c r="K708" i="1"/>
  <c r="J708" i="1"/>
  <c r="K707" i="1"/>
  <c r="J707" i="1"/>
  <c r="K706" i="1"/>
  <c r="J706" i="1"/>
  <c r="K705" i="1"/>
  <c r="J705" i="1"/>
  <c r="K704" i="1"/>
  <c r="J704" i="1"/>
  <c r="K703" i="1"/>
  <c r="J703" i="1"/>
  <c r="K702" i="1"/>
  <c r="J702" i="1"/>
  <c r="K701" i="1"/>
  <c r="J701" i="1"/>
  <c r="K700" i="1"/>
  <c r="J700" i="1"/>
  <c r="K699" i="1"/>
  <c r="J699" i="1"/>
  <c r="K698" i="1"/>
  <c r="J698" i="1"/>
  <c r="K697" i="1"/>
  <c r="J697" i="1"/>
  <c r="K696" i="1"/>
  <c r="J696" i="1"/>
  <c r="K695" i="1"/>
  <c r="J695" i="1"/>
  <c r="K694" i="1"/>
  <c r="J694" i="1"/>
  <c r="K693" i="1"/>
  <c r="J693" i="1"/>
  <c r="K692" i="1"/>
  <c r="J692" i="1"/>
  <c r="K691" i="1"/>
  <c r="J691" i="1"/>
  <c r="K690" i="1"/>
  <c r="J690" i="1"/>
  <c r="K689" i="1"/>
  <c r="J689" i="1"/>
  <c r="K688" i="1"/>
  <c r="J688" i="1"/>
  <c r="K687" i="1"/>
  <c r="J687" i="1"/>
  <c r="K686" i="1"/>
  <c r="J686" i="1"/>
  <c r="K685" i="1"/>
  <c r="J685" i="1"/>
  <c r="K684" i="1"/>
  <c r="J684" i="1"/>
  <c r="K683" i="1"/>
  <c r="J683" i="1"/>
  <c r="K682" i="1"/>
  <c r="J682" i="1"/>
  <c r="K681" i="1"/>
  <c r="J681" i="1"/>
  <c r="K680" i="1"/>
  <c r="J680" i="1"/>
  <c r="K679" i="1"/>
  <c r="J679" i="1"/>
  <c r="K678" i="1"/>
  <c r="J678" i="1"/>
  <c r="K677" i="1"/>
  <c r="J677" i="1"/>
  <c r="K676" i="1"/>
  <c r="J676" i="1"/>
  <c r="K675" i="1"/>
  <c r="J675" i="1"/>
  <c r="K674" i="1"/>
  <c r="J674" i="1"/>
  <c r="K673" i="1"/>
  <c r="J673" i="1"/>
  <c r="K672" i="1"/>
  <c r="J672" i="1"/>
  <c r="K671" i="1"/>
  <c r="J671" i="1"/>
  <c r="K670" i="1"/>
  <c r="J670" i="1"/>
  <c r="K669" i="1"/>
  <c r="J669" i="1"/>
  <c r="K668" i="1"/>
  <c r="J668" i="1"/>
  <c r="K667" i="1"/>
  <c r="J667" i="1"/>
  <c r="K666" i="1"/>
  <c r="J666" i="1"/>
  <c r="K665" i="1"/>
  <c r="J665" i="1"/>
  <c r="K664" i="1"/>
  <c r="J664" i="1"/>
  <c r="K663" i="1"/>
  <c r="J663" i="1"/>
  <c r="K662" i="1"/>
  <c r="J662" i="1"/>
  <c r="K661" i="1"/>
  <c r="J661" i="1"/>
  <c r="K660" i="1"/>
  <c r="J660" i="1"/>
  <c r="K659" i="1"/>
  <c r="J659" i="1"/>
  <c r="K658" i="1"/>
  <c r="J658" i="1"/>
  <c r="K657" i="1"/>
  <c r="J657" i="1"/>
  <c r="K656" i="1"/>
  <c r="J656" i="1"/>
  <c r="K655" i="1"/>
  <c r="J655" i="1"/>
  <c r="K654" i="1"/>
  <c r="J654" i="1"/>
  <c r="K653" i="1"/>
  <c r="J653" i="1"/>
  <c r="K652" i="1"/>
  <c r="J652" i="1"/>
  <c r="K651" i="1"/>
  <c r="J651" i="1"/>
  <c r="K650" i="1"/>
  <c r="J650" i="1"/>
  <c r="K649" i="1"/>
  <c r="J649" i="1"/>
  <c r="K648" i="1"/>
  <c r="J648" i="1"/>
  <c r="K647" i="1"/>
  <c r="J647" i="1"/>
  <c r="K646" i="1"/>
  <c r="J646" i="1"/>
  <c r="K645" i="1"/>
  <c r="J645" i="1"/>
  <c r="K644" i="1"/>
  <c r="J644" i="1"/>
  <c r="K643" i="1"/>
  <c r="J643" i="1"/>
  <c r="K642" i="1"/>
  <c r="J642" i="1"/>
  <c r="K641" i="1"/>
  <c r="J641" i="1"/>
  <c r="K640" i="1"/>
  <c r="J640" i="1"/>
  <c r="K639" i="1"/>
  <c r="J639" i="1"/>
  <c r="K638" i="1"/>
  <c r="J638" i="1"/>
  <c r="K637" i="1"/>
  <c r="J637" i="1"/>
  <c r="K636" i="1"/>
  <c r="J636" i="1"/>
  <c r="K635" i="1"/>
  <c r="J635" i="1"/>
  <c r="K634" i="1"/>
  <c r="J634" i="1"/>
  <c r="K633" i="1"/>
  <c r="J633" i="1"/>
  <c r="K632" i="1"/>
  <c r="J632" i="1"/>
  <c r="K631" i="1"/>
  <c r="J631" i="1"/>
  <c r="K630" i="1"/>
  <c r="J630" i="1"/>
  <c r="K629" i="1"/>
  <c r="J629" i="1"/>
  <c r="K628" i="1"/>
  <c r="J628" i="1"/>
  <c r="K627" i="1"/>
  <c r="J627" i="1"/>
  <c r="K626" i="1"/>
  <c r="J626" i="1"/>
  <c r="K625" i="1"/>
  <c r="J625" i="1"/>
  <c r="K624" i="1"/>
  <c r="J624" i="1"/>
  <c r="K623" i="1"/>
  <c r="J623" i="1"/>
  <c r="K622" i="1"/>
  <c r="J622" i="1"/>
  <c r="K621" i="1"/>
  <c r="J621" i="1"/>
  <c r="K620" i="1"/>
  <c r="J620" i="1"/>
  <c r="K619" i="1"/>
  <c r="J619" i="1"/>
  <c r="K618" i="1"/>
  <c r="J618" i="1"/>
  <c r="K617" i="1"/>
  <c r="J617" i="1"/>
  <c r="K616" i="1"/>
  <c r="J616" i="1"/>
  <c r="K615" i="1"/>
  <c r="J615" i="1"/>
  <c r="K614" i="1"/>
  <c r="J614" i="1"/>
  <c r="K613" i="1"/>
  <c r="J613" i="1"/>
  <c r="K612" i="1"/>
  <c r="J612" i="1"/>
  <c r="K611" i="1"/>
  <c r="J611" i="1"/>
  <c r="K610" i="1"/>
  <c r="J610" i="1"/>
  <c r="K609" i="1"/>
  <c r="J609" i="1"/>
  <c r="K608" i="1"/>
  <c r="J608" i="1"/>
  <c r="K607" i="1"/>
  <c r="J607" i="1"/>
  <c r="K606" i="1"/>
  <c r="J606" i="1"/>
  <c r="K605" i="1"/>
  <c r="J605" i="1"/>
  <c r="K604" i="1"/>
  <c r="J604" i="1"/>
  <c r="K603" i="1"/>
  <c r="J603" i="1"/>
  <c r="K602" i="1"/>
  <c r="J602" i="1"/>
  <c r="K601" i="1"/>
  <c r="J601" i="1"/>
  <c r="K600" i="1"/>
  <c r="J600" i="1"/>
  <c r="K599" i="1"/>
  <c r="J599" i="1"/>
  <c r="K598" i="1"/>
  <c r="J598" i="1"/>
  <c r="K597" i="1"/>
  <c r="J597" i="1"/>
  <c r="K596" i="1"/>
  <c r="J596" i="1"/>
  <c r="K595" i="1"/>
  <c r="J595" i="1"/>
  <c r="K594" i="1"/>
  <c r="J594" i="1"/>
  <c r="K593" i="1"/>
  <c r="J593" i="1"/>
  <c r="K592" i="1"/>
  <c r="J592" i="1"/>
  <c r="K591" i="1"/>
  <c r="J591" i="1"/>
  <c r="K590" i="1"/>
  <c r="J590" i="1"/>
  <c r="K589" i="1"/>
  <c r="J589" i="1"/>
  <c r="K588" i="1"/>
  <c r="J588" i="1"/>
  <c r="K587" i="1"/>
  <c r="J587" i="1"/>
  <c r="K586" i="1"/>
  <c r="J586" i="1"/>
  <c r="K585" i="1"/>
  <c r="J585" i="1"/>
  <c r="K584" i="1"/>
  <c r="J584" i="1"/>
  <c r="K583" i="1"/>
  <c r="J583" i="1"/>
  <c r="K582" i="1"/>
  <c r="J582" i="1"/>
  <c r="K581" i="1"/>
  <c r="J581" i="1"/>
  <c r="K580" i="1"/>
  <c r="J580" i="1"/>
  <c r="K579" i="1"/>
  <c r="J579" i="1"/>
  <c r="K578" i="1"/>
  <c r="J578" i="1"/>
  <c r="K577" i="1"/>
  <c r="J577" i="1"/>
  <c r="K576" i="1"/>
  <c r="J576" i="1"/>
  <c r="K575" i="1"/>
  <c r="J575" i="1"/>
  <c r="K574" i="1"/>
  <c r="J574" i="1"/>
  <c r="K573" i="1"/>
  <c r="J573" i="1"/>
  <c r="K572" i="1"/>
  <c r="J572" i="1"/>
  <c r="K571" i="1"/>
  <c r="J571" i="1"/>
  <c r="K570" i="1"/>
  <c r="J570" i="1"/>
  <c r="K569" i="1"/>
  <c r="J569" i="1"/>
  <c r="K568" i="1"/>
  <c r="J568" i="1"/>
  <c r="K567" i="1"/>
  <c r="J567" i="1"/>
  <c r="K566" i="1"/>
  <c r="J566" i="1"/>
  <c r="K565" i="1"/>
  <c r="J565" i="1"/>
  <c r="K564" i="1"/>
  <c r="J564" i="1"/>
  <c r="K563" i="1"/>
  <c r="J563" i="1"/>
  <c r="K562" i="1"/>
  <c r="J562" i="1"/>
  <c r="K561" i="1"/>
  <c r="J561" i="1"/>
  <c r="K560" i="1"/>
  <c r="J560" i="1"/>
  <c r="K559" i="1"/>
  <c r="J559" i="1"/>
  <c r="K558" i="1"/>
  <c r="J558" i="1"/>
  <c r="K557" i="1"/>
  <c r="J557" i="1"/>
  <c r="K556" i="1"/>
  <c r="J556" i="1"/>
  <c r="K555" i="1"/>
  <c r="J555" i="1"/>
  <c r="K554" i="1"/>
  <c r="J554" i="1"/>
  <c r="K553" i="1"/>
  <c r="J553" i="1"/>
  <c r="K552" i="1"/>
  <c r="J552" i="1"/>
  <c r="K551" i="1"/>
  <c r="J551" i="1"/>
  <c r="K550" i="1"/>
  <c r="J550" i="1"/>
  <c r="K549" i="1"/>
  <c r="J549" i="1"/>
  <c r="K548" i="1"/>
  <c r="J548" i="1"/>
  <c r="K547" i="1"/>
  <c r="J547" i="1"/>
  <c r="K546" i="1"/>
  <c r="J546" i="1"/>
  <c r="K545" i="1"/>
  <c r="J545" i="1"/>
  <c r="K544" i="1"/>
  <c r="J544" i="1"/>
  <c r="K543" i="1"/>
  <c r="J543" i="1"/>
  <c r="K542" i="1"/>
  <c r="J542" i="1"/>
  <c r="K541" i="1"/>
  <c r="J541" i="1"/>
  <c r="K540" i="1"/>
  <c r="J540" i="1"/>
  <c r="K539" i="1"/>
  <c r="J539" i="1"/>
  <c r="K538" i="1"/>
  <c r="J538" i="1"/>
  <c r="K537" i="1"/>
  <c r="J537" i="1"/>
  <c r="K536" i="1"/>
  <c r="J536" i="1"/>
  <c r="K535" i="1"/>
  <c r="J535" i="1"/>
  <c r="K534" i="1"/>
  <c r="J534" i="1"/>
  <c r="K533" i="1"/>
  <c r="J533" i="1"/>
  <c r="K532" i="1"/>
  <c r="J532" i="1"/>
  <c r="K531" i="1"/>
  <c r="J531" i="1"/>
  <c r="K530" i="1"/>
  <c r="J530" i="1"/>
  <c r="K529" i="1"/>
  <c r="J529" i="1"/>
  <c r="K528" i="1"/>
  <c r="J528" i="1"/>
  <c r="K527" i="1"/>
  <c r="J527" i="1"/>
  <c r="K526" i="1"/>
  <c r="J526" i="1"/>
  <c r="K525" i="1"/>
  <c r="J525" i="1"/>
  <c r="K524" i="1"/>
  <c r="J524" i="1"/>
  <c r="K523" i="1"/>
  <c r="J523" i="1"/>
  <c r="K522" i="1"/>
  <c r="J522" i="1"/>
  <c r="K521" i="1"/>
  <c r="J521" i="1"/>
  <c r="K520" i="1"/>
  <c r="J520" i="1"/>
  <c r="K519" i="1"/>
  <c r="J519" i="1"/>
  <c r="K518" i="1"/>
  <c r="J518" i="1"/>
  <c r="K517" i="1"/>
  <c r="J517" i="1"/>
  <c r="K516" i="1"/>
  <c r="J516" i="1"/>
  <c r="K515" i="1"/>
  <c r="J515" i="1"/>
  <c r="K514" i="1"/>
  <c r="J514" i="1"/>
  <c r="K513" i="1"/>
  <c r="J513" i="1"/>
  <c r="K512" i="1"/>
  <c r="J512" i="1"/>
  <c r="K511" i="1"/>
  <c r="J511" i="1"/>
  <c r="K510" i="1"/>
  <c r="J510" i="1"/>
  <c r="K509" i="1"/>
  <c r="J509" i="1"/>
  <c r="K508" i="1"/>
  <c r="J508" i="1"/>
  <c r="K507" i="1"/>
  <c r="J507" i="1"/>
  <c r="K506" i="1"/>
  <c r="J506" i="1"/>
  <c r="K505" i="1"/>
  <c r="J505" i="1"/>
  <c r="K504" i="1"/>
  <c r="J504" i="1"/>
  <c r="K503" i="1"/>
  <c r="J503" i="1"/>
  <c r="K502" i="1"/>
  <c r="J502" i="1"/>
  <c r="K501" i="1"/>
  <c r="J501" i="1"/>
  <c r="K500" i="1"/>
  <c r="J500" i="1"/>
  <c r="K499" i="1"/>
  <c r="J499" i="1"/>
  <c r="K498" i="1"/>
  <c r="J498" i="1"/>
  <c r="K497" i="1"/>
  <c r="J497" i="1"/>
  <c r="K496" i="1"/>
  <c r="J496" i="1"/>
  <c r="K495" i="1"/>
  <c r="J495" i="1"/>
  <c r="K494" i="1"/>
  <c r="J494" i="1"/>
  <c r="K493" i="1"/>
  <c r="J493" i="1"/>
  <c r="K492" i="1"/>
  <c r="J492" i="1"/>
  <c r="K491" i="1"/>
  <c r="J491" i="1"/>
  <c r="K490" i="1"/>
  <c r="J490" i="1"/>
  <c r="K489" i="1"/>
  <c r="J489" i="1"/>
  <c r="K488" i="1"/>
  <c r="J488" i="1"/>
  <c r="K487" i="1"/>
  <c r="J487" i="1"/>
  <c r="K486" i="1"/>
  <c r="J486" i="1"/>
  <c r="K485" i="1"/>
  <c r="J485" i="1"/>
  <c r="K484" i="1"/>
  <c r="J484" i="1"/>
  <c r="K483" i="1"/>
  <c r="J483" i="1"/>
  <c r="K482" i="1"/>
  <c r="J482" i="1"/>
  <c r="K481" i="1"/>
  <c r="J481" i="1"/>
  <c r="K480" i="1"/>
  <c r="J480" i="1"/>
  <c r="K479" i="1"/>
  <c r="J479" i="1"/>
  <c r="K478" i="1"/>
  <c r="J478" i="1"/>
  <c r="K477" i="1"/>
  <c r="J477" i="1"/>
  <c r="K476" i="1"/>
  <c r="J476" i="1"/>
  <c r="K475" i="1"/>
  <c r="J475" i="1"/>
  <c r="K474" i="1"/>
  <c r="J474" i="1"/>
  <c r="K473" i="1"/>
  <c r="J473" i="1"/>
  <c r="K472" i="1"/>
  <c r="J472" i="1"/>
  <c r="K471" i="1"/>
  <c r="J471" i="1"/>
  <c r="K470" i="1"/>
  <c r="J470" i="1"/>
  <c r="K469" i="1"/>
  <c r="J469" i="1"/>
  <c r="K468" i="1"/>
  <c r="J468" i="1"/>
  <c r="K467" i="1"/>
  <c r="J467" i="1"/>
  <c r="K466" i="1"/>
  <c r="J466" i="1"/>
  <c r="K465" i="1"/>
  <c r="J465" i="1"/>
  <c r="K464" i="1"/>
  <c r="J464" i="1"/>
  <c r="K463" i="1"/>
  <c r="J463" i="1"/>
  <c r="K462" i="1"/>
  <c r="J462" i="1"/>
  <c r="K461" i="1"/>
  <c r="J461" i="1"/>
  <c r="K460" i="1"/>
  <c r="J460" i="1"/>
  <c r="K459" i="1"/>
  <c r="J459" i="1"/>
  <c r="K458" i="1"/>
  <c r="J458" i="1"/>
  <c r="K457" i="1"/>
  <c r="J457" i="1"/>
  <c r="K456" i="1"/>
  <c r="J456" i="1"/>
  <c r="K455" i="1"/>
  <c r="J455" i="1"/>
  <c r="K454" i="1"/>
  <c r="J454" i="1"/>
  <c r="K453" i="1"/>
  <c r="J453" i="1"/>
  <c r="K452" i="1"/>
  <c r="J452" i="1"/>
  <c r="K451" i="1"/>
  <c r="J451" i="1"/>
  <c r="K450" i="1"/>
  <c r="J450" i="1"/>
  <c r="K449" i="1"/>
  <c r="J449" i="1"/>
  <c r="K448" i="1"/>
  <c r="J448" i="1"/>
  <c r="K447" i="1"/>
  <c r="J447" i="1"/>
  <c r="K446" i="1"/>
  <c r="J446" i="1"/>
  <c r="K445" i="1"/>
  <c r="J445" i="1"/>
  <c r="K444" i="1"/>
  <c r="J444" i="1"/>
  <c r="K443" i="1"/>
  <c r="J443" i="1"/>
  <c r="K442" i="1"/>
  <c r="J442" i="1"/>
  <c r="K441" i="1"/>
  <c r="J441" i="1"/>
  <c r="K440" i="1"/>
  <c r="J440" i="1"/>
  <c r="K439" i="1"/>
  <c r="J439" i="1"/>
  <c r="K438" i="1"/>
  <c r="J438" i="1"/>
  <c r="K437" i="1"/>
  <c r="J437" i="1"/>
  <c r="K436" i="1"/>
  <c r="J436" i="1"/>
  <c r="K435" i="1"/>
  <c r="J435" i="1"/>
  <c r="K434" i="1"/>
  <c r="J434" i="1"/>
  <c r="K433" i="1"/>
  <c r="J433" i="1"/>
  <c r="K432" i="1"/>
  <c r="J432" i="1"/>
  <c r="K431" i="1"/>
  <c r="J431" i="1"/>
  <c r="K430" i="1"/>
  <c r="J430" i="1"/>
  <c r="K429" i="1"/>
  <c r="J429" i="1"/>
  <c r="K428" i="1"/>
  <c r="J428" i="1"/>
  <c r="K427" i="1"/>
  <c r="J427" i="1"/>
  <c r="K426" i="1"/>
  <c r="J426" i="1"/>
  <c r="K425" i="1"/>
  <c r="J425" i="1"/>
  <c r="K424" i="1"/>
  <c r="J424" i="1"/>
  <c r="K423" i="1"/>
  <c r="J423" i="1"/>
  <c r="K422" i="1"/>
  <c r="J422" i="1"/>
  <c r="K421" i="1"/>
  <c r="J421" i="1"/>
  <c r="K420" i="1"/>
  <c r="J420" i="1"/>
  <c r="K419" i="1"/>
  <c r="J419" i="1"/>
  <c r="K418" i="1"/>
  <c r="J418" i="1"/>
  <c r="K417" i="1"/>
  <c r="J417" i="1"/>
  <c r="K416" i="1"/>
  <c r="J416" i="1"/>
  <c r="K415" i="1"/>
  <c r="J415" i="1"/>
  <c r="K414" i="1"/>
  <c r="J414" i="1"/>
  <c r="K413" i="1"/>
  <c r="J413" i="1"/>
  <c r="K412" i="1"/>
  <c r="J412" i="1"/>
  <c r="K411" i="1"/>
  <c r="J411" i="1"/>
  <c r="K410" i="1"/>
  <c r="J410" i="1"/>
  <c r="K409" i="1"/>
  <c r="J409" i="1"/>
  <c r="K408" i="1"/>
  <c r="J408" i="1"/>
  <c r="K407" i="1"/>
  <c r="J407" i="1"/>
  <c r="K406" i="1"/>
  <c r="J406" i="1"/>
  <c r="K405" i="1"/>
  <c r="J405" i="1"/>
  <c r="K404" i="1"/>
  <c r="J404" i="1"/>
  <c r="K403" i="1"/>
  <c r="J403" i="1"/>
  <c r="K402" i="1"/>
  <c r="J402" i="1"/>
  <c r="K401" i="1"/>
  <c r="J401" i="1"/>
  <c r="K400" i="1"/>
  <c r="J400" i="1"/>
  <c r="K399" i="1"/>
  <c r="J399" i="1"/>
  <c r="K398" i="1"/>
  <c r="J398" i="1"/>
  <c r="K397" i="1"/>
  <c r="J397" i="1"/>
  <c r="K396" i="1"/>
  <c r="J396" i="1"/>
  <c r="K395" i="1"/>
  <c r="J395" i="1"/>
  <c r="K394" i="1"/>
  <c r="J394" i="1"/>
  <c r="K393" i="1"/>
  <c r="J393" i="1"/>
  <c r="K392" i="1"/>
  <c r="J392" i="1"/>
  <c r="K391" i="1"/>
  <c r="J391" i="1"/>
  <c r="K390" i="1"/>
  <c r="J390" i="1"/>
  <c r="K389" i="1"/>
  <c r="J389" i="1"/>
  <c r="K388" i="1"/>
  <c r="J388" i="1"/>
  <c r="K387" i="1"/>
  <c r="J387" i="1"/>
  <c r="K386" i="1"/>
  <c r="J386" i="1"/>
  <c r="K385" i="1"/>
  <c r="J385" i="1"/>
  <c r="K384" i="1"/>
  <c r="J384" i="1"/>
  <c r="K383" i="1"/>
  <c r="J383" i="1"/>
  <c r="K382" i="1"/>
  <c r="J382" i="1"/>
  <c r="K381" i="1"/>
  <c r="J381" i="1"/>
  <c r="K380" i="1"/>
  <c r="J380" i="1"/>
  <c r="K379" i="1"/>
  <c r="J379" i="1"/>
  <c r="K378" i="1"/>
  <c r="J378" i="1"/>
  <c r="K377" i="1"/>
  <c r="J377" i="1"/>
  <c r="K376" i="1"/>
  <c r="J376" i="1"/>
  <c r="K375" i="1"/>
  <c r="J375" i="1"/>
  <c r="K374" i="1"/>
  <c r="J374" i="1"/>
  <c r="K373" i="1"/>
  <c r="J373" i="1"/>
  <c r="K372" i="1"/>
  <c r="J372" i="1"/>
  <c r="K371" i="1"/>
  <c r="J371" i="1"/>
  <c r="K370" i="1"/>
  <c r="J370" i="1"/>
  <c r="K369" i="1"/>
  <c r="J369" i="1"/>
  <c r="K368" i="1"/>
  <c r="J368" i="1"/>
  <c r="K367" i="1"/>
  <c r="J367" i="1"/>
  <c r="K366" i="1"/>
  <c r="J366" i="1"/>
  <c r="K365" i="1"/>
  <c r="J365" i="1"/>
  <c r="K364" i="1"/>
  <c r="J364" i="1"/>
  <c r="K363" i="1"/>
  <c r="J363" i="1"/>
  <c r="K362" i="1"/>
  <c r="J362" i="1"/>
  <c r="K361" i="1"/>
  <c r="J361" i="1"/>
  <c r="K360" i="1"/>
  <c r="J360" i="1"/>
  <c r="K359" i="1"/>
  <c r="J359" i="1"/>
  <c r="K358" i="1"/>
  <c r="J358" i="1"/>
  <c r="K357" i="1"/>
  <c r="J357" i="1"/>
  <c r="K356" i="1"/>
  <c r="J356" i="1"/>
  <c r="K355" i="1"/>
  <c r="J355" i="1"/>
  <c r="K354" i="1"/>
  <c r="J354" i="1"/>
  <c r="K353" i="1"/>
  <c r="J353" i="1"/>
  <c r="K352" i="1"/>
  <c r="J352" i="1"/>
  <c r="K351" i="1"/>
  <c r="J351" i="1"/>
  <c r="K350" i="1"/>
  <c r="J350" i="1"/>
  <c r="K349" i="1"/>
  <c r="J349" i="1"/>
  <c r="K348" i="1"/>
  <c r="J348" i="1"/>
  <c r="K347" i="1"/>
  <c r="J347" i="1"/>
  <c r="K346" i="1"/>
  <c r="J346" i="1"/>
  <c r="K345" i="1"/>
  <c r="J345" i="1"/>
  <c r="K344" i="1"/>
  <c r="J344" i="1"/>
  <c r="K343" i="1"/>
  <c r="J343" i="1"/>
  <c r="K342" i="1"/>
  <c r="J342" i="1"/>
  <c r="K341" i="1"/>
  <c r="J341" i="1"/>
  <c r="K340" i="1"/>
  <c r="J340" i="1"/>
  <c r="K339" i="1"/>
  <c r="J339" i="1"/>
  <c r="K338" i="1"/>
  <c r="J338" i="1"/>
  <c r="K337" i="1"/>
  <c r="J337" i="1"/>
  <c r="K336" i="1"/>
  <c r="J336" i="1"/>
  <c r="K335" i="1"/>
  <c r="J335" i="1"/>
  <c r="K334" i="1"/>
  <c r="J334" i="1"/>
  <c r="K333" i="1"/>
  <c r="J333" i="1"/>
  <c r="K332" i="1"/>
  <c r="J332" i="1"/>
  <c r="K331" i="1"/>
  <c r="J331" i="1"/>
  <c r="K330" i="1"/>
  <c r="J330" i="1"/>
  <c r="K329" i="1"/>
  <c r="J329" i="1"/>
  <c r="K328" i="1"/>
  <c r="J328" i="1"/>
  <c r="K327" i="1"/>
  <c r="J327" i="1"/>
  <c r="K326" i="1"/>
  <c r="J326" i="1"/>
  <c r="K325" i="1"/>
  <c r="J325" i="1"/>
  <c r="K324" i="1"/>
  <c r="J324" i="1"/>
  <c r="K323" i="1"/>
  <c r="J323" i="1"/>
  <c r="K322" i="1"/>
  <c r="J322" i="1"/>
  <c r="K321" i="1"/>
  <c r="J321" i="1"/>
  <c r="K320" i="1"/>
  <c r="J320" i="1"/>
  <c r="K319" i="1"/>
  <c r="J319" i="1"/>
  <c r="K318" i="1"/>
  <c r="J318" i="1"/>
  <c r="K317" i="1"/>
  <c r="J317" i="1"/>
  <c r="K316" i="1"/>
  <c r="J316" i="1"/>
  <c r="K315" i="1"/>
  <c r="J315" i="1"/>
  <c r="K314" i="1"/>
  <c r="J314" i="1"/>
  <c r="K313" i="1"/>
  <c r="J313" i="1"/>
  <c r="K312" i="1"/>
  <c r="J312" i="1"/>
  <c r="K311" i="1"/>
  <c r="J311" i="1"/>
  <c r="K310" i="1"/>
  <c r="J310" i="1"/>
  <c r="K309" i="1"/>
  <c r="J309" i="1"/>
  <c r="K308" i="1"/>
  <c r="J308" i="1"/>
  <c r="K307" i="1"/>
  <c r="J307" i="1"/>
  <c r="K306" i="1"/>
  <c r="J306" i="1"/>
  <c r="K305" i="1"/>
  <c r="J305" i="1"/>
  <c r="K304" i="1"/>
  <c r="J304" i="1"/>
  <c r="K303" i="1"/>
  <c r="J303" i="1"/>
  <c r="K302" i="1"/>
  <c r="J302" i="1"/>
  <c r="K301" i="1"/>
  <c r="J301" i="1"/>
  <c r="K300" i="1"/>
  <c r="J300" i="1"/>
  <c r="K299" i="1"/>
  <c r="J299" i="1"/>
  <c r="K298" i="1"/>
  <c r="J298" i="1"/>
  <c r="K297" i="1"/>
  <c r="J297" i="1"/>
  <c r="K296" i="1"/>
  <c r="J296" i="1"/>
  <c r="K295" i="1"/>
  <c r="J295" i="1"/>
  <c r="K294" i="1"/>
  <c r="J294" i="1"/>
  <c r="K293" i="1"/>
  <c r="J293" i="1"/>
  <c r="K292" i="1"/>
  <c r="J292" i="1"/>
  <c r="K291" i="1"/>
  <c r="J291" i="1"/>
  <c r="K290" i="1"/>
  <c r="J290" i="1"/>
  <c r="K289" i="1"/>
  <c r="J289" i="1"/>
  <c r="K288" i="1"/>
  <c r="J288" i="1"/>
  <c r="K287" i="1"/>
  <c r="J287" i="1"/>
  <c r="K286" i="1"/>
  <c r="J286" i="1"/>
  <c r="K285" i="1"/>
  <c r="J285" i="1"/>
  <c r="K284" i="1"/>
  <c r="J284" i="1"/>
  <c r="K283" i="1"/>
  <c r="J283" i="1"/>
  <c r="K282" i="1"/>
  <c r="J282" i="1"/>
  <c r="K281" i="1"/>
  <c r="J281" i="1"/>
  <c r="K280" i="1"/>
  <c r="J280" i="1"/>
  <c r="K279" i="1"/>
  <c r="J279" i="1"/>
  <c r="K278" i="1"/>
  <c r="J278" i="1"/>
  <c r="K277" i="1"/>
  <c r="J277" i="1"/>
  <c r="K276" i="1"/>
  <c r="J276" i="1"/>
  <c r="K275" i="1"/>
  <c r="J275" i="1"/>
  <c r="K274" i="1"/>
  <c r="J274" i="1"/>
  <c r="K273" i="1"/>
  <c r="J273" i="1"/>
  <c r="K272" i="1"/>
  <c r="J272" i="1"/>
  <c r="K271" i="1"/>
  <c r="J271" i="1"/>
  <c r="K270" i="1"/>
  <c r="J270" i="1"/>
  <c r="K269" i="1"/>
  <c r="J269" i="1"/>
  <c r="K268" i="1"/>
  <c r="J268" i="1"/>
  <c r="K267" i="1"/>
  <c r="J267" i="1"/>
  <c r="K266" i="1"/>
  <c r="J266" i="1"/>
  <c r="K265" i="1"/>
  <c r="J265" i="1"/>
  <c r="K264" i="1"/>
  <c r="J264" i="1"/>
  <c r="K263" i="1"/>
  <c r="J263" i="1"/>
  <c r="K262" i="1"/>
  <c r="J262" i="1"/>
  <c r="K261" i="1"/>
  <c r="J261" i="1"/>
  <c r="K260" i="1"/>
  <c r="J260" i="1"/>
  <c r="K259" i="1"/>
  <c r="J259" i="1"/>
  <c r="K258" i="1"/>
  <c r="J258" i="1"/>
  <c r="K257" i="1"/>
  <c r="J257" i="1"/>
  <c r="K256" i="1"/>
  <c r="J256" i="1"/>
  <c r="K255" i="1"/>
  <c r="J255" i="1"/>
  <c r="K254" i="1"/>
  <c r="J254" i="1"/>
  <c r="K253" i="1"/>
  <c r="J253" i="1"/>
  <c r="K252" i="1"/>
  <c r="J252" i="1"/>
  <c r="K251" i="1"/>
  <c r="J251" i="1"/>
  <c r="K250" i="1"/>
  <c r="J250" i="1"/>
  <c r="K249" i="1"/>
  <c r="J249" i="1"/>
  <c r="K248" i="1"/>
  <c r="J248" i="1"/>
  <c r="K247" i="1"/>
  <c r="J247" i="1"/>
  <c r="K246" i="1"/>
  <c r="J246" i="1"/>
  <c r="K245" i="1"/>
  <c r="J245" i="1"/>
  <c r="K244" i="1"/>
  <c r="J244" i="1"/>
  <c r="K243" i="1"/>
  <c r="J243" i="1"/>
  <c r="K242" i="1"/>
  <c r="J242" i="1"/>
  <c r="K241" i="1"/>
  <c r="J241" i="1"/>
  <c r="K240" i="1"/>
  <c r="J240" i="1"/>
  <c r="K239" i="1"/>
  <c r="J239" i="1"/>
  <c r="K238" i="1"/>
  <c r="J238" i="1"/>
  <c r="K237" i="1"/>
  <c r="J237" i="1"/>
  <c r="K236" i="1"/>
  <c r="J236" i="1"/>
  <c r="K235" i="1"/>
  <c r="J235" i="1"/>
  <c r="K234" i="1"/>
  <c r="J234" i="1"/>
  <c r="K233" i="1"/>
  <c r="J233" i="1"/>
  <c r="K232" i="1"/>
  <c r="J232" i="1"/>
  <c r="K231" i="1"/>
  <c r="J231" i="1"/>
  <c r="K230" i="1"/>
  <c r="J230" i="1"/>
  <c r="K229" i="1"/>
  <c r="J229" i="1"/>
  <c r="K228" i="1"/>
  <c r="J228" i="1"/>
  <c r="K227" i="1"/>
  <c r="J227" i="1"/>
  <c r="K226" i="1"/>
  <c r="J226" i="1"/>
  <c r="K225" i="1"/>
  <c r="J225" i="1"/>
  <c r="K224" i="1"/>
  <c r="J224" i="1"/>
  <c r="K223" i="1"/>
  <c r="J223" i="1"/>
  <c r="K222" i="1"/>
  <c r="J222" i="1"/>
  <c r="K221" i="1"/>
  <c r="J221" i="1"/>
  <c r="K220" i="1"/>
  <c r="J220" i="1"/>
  <c r="K219" i="1"/>
  <c r="J219" i="1"/>
  <c r="K218" i="1"/>
  <c r="J218" i="1"/>
  <c r="K217" i="1"/>
  <c r="J217" i="1"/>
  <c r="K216" i="1"/>
  <c r="J216" i="1"/>
  <c r="K215" i="1"/>
  <c r="J215" i="1"/>
  <c r="K214" i="1"/>
  <c r="J214" i="1"/>
  <c r="K213" i="1"/>
  <c r="J213" i="1"/>
  <c r="K212" i="1"/>
  <c r="J212" i="1"/>
  <c r="K211" i="1"/>
  <c r="J211" i="1"/>
  <c r="K210" i="1"/>
  <c r="J210" i="1"/>
  <c r="K209" i="1"/>
  <c r="J209" i="1"/>
  <c r="K208" i="1"/>
  <c r="J208" i="1"/>
  <c r="K207" i="1"/>
  <c r="J207" i="1"/>
  <c r="K206" i="1"/>
  <c r="J206" i="1"/>
  <c r="K205" i="1"/>
  <c r="J205" i="1"/>
  <c r="K204" i="1"/>
  <c r="J204" i="1"/>
  <c r="K203" i="1"/>
  <c r="J203" i="1"/>
  <c r="K202" i="1"/>
  <c r="J202" i="1"/>
  <c r="K201" i="1"/>
  <c r="J201" i="1"/>
  <c r="K200" i="1"/>
  <c r="J200" i="1"/>
  <c r="K199" i="1"/>
  <c r="J199" i="1"/>
  <c r="K198" i="1"/>
  <c r="J198" i="1"/>
  <c r="K197" i="1"/>
  <c r="J197" i="1"/>
  <c r="K196" i="1"/>
  <c r="J196" i="1"/>
  <c r="K195" i="1"/>
  <c r="J195" i="1"/>
  <c r="K194" i="1"/>
  <c r="J194" i="1"/>
  <c r="K193" i="1"/>
  <c r="J193" i="1"/>
  <c r="K192" i="1"/>
  <c r="J192" i="1"/>
  <c r="K191" i="1"/>
  <c r="J191" i="1"/>
  <c r="K190" i="1"/>
  <c r="J190" i="1"/>
  <c r="K189" i="1"/>
  <c r="J189" i="1"/>
  <c r="K188" i="1"/>
  <c r="J188" i="1"/>
  <c r="K187" i="1"/>
  <c r="J187" i="1"/>
  <c r="K186" i="1"/>
  <c r="J186" i="1"/>
  <c r="K185" i="1"/>
  <c r="J185" i="1"/>
  <c r="K184" i="1"/>
  <c r="J184" i="1"/>
  <c r="K183" i="1"/>
  <c r="J183" i="1"/>
  <c r="K182" i="1"/>
  <c r="J182" i="1"/>
  <c r="K181" i="1"/>
  <c r="J181" i="1"/>
  <c r="K180" i="1"/>
  <c r="J180" i="1"/>
  <c r="K179" i="1"/>
  <c r="J179" i="1"/>
  <c r="K178" i="1"/>
  <c r="J178" i="1"/>
  <c r="K177" i="1"/>
  <c r="J177" i="1"/>
  <c r="K176" i="1"/>
  <c r="J176" i="1"/>
  <c r="K175" i="1"/>
  <c r="J175" i="1"/>
  <c r="K174" i="1"/>
  <c r="J174" i="1"/>
  <c r="K173" i="1"/>
  <c r="J173" i="1"/>
  <c r="K172" i="1"/>
  <c r="J172" i="1"/>
  <c r="K171" i="1"/>
  <c r="J171" i="1"/>
  <c r="K170" i="1"/>
  <c r="J170" i="1"/>
  <c r="K169" i="1"/>
  <c r="J169" i="1"/>
  <c r="K168" i="1"/>
  <c r="J168" i="1"/>
  <c r="K167" i="1"/>
  <c r="J167" i="1"/>
  <c r="K166" i="1"/>
  <c r="J166" i="1"/>
  <c r="K165" i="1"/>
  <c r="J165" i="1"/>
  <c r="K164" i="1"/>
  <c r="J164" i="1"/>
  <c r="K163" i="1"/>
  <c r="J163" i="1"/>
  <c r="K162" i="1"/>
  <c r="J162" i="1"/>
  <c r="K161" i="1"/>
  <c r="J161" i="1"/>
  <c r="K160" i="1"/>
  <c r="J160" i="1"/>
  <c r="K159" i="1"/>
  <c r="J159" i="1"/>
  <c r="K158" i="1"/>
  <c r="J158" i="1"/>
  <c r="K157" i="1"/>
  <c r="J157" i="1"/>
  <c r="K156" i="1"/>
  <c r="J156" i="1"/>
  <c r="K155" i="1"/>
  <c r="J155" i="1"/>
  <c r="K154" i="1"/>
  <c r="J154" i="1"/>
  <c r="K153" i="1"/>
  <c r="J153" i="1"/>
  <c r="K152" i="1"/>
  <c r="J152" i="1"/>
  <c r="K151" i="1"/>
  <c r="J151" i="1"/>
  <c r="K150" i="1"/>
  <c r="J150" i="1"/>
  <c r="K149" i="1"/>
  <c r="J149" i="1"/>
  <c r="K148" i="1"/>
  <c r="J148" i="1"/>
  <c r="K147" i="1"/>
  <c r="J147" i="1"/>
  <c r="K146" i="1"/>
  <c r="J146" i="1"/>
  <c r="K145" i="1"/>
  <c r="J145" i="1"/>
  <c r="K144" i="1"/>
  <c r="J144" i="1"/>
  <c r="K143" i="1"/>
  <c r="J143" i="1"/>
  <c r="K142" i="1"/>
  <c r="J142" i="1"/>
  <c r="K141" i="1"/>
  <c r="J141" i="1"/>
  <c r="K140" i="1"/>
  <c r="J140" i="1"/>
  <c r="K139" i="1"/>
  <c r="J139" i="1"/>
  <c r="K138" i="1"/>
  <c r="J138" i="1"/>
  <c r="K137" i="1"/>
  <c r="J137" i="1"/>
  <c r="K136" i="1"/>
  <c r="J136" i="1"/>
  <c r="K135" i="1"/>
  <c r="J135" i="1"/>
  <c r="K134" i="1"/>
  <c r="J134" i="1"/>
  <c r="K133" i="1"/>
  <c r="J133" i="1"/>
  <c r="K132" i="1"/>
  <c r="J132" i="1"/>
  <c r="K131" i="1"/>
  <c r="J131" i="1"/>
  <c r="K130" i="1"/>
  <c r="J130" i="1"/>
  <c r="K129" i="1"/>
  <c r="J129" i="1"/>
  <c r="K128" i="1"/>
  <c r="J128" i="1"/>
  <c r="K127" i="1"/>
  <c r="J127" i="1"/>
  <c r="K126" i="1"/>
  <c r="J126" i="1"/>
  <c r="K125" i="1"/>
  <c r="J125" i="1"/>
  <c r="K124" i="1"/>
  <c r="J124" i="1"/>
  <c r="K123" i="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K104" i="1"/>
  <c r="J104" i="1"/>
  <c r="K103" i="1"/>
  <c r="J103" i="1"/>
  <c r="K102" i="1"/>
  <c r="J102" i="1"/>
  <c r="K101" i="1"/>
  <c r="J101"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2" i="1"/>
  <c r="J12" i="1"/>
  <c r="K11" i="1"/>
  <c r="J11" i="1"/>
  <c r="K10" i="1"/>
  <c r="J10" i="1"/>
  <c r="K9" i="1"/>
  <c r="J9" i="1"/>
  <c r="K8" i="1"/>
  <c r="J8" i="1"/>
  <c r="K7" i="1"/>
  <c r="J7" i="1"/>
  <c r="K6" i="1"/>
  <c r="J6" i="1"/>
  <c r="K5" i="1"/>
  <c r="J5" i="1"/>
  <c r="K4" i="1"/>
  <c r="J4" i="1"/>
  <c r="K3" i="1"/>
  <c r="J3" i="1"/>
  <c r="F7" i="2"/>
  <c r="F6" i="2"/>
  <c r="F11" i="2"/>
  <c r="F22" i="2" s="1"/>
  <c r="F10" i="2"/>
  <c r="F8" i="2" l="1"/>
  <c r="I16" i="2"/>
  <c r="I21" i="2"/>
  <c r="I9" i="2"/>
  <c r="I5" i="2"/>
  <c r="F21" i="2"/>
  <c r="C24" i="2"/>
  <c r="F12" i="2"/>
  <c r="F13" i="2" s="1"/>
  <c r="C7" i="2"/>
  <c r="C6" i="2"/>
  <c r="C25" i="2"/>
  <c r="C22" i="2"/>
  <c r="C21" i="2"/>
  <c r="C14" i="2"/>
  <c r="C11" i="2"/>
  <c r="C10" i="2"/>
  <c r="Q3" i="7"/>
  <c r="F15" i="2" l="1"/>
  <c r="F24" i="2"/>
  <c r="Y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Y103" i="5"/>
  <c r="Y104" i="5"/>
  <c r="Y105" i="5"/>
  <c r="Y106" i="5"/>
  <c r="Y107" i="5"/>
  <c r="Y108" i="5"/>
  <c r="Y109" i="5"/>
  <c r="Y110" i="5"/>
  <c r="Y111" i="5"/>
  <c r="Y112" i="5"/>
  <c r="Y113" i="5"/>
  <c r="Y114" i="5"/>
  <c r="Y115" i="5"/>
  <c r="Y116" i="5"/>
  <c r="Y117" i="5"/>
  <c r="Y118" i="5"/>
  <c r="Y119" i="5"/>
  <c r="Y120" i="5"/>
  <c r="Y121" i="5"/>
  <c r="Y122" i="5"/>
  <c r="Y123" i="5"/>
  <c r="Y124" i="5"/>
  <c r="Y125" i="5"/>
  <c r="Y126" i="5"/>
  <c r="Y127" i="5"/>
  <c r="Y128" i="5"/>
  <c r="Y129" i="5"/>
  <c r="Y130" i="5"/>
  <c r="Y131" i="5"/>
  <c r="Y132" i="5"/>
  <c r="Y133" i="5"/>
  <c r="Y134" i="5"/>
  <c r="Y135" i="5"/>
  <c r="Y136" i="5"/>
  <c r="Y137" i="5"/>
  <c r="Y138" i="5"/>
  <c r="Y139" i="5"/>
  <c r="Y140" i="5"/>
  <c r="Y141" i="5"/>
  <c r="Y142" i="5"/>
  <c r="Y143" i="5"/>
  <c r="Y144" i="5"/>
  <c r="Y145" i="5"/>
  <c r="Y146" i="5"/>
  <c r="Y147" i="5"/>
  <c r="Y148" i="5"/>
  <c r="Y149" i="5"/>
  <c r="Y150" i="5"/>
  <c r="Y151" i="5"/>
  <c r="Y152" i="5"/>
  <c r="Y153" i="5"/>
  <c r="Y154" i="5"/>
  <c r="Y155" i="5"/>
  <c r="Y156" i="5"/>
  <c r="Y157" i="5"/>
  <c r="Y158" i="5"/>
  <c r="Y159" i="5"/>
  <c r="Y160" i="5"/>
  <c r="Y161" i="5"/>
  <c r="Y162" i="5"/>
  <c r="Y163" i="5"/>
  <c r="Y164" i="5"/>
  <c r="Y165" i="5"/>
  <c r="Y166" i="5"/>
  <c r="Y167" i="5"/>
  <c r="Y168" i="5"/>
  <c r="Y169" i="5"/>
  <c r="Y170" i="5"/>
  <c r="Y171" i="5"/>
  <c r="Y172" i="5"/>
  <c r="Y173" i="5"/>
  <c r="Y174" i="5"/>
  <c r="Y175" i="5"/>
  <c r="Y176" i="5"/>
  <c r="Y177" i="5"/>
  <c r="Y178" i="5"/>
  <c r="Y179" i="5"/>
  <c r="Y180" i="5"/>
  <c r="Y181" i="5"/>
  <c r="Y182" i="5"/>
  <c r="Y183" i="5"/>
  <c r="Y184" i="5"/>
  <c r="Y185" i="5"/>
  <c r="Y186" i="5"/>
  <c r="Y187" i="5"/>
  <c r="Y188" i="5"/>
  <c r="Y189" i="5"/>
  <c r="Y190" i="5"/>
  <c r="Y191" i="5"/>
  <c r="Y192" i="5"/>
  <c r="Y193" i="5"/>
  <c r="Y194" i="5"/>
  <c r="Y195" i="5"/>
  <c r="Y196" i="5"/>
  <c r="Y197" i="5"/>
  <c r="Y198" i="5"/>
  <c r="Y199" i="5"/>
  <c r="Y200" i="5"/>
  <c r="Y201" i="5"/>
  <c r="Y202" i="5"/>
  <c r="Y203" i="5"/>
  <c r="Y204" i="5"/>
  <c r="Y205" i="5"/>
  <c r="Y206" i="5"/>
  <c r="Y207" i="5"/>
  <c r="Y208" i="5"/>
  <c r="Y209" i="5"/>
  <c r="Y210" i="5"/>
  <c r="Y211" i="5"/>
  <c r="Y212" i="5"/>
  <c r="Y213" i="5"/>
  <c r="Y214" i="5"/>
  <c r="Y215" i="5"/>
  <c r="Y216" i="5"/>
  <c r="Y217" i="5"/>
  <c r="Y218" i="5"/>
  <c r="Y219" i="5"/>
  <c r="Y220" i="5"/>
  <c r="Y221" i="5"/>
  <c r="Y222" i="5"/>
  <c r="Y223" i="5"/>
  <c r="Y224" i="5"/>
  <c r="Y225" i="5"/>
  <c r="Y226" i="5"/>
  <c r="Y227" i="5"/>
  <c r="Y228" i="5"/>
  <c r="Y229" i="5"/>
  <c r="Y230" i="5"/>
  <c r="Y231" i="5"/>
  <c r="Y232" i="5"/>
  <c r="Y233" i="5"/>
  <c r="Y234" i="5"/>
  <c r="Y235" i="5"/>
  <c r="Y236" i="5"/>
  <c r="Y237" i="5"/>
  <c r="Y238" i="5"/>
  <c r="Y239" i="5"/>
  <c r="Y240" i="5"/>
  <c r="Y241" i="5"/>
  <c r="Y242" i="5"/>
  <c r="Y243" i="5"/>
  <c r="Y244" i="5"/>
  <c r="Y245" i="5"/>
  <c r="Y246" i="5"/>
  <c r="Y247" i="5"/>
  <c r="Y248" i="5"/>
  <c r="Y249" i="5"/>
  <c r="Y250" i="5"/>
  <c r="Y251" i="5"/>
  <c r="Y252" i="5"/>
  <c r="Y253" i="5"/>
  <c r="Y254" i="5"/>
  <c r="Y255" i="5"/>
  <c r="Y256" i="5"/>
  <c r="Y257" i="5"/>
  <c r="Y258" i="5"/>
  <c r="Y259" i="5"/>
  <c r="Y260" i="5"/>
  <c r="Y261" i="5"/>
  <c r="Y262" i="5"/>
  <c r="Y263" i="5"/>
  <c r="Y264" i="5"/>
  <c r="Y265" i="5"/>
  <c r="Y266" i="5"/>
  <c r="Y267" i="5"/>
  <c r="Y268" i="5"/>
  <c r="Y269" i="5"/>
  <c r="Y270" i="5"/>
  <c r="Y271" i="5"/>
  <c r="Y272" i="5"/>
  <c r="Y273" i="5"/>
  <c r="Y274" i="5"/>
  <c r="Y275" i="5"/>
  <c r="Y276" i="5"/>
  <c r="Y277" i="5"/>
  <c r="Y278" i="5"/>
  <c r="Y279" i="5"/>
  <c r="Y280" i="5"/>
  <c r="Y281" i="5"/>
  <c r="Y282" i="5"/>
  <c r="Y283" i="5"/>
  <c r="Y284" i="5"/>
  <c r="Y285" i="5"/>
  <c r="Y286" i="5"/>
  <c r="Y287" i="5"/>
  <c r="Y288" i="5"/>
  <c r="Y289" i="5"/>
  <c r="Y290" i="5"/>
  <c r="Y291" i="5"/>
  <c r="Y292" i="5"/>
  <c r="Y293" i="5"/>
  <c r="Y294" i="5"/>
  <c r="Y295" i="5"/>
  <c r="Y296" i="5"/>
  <c r="Y297" i="5"/>
  <c r="Y298" i="5"/>
  <c r="Y299" i="5"/>
  <c r="Y300" i="5"/>
  <c r="Y301" i="5"/>
  <c r="Y302" i="5"/>
  <c r="Y303" i="5"/>
  <c r="Y304" i="5"/>
  <c r="Y305" i="5"/>
  <c r="Y306" i="5"/>
  <c r="Y307" i="5"/>
  <c r="Y308" i="5"/>
  <c r="Y309" i="5"/>
  <c r="Y310" i="5"/>
  <c r="Y311" i="5"/>
  <c r="Y312" i="5"/>
  <c r="Y313" i="5"/>
  <c r="Y314" i="5"/>
  <c r="Y315" i="5"/>
  <c r="Y316" i="5"/>
  <c r="Y317" i="5"/>
  <c r="Y318" i="5"/>
  <c r="Y319" i="5"/>
  <c r="Y320" i="5"/>
  <c r="Y321" i="5"/>
  <c r="Y322" i="5"/>
  <c r="Y323" i="5"/>
  <c r="Y324" i="5"/>
  <c r="Y325" i="5"/>
  <c r="Y326" i="5"/>
  <c r="Y327" i="5"/>
  <c r="Y328" i="5"/>
  <c r="Y329" i="5"/>
  <c r="Y330" i="5"/>
  <c r="Y331" i="5"/>
  <c r="Y332" i="5"/>
  <c r="Y333" i="5"/>
  <c r="Y334" i="5"/>
  <c r="Y335" i="5"/>
  <c r="Y336" i="5"/>
  <c r="Y337" i="5"/>
  <c r="Y338" i="5"/>
  <c r="Y339" i="5"/>
  <c r="Y340" i="5"/>
  <c r="Y341" i="5"/>
  <c r="Y342" i="5"/>
  <c r="Y343" i="5"/>
  <c r="Y344" i="5"/>
  <c r="Y345" i="5"/>
  <c r="Y346" i="5"/>
  <c r="Y347" i="5"/>
  <c r="Y348" i="5"/>
  <c r="Y349" i="5"/>
  <c r="Y350" i="5"/>
  <c r="Y351" i="5"/>
  <c r="Y352" i="5"/>
  <c r="Y353" i="5"/>
  <c r="Y354" i="5"/>
  <c r="Y355" i="5"/>
  <c r="Y356" i="5"/>
  <c r="Y357" i="5"/>
  <c r="Y358" i="5"/>
  <c r="Y359" i="5"/>
  <c r="Y360" i="5"/>
  <c r="Y361" i="5"/>
  <c r="Y362" i="5"/>
  <c r="Y363" i="5"/>
  <c r="Y364" i="5"/>
  <c r="Y365" i="5"/>
  <c r="Y366" i="5"/>
  <c r="Y367" i="5"/>
  <c r="Y368" i="5"/>
  <c r="Y369" i="5"/>
  <c r="Y370" i="5"/>
  <c r="Y371" i="5"/>
  <c r="Y372" i="5"/>
  <c r="Y373" i="5"/>
  <c r="Y374" i="5"/>
  <c r="Y375" i="5"/>
  <c r="Y376" i="5"/>
  <c r="Y377" i="5"/>
  <c r="Y378" i="5"/>
  <c r="Y379" i="5"/>
  <c r="Y380" i="5"/>
  <c r="Y381" i="5"/>
  <c r="Y382" i="5"/>
  <c r="Y383" i="5"/>
  <c r="Y384" i="5"/>
  <c r="Y385" i="5"/>
  <c r="Y386" i="5"/>
  <c r="Y387" i="5"/>
  <c r="Y388" i="5"/>
  <c r="Y389" i="5"/>
  <c r="Y390" i="5"/>
  <c r="Y391" i="5"/>
  <c r="Y392" i="5"/>
  <c r="Y393" i="5"/>
  <c r="Y394" i="5"/>
  <c r="Y395" i="5"/>
  <c r="Y396" i="5"/>
  <c r="Y397" i="5"/>
  <c r="Y398" i="5"/>
  <c r="Y399" i="5"/>
  <c r="Y400" i="5"/>
  <c r="Y401" i="5"/>
  <c r="Y402" i="5"/>
  <c r="Y403" i="5"/>
  <c r="Y404" i="5"/>
  <c r="Y405" i="5"/>
  <c r="Y406" i="5"/>
  <c r="Y407" i="5"/>
  <c r="Y408" i="5"/>
  <c r="Y409" i="5"/>
  <c r="Y410" i="5"/>
  <c r="Y411" i="5"/>
  <c r="Y412" i="5"/>
  <c r="Y413" i="5"/>
  <c r="Y414" i="5"/>
  <c r="Y415" i="5"/>
  <c r="Y416" i="5"/>
  <c r="Y417" i="5"/>
  <c r="Y418" i="5"/>
  <c r="Y419" i="5"/>
  <c r="Y420" i="5"/>
  <c r="Y421" i="5"/>
  <c r="Y422" i="5"/>
  <c r="Y423" i="5"/>
  <c r="Y424" i="5"/>
  <c r="Y425" i="5"/>
  <c r="Y426" i="5"/>
  <c r="Y427" i="5"/>
  <c r="Y428" i="5"/>
  <c r="Y429" i="5"/>
  <c r="Y430" i="5"/>
  <c r="Y431" i="5"/>
  <c r="Y432" i="5"/>
  <c r="Y433" i="5"/>
  <c r="Y434" i="5"/>
  <c r="Y435" i="5"/>
  <c r="Y436" i="5"/>
  <c r="Y437" i="5"/>
  <c r="Y438" i="5"/>
  <c r="Y439" i="5"/>
  <c r="Y440" i="5"/>
  <c r="Y441" i="5"/>
  <c r="Y442" i="5"/>
  <c r="Y443" i="5"/>
  <c r="Y444" i="5"/>
  <c r="Y445" i="5"/>
  <c r="Y446" i="5"/>
  <c r="Y447" i="5"/>
  <c r="Y448" i="5"/>
  <c r="Y449" i="5"/>
  <c r="Y450" i="5"/>
  <c r="Y451" i="5"/>
  <c r="Y452" i="5"/>
  <c r="Y453" i="5"/>
  <c r="Y454" i="5"/>
  <c r="Y455" i="5"/>
  <c r="Y456" i="5"/>
  <c r="Y457" i="5"/>
  <c r="Y458" i="5"/>
  <c r="Y459" i="5"/>
  <c r="Y460" i="5"/>
  <c r="Y461" i="5"/>
  <c r="Y462" i="5"/>
  <c r="Y463" i="5"/>
  <c r="Y464" i="5"/>
  <c r="Y465" i="5"/>
  <c r="Y466" i="5"/>
  <c r="Y467" i="5"/>
  <c r="Y468" i="5"/>
  <c r="Y469" i="5"/>
  <c r="Y470" i="5"/>
  <c r="Y471" i="5"/>
  <c r="Y472" i="5"/>
  <c r="Y473" i="5"/>
  <c r="Y474" i="5"/>
  <c r="Y475" i="5"/>
  <c r="Y476" i="5"/>
  <c r="Y477" i="5"/>
  <c r="Y478" i="5"/>
  <c r="Y479" i="5"/>
  <c r="Y480" i="5"/>
  <c r="Y481" i="5"/>
  <c r="Y482" i="5"/>
  <c r="Y483" i="5"/>
  <c r="Y484" i="5"/>
  <c r="Y485" i="5"/>
  <c r="Y486" i="5"/>
  <c r="Y487" i="5"/>
  <c r="Y488" i="5"/>
  <c r="Y489" i="5"/>
  <c r="Y490" i="5"/>
  <c r="Y491" i="5"/>
  <c r="Y492" i="5"/>
  <c r="Y493" i="5"/>
  <c r="Y494" i="5"/>
  <c r="Y495" i="5"/>
  <c r="Y496" i="5"/>
  <c r="Y497" i="5"/>
  <c r="Y498" i="5"/>
  <c r="Y499" i="5"/>
  <c r="Y500" i="5"/>
  <c r="I14" i="2" l="1"/>
  <c r="I17" i="2"/>
  <c r="X500" i="5"/>
  <c r="X499" i="5"/>
  <c r="X498" i="5"/>
  <c r="X497" i="5"/>
  <c r="X496" i="5"/>
  <c r="X495" i="5"/>
  <c r="X494" i="5"/>
  <c r="X493" i="5"/>
  <c r="X492" i="5"/>
  <c r="X491" i="5"/>
  <c r="X490" i="5"/>
  <c r="X489" i="5"/>
  <c r="X488" i="5"/>
  <c r="X487" i="5"/>
  <c r="X486" i="5"/>
  <c r="X485" i="5"/>
  <c r="X484" i="5"/>
  <c r="X483" i="5"/>
  <c r="X482" i="5"/>
  <c r="X481" i="5"/>
  <c r="X480" i="5"/>
  <c r="X479" i="5"/>
  <c r="X478" i="5"/>
  <c r="X477" i="5"/>
  <c r="X476" i="5"/>
  <c r="X475" i="5"/>
  <c r="X474" i="5"/>
  <c r="X473" i="5"/>
  <c r="X472" i="5"/>
  <c r="X471" i="5"/>
  <c r="X470" i="5"/>
  <c r="X469" i="5"/>
  <c r="X468" i="5"/>
  <c r="X467" i="5"/>
  <c r="X466" i="5"/>
  <c r="X465" i="5"/>
  <c r="X464" i="5"/>
  <c r="X463" i="5"/>
  <c r="X462" i="5"/>
  <c r="X461" i="5"/>
  <c r="X460" i="5"/>
  <c r="X459" i="5"/>
  <c r="X458" i="5"/>
  <c r="X457" i="5"/>
  <c r="X456" i="5"/>
  <c r="X455" i="5"/>
  <c r="X454" i="5"/>
  <c r="X453" i="5"/>
  <c r="X452" i="5"/>
  <c r="X451" i="5"/>
  <c r="X450" i="5"/>
  <c r="X449" i="5"/>
  <c r="X448" i="5"/>
  <c r="X447" i="5"/>
  <c r="X446" i="5"/>
  <c r="X445" i="5"/>
  <c r="X444" i="5"/>
  <c r="X443" i="5"/>
  <c r="X442" i="5"/>
  <c r="X441" i="5"/>
  <c r="X440" i="5"/>
  <c r="X439" i="5"/>
  <c r="X438" i="5"/>
  <c r="X437" i="5"/>
  <c r="X436" i="5"/>
  <c r="X435" i="5"/>
  <c r="X434" i="5"/>
  <c r="X433" i="5"/>
  <c r="X432" i="5"/>
  <c r="X431" i="5"/>
  <c r="X430" i="5"/>
  <c r="X429" i="5"/>
  <c r="X428" i="5"/>
  <c r="X427" i="5"/>
  <c r="X426" i="5"/>
  <c r="X425" i="5"/>
  <c r="X424" i="5"/>
  <c r="X423" i="5"/>
  <c r="X422" i="5"/>
  <c r="X421" i="5"/>
  <c r="X420" i="5"/>
  <c r="X419" i="5"/>
  <c r="X418" i="5"/>
  <c r="X417" i="5"/>
  <c r="X416" i="5"/>
  <c r="X415" i="5"/>
  <c r="X414" i="5"/>
  <c r="X413" i="5"/>
  <c r="X412" i="5"/>
  <c r="X411" i="5"/>
  <c r="X410" i="5"/>
  <c r="X409" i="5"/>
  <c r="X408" i="5"/>
  <c r="X407" i="5"/>
  <c r="X406" i="5"/>
  <c r="X405" i="5"/>
  <c r="X404" i="5"/>
  <c r="X403" i="5"/>
  <c r="X402" i="5"/>
  <c r="X401" i="5"/>
  <c r="X400" i="5"/>
  <c r="X399" i="5"/>
  <c r="X398" i="5"/>
  <c r="X397" i="5"/>
  <c r="X396" i="5"/>
  <c r="X395" i="5"/>
  <c r="X394" i="5"/>
  <c r="X393" i="5"/>
  <c r="X392" i="5"/>
  <c r="X391" i="5"/>
  <c r="X390" i="5"/>
  <c r="X389" i="5"/>
  <c r="X388" i="5"/>
  <c r="X387" i="5"/>
  <c r="X386" i="5"/>
  <c r="X385" i="5"/>
  <c r="X384" i="5"/>
  <c r="X383" i="5"/>
  <c r="X382" i="5"/>
  <c r="X381" i="5"/>
  <c r="X380" i="5"/>
  <c r="X379" i="5"/>
  <c r="X378" i="5"/>
  <c r="X377" i="5"/>
  <c r="X376" i="5"/>
  <c r="X375" i="5"/>
  <c r="X374" i="5"/>
  <c r="X373" i="5"/>
  <c r="X372" i="5"/>
  <c r="X371" i="5"/>
  <c r="X370" i="5"/>
  <c r="X369" i="5"/>
  <c r="X368" i="5"/>
  <c r="X367" i="5"/>
  <c r="X366" i="5"/>
  <c r="X365" i="5"/>
  <c r="X364" i="5"/>
  <c r="X363" i="5"/>
  <c r="X362" i="5"/>
  <c r="X361" i="5"/>
  <c r="X360" i="5"/>
  <c r="X359" i="5"/>
  <c r="X358" i="5"/>
  <c r="X357" i="5"/>
  <c r="X356" i="5"/>
  <c r="X355" i="5"/>
  <c r="X354" i="5"/>
  <c r="X353" i="5"/>
  <c r="X352" i="5"/>
  <c r="X351" i="5"/>
  <c r="X350" i="5"/>
  <c r="X349" i="5"/>
  <c r="X348" i="5"/>
  <c r="X347" i="5"/>
  <c r="X346" i="5"/>
  <c r="X345" i="5"/>
  <c r="X344" i="5"/>
  <c r="X343" i="5"/>
  <c r="X342" i="5"/>
  <c r="X341" i="5"/>
  <c r="X340" i="5"/>
  <c r="X339" i="5"/>
  <c r="X338" i="5"/>
  <c r="X337" i="5"/>
  <c r="X336" i="5"/>
  <c r="X335" i="5"/>
  <c r="X334" i="5"/>
  <c r="X333" i="5"/>
  <c r="X332" i="5"/>
  <c r="X331" i="5"/>
  <c r="X330" i="5"/>
  <c r="X329" i="5"/>
  <c r="X328" i="5"/>
  <c r="X327" i="5"/>
  <c r="X326" i="5"/>
  <c r="X325" i="5"/>
  <c r="X324" i="5"/>
  <c r="X323" i="5"/>
  <c r="X322" i="5"/>
  <c r="X321" i="5"/>
  <c r="X320" i="5"/>
  <c r="X319" i="5"/>
  <c r="X318" i="5"/>
  <c r="X317" i="5"/>
  <c r="X316" i="5"/>
  <c r="X315" i="5"/>
  <c r="X314" i="5"/>
  <c r="X313" i="5"/>
  <c r="X312" i="5"/>
  <c r="X311" i="5"/>
  <c r="X310" i="5"/>
  <c r="X309" i="5"/>
  <c r="X308" i="5"/>
  <c r="X307" i="5"/>
  <c r="X306" i="5"/>
  <c r="X305" i="5"/>
  <c r="X304" i="5"/>
  <c r="X303" i="5"/>
  <c r="X302" i="5"/>
  <c r="X301" i="5"/>
  <c r="X300" i="5"/>
  <c r="X299" i="5"/>
  <c r="X298" i="5"/>
  <c r="X297" i="5"/>
  <c r="X296" i="5"/>
  <c r="X295" i="5"/>
  <c r="X294" i="5"/>
  <c r="X293" i="5"/>
  <c r="X292" i="5"/>
  <c r="X291" i="5"/>
  <c r="X290" i="5"/>
  <c r="X289" i="5"/>
  <c r="X288" i="5"/>
  <c r="X287" i="5"/>
  <c r="X286" i="5"/>
  <c r="X285" i="5"/>
  <c r="X284" i="5"/>
  <c r="X283" i="5"/>
  <c r="X282" i="5"/>
  <c r="X281" i="5"/>
  <c r="X280" i="5"/>
  <c r="X279" i="5"/>
  <c r="X278" i="5"/>
  <c r="X277" i="5"/>
  <c r="X276" i="5"/>
  <c r="X275" i="5"/>
  <c r="X274" i="5"/>
  <c r="X273" i="5"/>
  <c r="X272" i="5"/>
  <c r="X271" i="5"/>
  <c r="X270" i="5"/>
  <c r="X269" i="5"/>
  <c r="X268" i="5"/>
  <c r="X267" i="5"/>
  <c r="X266" i="5"/>
  <c r="X265" i="5"/>
  <c r="X264" i="5"/>
  <c r="X263" i="5"/>
  <c r="X262" i="5"/>
  <c r="X261" i="5"/>
  <c r="X260" i="5"/>
  <c r="X259" i="5"/>
  <c r="X258" i="5"/>
  <c r="X257" i="5"/>
  <c r="X256" i="5"/>
  <c r="X255" i="5"/>
  <c r="X254" i="5"/>
  <c r="X253" i="5"/>
  <c r="X252" i="5"/>
  <c r="X251" i="5"/>
  <c r="X250" i="5"/>
  <c r="X249" i="5"/>
  <c r="X248" i="5"/>
  <c r="X247" i="5"/>
  <c r="X246" i="5"/>
  <c r="X245" i="5"/>
  <c r="X244" i="5"/>
  <c r="X243" i="5"/>
  <c r="X242" i="5"/>
  <c r="X241" i="5"/>
  <c r="X240" i="5"/>
  <c r="X239" i="5"/>
  <c r="X238" i="5"/>
  <c r="X237" i="5"/>
  <c r="X236" i="5"/>
  <c r="X235" i="5"/>
  <c r="X234" i="5"/>
  <c r="X233" i="5"/>
  <c r="X232" i="5"/>
  <c r="X231" i="5"/>
  <c r="X230" i="5"/>
  <c r="X229" i="5"/>
  <c r="X228" i="5"/>
  <c r="X227" i="5"/>
  <c r="X226" i="5"/>
  <c r="X225" i="5"/>
  <c r="X224" i="5"/>
  <c r="X223" i="5"/>
  <c r="X222" i="5"/>
  <c r="X221" i="5"/>
  <c r="X220" i="5"/>
  <c r="X219" i="5"/>
  <c r="X218" i="5"/>
  <c r="X217" i="5"/>
  <c r="X216" i="5"/>
  <c r="X215" i="5"/>
  <c r="X214" i="5"/>
  <c r="X213" i="5"/>
  <c r="X212" i="5"/>
  <c r="X211" i="5"/>
  <c r="X210" i="5"/>
  <c r="X209" i="5"/>
  <c r="X208" i="5"/>
  <c r="X207" i="5"/>
  <c r="X206" i="5"/>
  <c r="X205" i="5"/>
  <c r="X204" i="5"/>
  <c r="X203" i="5"/>
  <c r="X202" i="5"/>
  <c r="X201" i="5"/>
  <c r="X200" i="5"/>
  <c r="X199" i="5"/>
  <c r="X198" i="5"/>
  <c r="X197" i="5"/>
  <c r="X196" i="5"/>
  <c r="X195" i="5"/>
  <c r="X194" i="5"/>
  <c r="X193" i="5"/>
  <c r="X192" i="5"/>
  <c r="X191" i="5"/>
  <c r="X190" i="5"/>
  <c r="X189" i="5"/>
  <c r="X188" i="5"/>
  <c r="X187" i="5"/>
  <c r="X186" i="5"/>
  <c r="X185" i="5"/>
  <c r="X184" i="5"/>
  <c r="X183" i="5"/>
  <c r="X182" i="5"/>
  <c r="X181" i="5"/>
  <c r="X180" i="5"/>
  <c r="X179" i="5"/>
  <c r="X178" i="5"/>
  <c r="X177" i="5"/>
  <c r="X176" i="5"/>
  <c r="X175" i="5"/>
  <c r="X174" i="5"/>
  <c r="X173" i="5"/>
  <c r="X172" i="5"/>
  <c r="X171" i="5"/>
  <c r="X170" i="5"/>
  <c r="X169" i="5"/>
  <c r="X168" i="5"/>
  <c r="X167" i="5"/>
  <c r="X166" i="5"/>
  <c r="X165" i="5"/>
  <c r="X164" i="5"/>
  <c r="X163" i="5"/>
  <c r="X162" i="5"/>
  <c r="X161" i="5"/>
  <c r="X160" i="5"/>
  <c r="X159" i="5"/>
  <c r="X158" i="5"/>
  <c r="X157" i="5"/>
  <c r="X156" i="5"/>
  <c r="X155" i="5"/>
  <c r="X154" i="5"/>
  <c r="X153" i="5"/>
  <c r="X152" i="5"/>
  <c r="X151" i="5"/>
  <c r="X150" i="5"/>
  <c r="X149" i="5"/>
  <c r="X148" i="5"/>
  <c r="X147" i="5"/>
  <c r="X146" i="5"/>
  <c r="X145" i="5"/>
  <c r="X144" i="5"/>
  <c r="X143" i="5"/>
  <c r="X142" i="5"/>
  <c r="X141" i="5"/>
  <c r="X140" i="5"/>
  <c r="X139" i="5"/>
  <c r="X138" i="5"/>
  <c r="X137" i="5"/>
  <c r="X136" i="5"/>
  <c r="X135" i="5"/>
  <c r="X134" i="5"/>
  <c r="X133" i="5"/>
  <c r="X132" i="5"/>
  <c r="X131" i="5"/>
  <c r="X130" i="5"/>
  <c r="X129" i="5"/>
  <c r="X128" i="5"/>
  <c r="X127" i="5"/>
  <c r="X126" i="5"/>
  <c r="X125" i="5"/>
  <c r="X124" i="5"/>
  <c r="X123" i="5"/>
  <c r="X122" i="5"/>
  <c r="X121" i="5"/>
  <c r="X120" i="5"/>
  <c r="X119" i="5"/>
  <c r="X118" i="5"/>
  <c r="X117" i="5"/>
  <c r="X116" i="5"/>
  <c r="X115" i="5"/>
  <c r="X114" i="5"/>
  <c r="X113" i="5"/>
  <c r="X112" i="5"/>
  <c r="X111" i="5"/>
  <c r="X110" i="5"/>
  <c r="X109" i="5"/>
  <c r="X108" i="5"/>
  <c r="X107" i="5"/>
  <c r="X106" i="5"/>
  <c r="X105" i="5"/>
  <c r="X104" i="5"/>
  <c r="X103" i="5"/>
  <c r="X102" i="5"/>
  <c r="X101" i="5"/>
  <c r="X100" i="5"/>
  <c r="X99" i="5"/>
  <c r="X98" i="5"/>
  <c r="X97" i="5"/>
  <c r="X96" i="5"/>
  <c r="X95" i="5"/>
  <c r="X94" i="5"/>
  <c r="X93" i="5"/>
  <c r="X92" i="5"/>
  <c r="X91" i="5"/>
  <c r="X90" i="5"/>
  <c r="X89" i="5"/>
  <c r="X88" i="5"/>
  <c r="X87" i="5"/>
  <c r="X86" i="5"/>
  <c r="X85" i="5"/>
  <c r="X84" i="5"/>
  <c r="X83" i="5"/>
  <c r="X82" i="5"/>
  <c r="X81" i="5"/>
  <c r="X80" i="5"/>
  <c r="X79" i="5"/>
  <c r="X78" i="5"/>
  <c r="X77" i="5"/>
  <c r="X76" i="5"/>
  <c r="X75" i="5"/>
  <c r="X74" i="5"/>
  <c r="X73" i="5"/>
  <c r="X72" i="5"/>
  <c r="X71" i="5"/>
  <c r="X70" i="5"/>
  <c r="X69" i="5"/>
  <c r="X68" i="5"/>
  <c r="X67" i="5"/>
  <c r="X66" i="5"/>
  <c r="X65" i="5"/>
  <c r="X64" i="5"/>
  <c r="X63" i="5"/>
  <c r="X62" i="5"/>
  <c r="X61" i="5"/>
  <c r="X60" i="5"/>
  <c r="X59" i="5"/>
  <c r="X58" i="5"/>
  <c r="X57" i="5"/>
  <c r="X56" i="5"/>
  <c r="X55" i="5"/>
  <c r="X54" i="5"/>
  <c r="X53" i="5"/>
  <c r="X52" i="5"/>
  <c r="X51" i="5"/>
  <c r="X50" i="5"/>
  <c r="X49" i="5"/>
  <c r="X48" i="5"/>
  <c r="X47" i="5"/>
  <c r="X46" i="5"/>
  <c r="X45" i="5"/>
  <c r="X44" i="5"/>
  <c r="X43" i="5"/>
  <c r="X42" i="5"/>
  <c r="X41" i="5"/>
  <c r="X40" i="5"/>
  <c r="X39" i="5"/>
  <c r="X38" i="5"/>
  <c r="X37" i="5"/>
  <c r="X36" i="5"/>
  <c r="X35" i="5"/>
  <c r="X34" i="5"/>
  <c r="X33" i="5"/>
  <c r="X32" i="5"/>
  <c r="X31" i="5"/>
  <c r="X30" i="5"/>
  <c r="X29" i="5"/>
  <c r="X28" i="5"/>
  <c r="X27" i="5"/>
  <c r="X26" i="5"/>
  <c r="X25" i="5"/>
  <c r="X24" i="5"/>
  <c r="X23" i="5"/>
  <c r="X22" i="5"/>
  <c r="X21" i="5"/>
  <c r="X20" i="5"/>
  <c r="X19" i="5"/>
  <c r="X18" i="5"/>
  <c r="X17" i="5"/>
  <c r="X16" i="5"/>
  <c r="X15" i="5"/>
  <c r="X14" i="5"/>
  <c r="X13" i="5"/>
  <c r="X3" i="5"/>
  <c r="X4" i="5"/>
  <c r="I10" i="2" s="1"/>
  <c r="X5" i="5"/>
  <c r="X6" i="5"/>
  <c r="X7" i="5"/>
  <c r="X8" i="5"/>
  <c r="X9" i="5"/>
  <c r="X10" i="5"/>
  <c r="X11" i="5"/>
  <c r="X12" i="5"/>
  <c r="A1" i="7"/>
  <c r="Q500" i="7"/>
  <c r="Q499" i="7"/>
  <c r="Q498" i="7"/>
  <c r="Q497" i="7"/>
  <c r="Q496" i="7"/>
  <c r="Q495" i="7"/>
  <c r="Q494" i="7"/>
  <c r="Q493" i="7"/>
  <c r="Q492" i="7"/>
  <c r="Q491" i="7"/>
  <c r="Q490" i="7"/>
  <c r="Q489" i="7"/>
  <c r="Q488" i="7"/>
  <c r="Q487" i="7"/>
  <c r="Q486" i="7"/>
  <c r="Q485" i="7"/>
  <c r="Q484" i="7"/>
  <c r="Q483" i="7"/>
  <c r="Q482" i="7"/>
  <c r="Q481" i="7"/>
  <c r="Q480" i="7"/>
  <c r="Q479" i="7"/>
  <c r="Q478" i="7"/>
  <c r="Q477" i="7"/>
  <c r="Q476" i="7"/>
  <c r="Q475" i="7"/>
  <c r="Q474" i="7"/>
  <c r="Q473" i="7"/>
  <c r="Q472" i="7"/>
  <c r="Q471" i="7"/>
  <c r="Q470" i="7"/>
  <c r="Q469" i="7"/>
  <c r="Q468" i="7"/>
  <c r="Q467" i="7"/>
  <c r="Q466" i="7"/>
  <c r="Q465" i="7"/>
  <c r="Q464" i="7"/>
  <c r="Q463" i="7"/>
  <c r="Q462" i="7"/>
  <c r="Q461" i="7"/>
  <c r="Q460" i="7"/>
  <c r="Q459" i="7"/>
  <c r="Q458" i="7"/>
  <c r="Q457" i="7"/>
  <c r="Q456" i="7"/>
  <c r="Q455" i="7"/>
  <c r="Q454" i="7"/>
  <c r="Q453" i="7"/>
  <c r="Q452" i="7"/>
  <c r="Q451" i="7"/>
  <c r="Q450" i="7"/>
  <c r="Q449" i="7"/>
  <c r="Q448" i="7"/>
  <c r="Q447" i="7"/>
  <c r="Q446" i="7"/>
  <c r="Q445" i="7"/>
  <c r="Q444" i="7"/>
  <c r="Q443" i="7"/>
  <c r="Q442" i="7"/>
  <c r="Q441" i="7"/>
  <c r="Q440" i="7"/>
  <c r="Q439" i="7"/>
  <c r="Q438" i="7"/>
  <c r="Q437" i="7"/>
  <c r="Q436" i="7"/>
  <c r="Q435" i="7"/>
  <c r="Q434" i="7"/>
  <c r="Q433" i="7"/>
  <c r="Q432" i="7"/>
  <c r="Q431" i="7"/>
  <c r="Q430" i="7"/>
  <c r="Q429" i="7"/>
  <c r="Q428" i="7"/>
  <c r="Q427" i="7"/>
  <c r="Q426" i="7"/>
  <c r="Q425" i="7"/>
  <c r="Q424" i="7"/>
  <c r="Q423" i="7"/>
  <c r="Q422" i="7"/>
  <c r="Q421" i="7"/>
  <c r="Q420" i="7"/>
  <c r="Q419" i="7"/>
  <c r="Q418" i="7"/>
  <c r="Q417" i="7"/>
  <c r="Q416" i="7"/>
  <c r="Q415" i="7"/>
  <c r="Q414" i="7"/>
  <c r="Q413" i="7"/>
  <c r="Q412" i="7"/>
  <c r="Q411" i="7"/>
  <c r="Q410" i="7"/>
  <c r="Q409" i="7"/>
  <c r="Q408" i="7"/>
  <c r="Q407" i="7"/>
  <c r="Q406" i="7"/>
  <c r="Q405" i="7"/>
  <c r="Q404" i="7"/>
  <c r="Q403" i="7"/>
  <c r="Q402" i="7"/>
  <c r="Q401" i="7"/>
  <c r="Q400" i="7"/>
  <c r="Q399" i="7"/>
  <c r="Q398" i="7"/>
  <c r="Q397" i="7"/>
  <c r="Q396" i="7"/>
  <c r="Q395" i="7"/>
  <c r="Q394" i="7"/>
  <c r="Q393" i="7"/>
  <c r="Q392" i="7"/>
  <c r="Q391" i="7"/>
  <c r="Q390" i="7"/>
  <c r="Q389" i="7"/>
  <c r="Q388" i="7"/>
  <c r="Q387" i="7"/>
  <c r="Q386" i="7"/>
  <c r="Q385" i="7"/>
  <c r="Q384" i="7"/>
  <c r="Q383" i="7"/>
  <c r="Q382" i="7"/>
  <c r="Q381" i="7"/>
  <c r="Q380" i="7"/>
  <c r="Q379" i="7"/>
  <c r="Q378" i="7"/>
  <c r="Q377" i="7"/>
  <c r="Q376" i="7"/>
  <c r="Q375" i="7"/>
  <c r="Q374" i="7"/>
  <c r="Q373" i="7"/>
  <c r="Q372" i="7"/>
  <c r="Q371" i="7"/>
  <c r="Q370" i="7"/>
  <c r="Q369" i="7"/>
  <c r="Q368" i="7"/>
  <c r="Q367" i="7"/>
  <c r="Q366" i="7"/>
  <c r="Q365" i="7"/>
  <c r="Q364" i="7"/>
  <c r="Q363" i="7"/>
  <c r="Q362" i="7"/>
  <c r="Q361" i="7"/>
  <c r="Q360" i="7"/>
  <c r="Q359" i="7"/>
  <c r="Q358" i="7"/>
  <c r="Q357" i="7"/>
  <c r="Q356" i="7"/>
  <c r="Q355" i="7"/>
  <c r="Q354" i="7"/>
  <c r="Q353" i="7"/>
  <c r="Q352" i="7"/>
  <c r="Q351" i="7"/>
  <c r="Q350" i="7"/>
  <c r="Q349" i="7"/>
  <c r="Q348" i="7"/>
  <c r="Q347" i="7"/>
  <c r="Q346" i="7"/>
  <c r="Q345" i="7"/>
  <c r="Q344" i="7"/>
  <c r="Q343" i="7"/>
  <c r="Q342" i="7"/>
  <c r="Q341" i="7"/>
  <c r="Q340" i="7"/>
  <c r="Q339" i="7"/>
  <c r="Q338" i="7"/>
  <c r="Q337" i="7"/>
  <c r="Q336" i="7"/>
  <c r="Q335" i="7"/>
  <c r="Q334" i="7"/>
  <c r="Q333" i="7"/>
  <c r="Q332" i="7"/>
  <c r="Q331" i="7"/>
  <c r="Q330" i="7"/>
  <c r="Q329" i="7"/>
  <c r="Q328" i="7"/>
  <c r="Q327" i="7"/>
  <c r="Q326" i="7"/>
  <c r="Q325" i="7"/>
  <c r="Q324" i="7"/>
  <c r="Q323" i="7"/>
  <c r="Q322" i="7"/>
  <c r="Q321" i="7"/>
  <c r="Q320" i="7"/>
  <c r="Q319" i="7"/>
  <c r="Q318" i="7"/>
  <c r="Q317" i="7"/>
  <c r="Q316" i="7"/>
  <c r="Q315" i="7"/>
  <c r="Q314" i="7"/>
  <c r="Q313" i="7"/>
  <c r="Q312" i="7"/>
  <c r="Q311" i="7"/>
  <c r="Q310" i="7"/>
  <c r="Q309" i="7"/>
  <c r="Q308" i="7"/>
  <c r="Q307" i="7"/>
  <c r="Q306" i="7"/>
  <c r="Q305" i="7"/>
  <c r="Q304" i="7"/>
  <c r="Q303" i="7"/>
  <c r="Q302" i="7"/>
  <c r="Q301" i="7"/>
  <c r="Q300" i="7"/>
  <c r="Q299" i="7"/>
  <c r="Q298" i="7"/>
  <c r="Q297" i="7"/>
  <c r="Q296" i="7"/>
  <c r="Q295" i="7"/>
  <c r="Q294" i="7"/>
  <c r="Q293" i="7"/>
  <c r="Q292" i="7"/>
  <c r="Q291" i="7"/>
  <c r="Q290" i="7"/>
  <c r="Q289" i="7"/>
  <c r="Q288" i="7"/>
  <c r="Q287" i="7"/>
  <c r="Q286" i="7"/>
  <c r="Q285" i="7"/>
  <c r="Q284" i="7"/>
  <c r="Q283" i="7"/>
  <c r="Q282" i="7"/>
  <c r="Q281" i="7"/>
  <c r="Q280" i="7"/>
  <c r="Q279" i="7"/>
  <c r="Q278" i="7"/>
  <c r="Q277" i="7"/>
  <c r="Q276" i="7"/>
  <c r="Q275" i="7"/>
  <c r="Q274" i="7"/>
  <c r="Q273" i="7"/>
  <c r="Q272" i="7"/>
  <c r="Q271" i="7"/>
  <c r="Q270" i="7"/>
  <c r="Q269" i="7"/>
  <c r="Q268" i="7"/>
  <c r="Q267" i="7"/>
  <c r="Q266" i="7"/>
  <c r="Q265" i="7"/>
  <c r="Q264" i="7"/>
  <c r="Q263" i="7"/>
  <c r="Q262" i="7"/>
  <c r="Q261" i="7"/>
  <c r="Q260" i="7"/>
  <c r="Q259" i="7"/>
  <c r="Q258" i="7"/>
  <c r="Q257" i="7"/>
  <c r="Q256" i="7"/>
  <c r="Q255" i="7"/>
  <c r="Q254" i="7"/>
  <c r="Q253" i="7"/>
  <c r="Q252" i="7"/>
  <c r="Q251" i="7"/>
  <c r="Q250" i="7"/>
  <c r="Q249" i="7"/>
  <c r="Q248" i="7"/>
  <c r="Q247" i="7"/>
  <c r="Q246" i="7"/>
  <c r="Q245" i="7"/>
  <c r="Q244" i="7"/>
  <c r="Q243" i="7"/>
  <c r="Q242" i="7"/>
  <c r="Q241" i="7"/>
  <c r="Q240" i="7"/>
  <c r="Q239" i="7"/>
  <c r="Q238" i="7"/>
  <c r="Q237" i="7"/>
  <c r="Q236" i="7"/>
  <c r="Q235" i="7"/>
  <c r="Q234" i="7"/>
  <c r="Q233" i="7"/>
  <c r="Q232" i="7"/>
  <c r="Q231" i="7"/>
  <c r="Q230" i="7"/>
  <c r="Q229" i="7"/>
  <c r="Q228" i="7"/>
  <c r="Q227" i="7"/>
  <c r="Q226" i="7"/>
  <c r="Q225" i="7"/>
  <c r="Q224" i="7"/>
  <c r="Q223" i="7"/>
  <c r="Q222" i="7"/>
  <c r="Q221" i="7"/>
  <c r="Q220" i="7"/>
  <c r="Q219" i="7"/>
  <c r="Q218" i="7"/>
  <c r="Q217" i="7"/>
  <c r="Q216" i="7"/>
  <c r="Q215" i="7"/>
  <c r="Q214" i="7"/>
  <c r="Q213" i="7"/>
  <c r="Q212" i="7"/>
  <c r="Q211" i="7"/>
  <c r="Q210" i="7"/>
  <c r="Q209" i="7"/>
  <c r="Q208" i="7"/>
  <c r="Q207" i="7"/>
  <c r="Q206" i="7"/>
  <c r="Q205" i="7"/>
  <c r="Q204" i="7"/>
  <c r="Q203" i="7"/>
  <c r="Q202" i="7"/>
  <c r="Q201" i="7"/>
  <c r="Q200" i="7"/>
  <c r="Q199" i="7"/>
  <c r="Q198" i="7"/>
  <c r="Q197" i="7"/>
  <c r="Q196" i="7"/>
  <c r="Q195" i="7"/>
  <c r="Q194" i="7"/>
  <c r="Q193" i="7"/>
  <c r="Q192" i="7"/>
  <c r="Q191" i="7"/>
  <c r="Q190" i="7"/>
  <c r="Q189" i="7"/>
  <c r="Q188" i="7"/>
  <c r="Q187" i="7"/>
  <c r="Q186" i="7"/>
  <c r="Q185" i="7"/>
  <c r="Q184" i="7"/>
  <c r="Q183" i="7"/>
  <c r="Q182" i="7"/>
  <c r="Q181" i="7"/>
  <c r="Q180" i="7"/>
  <c r="Q179" i="7"/>
  <c r="Q178" i="7"/>
  <c r="Q177" i="7"/>
  <c r="Q176" i="7"/>
  <c r="Q175" i="7"/>
  <c r="Q174" i="7"/>
  <c r="Q173" i="7"/>
  <c r="Q172" i="7"/>
  <c r="Q171" i="7"/>
  <c r="Q170" i="7"/>
  <c r="Q169" i="7"/>
  <c r="Q168" i="7"/>
  <c r="Q167" i="7"/>
  <c r="Q166" i="7"/>
  <c r="Q165" i="7"/>
  <c r="Q164" i="7"/>
  <c r="Q163" i="7"/>
  <c r="Q162" i="7"/>
  <c r="Q161" i="7"/>
  <c r="Q160" i="7"/>
  <c r="Q159" i="7"/>
  <c r="Q158" i="7"/>
  <c r="Q157" i="7"/>
  <c r="Q156" i="7"/>
  <c r="Q155" i="7"/>
  <c r="Q154" i="7"/>
  <c r="Q153" i="7"/>
  <c r="Q152" i="7"/>
  <c r="Q151" i="7"/>
  <c r="Q150" i="7"/>
  <c r="Q149" i="7"/>
  <c r="Q148" i="7"/>
  <c r="Q147" i="7"/>
  <c r="Q146" i="7"/>
  <c r="Q145" i="7"/>
  <c r="Q144" i="7"/>
  <c r="Q143" i="7"/>
  <c r="Q142" i="7"/>
  <c r="Q141" i="7"/>
  <c r="Q140" i="7"/>
  <c r="Q139" i="7"/>
  <c r="Q138" i="7"/>
  <c r="Q137" i="7"/>
  <c r="Q136" i="7"/>
  <c r="Q135" i="7"/>
  <c r="Q134" i="7"/>
  <c r="Q133" i="7"/>
  <c r="Q132" i="7"/>
  <c r="Q131" i="7"/>
  <c r="Q130" i="7"/>
  <c r="Q129" i="7"/>
  <c r="Q128" i="7"/>
  <c r="Q127" i="7"/>
  <c r="Q126" i="7"/>
  <c r="Q125" i="7"/>
  <c r="Q124" i="7"/>
  <c r="Q123" i="7"/>
  <c r="Q122" i="7"/>
  <c r="Q121" i="7"/>
  <c r="Q120"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1"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4" i="7"/>
  <c r="Q5" i="7"/>
  <c r="Q6" i="7"/>
  <c r="Q7" i="7"/>
  <c r="Q8" i="7"/>
  <c r="Q9" i="7"/>
  <c r="Q10" i="7"/>
  <c r="Q11" i="7"/>
  <c r="Q12" i="7"/>
  <c r="Q13" i="7"/>
  <c r="Q14" i="7"/>
  <c r="Q15" i="7"/>
  <c r="Q16" i="7"/>
  <c r="I13" i="2" l="1"/>
  <c r="I6" i="2"/>
  <c r="I22" i="2"/>
  <c r="A1" i="5" l="1"/>
  <c r="I18" i="2" l="1"/>
  <c r="I11" i="2" l="1"/>
  <c r="I7" i="2"/>
  <c r="I24" i="2"/>
  <c r="C12" i="2" l="1"/>
  <c r="C16" i="2" s="1"/>
  <c r="C8" i="2"/>
  <c r="C18" i="2" l="1"/>
</calcChain>
</file>

<file path=xl/sharedStrings.xml><?xml version="1.0" encoding="utf-8"?>
<sst xmlns="http://schemas.openxmlformats.org/spreadsheetml/2006/main" count="7221" uniqueCount="1310">
  <si>
    <t>6 Costos</t>
  </si>
  <si>
    <t>Suman 5 y 6</t>
  </si>
  <si>
    <t>CAJA GENERAL</t>
  </si>
  <si>
    <t>CAJAS MENORES</t>
  </si>
  <si>
    <t>CAJA MONEDA EXTRANJERA</t>
  </si>
  <si>
    <t>BANCOS CUENTAS CORRIENTES-MONEDA NACIONAL</t>
  </si>
  <si>
    <t>BANCOS CUENTAS CORRIENTES-MONEDA EXTRANJERA</t>
  </si>
  <si>
    <t>BANCOS CUENTAS DE AHORRO-BANCOS MONEDA NACIONAL</t>
  </si>
  <si>
    <t>BANCOS CUENTAS DE AHORRO-BANCOS MONEDA EXTRANJERA</t>
  </si>
  <si>
    <t xml:space="preserve">CARTERA COLECTIVA ABIERTA O FONDO DE INVERSIÓN MERCADO MONETARIO </t>
  </si>
  <si>
    <t>REMESAS EN TRANSITO</t>
  </si>
  <si>
    <t>CAJA</t>
  </si>
  <si>
    <t>DEPÓSITOS EN INSTITUCIONES FINANCIERAS</t>
  </si>
  <si>
    <t>REMESAS EN TRÁNSITO</t>
  </si>
  <si>
    <t>FONDOS CON DESTINACIÓN ESPECÍFICA</t>
  </si>
  <si>
    <t>DEPÓSITOS JUDICIALES-EMBARGOS</t>
  </si>
  <si>
    <t>ENCARGOS FIDUCIARIOS, FIDEICOMISOS, FONDOS DE INVERSIÓN</t>
  </si>
  <si>
    <t>OTRO EFECTIVO Y EQUIVALENTES DE EFECTIVO DE USO RESTRINGIDO</t>
  </si>
  <si>
    <t>DEPÓSITOS EN INSTITUCIONES FINANCIERAS A CORTO PLAZO</t>
  </si>
  <si>
    <t>INVERSIONES A CORTO PLAZO</t>
  </si>
  <si>
    <t>ACCIONES PREFERENTES ADQUIRIDAS CON PROXIMIDAD VENCIMIENTO</t>
  </si>
  <si>
    <t>SOBREGIROS</t>
  </si>
  <si>
    <t>OTROS EQUIVALENTES AL EFECTIVO</t>
  </si>
  <si>
    <t>INVERSIONES EN INSTRUMENTOS DE DEUDA MEDIDOS AL VALOR RAZONABLE  CONTRA RESULTADO</t>
  </si>
  <si>
    <t>INVERSIONES EN INSTRUMENTOS DE PATRIMONIO MEDIDOS AL VALOR RAZONABLE  CONTRA RESULTADO</t>
  </si>
  <si>
    <t>INVERSIONES EN INSTRUMENTOS DE DEUDA  A COSTO AMORTIZADO</t>
  </si>
  <si>
    <t>INVERSIONES EN SUBSIDIARIAS CONTABILIZADAS POR EL MÉTODO DE PARTICIPACIÓN PATRIMONIAL</t>
  </si>
  <si>
    <t>INVERSIONES EN ASOCIADAS A VALOR RAZONABLE</t>
  </si>
  <si>
    <t>INVERSIONES EN ASOCIADAS CONTABILIZADAS POR EL MÉTODO DE PARTICIPACIÓN PATRIMONIAL</t>
  </si>
  <si>
    <t>INVERSIONES EN NEGOCIOS CONJUNTOS A VALOR RAZONABLE</t>
  </si>
  <si>
    <t>INVERSIONES EN NEGOCIOS CONJUNTOS CONTABILIZADAS POR EL MÉTODO DE PARTICIPACIÓN PATRIMONIAL</t>
  </si>
  <si>
    <t>CERTIFICADOS DE DEPÓSITO A TÉRMINO</t>
  </si>
  <si>
    <t>CERTIFICADOS DE REEMBOLSO TRIBUTARIO</t>
  </si>
  <si>
    <t>BONOS EMITIDOS POR EL GOBIERNO NACIONAL</t>
  </si>
  <si>
    <t>BONOS ORDINARIOS</t>
  </si>
  <si>
    <t>BONOS OBLIGATORIAMENTE CONVERTIBLES EN ACCIONES</t>
  </si>
  <si>
    <t>BONOS SUBORDINADOS</t>
  </si>
  <si>
    <t>TÍTULOS DE DEUDA PÚBLICA INTERNA EMITIDOS O GARANTIZADOS POR LA NACIÓN</t>
  </si>
  <si>
    <t>TÍTULOS EMITIDOS O GARANTIZADOS POR FOGAFÍN</t>
  </si>
  <si>
    <t>PAPELES COMERCIALES</t>
  </si>
  <si>
    <t>ACEPTACIONES BANCARIAS</t>
  </si>
  <si>
    <t>CARTERA COLECTIVA CERRADA</t>
  </si>
  <si>
    <t>CUOTAS O PARTES DE INTERÉS SOCIAL EN EL SGSSS</t>
  </si>
  <si>
    <t>CUOTAS O PARTES DE INTERÉS SOCIAL EN OTROS SECTORES</t>
  </si>
  <si>
    <t>ACCIONES EN EL SGSSS</t>
  </si>
  <si>
    <t>ACCIONES EN OTROS SECTORES</t>
  </si>
  <si>
    <t>OTROS TÍTULOS DE DEUDA</t>
  </si>
  <si>
    <t>OTRAS INVERSIONES</t>
  </si>
  <si>
    <t>INVERSIONES A VALOR RAZONABLE CON CAMBIOS EN EL OTRO RESULTADO INTEGRAL</t>
  </si>
  <si>
    <t>APORTES EN COOPERATIVAS</t>
  </si>
  <si>
    <t>DERECHOS EN CONTRATOS FORWARD</t>
  </si>
  <si>
    <t>OBLIGACIONES EN CONTRATOS FORWARD (CR)</t>
  </si>
  <si>
    <t>DERECHOS EN CONTRATOS FUTUROS</t>
  </si>
  <si>
    <t>OBLIGACIONES EN CONTRATOS FUTUROS(CR)</t>
  </si>
  <si>
    <t>DERECHOS EN CONTRATOS SWAPS</t>
  </si>
  <si>
    <t>OBLIGACIONES EN CONTRATOS SWAPS(CR)</t>
  </si>
  <si>
    <t>DERECHOS EN OTROS DERIVADOS</t>
  </si>
  <si>
    <t>OBLIGACIONES EN OTROS DERIVADOS (CR)</t>
  </si>
  <si>
    <t>PRIMA PAGADA EN OPCIONES</t>
  </si>
  <si>
    <t>GANANCIA EN LA VALORACIÓN DE OPCIONES COMPRADAS</t>
  </si>
  <si>
    <t>PÉRDIDA EN LA VALORACIÓN DE OPCIONES VENDIDAS (CR)</t>
  </si>
  <si>
    <t>AJUSTE POR COBERTURA DEL VALOR RAZONABLE DEL RIESGO DE TASA DE INTERÉS ASOCIADO CON UNA CARTERA DE ACTIVOS FINANCIEROS</t>
  </si>
  <si>
    <t>AJUSTE POR COBERTURA DEL VALOR RAZONABLE DEL RIESGO DE TASA DE INTERÉS ASOCIADO CON UNA CARTERA DE PASIVOS FINANCIEROS</t>
  </si>
  <si>
    <t>AJUSTE POR COBERTURA DEL VALOR RAZONABLE DEL RIESGO DE TASA DE INTERÉS ASOCIADO CON UNA CARTERA DE ACTIVOS Y PASIVOS FINANCIEROS</t>
  </si>
  <si>
    <t>PARA ADQUIRIR UN ACTIVO</t>
  </si>
  <si>
    <t>PARA ASUMIR UN PASIVO</t>
  </si>
  <si>
    <t>CUENTAS POR COBRAR A IPS</t>
  </si>
  <si>
    <t>CUENTAS POR COBRAR POR PRESTACIÓN DE SERVICIOS DE SALUD- PENDIENTE DE RADICAR</t>
  </si>
  <si>
    <t>CUENTAS POR COBRAR POR PRESTACIÓN DE SERVICIOS- RADICADA</t>
  </si>
  <si>
    <t>CUENTAS POR COBRAR -SUBSIDIARIAS</t>
  </si>
  <si>
    <t>CUENTAS POR COBRAR -NEGOCIOS CONJUNTOS</t>
  </si>
  <si>
    <t>CUENTAS POR COBRAR - ASOCIADAS</t>
  </si>
  <si>
    <t>TERRENOS</t>
  </si>
  <si>
    <t>CONSTRUCCIONES O EDIFICACIONES</t>
  </si>
  <si>
    <t>MAQUINARIA</t>
  </si>
  <si>
    <t>EQUIPO DE OFICINA</t>
  </si>
  <si>
    <t>MUEBLES Y ENSERES</t>
  </si>
  <si>
    <t>EQUIPO DE TRANSPORTE</t>
  </si>
  <si>
    <t>OTROS ACTIVOS</t>
  </si>
  <si>
    <t>PROVEEDORES</t>
  </si>
  <si>
    <t>CONTRATISTAS</t>
  </si>
  <si>
    <t>TRABAJADORES</t>
  </si>
  <si>
    <t>DEPÓSITOS PARA IMPORTACIONES</t>
  </si>
  <si>
    <t>DEPÓSITOS PARA SERVICIOS</t>
  </si>
  <si>
    <t>DEPÓSITOS PARA RESPONSABILIDADES</t>
  </si>
  <si>
    <t>DEPÓSITOS PARA JUICIOS EJECUTIVOS</t>
  </si>
  <si>
    <t>DEPÓSITOS PARA ADQUISICIÓN DE ACCIONES, CUOTAS O DERECHOS SOCIALES</t>
  </si>
  <si>
    <t>DEPÓSITOS EN GARANTÍA</t>
  </si>
  <si>
    <t>PROMESAS DE COMPRAVENTA -BIENES RAÍCES</t>
  </si>
  <si>
    <t>PROMESAS DE COMPRAVENTA -MAQUINARIA Y EQUIPO</t>
  </si>
  <si>
    <t>PROMESAS DE COMPRAVENTA -EQUIPO DE TRANSPORTE</t>
  </si>
  <si>
    <t>PROMESAS DE COMPRAVENTA -OTROS BIENES</t>
  </si>
  <si>
    <t>INTERESES</t>
  </si>
  <si>
    <t>HONORARIOS</t>
  </si>
  <si>
    <t>COMISIONES</t>
  </si>
  <si>
    <t>SEGUROS Y FIANZAS</t>
  </si>
  <si>
    <t>ARRENDAMIENTOS</t>
  </si>
  <si>
    <t>BODEGAJES</t>
  </si>
  <si>
    <t>MANTENIMIENTO EQUIPOS</t>
  </si>
  <si>
    <t>SERVICIOS</t>
  </si>
  <si>
    <t>IMPRESOS, PUBLICACIONES, SUSCRIPCIONES Y AFILIACIONES</t>
  </si>
  <si>
    <t>ESTUDIOS Y PROYECTOS</t>
  </si>
  <si>
    <t>OTROS GASTOS PAGADOS POR ANTICIPADO</t>
  </si>
  <si>
    <t>GIRO DIRECTO A INSTITUCIONES PRESTADORAS DE SERVICIOS DE SALUD FACTURACIÓN NO IDENTIFICADA</t>
  </si>
  <si>
    <t>OTROS ANTICIPOS</t>
  </si>
  <si>
    <t>ANTICIPO DE IMPUESTOS DE RENTA Y COMPLEMENTARIOS</t>
  </si>
  <si>
    <t>RETENCIÓN EN LA FUENTE</t>
  </si>
  <si>
    <t>IMPUESTO A LAS VENTAS RETENIDO</t>
  </si>
  <si>
    <t>IMPUESTO DE INDUSTRIA Y COMERCIO RETENIDO</t>
  </si>
  <si>
    <t>RETENCIÓN DE IMPUESTO SOBRE LA RENTA PARA LA EQUIDAD (CREE)</t>
  </si>
  <si>
    <t>IMPUESTOS DESCONTABLES</t>
  </si>
  <si>
    <t>OTROS ANTICIPOS DE IMPUESTOS Y CONTRIBUCIONES</t>
  </si>
  <si>
    <t>A COMPAÑÍAS ASEGURADORAS</t>
  </si>
  <si>
    <t>A TRANSPORTADORES TERRESTRES</t>
  </si>
  <si>
    <t>A TRANSPORTADORES AÉREOS</t>
  </si>
  <si>
    <t>OTRAS RECLAMACIONES</t>
  </si>
  <si>
    <t>VIVIENDA</t>
  </si>
  <si>
    <t>VEHÍCULOS</t>
  </si>
  <si>
    <t>EDUCACIÓN</t>
  </si>
  <si>
    <t>MÉDICOS Y SIMILARES</t>
  </si>
  <si>
    <t>CALAMIDAD DOMESTICA</t>
  </si>
  <si>
    <t>RESPONSABILIDADES</t>
  </si>
  <si>
    <t>OTROS PRESTAMOS A TRABAJADORES</t>
  </si>
  <si>
    <t>DIVIDENDOS Y PARTICIPACIONES</t>
  </si>
  <si>
    <t>EMBARGOS JUDICIALES</t>
  </si>
  <si>
    <t>VENTA DE MATERIAL RECICLAJE E INSERVIBLE</t>
  </si>
  <si>
    <t>ENAJENACIÓN DE TERRENOS</t>
  </si>
  <si>
    <t>ENAJENACIÓN DE PROPIEDAD PLANTA Y EQUIPO</t>
  </si>
  <si>
    <t>ENAJENACIÓN DE INTANGIBLES</t>
  </si>
  <si>
    <t>PRÉSTAMO DE MEDICAMENTOS</t>
  </si>
  <si>
    <t>OTROS DEUDORES</t>
  </si>
  <si>
    <t>DEUDORES DEL SISTEMA- COSTO AMORTIZADO</t>
  </si>
  <si>
    <t>CUENTAS POR COBRAR A SOCIOS Y ACCIONISTAS- AL COSTO AMORTIZADO</t>
  </si>
  <si>
    <t>ACTIVOS NO FINANCIEROS-ANTICIPOS</t>
  </si>
  <si>
    <t>RECLAMACIONES</t>
  </si>
  <si>
    <t>CUENTAS POR COBRAR A TRABAJADORES BENEFICIOS A EMPLEADOS- AL COSTO AMORTIZADO</t>
  </si>
  <si>
    <t>ARRENDAMIENTO FINANCIERO</t>
  </si>
  <si>
    <t>ARRENDAMIENTO OPERATIVO</t>
  </si>
  <si>
    <t>DEUDORES VARIOS</t>
  </si>
  <si>
    <t>PRODUCTOS TERMINADOS</t>
  </si>
  <si>
    <t>MEDICAMENTOS</t>
  </si>
  <si>
    <t>MATERIAL MÉDICO QUIRÚRGICO</t>
  </si>
  <si>
    <t>MATERIALES REACTIVOS Y DE LABORATORIO</t>
  </si>
  <si>
    <t>MATERIALES ODONTOLÓGICOS</t>
  </si>
  <si>
    <t>MATERIALES PARA IMAGENOLOGIA</t>
  </si>
  <si>
    <t>VÍVERES Y RANCHO</t>
  </si>
  <si>
    <t>BANCO DE SANGRE</t>
  </si>
  <si>
    <t>HUESOS</t>
  </si>
  <si>
    <t>OTROS ÓRGANOS Y TEJIDOS</t>
  </si>
  <si>
    <t>OTROS MATERIALES</t>
  </si>
  <si>
    <t>INVENTARIOS EN TRÁNSITO</t>
  </si>
  <si>
    <t>INVENTARIOS EN PODER DE TERCEROS</t>
  </si>
  <si>
    <t>MATERIA PRIMA</t>
  </si>
  <si>
    <t>PRODUCTOS EN PROCESO</t>
  </si>
  <si>
    <t>ROPA HOSPITALARIA Y QUIRURGICA</t>
  </si>
  <si>
    <t>ELEMENTOS DE ASEO Y LAVANDERIA</t>
  </si>
  <si>
    <t>PIEZAS DE REPUESTO, EQUIPO DE RESERVA Y EQUIPO AUXILIAR</t>
  </si>
  <si>
    <t>INVENTARIOS PARA SER VENDIDOS</t>
  </si>
  <si>
    <t>INVENTARIOS EN PROCESO DE PRODUCCIÓN</t>
  </si>
  <si>
    <t xml:space="preserve">INVENTARIOS PARA SER CONSUMIDOS EN LA PRESTACIÓN DE SERVICIOS </t>
  </si>
  <si>
    <t>CONSTRUCCIONES EN CURSO-CONSTRUCCIONES Y EDIFICACIONES</t>
  </si>
  <si>
    <t>CONSTRUCCIONES EN CURSO- PLANTAS Y REDES</t>
  </si>
  <si>
    <t>CONSTRUCCIONES EN CURSO- OTRAS CONSTRUCCIONES EN CURSO</t>
  </si>
  <si>
    <t>MAQUINARIA Y EQUIPO EN MONTAJE-MAQUINARIA Y EQUIPO</t>
  </si>
  <si>
    <t>MAQUINARIA Y EQUIPO EN MONTAJE-EQUIPO DE OFICINA</t>
  </si>
  <si>
    <t>MAQUINARIA Y EQUIPO EN MONTAJE-EQUIPO DE COMPUTACIÓN Y COMUNICACIÓN</t>
  </si>
  <si>
    <t>MAQUINARIA Y EQUIPO EN MONTAJE-EQUIPO MÉDICO-CIENTÍFICO</t>
  </si>
  <si>
    <t>MAQUINARIA Y EQUIPO EN MONTAJE-DOTACIÓN DE CLÍNICAS Y RESTAURANTES</t>
  </si>
  <si>
    <t>MAQUINARIA Y EQUIPO EN MONTAJE-EQUIPO DE TRANSPORTE</t>
  </si>
  <si>
    <t>MAQUINARIA Y EQUIPO EN MONTAJE-PLANTAS Y REDES</t>
  </si>
  <si>
    <t>MAQUINARIA Y EQUIPO EN MONTAJE-OTRAS MAQUINARIAS, PLANTAS Y EQUIPO EN MONTAJE</t>
  </si>
  <si>
    <t>CONSTRUCCIONES Y EDIFICACIONES-EDIFICIOS</t>
  </si>
  <si>
    <t>CONSTRUCCIONES Y EDIFICACIONES-OFICINAS</t>
  </si>
  <si>
    <t>CONSTRUCCIONES Y EDIFICACIONES-CLÍNICAS Y HOSPITALES</t>
  </si>
  <si>
    <t>CONSTRUCCIONES Y EDIFICACIONES-OTRAS CONSTRUCCIONES Y EDIFICACIONES</t>
  </si>
  <si>
    <t>MAQUINARIA Y EQUIPO- INDUSTRIAL</t>
  </si>
  <si>
    <t>MAQUINARIA Y EQUIPO- EQUIPO DE MÚSICA</t>
  </si>
  <si>
    <t>MAQUINARIA Y EQUIPO- EQUIPO DE RECREACIÓN Y DEPORTE</t>
  </si>
  <si>
    <t>MAQUINARIA Y EQUIPO- EQUIPO DE ENSEÑANZA</t>
  </si>
  <si>
    <t>MAQUINARIA Y EQUIPO- ARMAMENTO DE VIGILANCIA</t>
  </si>
  <si>
    <t>MAQUINARIA Y EQUIPO- HERRAMIENTAS Y ACCESORIOS</t>
  </si>
  <si>
    <t>MAQUINARIA Y EQUIPO- OTRA MAQUINARIA Y EQUIPO</t>
  </si>
  <si>
    <t>EQUIPO DE OFICINA-MUEBLES Y ENSERES</t>
  </si>
  <si>
    <t>EQUIPO DE OFICINA-EQUIPOS</t>
  </si>
  <si>
    <t>EQUIPO DE OFICINA-OTROS EQUIPOS DE OFICINA</t>
  </si>
  <si>
    <t>EQUIPO DE COMPUTACIÓN Y COMUNICACIÓN-EQUIPOS DE PROCESAMIENTOS DE DATOS</t>
  </si>
  <si>
    <t>EQUIPO DE COMPUTACIÓN Y COMUNICACIÓN-EQUIPOS DE TELECOMUNICACIONES</t>
  </si>
  <si>
    <t>EQUIPO DE COMPUTACIÓN Y COMUNICACIÓN-EQUIPOS DE RADIO</t>
  </si>
  <si>
    <t>EQUIPO DE COMPUTACIÓN Y COMUNICACIÓN-SATÉLITES Y ANTENAS</t>
  </si>
  <si>
    <t>EQUIPO DE COMPUTACIÓN Y COMUNICACIÓN-LÍNEAS TELEFÓNICAS</t>
  </si>
  <si>
    <t>EQUIPO DE COMPUTACIÓN Y COMUNICACIÓN-OTROS EQUIPOS DE COMPUTACIÓN Y COMUNICACIÓN</t>
  </si>
  <si>
    <t>EQUIPO MÉDICO CIENTÍFICO-EQUIPO DE INVESTIGACIÓN</t>
  </si>
  <si>
    <t>EQUIPO MÉDICO CIENTIFICO-ODONTOLOGICO</t>
  </si>
  <si>
    <t>EQUIPO MÉDICO CIENTÍFICO-EQUIPO DE LABORATORIO</t>
  </si>
  <si>
    <t>EQUIPO MÉDICO CIENTÍFICO-EQUIPO DE URGENCIAS</t>
  </si>
  <si>
    <t>EQUIPO MÉDICO CIENTÍFICO-HOSPITALIZACIÓN</t>
  </si>
  <si>
    <t>EQUIPO MÉDICO CIENTÍFICO-EQUIPO DE QUIRÓFANOS Y SALAS DE PARTO</t>
  </si>
  <si>
    <t>EQUIPO MÉDICO CIENTÍFICO-EQUIPO DE APOYO DIAGNÓSTICO</t>
  </si>
  <si>
    <t>EQUIPO MÉDICO CIENTÍFICO-EQUIPO DE APOYO TERAPÉUTICO</t>
  </si>
  <si>
    <t>EQUIPO MÉDICO CIENTÍFICO- SERVICIOS AMBULATORIOS</t>
  </si>
  <si>
    <t>OTROS EQUIPOS MÉDICOS CIENTÍFICO</t>
  </si>
  <si>
    <t>DOTACIÓN DE CLÍNICAS Y RESTAURANTES-MOBILIARIO Y EQUIPO DE CLÍNICAS</t>
  </si>
  <si>
    <t>DOTACIÓN DE CLÍNICAS Y RESTAURANTES-MAQUINARIA Y EQUIPO DE RESTAURANTE Y CAFETERÍA</t>
  </si>
  <si>
    <t>DOTACIÓN DE CLÍNICAS Y RESTAURANTES-MAQUINARIA Y EQUIPO DE CALDERAS</t>
  </si>
  <si>
    <t>DOTACIÓN DE CLÍNICAS Y RESTAURANTES-MAQUINARIA Y EQUIPO DE LAVANDERÍA</t>
  </si>
  <si>
    <t>DOTACIÓN DE CLÍNICAS Y RESTAURANTES-OTROS DOTACIÓN DE CLÍNICAS Y RESTAURANTES</t>
  </si>
  <si>
    <t>EQUIPO DE TRANSPORTE TERRESTRE-AUTOS, CAMIONETAS Y CAMPEROS</t>
  </si>
  <si>
    <t>EQUIPO DE TRANSPORTE TERRESTRE-AMBULANCIAS</t>
  </si>
  <si>
    <t>OTRO EQUIPO DE TRANSPORTE TERRESTRE</t>
  </si>
  <si>
    <t>EQUIPO FLUVIAL Y/O MARÍTIMO-BOTES</t>
  </si>
  <si>
    <t>EQUIPO FLUVIAL Y/O MARÍTIMO-BOYAS</t>
  </si>
  <si>
    <t>EQUIPO FLUVIAL Y/O MARÍTIMO-AMARRES</t>
  </si>
  <si>
    <t>EQUIPO FLUVIAL Y/O MARÍTIMO-CONTENEDORES Y CHASISES</t>
  </si>
  <si>
    <t>EQUIPO FLUVIAL Y/O MARÍTIMO-GABARRAS</t>
  </si>
  <si>
    <t>EQUIPO FLUVIAL Y/O MARÍTIMO-OTRO EQUIPO FLUVIAL Y MARÍTIMO</t>
  </si>
  <si>
    <t>EQUIPO AÉREO-AVIONETAS</t>
  </si>
  <si>
    <t>EQUIPO AÉREO-HELICÓPTEROS</t>
  </si>
  <si>
    <t>EQUIPO AÉREO-EQUIPOS DE VUELO</t>
  </si>
  <si>
    <t>EQUIPO AÉREO-OTRA FLOTA Y EQUIPO AÉREO</t>
  </si>
  <si>
    <t>PLANTAS Y REDES-PLANTAS DE GENERACIÓN HIDRÁULICA</t>
  </si>
  <si>
    <t>PLANTAS Y REDES-PLANTAS DE GENERACIÓN TÉRMICA</t>
  </si>
  <si>
    <t>PLANTAS Y REDES-PLANTAS DE GENERACIÓN A GAS</t>
  </si>
  <si>
    <t>PLANTAS Y REDES-PLANTAS DE GENERACIÓN DIÉSEL, GASOLINA Y PETRÓLEO</t>
  </si>
  <si>
    <t>PLANTAS Y REDES-OTRAS PLANTAS Y REDES</t>
  </si>
  <si>
    <t>MEJORAS EN PROPIEDAD AJENA</t>
  </si>
  <si>
    <t>PIEZAS DE REPUESTO</t>
  </si>
  <si>
    <t>EQUIPO AEREO-HELICOPTEROS</t>
  </si>
  <si>
    <t>EQUIPO AEREO-EQUIPOS DE VUELO</t>
  </si>
  <si>
    <t>EQUIPO AEREO-OTRA FLOTA Y EQUIPO AÉREO</t>
  </si>
  <si>
    <t>PLANTAS Y REDES-PLANTAS DE GENERACIÓN DIESEL, GASOLINA Y PETRÓLEO</t>
  </si>
  <si>
    <t>CONSTRUCCIONES Y EDIFICACIONES</t>
  </si>
  <si>
    <t>MAQUINARIA Y EQUIPO</t>
  </si>
  <si>
    <t>EQUIPO DE COMPUTACIÓN Y COMUNICACIÓN</t>
  </si>
  <si>
    <t>EQUIPO MÉDICO CIENTÍFICO</t>
  </si>
  <si>
    <t>DOTACIÓN DE CLÍNICAS Y RESTAURANTES</t>
  </si>
  <si>
    <t>EQUIPO DE TRANSPORTE TERRESTRE</t>
  </si>
  <si>
    <t>EQUIPO FLUVIAL Y/O MARÍTIMO</t>
  </si>
  <si>
    <t>EQUIPO AÉREO</t>
  </si>
  <si>
    <t>PLANTAS Y REDES</t>
  </si>
  <si>
    <t>EDIFICACIONES</t>
  </si>
  <si>
    <t>TERRENOS CON USO INDETERMINADO</t>
  </si>
  <si>
    <t>EDIFICACIONES CON USO INDETERMINADO</t>
  </si>
  <si>
    <t>MARCAS COMERCIALES ADQUIRIDAS</t>
  </si>
  <si>
    <t>CABECERAS DE PERIODICOS O REVISTAS Y SELLOS O DENOMINACIONES EDITORIALES ADQUIRIDAS</t>
  </si>
  <si>
    <t>PROGRAMAS Y APLICACIONES INFORMATICAS</t>
  </si>
  <si>
    <t>CONCESIONES Y FRANQUICIAS</t>
  </si>
  <si>
    <t>DERECHOS DE PROPIEDAD INTELECTUAL, PATENTES Y OTRAS MANIFESTACIONES DE LA PROPIEDAD INDUSTRIAL O DERECHOS DE EXPLOTACIÓN</t>
  </si>
  <si>
    <t>ACTIVOS INTANGIBLES EN DESARROLLO</t>
  </si>
  <si>
    <t>OTROS ACTIVOS INTANGIBLES GENERADOS INTERNAMENTE</t>
  </si>
  <si>
    <t>OTROS ACTIVOS INTANGIBLES  NO GENERADOS INTERNAMENTE</t>
  </si>
  <si>
    <t>ACTIVOS INTANGIBLES EN PROCESO</t>
  </si>
  <si>
    <t>EFECTIVO Y EQUIVALENTES AL EFECTIVO</t>
  </si>
  <si>
    <t>RECURSOS ENTREGADOS EN ADMINISTRACIÓN</t>
  </si>
  <si>
    <t>INVERSIONES</t>
  </si>
  <si>
    <t>ENCARGOS FIDUCIARIOS</t>
  </si>
  <si>
    <t>PROPIEDADES, PLANTA Y EQUIPO</t>
  </si>
  <si>
    <t>PROPIEDADES DE INVERSIÓN</t>
  </si>
  <si>
    <t>BIENES MUEBLES</t>
  </si>
  <si>
    <t>BIENES INMUEBLES</t>
  </si>
  <si>
    <t>ACTIVOS INTANGIBLES</t>
  </si>
  <si>
    <t>INVERSIONES E INSTRUMENTOS DERIVADOS</t>
  </si>
  <si>
    <t>CUENTAS POR COBRAR</t>
  </si>
  <si>
    <t>INVENTARIOS</t>
  </si>
  <si>
    <t>CUENTAS POR PAGAR</t>
  </si>
  <si>
    <t>BENEFICIOS A EMPLEADOS</t>
  </si>
  <si>
    <t>OPERACIONES CON INSTRUMENTOS DERIVADOS</t>
  </si>
  <si>
    <t>PROVISIONES</t>
  </si>
  <si>
    <t>ESCUDO FISCAL (PERDIDAS FISCALES Y EXCESOS DE RENTA PRESUNTIVA)</t>
  </si>
  <si>
    <t>RESERVAS TÉCNICAS DECRETO 2702 DE 2014</t>
  </si>
  <si>
    <t>OTROS PASIVOS</t>
  </si>
  <si>
    <t>BANCOS NACIONALES-SOBREGIROS BANCARIO</t>
  </si>
  <si>
    <t>BANCOS NACIONALES-PAGARES</t>
  </si>
  <si>
    <t>BANCOS NACIONALES-CARTAS DE CRÉDITO</t>
  </si>
  <si>
    <t>BANCOS NACIONALES-ACEPTACIONES BANCARIAS</t>
  </si>
  <si>
    <t>CORPORACIONES FINANCIERAS-PAGARES</t>
  </si>
  <si>
    <t>CORPORACIONES FINANCIERAS-ACEPTACIONES BANCARIAS</t>
  </si>
  <si>
    <t>CORPORACIONES FINANCIERAS-CARTAS DE CRÉDITO</t>
  </si>
  <si>
    <t>COMPAÑIAS DE FINANCIAMIENTO COMERCIAL-PAGARES</t>
  </si>
  <si>
    <t>COMPAÑIAS DE FINANCIAMIENTO COMERCIAL-ACEPTACIONES FINANCIERAS</t>
  </si>
  <si>
    <t>COMPAÑIAS DE FINANCIAMIENTO COMERCIAL-OTRAS OBLIGACIONES</t>
  </si>
  <si>
    <t>ENTIDADES FINANCIERAS DEL EXTERIOR-OPERACIONES Y PRÉSTAMOS EN MONEDA EXTRANJERA</t>
  </si>
  <si>
    <t>OTRAS OBLIGACIONES-PARTICULARES</t>
  </si>
  <si>
    <t>OTRAS OBLIGACIONES</t>
  </si>
  <si>
    <t>PROVEEDORES NACIONALES -BIENES Y SERVICIOS</t>
  </si>
  <si>
    <t>PROVEEDORES NACIONALES -PRESTADORES DE SERVICIOS DE SALUD</t>
  </si>
  <si>
    <t>PROVEEDORES NACIONALES -USUARIOS</t>
  </si>
  <si>
    <t>PROVEEDORES NACIONALES-PROYECTOS DE INVERSIÓN</t>
  </si>
  <si>
    <t>PROVEEDORES DEL EXTERIOR-BIENES Y SERVICIOS</t>
  </si>
  <si>
    <t>CUENTAS POR PAGAR -SUBSIDIARIAS</t>
  </si>
  <si>
    <t>CUENTAS POR PAGAR -NEGOCIOS CONJUNTOS</t>
  </si>
  <si>
    <t>CUENTAS POR PAGAR - ASOCIADAS</t>
  </si>
  <si>
    <t>CUENTAS POR PAGAR A CONTRATISTAS NACIONALES</t>
  </si>
  <si>
    <t>CUENTAS POR PAGAR A CONTRATISTAS EXTRANJEROS</t>
  </si>
  <si>
    <t>GASTOS LEGALES</t>
  </si>
  <si>
    <t>LIBROS, SUSCRIPCIONES, PERIÓDICOS Y REVISTAS</t>
  </si>
  <si>
    <t>SERVICIOS TÉCNICOS</t>
  </si>
  <si>
    <t>SERVICIOS DE MANTENIMIENTO</t>
  </si>
  <si>
    <t>TRANSPORTES, FLETES Y ACARREOS</t>
  </si>
  <si>
    <t>SERVICIOS PÚBLICOS</t>
  </si>
  <si>
    <t>SEGUROS</t>
  </si>
  <si>
    <t>GASTOS DE VIAJE</t>
  </si>
  <si>
    <t>GASTOS DE REPRESENTACIÓN Y RELACIONES PUBLICAS</t>
  </si>
  <si>
    <t>SERVICIOS ADUANEROS</t>
  </si>
  <si>
    <t>PAPELERÍA Y ÚTILES DE OFICINA</t>
  </si>
  <si>
    <t>OTROS COSTOS Y GASTOS POR PAGAR</t>
  </si>
  <si>
    <t>ACCIONES SUSCRITAS Y NO PAGADAS</t>
  </si>
  <si>
    <t>GOBIERNO NACIONAL</t>
  </si>
  <si>
    <t>ENTIDADES OFICIALES</t>
  </si>
  <si>
    <t>ENTIDADES TERRITORIALES</t>
  </si>
  <si>
    <t>PARTICIPACIONES POR PAGAR (AJUSTE)</t>
  </si>
  <si>
    <t>DIVIDENDOS POR PAGAR</t>
  </si>
  <si>
    <t>PARTICIPACIONES POR PAGAR</t>
  </si>
  <si>
    <t>OTROS</t>
  </si>
  <si>
    <t>SALARIOS Y PAGOS LABORALES</t>
  </si>
  <si>
    <t>DIVIDENDOS Y/O PARTICIPACIONES</t>
  </si>
  <si>
    <t>RENDIMIENTOS FINANCIEROS</t>
  </si>
  <si>
    <t>COMPRAS</t>
  </si>
  <si>
    <t>LOTERÍAS, RIFAS, APUESTAS Y SIMILARES</t>
  </si>
  <si>
    <t>POR PAGOS AL EXTERIOR</t>
  </si>
  <si>
    <t>POR INGRESOS OBTENIDOS EN EL EXTERIOR</t>
  </si>
  <si>
    <t>POR IMPUESTO DE TIMBRE</t>
  </si>
  <si>
    <t>OTRAS RETENCIONES Y PATRIMONIO</t>
  </si>
  <si>
    <t>AUTORRETENCIONES</t>
  </si>
  <si>
    <t>RETENCIÓN POR IVA</t>
  </si>
  <si>
    <t>RETENCIÓN POR ICA</t>
  </si>
  <si>
    <t>VIGENCIA FISCAL CORRIENTE</t>
  </si>
  <si>
    <t>VIGENCIAS FISCALES ANTERIORES</t>
  </si>
  <si>
    <t>VENTA DE BIENES</t>
  </si>
  <si>
    <t>VENTA DE SERVICIOS</t>
  </si>
  <si>
    <t>DEVOLUCIONES EN COMPRAS DE BIENES</t>
  </si>
  <si>
    <t>DEVOLUCIONES EN COMPRAS DE SERVICIOS</t>
  </si>
  <si>
    <t>COMPRA DE BIENES</t>
  </si>
  <si>
    <t>COMPRA DE SERVICIOS</t>
  </si>
  <si>
    <t>DEVOLUCIONES EN VENTAS DE BIENES</t>
  </si>
  <si>
    <t>DEVOLUCIONES EN VENTAS DE SERVICIOS</t>
  </si>
  <si>
    <t>VALOR PAGADO</t>
  </si>
  <si>
    <t>POR IMPORTACIONES</t>
  </si>
  <si>
    <t>IMPUESTO PREDIAL</t>
  </si>
  <si>
    <t>SOBRE INSTRUMENTOS PÚBLICOS</t>
  </si>
  <si>
    <t>IMPUESTO A LAS IMPORTACIONES</t>
  </si>
  <si>
    <t>IMPUESTO SOBRE LA RENTA PARA LA EQUIDAD (CREE)</t>
  </si>
  <si>
    <t>CONTRIBUCIÓN SOBRE TRANSACCIONES FINANCIERAS</t>
  </si>
  <si>
    <t>CUOTAS DE FISCALIZACIÓN Y AUDITAJE</t>
  </si>
  <si>
    <t>MULTAS Y SANCIONES</t>
  </si>
  <si>
    <t>INTERESES DE MORA</t>
  </si>
  <si>
    <t>IMPUESTO AL PATRIMONIO</t>
  </si>
  <si>
    <t>IMPUESTO A LA RIQUEZA</t>
  </si>
  <si>
    <t>OTROS IMPUESTOS DEPARTAMENTALES</t>
  </si>
  <si>
    <t>OTROS IMPUESTOS MUNICIPALES</t>
  </si>
  <si>
    <t>OTROS IMPUESTOS DISTRITALES</t>
  </si>
  <si>
    <t>OTROS IMPUESTOS NACIONALES</t>
  </si>
  <si>
    <t>OTROS IMPUESTOS</t>
  </si>
  <si>
    <t>NOMINAR POR PAGAR</t>
  </si>
  <si>
    <t>CESANTIAS</t>
  </si>
  <si>
    <t>INTERESES SOBRE CESANTÍAS</t>
  </si>
  <si>
    <t>VACACIONES</t>
  </si>
  <si>
    <t>LICENCIAS</t>
  </si>
  <si>
    <t>PRIMA DE SERVICIOS</t>
  </si>
  <si>
    <t>PRIMA DE NAVIDAD</t>
  </si>
  <si>
    <t>BONIFICACIONES</t>
  </si>
  <si>
    <t>OTRAS PRIMAS</t>
  </si>
  <si>
    <t>APORTES A RIESGOS LABORALES</t>
  </si>
  <si>
    <t>AUXILIOS FUNERARIOS</t>
  </si>
  <si>
    <t>REMUNERACIÓN POR SERVICIOS TÉCNICOS</t>
  </si>
  <si>
    <t>CAPACITACIÓN, BIENESTAR SOCIAL Y ESTÍMULOS</t>
  </si>
  <si>
    <t>DOTACIÓN Y SUMINISTRO A TRABAJADORES</t>
  </si>
  <si>
    <t>GASTOS DEPORTIVOS Y DE RECREACIÓN</t>
  </si>
  <si>
    <t>CONTRATOS DE PERSONAL TEMPORAL</t>
  </si>
  <si>
    <t>APORTES A FONDOS PENSIONALES - EMPLEADOR</t>
  </si>
  <si>
    <t>APORTES A SEGURIDAD SOCIAL EN SALUD - EMPLEADOR</t>
  </si>
  <si>
    <t>APORTES AL ICBF, SENA Y CAJAS DE COMPENSACIÓN</t>
  </si>
  <si>
    <t>OTROS SALARIOS Y PRESTACIONES SOCIALES</t>
  </si>
  <si>
    <t>PRIMAS</t>
  </si>
  <si>
    <t>OTROS BENEFICIOS A LOS EMPLEADOS A LARGO PLAZO</t>
  </si>
  <si>
    <t>INDEMNIZACIONES</t>
  </si>
  <si>
    <t>OTROS BENEFICIOS POR TERMINACIÓN DEL VÍNCULO LABORAL O CONTRACTUAL</t>
  </si>
  <si>
    <t>PENSIONES DE JUBILACIÓN PATRONALES</t>
  </si>
  <si>
    <t>RETROACTIVOS Y REINTEGROS PENSIONALES</t>
  </si>
  <si>
    <t>INDEMNIZACIÓN SUSTITUTIVA</t>
  </si>
  <si>
    <t>MESADAS PENSIONALES NO RECLAMADAS</t>
  </si>
  <si>
    <t>CUOTAS PARTES DE PENSIONES</t>
  </si>
  <si>
    <t>CUOTAS PARTES DE BONOS PENSIONALES EMITIDOS</t>
  </si>
  <si>
    <t>CÁLCULO ACTUARIAL DE PENSIONES ACTUALES</t>
  </si>
  <si>
    <t>CÁLCULO ACTUARIAL DE FUTURAS PENSIONES</t>
  </si>
  <si>
    <t>CÁLCULO ACTUARIAL DE CUOTAS PARTES DE PENSIONES</t>
  </si>
  <si>
    <t>CAPACITACIÓN, BIENESTAR SOCIAL, ESTÍMULOS Y OTROS BENEFICIOS LEGALES O EXTRALEGALES</t>
  </si>
  <si>
    <t>CIVILES</t>
  </si>
  <si>
    <t>PENALES</t>
  </si>
  <si>
    <t>ADMINISTRATIVAS</t>
  </si>
  <si>
    <t>OBLIGACIONES FISCALES</t>
  </si>
  <si>
    <t>DEMANDAS Y LITIGIOS LABORALES</t>
  </si>
  <si>
    <t>OTROS LITIGIOS Y DEMANDAS</t>
  </si>
  <si>
    <t>GARANTÍAS</t>
  </si>
  <si>
    <t>MATERIALES Y REPUESTOS</t>
  </si>
  <si>
    <t>COSTOS POR DESMANTELAMIENTO DE ACTIVOS FIJOS</t>
  </si>
  <si>
    <t>OTROS COSTOS Y GASTOS ESTIMADOS</t>
  </si>
  <si>
    <t>DE RENTA Y COMPLEMENTARIOS</t>
  </si>
  <si>
    <t>DE INDUSTRIA Y COMERCIO</t>
  </si>
  <si>
    <t>TASA POR UTILIZACIÓN DE PUERTOS</t>
  </si>
  <si>
    <t>DE VEHÍCULOS</t>
  </si>
  <si>
    <t>CONTRATOS ONEROSOS</t>
  </si>
  <si>
    <t xml:space="preserve">REESTRUCTURACIONES </t>
  </si>
  <si>
    <t xml:space="preserve">OBLIGACIONES ORIGINADAS POR ENTIDADES EN LIQUIDACIÓN </t>
  </si>
  <si>
    <t>EQUIPO MÉDICO-CIENTÍFICO</t>
  </si>
  <si>
    <t>FLOTA Y EQUIPO AÉREO</t>
  </si>
  <si>
    <t>ACUEDUCTOS PLANTAS Y REDES</t>
  </si>
  <si>
    <t>ARMAMENTO DE VIGILANCIA</t>
  </si>
  <si>
    <t>OTROS ESTIMADOS PARA MANTENIMIENTO</t>
  </si>
  <si>
    <t>ESTIMACIÓN FINANCIERA FUTURA</t>
  </si>
  <si>
    <t>POR SERVICIOS DE SALUD</t>
  </si>
  <si>
    <t>SOBRE CONTRATOS</t>
  </si>
  <si>
    <t>OTROS ANTICIPOS Y AVANCES RECIBIDOS</t>
  </si>
  <si>
    <t>GIROS PARA ABONO A CARTERA PENDIENTES DE APLICAR DE UNA ENTIDAD PROMOTORA DE SALUD CONTRIBUTIVO</t>
  </si>
  <si>
    <t>GIROS PARA ABONO A CARTERA PENDIENTES DE APLICAR DE UNA ENTIDAD PROMOTORA DE SALUD SUBSIDIADO</t>
  </si>
  <si>
    <t>GIROS PARA ABONO A CARTERA PENDIENTES DE APLICAR DE UNA INSTITUCION PRESTADORA DE SALUD</t>
  </si>
  <si>
    <t>GIROS PARA ABONO A CARTERA PENDIENTES DE APLICAR DE UNA EMPRESA DE MEDICINA PREPAGADA Y PLANES COMPLEMENTARIOS</t>
  </si>
  <si>
    <t>GIROS PARA ABONO A CARTERA PENDIENTES DE APLICAR DE UNA COMPAÑÍA ASEGURADORA SOAT</t>
  </si>
  <si>
    <t>GIROS PARA ABONO A CARTERA PENDIENTES DE APLICAR DE UN PARTICULAR PERSONA NATURAL</t>
  </si>
  <si>
    <t>GIROS PARA ABONO A CARTERA PENDIENTES DE APLICAR DE UN PARTICULAR PERSONA JURIDICA</t>
  </si>
  <si>
    <t>GIROS PARA ABONO A CARTERA PENDIENTES DE APLICAR DEL FONDO DE SOLIDARIDAD Y GARANTIA ECAT</t>
  </si>
  <si>
    <t>GIROS PARA ABONO A CARTERA PENDIENTES DE APLICAR DE UNA EMPRESA SOCIAL DEL ESTADO</t>
  </si>
  <si>
    <t>GIROS PARA ABONO A CARTERA PENDIENTES DE APLICAR DE UNA ENTIDAD ESPECIAL DE PREVISIÓN SOCIAL</t>
  </si>
  <si>
    <t>GIROS PARA ABONO A CARTERA PENDIENTES DE APLICAR DE UNA ADMINISTRADORA DE RIESGOS LABORALES</t>
  </si>
  <si>
    <t>GIROS PARA ABONO A CARTERA PENDIENTES DE APLICAR DE POBLACIÓN POBRE NO AFILIADA</t>
  </si>
  <si>
    <t>GIROS PARA ABONO A CARTERA PENDIENTES DE APLICAR DE ASEGURADORAS</t>
  </si>
  <si>
    <t>GIROS PARA ABONO A CARTERA PENDIENTES DE APLICAR DE ENTIDADES TERRITORIALES</t>
  </si>
  <si>
    <t>GIROS PARA ABONO A CARTERA PENDIENTES DE APLICAR DE PRESTADORES SERVICIOS DE AMBULANCIA</t>
  </si>
  <si>
    <t>GIROS PARA ABONO A CARTERA PENDIENTES DE APLICAR DE ENTIDADES DEL RÉGIMEN DE EXCEPCIÓN</t>
  </si>
  <si>
    <t>PARA FUTURA SUSCRIPCIÓN DE ACCIONES</t>
  </si>
  <si>
    <t>PARA FUTURO PAGO DE CUOTAS O DERECHOS SOCIALES</t>
  </si>
  <si>
    <t>PARA GARANTÍA EN LA PRESTACIÓN DE SERVICIOS</t>
  </si>
  <si>
    <t>PARA GARANTÍA DE CONTRATOS</t>
  </si>
  <si>
    <t>DE LICITACIONES</t>
  </si>
  <si>
    <t>DE MANEJO DE BIENES</t>
  </si>
  <si>
    <t>FONDO DE RESERVA</t>
  </si>
  <si>
    <t>OTROS DEPÓSITOS RECIBIDOS</t>
  </si>
  <si>
    <t>CUMPLIMIENTO OBLIGACIONES LABORALES</t>
  </si>
  <si>
    <t>PARA ESTABILIDAD DE OBRA</t>
  </si>
  <si>
    <t>GARANTÍA CUMPLIMIENTO DE CONTRATOS</t>
  </si>
  <si>
    <t>DEPÓSITOS JUDICIALES</t>
  </si>
  <si>
    <t>EN PRESTACIÓN DE SERVICIOS</t>
  </si>
  <si>
    <t>FONDO SOCIAL DE EDUCACIÓN</t>
  </si>
  <si>
    <t>FONDO SOCIAL DE SOLIDARIDAD</t>
  </si>
  <si>
    <t>FONDO DE RESERVA TÉCNICA</t>
  </si>
  <si>
    <t>FONDO SOCIAL DE RECREACIÓN</t>
  </si>
  <si>
    <t>FONDO DE BIENESTAR SOCIAL</t>
  </si>
  <si>
    <t>FONDO MUTUAL PARA OTROS FINES</t>
  </si>
  <si>
    <t>LIBRANZAS</t>
  </si>
  <si>
    <t>SINDICATOS</t>
  </si>
  <si>
    <t>COOPERATIVAS</t>
  </si>
  <si>
    <t>DERECHOS EN CONTRATOS FORWARD (DB)</t>
  </si>
  <si>
    <t>OBLIGACIONES EN CONTRATOS FORWARD</t>
  </si>
  <si>
    <t>DERECHOS EN CONTRATOS FUTUROS (DB)</t>
  </si>
  <si>
    <t>OBLIGACIONES EN CONTRATOS FUTUROS</t>
  </si>
  <si>
    <t>DERECHOS EN CONTRATOS SWAPS (DB)</t>
  </si>
  <si>
    <t>OBLIGACIONES EN CONTRATOS SWAPS</t>
  </si>
  <si>
    <t>DERECHOS EN OTROS DERIVADOS (DB)</t>
  </si>
  <si>
    <t>OBLIGACIONES EN OTROS DERIVADOS</t>
  </si>
  <si>
    <t>PRIMA RECIBIDA EN OPCIONES</t>
  </si>
  <si>
    <t>GANANCIA EN LA VALORACIÓN DE OPCIONES COMPRADAS (DB)</t>
  </si>
  <si>
    <t>PÉRDIDA EN LA VALORACIÓN DE OPCIONES VENDIDAS</t>
  </si>
  <si>
    <t>CAPITAL AUTORIZADO</t>
  </si>
  <si>
    <t>CAPITAL POR SUSCRIBIR (DB)</t>
  </si>
  <si>
    <t>CAPITAL SUSCRITO POR COBRAR (DB)</t>
  </si>
  <si>
    <t>ACCIONES PROPIAS READQUIRIDAS (DB)</t>
  </si>
  <si>
    <t>CUOTAS O PARTES DE INTERÉS SOCIAL PROPIAS READQUIRIDAS (DB)</t>
  </si>
  <si>
    <t>CUOTAS O PARTES DE INTERÉS SOCIAL</t>
  </si>
  <si>
    <t>APORTES DE SOCIOS-FONDO MUTUO DE INVERSIÓN</t>
  </si>
  <si>
    <t>CONTRIBUCIÓN DE LA EMPRESA-FONDO MUTUO DE INVERSIÓN</t>
  </si>
  <si>
    <t>SUSCRIPCIONES DEL PÚBLICO</t>
  </si>
  <si>
    <t>EN MONEDA NACIONAL</t>
  </si>
  <si>
    <t>EN ESPECIE</t>
  </si>
  <si>
    <t>EN DINERO</t>
  </si>
  <si>
    <t>PRIMA EN COLOCACIÓN DE ACCIONES</t>
  </si>
  <si>
    <t>PRIMA EN COLOCACIÓN DE ACCIONES POR COBRAR (DB)</t>
  </si>
  <si>
    <t>PRIMA EN COLOCACIÓN DE CUOTAS O PARTES DE INTERÉS SOCIAL</t>
  </si>
  <si>
    <t>PRIMA EN COLOCACIÓN DE CUOTAS O PARTES DE INTERÉS SOCIAL POR COBRAR (DB)</t>
  </si>
  <si>
    <t>EN VALORES MOBILIARIOS</t>
  </si>
  <si>
    <t>EN BIENES MUEBLES</t>
  </si>
  <si>
    <t>EN BIENES INMUEBLES</t>
  </si>
  <si>
    <t>EN INTANGIBLES</t>
  </si>
  <si>
    <t>RESERVAS OBLIGATORIAS-RESERVA LEGAL</t>
  </si>
  <si>
    <t>RESERVAS OBLIGATORIAS-RESERVAS POR DISPOSICIONES FISCALES</t>
  </si>
  <si>
    <t>RESERVAS OBLIGATORIAS-RESERVA PARA READQUISICIÓN DE ACCIONES</t>
  </si>
  <si>
    <t>RESERVAS OBLIGATORIAS-RESERVA PARA READQUISICIÓN DE CUOTAS O PARTES DE INTERÉS SOCIAL</t>
  </si>
  <si>
    <t>RESERVAS OBLIGATORIAS-OTRAS RESERVAS OBLIGATORIAS</t>
  </si>
  <si>
    <t>RESERVAS ESTATUTARIAS-PARA FUTURAS CAPITALIZACIONES</t>
  </si>
  <si>
    <t>RESERVAS ESTATUTARIAS-PARA REPOSICIÓN DE ACTIVOS</t>
  </si>
  <si>
    <t>RESERVAS ESTATUTARIAS-PARA FUTUROS ENSANCHES</t>
  </si>
  <si>
    <t>RESERVAS ESTATUTARIAS-OTRAS RESERVAS ESTATUTARIAS</t>
  </si>
  <si>
    <t>RESERVAS OCASIONALES-PARA FUTURAS CAPITALIZACIONES</t>
  </si>
  <si>
    <t>RESERVAS OCASIONALES-PARA FUTUROS ENSANCHES</t>
  </si>
  <si>
    <t>RESERVAS OCASIONALES-PARA ADQUISICIÓN O REPOSICIÓN DE PROPIEDAD PLANTA Y EQUIPO</t>
  </si>
  <si>
    <t>RESERVAS OCASIONALES-PARA INVESTIGACIONES Y DESARROLLO</t>
  </si>
  <si>
    <t>RESERVAS OCASIONALES-PARA FOMENTO ECONÓMICO</t>
  </si>
  <si>
    <t>RESERVAS OCASIONALES-PARA CAPITAL DE TRABAJO</t>
  </si>
  <si>
    <t>PARA ESTABILIZACIÓN DE RENDIMIENTOS</t>
  </si>
  <si>
    <t>A DISPOSICIÓN DEL MÁXIMO ÓRGANO</t>
  </si>
  <si>
    <t>OTRAS RESERVAS OCASIONALES</t>
  </si>
  <si>
    <t>RESERVAS PROTECCIÓN DE APORTES</t>
  </si>
  <si>
    <t>POR VALORIZACIÓN DE INVERSIONES NEGOCIABLES</t>
  </si>
  <si>
    <t>RESERVAS DE ASAMBLEAS</t>
  </si>
  <si>
    <t>RESERVAS PARA CAPITAL DE TRABAJO</t>
  </si>
  <si>
    <t>RESERVA FUTUROS ENSANCHES</t>
  </si>
  <si>
    <t>OTRAS RESERVAS ENTIDADES SOLIDARIAS</t>
  </si>
  <si>
    <t>RESERVA PROTECCIÓN FONDO MUTUAL</t>
  </si>
  <si>
    <t>FONDO ESPECIAL</t>
  </si>
  <si>
    <t>DIVIDENDOS DECRETADOS EN ACCIONES</t>
  </si>
  <si>
    <t>PARTICIPACIONES DECRETADAS EN CUOTAS O PARTES DE INTERÉS SOCIAL</t>
  </si>
  <si>
    <t>UTILIDAD DEL EJERCICIO DE OPERACIONES CONTINUADAS</t>
  </si>
  <si>
    <t>UTILIDAD DEL EJERCICIO DE OPERACIONES DISCONTINUADAS</t>
  </si>
  <si>
    <t>PÉRDIDA DEL EJERCICIO DE OPERACIONES CONTINUADAS</t>
  </si>
  <si>
    <t>PERDIDA DEL EJERCICIO DE OPERACIONES DISCONTINUADAS</t>
  </si>
  <si>
    <t>UTILIDADES O EXCEDENTES ACUMULADOS</t>
  </si>
  <si>
    <t>UTILIDADES ACUMULADAS (AJUSTE POR CORRECCIÓN DE ERRORES )</t>
  </si>
  <si>
    <t>UTILIDADES POR  AJUSTES POR CAMBIOS EN POLÍTICA CONTABLE</t>
  </si>
  <si>
    <t>PÉRDIDAS ACUMULADAS</t>
  </si>
  <si>
    <t>PERDIDAS ACUMULADAS (AJUSTE POR CORRECCIÓN DE ERRORES )</t>
  </si>
  <si>
    <t>PERDIDAS POR  AJUSTES POR CAMBIOS EN POLÍTICA CONTABLE</t>
  </si>
  <si>
    <t>PROPIEDAD PLANTA Y EQUIPO</t>
  </si>
  <si>
    <t>OBLIGACIONES FINANCIERAS</t>
  </si>
  <si>
    <t>IMPUESTOS Y GRAVÁMENES</t>
  </si>
  <si>
    <t>OTROS PASIVOS NO FINANCIEROS NO CORRIENTES</t>
  </si>
  <si>
    <t>RESERVAS TÉCNICAS</t>
  </si>
  <si>
    <t>IMPUESTO DIFERIDO</t>
  </si>
  <si>
    <t>OTROS IMPACTOS POR TRANSICIÓN</t>
  </si>
  <si>
    <t>GANANCIAS O PÉRDIDAS POR CAMBIOS EN EL SUPERÁVIT  DE REVALUACIÓN PROPIEDAD PLANTA Y EQUIPO</t>
  </si>
  <si>
    <t>GANANCIAS O PÉRDIDAS POR NUEVAS MEDICIONES DE LOS PLANES DE BENEFICIOS DEFINIDOS ( BENEFICIOS A EMPLEADOS)</t>
  </si>
  <si>
    <t>GANANCIAS Y PERDIDAS PRODUCIDAS POR LA CONVERSIÓN DE LOS ESTADOS FINANCIEROS DE UN NEGOCIO EN EL EXTRANJERO</t>
  </si>
  <si>
    <t>UNIDAD FUNCIONAL DE URGENCIAS</t>
  </si>
  <si>
    <t>UNIDAD FUNCIONAL DE CONSULTA EXTERNA</t>
  </si>
  <si>
    <t>UNIDAD FUNCIONAL DE HOSPITALIZACIÓN E INTERNACIÓN</t>
  </si>
  <si>
    <t>UNIDAD FUNCIONAL DE QUIRÓFANOS Y SALAS DE PARTO</t>
  </si>
  <si>
    <t>UNIDAD FUNCIONAL DE APOYO DIAGNOSTICO</t>
  </si>
  <si>
    <t>UNIDAD FUNCIONAL DE APOYO TERAPÉUTICO</t>
  </si>
  <si>
    <t>UNIDAD FUNCIONAL DE MERCADEO</t>
  </si>
  <si>
    <t>OTRAS ACTIVIDADES RELACIONADAS CON LA SALUD</t>
  </si>
  <si>
    <t>GANANCIAS POR CAMBIOS EN EL VALOR RAZONABLE DE PROPIEDADES DE INVERSIÓN</t>
  </si>
  <si>
    <t>DE SOCIEDADES ANÓNIMAS Y/O ASIMILADAS</t>
  </si>
  <si>
    <t>DE SOCIEDADES LIMITADAS Y/O ASIMILADAS</t>
  </si>
  <si>
    <t>EN ASOCIADAS</t>
  </si>
  <si>
    <t>EN NEGOCIOS CONJUNTOS</t>
  </si>
  <si>
    <t>EN SUBSIDIARIAS O SUBORDINADAS</t>
  </si>
  <si>
    <t>SOBRE INVERSIONES</t>
  </si>
  <si>
    <t>DIVERSAS</t>
  </si>
  <si>
    <t>ASESORÍAS</t>
  </si>
  <si>
    <t>ASISTENCIA TÉCNICA</t>
  </si>
  <si>
    <t>ADMINISTRACIÓN DE VINCULADAS</t>
  </si>
  <si>
    <t>OTROS HONORARIOS</t>
  </si>
  <si>
    <t>ADMINISTRATIVOS</t>
  </si>
  <si>
    <t>OTROS SERVICIOS</t>
  </si>
  <si>
    <t>DE INVERSIONES DISPONIBLES PARA LA VENTA EN TÍTULOS DE DEUDA</t>
  </si>
  <si>
    <t>DE INVERSIONES DISPONIBLES PARA LA VENTA EN TÍTULOS PARTICIPATIVOS</t>
  </si>
  <si>
    <t>DE INVERSIONES EN ENTIDADES SUBSIDIARIAS</t>
  </si>
  <si>
    <t>DE INVERSIONES EN ENTIDADES ASOCIADAS</t>
  </si>
  <si>
    <t>EN OPERACIONES CONJUNTAS</t>
  </si>
  <si>
    <t>RECLAMOS</t>
  </si>
  <si>
    <t>REINTEGRO POR PERSONAL EN COMISIÓN</t>
  </si>
  <si>
    <t>REINTEGRO GARANTÍAS</t>
  </si>
  <si>
    <t>DESCUENTOS CONCEDIDOS</t>
  </si>
  <si>
    <t>REINTEGRO PROVISIONES</t>
  </si>
  <si>
    <t>GASTOS BANCARIOS</t>
  </si>
  <si>
    <t>DE DEPRECIACIÓN</t>
  </si>
  <si>
    <t>REINTEGRO DE OTROS COSTOS Y GASTOS</t>
  </si>
  <si>
    <t>OTRAS RECUPERACIONES</t>
  </si>
  <si>
    <t>POR SINIESTRO</t>
  </si>
  <si>
    <t>POR SUMINISTROS</t>
  </si>
  <si>
    <t>LUCRO CESANTE COMPAÑÍAS DE SEGUROS</t>
  </si>
  <si>
    <t>DAÑO EMERGENTE COMPAÑÍAS DE SEGUROS</t>
  </si>
  <si>
    <t>POR PÉRDIDA DE MERCANCÍA</t>
  </si>
  <si>
    <t>POR INCUMPLIMIENTO DE CONTRATOS</t>
  </si>
  <si>
    <t>DE TERCEROS</t>
  </si>
  <si>
    <t>POR INCAPACIDADES</t>
  </si>
  <si>
    <t>OTRAS INDEMNIZACIONES</t>
  </si>
  <si>
    <t>DETERIORO DE CUENTAS POR COBRAR</t>
  </si>
  <si>
    <t>DETERIORO  DE INVENTARIOS</t>
  </si>
  <si>
    <t>DETERIORO  PROPIEDAD PLANTA Y EQUIPO MODELO DEL COSTO</t>
  </si>
  <si>
    <t>DETERIORO PROPIEDAD PLANTA Y EQUIPO MODELO DE LA REVALUACIÓN</t>
  </si>
  <si>
    <t>DETERIORO DE PROPIEDADES DE INVERSIÓN</t>
  </si>
  <si>
    <t>DETERIORO  OTROS ACTIVOS</t>
  </si>
  <si>
    <t>APROVECHAMIENTOS</t>
  </si>
  <si>
    <t>AUXILIOS</t>
  </si>
  <si>
    <t>DONACIONES</t>
  </si>
  <si>
    <t>DERECHOS Y LICITACIONES</t>
  </si>
  <si>
    <t>INGRESOS POR ELEMENTOS PERDIDOS</t>
  </si>
  <si>
    <t>MULTAS Y RECARGOS</t>
  </si>
  <si>
    <t>PREAVISOS DESCONTADOS</t>
  </si>
  <si>
    <t>RECOBRO DE DAÑOS</t>
  </si>
  <si>
    <t>PREMIOS</t>
  </si>
  <si>
    <t>EXCEDENTES</t>
  </si>
  <si>
    <t>SOBRANTES CAJA MENOR</t>
  </si>
  <si>
    <t>ÚTILES, PAPELERÍA Y FOTOCOPIAS</t>
  </si>
  <si>
    <t>AJUSTE AL PESO</t>
  </si>
  <si>
    <t>LLAMADAS TELEFÓNICAS</t>
  </si>
  <si>
    <t>OTROS INGRESOS DIVERSOS</t>
  </si>
  <si>
    <t>ADQUISICIÓN DE BIENES Y SERVICIOS DEL EXTERIOR</t>
  </si>
  <si>
    <t>OPERACIONES DE BANCA CENTRAL E INSTITUCIONES FINANCIERAS</t>
  </si>
  <si>
    <t>FINANCIAMIENTO INTERNO DE CORTO PLAZO EN EMISIÓN Y COLOCACIÓN DE TÍTULOS DE DEUDA</t>
  </si>
  <si>
    <t>FINANCIAMIENTO INTERNO DE LARGO PLAZO EN EMISIÓN Y COLOCACIÓN DE TÍTULOS DE DEUDA</t>
  </si>
  <si>
    <t>FINANCIAMIENTO EXTERNO DE CORTO PLAZO EN EMISIÓN Y COLOCACIÓN DE TÍTULOS DE DEUDA</t>
  </si>
  <si>
    <t>FINANCIAMIENTO EXTERNO DE LARGO PLAZO EN EMISIÓN Y COLOCACIÓN DE TÍTULOS DE DEUDA</t>
  </si>
  <si>
    <t>FINANCIAMIENTO INTERNO DE CORTO PLAZO EN PRÉSTAMOS POR PAGAR</t>
  </si>
  <si>
    <t>FINANCIAMIENTO INTERNO DE LARGO PLAZO EN PRÉSTAMOS POR PAGAR</t>
  </si>
  <si>
    <t>FINANCIAMIENTO EXTERNO DE CORTO PLAZO EN PRÉSTAMOS POR PAGAR</t>
  </si>
  <si>
    <t>FINANCIAMIENTO EXTERNO DE LARGO PLAZO EN PRÉSTAMOS POR PAGAR</t>
  </si>
  <si>
    <t>ACTIVOS NO CORRIENTES MANTENIDOS PARA LA VENTA</t>
  </si>
  <si>
    <t>ACTIVOS NO CORRIENTES PARA DISTRIBUIR A LOS PROPIETARIOS</t>
  </si>
  <si>
    <t>OTROS AJUSTES POR DIFERENCIA EN CAMBIO</t>
  </si>
  <si>
    <t>IMPUESTO DE RENTA Y COMPLEMENTARIOS</t>
  </si>
  <si>
    <t>SUELDOS</t>
  </si>
  <si>
    <t>SALARIO INTEGRAL</t>
  </si>
  <si>
    <t>SOBRESUELDOS</t>
  </si>
  <si>
    <t>SUELDOS POR COMISIONES AL EXTERIOR</t>
  </si>
  <si>
    <t>SALARIOS EN ESPECIE</t>
  </si>
  <si>
    <t>HORAS EXTRAS Y RECARGOS</t>
  </si>
  <si>
    <t>SUBSIDIO DE ALIMENTACIÓN</t>
  </si>
  <si>
    <t>AUXILIO DE TRANSPORTE</t>
  </si>
  <si>
    <t>REMUNERACIÓN POR TRABAJO OCASIONAL</t>
  </si>
  <si>
    <t>DE REPRESENTACIÓN</t>
  </si>
  <si>
    <t>OTROS BENEFICIOS ECONÓMICOS</t>
  </si>
  <si>
    <t>INCAPACIDADES</t>
  </si>
  <si>
    <t>CUOTAS PARTES PENSIONES DE JUBILACIÓN</t>
  </si>
  <si>
    <t>AMORTIZACIÓN CÁLCULO ACTUARIAL PENSIONES DE JUBILACIÓN</t>
  </si>
  <si>
    <t>INDEMNIZACIONES LABORALES</t>
  </si>
  <si>
    <t>GASTOS MÉDICOS Y DROGAS</t>
  </si>
  <si>
    <t>OTRAS CONTRIBUCIONES IMPUTADAS</t>
  </si>
  <si>
    <t>APORTES ARL</t>
  </si>
  <si>
    <t>APORTES A EPS</t>
  </si>
  <si>
    <t>APORTES A FONDOS DE PENSIONES Y/O CESANTÍAS</t>
  </si>
  <si>
    <t>APORTES CAJAS DE COMPENSACIÓN FAMILIAR</t>
  </si>
  <si>
    <t>APORTES SINDICALES</t>
  </si>
  <si>
    <t>SEGUROS DE VIDA</t>
  </si>
  <si>
    <t>MEDICINA PREPAGADA</t>
  </si>
  <si>
    <t>OTRAS CONTRIBUCIONES EFECTIVAS</t>
  </si>
  <si>
    <t>APORTES ICBF</t>
  </si>
  <si>
    <t>SENA</t>
  </si>
  <si>
    <t>CESANTÍAS</t>
  </si>
  <si>
    <t>PRIMA DE VACACIONES</t>
  </si>
  <si>
    <t>OTRAS PRESTACIONES SOCIALES</t>
  </si>
  <si>
    <t>VIÁTICOS OCASIONALES</t>
  </si>
  <si>
    <t>VIÁTICOS PERMANENTES</t>
  </si>
  <si>
    <t>CAPACITACIÓN AL PERSONAL</t>
  </si>
  <si>
    <t>DOTACIONES Y SUMINISTROS</t>
  </si>
  <si>
    <t>OTROS GASTOS DE PERSONAL DIVERSOS</t>
  </si>
  <si>
    <t>JUNTA DIRECTIVA</t>
  </si>
  <si>
    <t>REVISORÍA FISCAL</t>
  </si>
  <si>
    <t>AUDITORÍA EXTERNA</t>
  </si>
  <si>
    <t>AVALÚOS</t>
  </si>
  <si>
    <t>ASESORÍA JURÍDICA</t>
  </si>
  <si>
    <t>ASESORÍA FINANCIERA</t>
  </si>
  <si>
    <t>ASESORÍA TÉCNICA</t>
  </si>
  <si>
    <t>INDUSTRIA Y COMERCIO</t>
  </si>
  <si>
    <t>DE TIMBRES</t>
  </si>
  <si>
    <t>DERECHOS SOBRE INSTRUMENTOS PÚBLICOS</t>
  </si>
  <si>
    <t>DE VALORIZACIÓN</t>
  </si>
  <si>
    <t>DE ESPECTÁCULOS PÚBLICOS</t>
  </si>
  <si>
    <t>CUOTAS DE FOMENTO</t>
  </si>
  <si>
    <t>IVA DESCONTABLE</t>
  </si>
  <si>
    <t>CONTRIBUCIONES</t>
  </si>
  <si>
    <t>AFILIACIONES Y SOSTENIMIENTO</t>
  </si>
  <si>
    <t>OTRAS CONTRIBUCIONES Y AFILIACIONES</t>
  </si>
  <si>
    <t>MANEJO</t>
  </si>
  <si>
    <t>CUMPLIMIENTO</t>
  </si>
  <si>
    <t>VIDA COLECTIVA</t>
  </si>
  <si>
    <t>INCENDIO</t>
  </si>
  <si>
    <t>TERREMOTO</t>
  </si>
  <si>
    <t>SUSTRACCIÓN Y HURTO</t>
  </si>
  <si>
    <t>RESPONSABILIDAD CIVIL Y EXTRACONTRACTUAL</t>
  </si>
  <si>
    <t>ROTURA DE MAQUINARIA</t>
  </si>
  <si>
    <t>OBLIGATORIO ACCIDENTE DE TRÁNSITO</t>
  </si>
  <si>
    <t>LUCRO CESANTE</t>
  </si>
  <si>
    <t>TRANSPORTE</t>
  </si>
  <si>
    <t>ENFERMEDAD DE ALTO COSTO</t>
  </si>
  <si>
    <t>OTROS SEGUROS</t>
  </si>
  <si>
    <t>SERVICIO DE ASEO</t>
  </si>
  <si>
    <t>VIGILANCIA</t>
  </si>
  <si>
    <t>TEMPORALES</t>
  </si>
  <si>
    <t>PROCESAMIENTO ELECTRÓNICO DE DATOS</t>
  </si>
  <si>
    <t>ACUEDUCTO Y ALCANTARILLADO</t>
  </si>
  <si>
    <t>ENERGÍA ELÉCTRICA</t>
  </si>
  <si>
    <t>TELÉFONO</t>
  </si>
  <si>
    <t>TRANSPORTE, FLETES Y ACARREOS</t>
  </si>
  <si>
    <t>GAS</t>
  </si>
  <si>
    <t>PUBLICIDAD</t>
  </si>
  <si>
    <t>COMUNICACIONES</t>
  </si>
  <si>
    <t>NOTARIALES</t>
  </si>
  <si>
    <t>REGISTRO MERCANTIL</t>
  </si>
  <si>
    <t>TRÁMITES Y LICENCIAS</t>
  </si>
  <si>
    <t>ADUANEROS</t>
  </si>
  <si>
    <t>CONSULARES</t>
  </si>
  <si>
    <t>OTROS GASTOS LEGALES</t>
  </si>
  <si>
    <t>MANTENIMIENTO HOSPITALARIO</t>
  </si>
  <si>
    <t>OTROS MANTENIMIENTOS Y REPARACIONES</t>
  </si>
  <si>
    <t>INSTALACIONES ELÉCTRICAS</t>
  </si>
  <si>
    <t>ARREGLOS ORNAMENTALES</t>
  </si>
  <si>
    <t>REPARACIONES LOCATIVAS</t>
  </si>
  <si>
    <t>OTROS GASTOS DE ADECUACIÓN E INSTALACIÓN</t>
  </si>
  <si>
    <t>ALOJAMIENTO Y MANUTENCIÓN</t>
  </si>
  <si>
    <t>PASAJES FLUVIALES Y/O MARÍTIMOS</t>
  </si>
  <si>
    <t>PASAJES AÉREOS</t>
  </si>
  <si>
    <t>PASAJES TERRESTRES</t>
  </si>
  <si>
    <t>OTROS GASTOS DE TRANSPORTE</t>
  </si>
  <si>
    <t>INVERSIONES EN ASOCIADAS AL COSTO</t>
  </si>
  <si>
    <t>INVERSIONES EN NEGOCIOS CONJUNTOS AL COSTO</t>
  </si>
  <si>
    <t>ANTICIPO DE IMPUESTOS Y CONTRIBUCIONES O SALDOS A FAVOR</t>
  </si>
  <si>
    <t>CUENTAS POR COBRAR A TRABAJADORES- AL COSTO AMORTIZADO</t>
  </si>
  <si>
    <t>INVENTARIOS PARA SER CONSUMIDOS EN LA PRESTACIÓN DE SERVICIOS</t>
  </si>
  <si>
    <t>MAQUINAIRA Y EQUIPO</t>
  </si>
  <si>
    <t>LITIGIOS Y DEMANDAS</t>
  </si>
  <si>
    <t>PARA COSTOS Y GASTOS</t>
  </si>
  <si>
    <t>PARA OBLIGACIONES FISCALES</t>
  </si>
  <si>
    <t>OTRAS PROVISIONES</t>
  </si>
  <si>
    <t>PARA MANTENIMIENTO Y REPARACIONES</t>
  </si>
  <si>
    <t>EN CONTROLADAS</t>
  </si>
  <si>
    <t>MÚSICA AMBIENTAL</t>
  </si>
  <si>
    <t>GASTOS DE REPRESENTACIÓN Y RELACIONES PÚBLICAS</t>
  </si>
  <si>
    <t>ELEMENTOS DE ASEO Y CAFETERÍA</t>
  </si>
  <si>
    <t>COMBUSTIBLES Y LUBRICANTES</t>
  </si>
  <si>
    <t>ENVASES Y EMPAQUES</t>
  </si>
  <si>
    <t>TAXIS Y BUSES</t>
  </si>
  <si>
    <t>ESTAMPILLAS</t>
  </si>
  <si>
    <t>MICROFILMACIÓN</t>
  </si>
  <si>
    <t>CASINO Y RESTAURANTE</t>
  </si>
  <si>
    <t>PARQUEADEROS</t>
  </si>
  <si>
    <t>INDEMNIZACIÓN POR DAÑOS A TERCEROS</t>
  </si>
  <si>
    <t>OTROS GASTOS DIVERSOS</t>
  </si>
  <si>
    <t>SOBRE SUELDOS</t>
  </si>
  <si>
    <t>GASTOS MÉDICOS Y DROGA</t>
  </si>
  <si>
    <t>PENSIONES DE JUBILACIÓN</t>
  </si>
  <si>
    <t>DIFERENCIA EN CAMBIO</t>
  </si>
  <si>
    <t>GASTOS EN NEGOCIACIÓN CERTIFICADOS DE CAMBIO</t>
  </si>
  <si>
    <t>GRAVAMEN A LOS MOVIMIENTOS FINANCIEROS</t>
  </si>
  <si>
    <t>PERDIDA POR CAMBIOS EN EL SUPERÁVIT  DE REVALUACIÓN PROPIEDAD PLANTA Y EQUIPO</t>
  </si>
  <si>
    <t>PERDIDA POR CAMBIOS EN EL VALOR RAZONABLE DE PROPIEDADES DE INVERSIÓN</t>
  </si>
  <si>
    <t>PERDIDA DEL EJERCICIO DE OPERACIONES CONTINUADAS</t>
  </si>
  <si>
    <t>UNIDAD FUNCIONAL DE HOSPITALIZACION E INTERNACION</t>
  </si>
  <si>
    <t>UNIDAD FUNCIONAL DE QUIROFANOS Y SALAS DE PARTO</t>
  </si>
  <si>
    <t>UNIDAD FUNCIONAL DE APOYO TERAPEUTICO</t>
  </si>
  <si>
    <t>OTRAS RESERVAS</t>
  </si>
  <si>
    <t>VALORES MOBILIARIOS</t>
  </si>
  <si>
    <t>EN ARRENDAMIENTO</t>
  </si>
  <si>
    <t>EN PRÉSTAMO</t>
  </si>
  <si>
    <t>EN DEPÓSITO</t>
  </si>
  <si>
    <t>EN CONSIGNACIÓN</t>
  </si>
  <si>
    <t>EJECUTIVOS</t>
  </si>
  <si>
    <t>INCUMPLIMIENTO DE CONTRATOS</t>
  </si>
  <si>
    <t>OTROS LITIGIOS Y/O DEMANDAS</t>
  </si>
  <si>
    <t>OTRAS PROMESAS DE COMPRAVENTA</t>
  </si>
  <si>
    <t>VALORES ADQUIRIDOS POR RECIBIR</t>
  </si>
  <si>
    <t>OTRAS</t>
  </si>
  <si>
    <t>EFECTIVO</t>
  </si>
  <si>
    <t>DEUDORES</t>
  </si>
  <si>
    <t>ACCIONES Y APORTES</t>
  </si>
  <si>
    <t>ACTIVOS FIJOS NO DEPRECIABLES</t>
  </si>
  <si>
    <t>ACTIVOS FIJOS DEPRECIABLES</t>
  </si>
  <si>
    <t>DEPRECIACIÓN, AMORTIZACIÓN</t>
  </si>
  <si>
    <t>OTROS COSTOS</t>
  </si>
  <si>
    <t>OTRAS DEDUCCIONES</t>
  </si>
  <si>
    <t>INTERESES Y DEMÁS GASTOS FINANCIEROS</t>
  </si>
  <si>
    <t>OTROS BIENES RECIBIDOS EN ARRENDAMIENTO FINANCIERO</t>
  </si>
  <si>
    <t>EQUIPO MEDICO-CIENTÍFICO</t>
  </si>
  <si>
    <t>OTRAS PROPIEDADES, PLANTA Y EQUIPO TOTALMENTE DEPRECIADOS, AGOTADOS Y/O AMORTIZADOS</t>
  </si>
  <si>
    <t>CONTRATOS CON RED PROPIA</t>
  </si>
  <si>
    <t>CONTRATOS CON OTRAS IPS PRIVADAS</t>
  </si>
  <si>
    <t>CONTRATOS CON RED PÚBLICA</t>
  </si>
  <si>
    <t>EMPLEADORES O AFILIADOS INDEPENDIENTES</t>
  </si>
  <si>
    <t>CUOTAS CAUSADAS</t>
  </si>
  <si>
    <t>VIGENTES</t>
  </si>
  <si>
    <t>EN MORA</t>
  </si>
  <si>
    <t>DE PERSONAS JURÍDICAS</t>
  </si>
  <si>
    <t>DE PERSONAS NATURALES</t>
  </si>
  <si>
    <t>CHEQUES POSFECHADOS</t>
  </si>
  <si>
    <t>CERTIFICADOS DE DEPOSITO A TERMINO</t>
  </si>
  <si>
    <t>CHEQUES DEVUELTOS</t>
  </si>
  <si>
    <t>BIENES Y VALORES EN FIDEICOMISO</t>
  </si>
  <si>
    <t>INTERESES SOBRE DEUDAS VENCIDAS</t>
  </si>
  <si>
    <t>EN DEPOSITO</t>
  </si>
  <si>
    <t>OTROS BIENES RECIBIDOS EN CUSTODIA</t>
  </si>
  <si>
    <t>OTROS BIENES Y VALORES RECIBIDOS EN GARANTÍA</t>
  </si>
  <si>
    <t>EN COMODATO</t>
  </si>
  <si>
    <t>OTROS BIENES Y VALORES RECIBIDOS DE TERCEROS</t>
  </si>
  <si>
    <t>LABORALES</t>
  </si>
  <si>
    <t>ADMINISTRATIVOS O ARBITRALES</t>
  </si>
  <si>
    <t>TRIBUTARIOS</t>
  </si>
  <si>
    <t>CONTRATOS</t>
  </si>
  <si>
    <t>OTRAS RESPONSABILIDADES CONTINGENTES</t>
  </si>
  <si>
    <t>OTROS INGRESOS</t>
  </si>
  <si>
    <t>OTROS CONTRATOS DE ARRENDAMIENTO FINANCIERO</t>
  </si>
  <si>
    <t>RECONOCIDAS</t>
  </si>
  <si>
    <t>DOCUMENTOS POR COBRAR DESCONTADOS</t>
  </si>
  <si>
    <t>CONVENIOS DE PAGO</t>
  </si>
  <si>
    <t>CONTRATOS DE CONSTRUCCIONES E INSTALACIONES POR EJECUTAR</t>
  </si>
  <si>
    <t>ADJUDICACIONES PENDIENTES DE LEGALIZAR</t>
  </si>
  <si>
    <t>OTRAS CUENTAS DE ORDEN ACREEDORAS DE CONTROL</t>
  </si>
  <si>
    <t>RED PRIVADA</t>
  </si>
  <si>
    <t>SERVICIOS DE SALUD</t>
  </si>
  <si>
    <t>8 Orden Deudoras</t>
  </si>
  <si>
    <t>9 Orden Acreedoras</t>
  </si>
  <si>
    <t>EFECTIVO Y EQUIVALENTES DE EFECTIVO DE USO RESTRINGIDO</t>
  </si>
  <si>
    <t>EQUIVALENTES AL EFECTIVO</t>
  </si>
  <si>
    <t>DERECHOS DE RECOMPRA DE INVERSIONES</t>
  </si>
  <si>
    <t>INVERSIONES EN INSTRUMENTOS DE DEUDA O PATRIMONIO A VALOR RAZONABLE CON CAMBIOS EN RESULTADOS</t>
  </si>
  <si>
    <t>INVERSIONES EN INSTRUMENTOS DE DEUDA A COSTO AMORTIZADO</t>
  </si>
  <si>
    <t>INSTRUMENTOS DERIVADOS CON FINES DE ESPECULACIÓN</t>
  </si>
  <si>
    <t>INSTRUMENTOS DERIVADOS CON FINES DE COBERTURA DE VALOR DE MERCADO (VALOR RAZONABLE)</t>
  </si>
  <si>
    <t>INSTRUMENTOS DERIVADOS CON FINES DE COBERTURA DE FLUJOS DE EFECTIVO</t>
  </si>
  <si>
    <t>INSTRUMENTOS DERIVADOS CON FINES DE COBERTURA DE UNA INVERSIÓN NETA EN UN NEGOCIO EN EL EXTRANJERO</t>
  </si>
  <si>
    <t>GANANCIA EN LA VALORACIÓN DE COMPROMISOS EN FIRME DESIGNADOS COMO PARTIDAS CUBIERTAS</t>
  </si>
  <si>
    <t>DETERIORO ACUMULADO DE INVERSIONES (CR)</t>
  </si>
  <si>
    <t>DEUDORES DEL SISTEMA A COSTO AMORTIZADO</t>
  </si>
  <si>
    <t>DETERIORO ACUMULADO DE CUENTAS POR COBRAR (CR)</t>
  </si>
  <si>
    <t>DETERIORO  DE INVENTARIOS (CR)</t>
  </si>
  <si>
    <t>PROPIEDAD PLANTA Y EQUIPO AL MODELO DEL  COSTO</t>
  </si>
  <si>
    <t>PROPIEDAD PLANTA Y EQUIPO AL MODELO DE LA REVALUACIÓN</t>
  </si>
  <si>
    <t>DEPRECIACIÓN ACUMULADA PROPIEDADES PLANTA Y EQUIPO MODELO DEL COSTO (CR)</t>
  </si>
  <si>
    <t>DEPRECIACION ACUMULADA PROPIEDADES PLANTA Y EQUIPO MODELO DE LA REVALUACIÓN (CR)</t>
  </si>
  <si>
    <t>DETERIORO ACUMULADO  PROPIEDAD PLANTA Y EQUIPO MODELO DEL COSTO (CR)</t>
  </si>
  <si>
    <t>DETERIORO ACUMULADO PROPIEDAD PLANTA Y EQUIPO MODELO DE LA REVALUACIÓN (CR)</t>
  </si>
  <si>
    <t>PROPIEDADES DE INVERSIÓN AL VALOR RAZONABLE</t>
  </si>
  <si>
    <t>ACTIVOS INTANGIBLES AL COSTO</t>
  </si>
  <si>
    <t>AMORTIZACIÓN ACUMULADA DE ACTIVOS INTANGIBLES AL COSTO (CR)</t>
  </si>
  <si>
    <t>DETERIORO ACUMULADO DE ACTIVOS INTANGIBLES  AL COSTO (CR)</t>
  </si>
  <si>
    <t>PLAN DE ACTIVOS PARA BENEFICIOS A LOS EMPLEADOS A LARGO PLAZO</t>
  </si>
  <si>
    <t>PLAN DE ACTIVOS PARA BENEFICIOS A LOS EMPLEADOS POR TERMINACIÓN DEL VINCULO LABORAL O CONTRACTUAL</t>
  </si>
  <si>
    <t>PLAN DE ACTIVOS PARA BENEFICIOS POSEMPLEO</t>
  </si>
  <si>
    <t>OTROS ACTIVOS AL COSTO</t>
  </si>
  <si>
    <t>DEPRECIACIÓN OTROS ACTIVOS (CR)</t>
  </si>
  <si>
    <t>DETERIORO  OTROS ACTIVOS AL COSTO (CR)</t>
  </si>
  <si>
    <t>ACTIVOS POR IMPUESTO DIFERIDO</t>
  </si>
  <si>
    <t>OBLIGACIONES FINANCIERAS AL COSTO AMORTIZADO</t>
  </si>
  <si>
    <t>CUENTAS POR PAGAR-AL COSTO AMORTIZADO</t>
  </si>
  <si>
    <t>CUENTAS POR PAGAR CON CONTRATISTAS -AL COSTO AMORTIZADO</t>
  </si>
  <si>
    <t>COSTOS Y GASTOS POR PAGAR AL COSTO AMORTIZADO</t>
  </si>
  <si>
    <t>INSTALAMENTOS POR PAGAR AL VALOR RAZONABLE</t>
  </si>
  <si>
    <t>ACREEDORES OFICIALES AL COSTO AMORTIZADO</t>
  </si>
  <si>
    <t>DIVIDENDOS Y PARTICIPACIONES POR PAGAR AL COSTO AMORTIZADO</t>
  </si>
  <si>
    <t>ACREEDORES VARIOS AL COSTO AMORTIZADO</t>
  </si>
  <si>
    <t>RETENCION EN LA FUENTE</t>
  </si>
  <si>
    <t>IMPUESTO SOBRE LAS VENTAS POR PAGAR</t>
  </si>
  <si>
    <t>A LA PROPIEDAD RAIZ</t>
  </si>
  <si>
    <t>DERECHOS SOBRE INSTRUMENTOS PUBLICOS</t>
  </si>
  <si>
    <t>DE VALORIZACION</t>
  </si>
  <si>
    <t>DE VEHICULOS</t>
  </si>
  <si>
    <t>A LAS IMPORTACIONES</t>
  </si>
  <si>
    <t>IMPUESTO DIFERIDO PASIVO</t>
  </si>
  <si>
    <t>BENEFICIOS A LOS EMPLEADOS A CORTO PLAZO</t>
  </si>
  <si>
    <t>BENEFICIOS A LOS EMPLEADOS A LARGO PLAZO</t>
  </si>
  <si>
    <t>BENEFICIOS POR TERMINACIÓN DEL VÍNCULO LABORAL O CONTRACTUAL</t>
  </si>
  <si>
    <t>BENEFICIOS POST EMPLEO - PENSIONES</t>
  </si>
  <si>
    <t>OTROS BENEFICIOS POSEMPLEO</t>
  </si>
  <si>
    <t xml:space="preserve">OTRAS PROVISIONES </t>
  </si>
  <si>
    <t>DEPÓSITOS RECIBIDOS</t>
  </si>
  <si>
    <t>RETENCIONES A TERCEROS SOBRE CONTRATOS</t>
  </si>
  <si>
    <t>CUENTAS EN PARTICIPACION</t>
  </si>
  <si>
    <t>FONDOS SOCIALES, MUTUALES Y OTROS</t>
  </si>
  <si>
    <t xml:space="preserve">OTROS DESCUENTOS DE NOMINA </t>
  </si>
  <si>
    <t>AJUSTE POR COBERTURA DEL VALOR RAZONABLE DEL RIESGO DE TASA DE INTERÉS ASOCIADO CON UNA CARTERA DE ACTIVOS O PASIVOS FINANCIEROS</t>
  </si>
  <si>
    <t>CAPITAL SUSCRITO Y PAGADO</t>
  </si>
  <si>
    <t>ACCIONES, CUOTAS O PARTES DE INTERES SOCIAL PROPIAS EN CARTERA (DB)</t>
  </si>
  <si>
    <t>APORTES SOCIALES</t>
  </si>
  <si>
    <t>CAPITAL ASIGNADO</t>
  </si>
  <si>
    <t>RESERVAS OBLIGATORIAS</t>
  </si>
  <si>
    <t>RESERVAS ESTATUTARIAS</t>
  </si>
  <si>
    <t>RESERVAS OCASIONALES</t>
  </si>
  <si>
    <t>RESERVAS  Y FONDOS ENTIDADES SOLIDARIAS</t>
  </si>
  <si>
    <t>PARTICIPACIONES DECRETADAS EN CUOTAS O PARTES DE INTERES SOCIAL</t>
  </si>
  <si>
    <t>RESULTADOS DEL EJERCICIO</t>
  </si>
  <si>
    <t>RESULTADOS ACUMULADOS</t>
  </si>
  <si>
    <t>TRANSICIÓN AL NUEVO MARCO TÉCNICO NORMATIVO</t>
  </si>
  <si>
    <t>OTROS RESULTADOS INTEGRALES</t>
  </si>
  <si>
    <t>INGRESOS DE LAS INSTITUCIONES PRESTADORAS DE SERVICIOS DE SALUD</t>
  </si>
  <si>
    <t>GANANCIAS EN INVERSIONES E INTRUMENTOS FINANCIEROS</t>
  </si>
  <si>
    <t>ARRENDAMIENTOS OPERATIVOS</t>
  </si>
  <si>
    <t>ARRENDAMIENTOS FINANCIEROS</t>
  </si>
  <si>
    <t>REVERSIÓN DE LAS PÉRDIDAS POR DETERIORO DE VALOR - INVERSIONES</t>
  </si>
  <si>
    <t>RECUPERACIONES</t>
  </si>
  <si>
    <t>REVERSIÓN DE LAS PÉRDIDAS POR DETERIORO DE VALOR</t>
  </si>
  <si>
    <t>DIVERSOS</t>
  </si>
  <si>
    <t>AJUSTE POR DIFERENCIA EN CAMBIO</t>
  </si>
  <si>
    <t>IMPUESTO A LAS GANANCIAS CORRIENTE</t>
  </si>
  <si>
    <t>IMPUESTO A LAS GANANCIAS DIFERIDO</t>
  </si>
  <si>
    <t>SUELDOS Y SALARIOS</t>
  </si>
  <si>
    <t>CONTRIBUCIONES IMPUTADAS</t>
  </si>
  <si>
    <t>CONTRIBUCIONES EFECTIVAS</t>
  </si>
  <si>
    <t>APORTES SOBRE LA NOMINA</t>
  </si>
  <si>
    <t>PRESTACIONES SOCIALES</t>
  </si>
  <si>
    <t>GASTOS DE PERSONAL DIVERSOS</t>
  </si>
  <si>
    <t>GASTOS POR HONORARIOS</t>
  </si>
  <si>
    <t>GASTOS POR IMPUESTOS DISTINTOS DE GASTOS POR IMPUESTOS A LAS GANANCIAS</t>
  </si>
  <si>
    <t>CONTRIBUCIONES Y AFILIACIONES</t>
  </si>
  <si>
    <t>GASTOS DE REPARACION Y MANTENIMIENTO</t>
  </si>
  <si>
    <t>ADECUACIÓN E INSTALACIÓN</t>
  </si>
  <si>
    <t>GASTOS DE TRANSPORTE</t>
  </si>
  <si>
    <t>DEPRECIACIÓN DE PROPIEDADES, PLANTA Y EQUIPO</t>
  </si>
  <si>
    <t>DEPRECIACIÓN DE PROPIEDADES DE INVERSIÓN</t>
  </si>
  <si>
    <t>DETERIORO DE INVERSIONES</t>
  </si>
  <si>
    <t>DETERIORO DE INVENTARIOS</t>
  </si>
  <si>
    <t>DETERIORO DE PROPIEDADES, PLANTA Y EQUIPO MODELO DEL COSTO</t>
  </si>
  <si>
    <t>DETERIORO ACUMULADO PROPIEDAD PLANTA Y EQUIPO MODELO DE LA REVALUACIÓN</t>
  </si>
  <si>
    <t>DETERIORO ACTIVOS INTANGIBLES AL COSTO</t>
  </si>
  <si>
    <t>AMORTIZACIÓN ACTIVOS INTANGIBLES AL COSTO</t>
  </si>
  <si>
    <t>PÉRDIDA MÉTODO DE LA PARTICIPACIÓN</t>
  </si>
  <si>
    <t>OTROS GASTOS</t>
  </si>
  <si>
    <t>ADECUACION E INSTALACION</t>
  </si>
  <si>
    <t>GASTOS FINANCIEROS</t>
  </si>
  <si>
    <t>CIERRE DE INGRESOS, GASTOS Y COSTOS</t>
  </si>
  <si>
    <t>PRESTACION DE SERVICIOS DE SALUD</t>
  </si>
  <si>
    <t>BIENES Y VALORES ENTREGADOS EN CUSTODIA</t>
  </si>
  <si>
    <t>BIENES Y VALORES ENTREGADOS EN GARANTIA</t>
  </si>
  <si>
    <t>BIENES Y VALORES EN PODER DE TERCEROS</t>
  </si>
  <si>
    <t>LITIGIOS Y/O DEMANDAS</t>
  </si>
  <si>
    <t>PROMESAS DE COMPRAVENTA</t>
  </si>
  <si>
    <t>ACTIVO</t>
  </si>
  <si>
    <t>COSTOS Y GASTOS</t>
  </si>
  <si>
    <t>BIENES RECIBIDOS EN ARRENDAMIENTO FINANCIERO</t>
  </si>
  <si>
    <t>PROPIEDADES PLANTA Y EQUIPO TOTALMENTE DEPRECIADOS, AGOTADOS Y/O AMORTIZADOS</t>
  </si>
  <si>
    <t>ACTIVOS CASTIGADOS</t>
  </si>
  <si>
    <t>CONTRATOS UPC</t>
  </si>
  <si>
    <t>INDEMNIZACIONES POR ENFERMEDADES DE ALTO COSTO</t>
  </si>
  <si>
    <t>CONTRATOS PLANES COMPLEMENTARIOS</t>
  </si>
  <si>
    <t>CONTRATOS PLANES DE PREPAGO</t>
  </si>
  <si>
    <t>CHEQUES DEVUELTOS POR COTIZACIONES</t>
  </si>
  <si>
    <t>OTRAS CUENTAS DEUDORAS DE CONTROL</t>
  </si>
  <si>
    <t>BIENES RECIBIDOS EN CUSTODIA</t>
  </si>
  <si>
    <t>BIENES Y VALORES RECIBIDOS EN GARANTIA</t>
  </si>
  <si>
    <t>BIENES Y VALORES RECIBIDOS DE TERCEROS</t>
  </si>
  <si>
    <t>PASIVOS</t>
  </si>
  <si>
    <t>INGRESOS</t>
  </si>
  <si>
    <t>CONTRATOS DE ARRENDAMIENTO FINANCIERO</t>
  </si>
  <si>
    <t>CONTRATOS CAPITACION</t>
  </si>
  <si>
    <t>LICENCIAS DE MATERNIDAD Y PATERNIDAD</t>
  </si>
  <si>
    <t>FACTURAS DEVUELTAS POR GLOSAS</t>
  </si>
  <si>
    <t>Código de la cuenta en su contabilidad</t>
  </si>
  <si>
    <t>Notas y Comentarios</t>
  </si>
  <si>
    <t>PROPIEDADES DE INVERSION</t>
  </si>
  <si>
    <t>ACTIVOS INTANGIBLES  DISTINTOS A LA PLUSVALIA</t>
  </si>
  <si>
    <t>PASIVOS FINANCIEROS</t>
  </si>
  <si>
    <t>IMPUESTOS, GRAVAMENES Y TASAS</t>
  </si>
  <si>
    <t>BENEFICIOS A LOS EMPLEADOS</t>
  </si>
  <si>
    <t>PATRIMONIO DE LAS ENTIDADES</t>
  </si>
  <si>
    <t>RESERVAS</t>
  </si>
  <si>
    <t>DIVIDENDOS O PARTICIPACIONES DECRETADOS EN ACCIONES, CUOTAS O PARTES DE INTERES SOCIAL</t>
  </si>
  <si>
    <t>INGRESOS DE ACTIVIDADES ORDINARIAS DE LAS ENTIDADES QUE CONFORMAN EL SGSSS</t>
  </si>
  <si>
    <t>OTROS INGRESOS DE OPERACIÓN</t>
  </si>
  <si>
    <t>IMPUESTO A LAS GANANCIAS</t>
  </si>
  <si>
    <t>DE ADMINISTRACION</t>
  </si>
  <si>
    <t>GASTOS DE DISTRIBUCION (OPERACIÓN)</t>
  </si>
  <si>
    <t>FINANCIEROS</t>
  </si>
  <si>
    <t>COSTOS POR ATENCIÓN EN SALUD</t>
  </si>
  <si>
    <t>DERECHOS CONTINGENTES</t>
  </si>
  <si>
    <t>DEUDORAS FISCALES POR CONTRA</t>
  </si>
  <si>
    <t>DEUDORAS DE CONTROL</t>
  </si>
  <si>
    <t>DERECHOS CONTINGENTES POR EL CONTRARIO (CR)</t>
  </si>
  <si>
    <t>DEUDORAS FISCALES POR CONTRA (CR)</t>
  </si>
  <si>
    <t>DEUDORAS DE CONTROL POR CONTRA (CR)</t>
  </si>
  <si>
    <t>RESPONSABILIDADES CONTINGENTES</t>
  </si>
  <si>
    <t>ACREEDORAS FISCALES POR EL CONTRA</t>
  </si>
  <si>
    <t>ACREEDORAS DE CONTROL</t>
  </si>
  <si>
    <t>RESPONSABILIDADES CONTINGENTES POR CONTRA (DB)</t>
  </si>
  <si>
    <t>ACREEDORAS FISCALES POR EL CONTRARIO (DB)</t>
  </si>
  <si>
    <t>ACREEDORAS DE CONTROL POR CONTRA (DB)</t>
  </si>
  <si>
    <t>Denominación Subcuenta (6 dígitos)</t>
  </si>
  <si>
    <t>Denominación Cuenta (4 dígitos)</t>
  </si>
  <si>
    <t>Denominación Grupo (2 dígitos)</t>
  </si>
  <si>
    <t>Total Activos</t>
  </si>
  <si>
    <t>Total Pasivos</t>
  </si>
  <si>
    <t>Total Pasivo + Patrimonio</t>
  </si>
  <si>
    <t>Fin</t>
  </si>
  <si>
    <t>Código</t>
  </si>
  <si>
    <t>INVERSIONES EN INSTRUMENTOS DE DEUDA AL COSTO</t>
  </si>
  <si>
    <t>INVERSIONES EN INSTRUMENTOS DE PATRIMONIO AL COSTO</t>
  </si>
  <si>
    <t>INVERSIONES EN INSTRUMENTOS DE DEUDA O PATRIMONIO AL COSTO</t>
  </si>
  <si>
    <t>DEUDORES DEL SISTEMA- PRECIO DE LA TRANSACCIÓN - VALOR NOMINAL</t>
  </si>
  <si>
    <t>DEUDORES DEL SISTEMA AL VALOR PRESENTE PAGOS FUTUROS</t>
  </si>
  <si>
    <t>CUENTAS POR COBRAR A TRABAJADORES BENEFICIOS A EMPLEADOS AL COSTO</t>
  </si>
  <si>
    <t>CUENTAS POR COBRAR A TRABAJADORES AL COSTO AMORTIZADO</t>
  </si>
  <si>
    <t>DEUDORES DEL SISTEMA- AL COSTO</t>
  </si>
  <si>
    <t>CUENTAS POR COBRAR A SOCIOS Y ACCIONISTAS- AL COSTO</t>
  </si>
  <si>
    <t>CUENTAS POR COBRAR A TRABAJADORES BENEFICIOS A EMPLEADOS- AL COSTO</t>
  </si>
  <si>
    <t>PROPIEDADES DE INVERSIÓN (TERRENOS) AL COSTO</t>
  </si>
  <si>
    <t>PROPIEDADES DE INVERSIÓN (EDIFICACIONES) AL COSTO</t>
  </si>
  <si>
    <t>PROPIEDADES DE INVERSIÓN (TERRENOS CON USO INDETERMINADO) AL COSTO</t>
  </si>
  <si>
    <t>PROPIEDADES DE INVERSIÓN (EDIFICACIONES CON USO INDETERMINADO) AL COSTO</t>
  </si>
  <si>
    <t>OBLIGACIONES FINANCIERAS AL COSTO</t>
  </si>
  <si>
    <t>OBLIGACIONES FINANCIERAS- AL VALOR PRESENTE PAGOS FUTUROS</t>
  </si>
  <si>
    <t>CUENTAS POR PAGAR-AL COSTO</t>
  </si>
  <si>
    <t>CUENTAS POR PAGAR AL VALOR PRESENTE PAGOS FUTUROS</t>
  </si>
  <si>
    <t>CUENTAS POR PAGAR CON CONTRATISTAS- AL COSTO</t>
  </si>
  <si>
    <t>CUENTAS POR PAGAR CON CONTRATISTAS -AL VALOR PRESENTE PAGOS FUTUROS</t>
  </si>
  <si>
    <t>COSTOS Y GASTOS POR PAGAR AL COSTO</t>
  </si>
  <si>
    <t>ACREEDORES OFICIALES  AL COSTO</t>
  </si>
  <si>
    <t>REGALÍAS POR PAGAR</t>
  </si>
  <si>
    <t xml:space="preserve">DIVIDENDOS Y PARTICIPACIONES POR PAGAR AL COSTO </t>
  </si>
  <si>
    <t>ACREEDORES VARIOS AL COSTO</t>
  </si>
  <si>
    <t xml:space="preserve">IMPUESTO A LAS GANANCIAS </t>
  </si>
  <si>
    <t>DEUDORES DEL SISTEMA- COSTO</t>
  </si>
  <si>
    <t>CUENTAS POR COBRAR A TRABAJADORES- AL COSTO</t>
  </si>
  <si>
    <t xml:space="preserve">CUENTAS POR COBRAR A TRABAJADORES- AL COSTO </t>
  </si>
  <si>
    <t>PASO 1</t>
  </si>
  <si>
    <t>PASO 2</t>
  </si>
  <si>
    <t>PASO 3</t>
  </si>
  <si>
    <t>PASO 4</t>
  </si>
  <si>
    <t>PASO 5</t>
  </si>
  <si>
    <t>PASO 6</t>
  </si>
  <si>
    <t>PASO 7</t>
  </si>
  <si>
    <t>Todos los Derechos Reservados - Autor InfoCol S.E. Ltda</t>
  </si>
  <si>
    <t>Tipo de Identificación del Deudor</t>
  </si>
  <si>
    <t>Número de Identificación del Deudor</t>
  </si>
  <si>
    <t>Código DANE Municipio</t>
  </si>
  <si>
    <t>Concepto Deuda</t>
  </si>
  <si>
    <t>Tipo de Deuda</t>
  </si>
  <si>
    <t>Valor Ajuste Medición Posterior</t>
  </si>
  <si>
    <t>Saldo registrado en libros</t>
  </si>
  <si>
    <t>NI</t>
  </si>
  <si>
    <t>Tipo de Identificación del Acreedor</t>
  </si>
  <si>
    <t>Número de Identificación del Acreedor</t>
  </si>
  <si>
    <t>CIIU</t>
  </si>
  <si>
    <t>Validación Reporte Deudores</t>
  </si>
  <si>
    <t>Saldo cuenta 13 en Catálogo</t>
  </si>
  <si>
    <t>Validación Reporte Pasivos</t>
  </si>
  <si>
    <t>Saldo cuenta 2 en Catálogo</t>
  </si>
  <si>
    <t>POR FAVOR NO CAMBIE EL FORMATO DE LAS HOJAS EN ESTE ARCHIVO</t>
  </si>
  <si>
    <t>Datos Vigilado</t>
  </si>
  <si>
    <t>INSTRUCCIONES  PARA DILIGENCIAR
CATÁLOGO FINANCIERO</t>
  </si>
  <si>
    <t>INSTRUCCIONES PARA DILIGENCIAR 
REPORTE DE DEUDORES</t>
  </si>
  <si>
    <t>INSTRUCCIONES PARA DILIGENCIAR 
REPORTE DE PASIVOS</t>
  </si>
  <si>
    <t>Fecha de corte</t>
  </si>
  <si>
    <t>Saldo Deterioros (1320)</t>
  </si>
  <si>
    <t>Para cada uno de los acreedores diligencie una línea de la hoja llamada "Pasivos"</t>
  </si>
  <si>
    <t>Para cada uno de los deudores diligencie una línea de la hoja llamada "Deudores"</t>
  </si>
  <si>
    <t>Si tiene validado todo el reporte de Deudores pase a diligenciar el detalle de Pasivos en la hoja siguiente</t>
  </si>
  <si>
    <t>Copie el saldo en la columna que corresponda según sea corriente o no corriente</t>
  </si>
  <si>
    <t>Copie el saldo en la primera columna (la que corresponde a los saldos corrientes) porque la segunda columna está deshabilitada para estas cuentas</t>
  </si>
  <si>
    <t>Por favor recuerde que algunas cuentas tienen naturaleza contraria a la de su clase. Los saldos de estas cuentas se reportan con signo negativo</t>
  </si>
  <si>
    <t>- Un deudor puede tener saldos pendientes de pago por varios Conceptos de Deuda (Columna E). Use una línea de la hoja para cada Concepto</t>
  </si>
  <si>
    <t>- Si el código de la política de medición posterior es 1 (precio de la transacción) o 6 (no aplica) el valor de ajuste por medición posterior es cero (0)</t>
  </si>
  <si>
    <t>- Un acreedor puede tener saldos pendientes de pago por varios Conceptos de Deuda (Columna E). Use una línea de la hoja para cada Concepto</t>
  </si>
  <si>
    <t>Cuenta 1313 o 1314</t>
  </si>
  <si>
    <t>- Para los saldos que correspondan a anticipos escriba la cuenta correspondiente (1313 o 1314).
Para las demás cuentas deje esta casilla en blanco.</t>
  </si>
  <si>
    <t>Saldo Anticipos (1313+1314)</t>
  </si>
  <si>
    <t>Deudores con saldo total negativo</t>
  </si>
  <si>
    <t>Deudores deterioro mayor que saldo</t>
  </si>
  <si>
    <t>GLOSAS SOBRE FACTURACIÓN NO UPC NI PRESUPUESTO MÁXIMO</t>
  </si>
  <si>
    <t>CUENTAS POR PAGAR PROVEEDORES (NO UPC)</t>
  </si>
  <si>
    <t>SEGURIDAD SOCIAL SALUD - EMPLEADO</t>
  </si>
  <si>
    <t>SEGURIDAD SOCIAL PENSION - EMPLEADO</t>
  </si>
  <si>
    <t>FONDO DE SOLIDARIDAD PENSIONAL</t>
  </si>
  <si>
    <t>FONDO DE EMPLEADOS</t>
  </si>
  <si>
    <t>DETERIORO ACTIVOS INTANGIBLES</t>
  </si>
  <si>
    <t>EQUIPO DE COMPUTACION Y COMUNICACIÓN</t>
  </si>
  <si>
    <t>DETERIORO DE OTROS ACTIVOS AL COSTO</t>
  </si>
  <si>
    <t>DEUDORES UPC-C</t>
  </si>
  <si>
    <t>Reporte Anticipos en Deudores</t>
  </si>
  <si>
    <t>Reporte Deterioros en Deudores</t>
  </si>
  <si>
    <t>Total reportado en Deudores</t>
  </si>
  <si>
    <t>Total reportado en Pasivos</t>
  </si>
  <si>
    <t>CUENTAS POR COBRAR A PERSONAL CLAVE DE LA GERENCIA - NO RELACIONADOS CON BENEFICIOS LABORALES</t>
  </si>
  <si>
    <t>CUENTAS POR COBRAR A OPERACIONES CONJUNTAS</t>
  </si>
  <si>
    <t>CUENTAS POR COBRAR A SOCIOS O ACCIONISTAS CONTROLADORES</t>
  </si>
  <si>
    <t>CUENTAS POR COBRAR A SOCIOS O ACCIONISTAS CON INFLUENCIA SIGNIFICATIVA</t>
  </si>
  <si>
    <t>CUENTAS POR COBRAR A OTROS VINCULADOS ECONÓMICOS O PARTES RELACIONADAS</t>
  </si>
  <si>
    <t>CUENTAS POR COBRAR A SOCIOS O ACCIONISTAS MINORITARIOS SIN INFLUENCIA SIGNIFICATIVA</t>
  </si>
  <si>
    <t>CUENTAS POR COBRAR A VINCULADOS ECONÓMICOS O PARTES RELACIONADAS- AL COSTO</t>
  </si>
  <si>
    <t>CUENTAS POR COBRAR A VINCULADOS ECONÓMICOS O PARTES RELACIONADAS- AL COSTO AMORTIZADO</t>
  </si>
  <si>
    <t>OTRAS OBLIGACIONES CON VINCULADOS ECONÓMICOS O PARTES RELACIONADAS</t>
  </si>
  <si>
    <t>CUENTAS POR PAGAR A PERSONAL CLAVE DE LA GERENCIA-DIFERENTES A OBLIGACIONES LABORALES</t>
  </si>
  <si>
    <t>CUENTAS POR PAGAR A OPERACIONES CONJUNTAS</t>
  </si>
  <si>
    <t>CUENTAS POR PAGAR A SOCIOS O ACCIONISTAS CONTROLADORES</t>
  </si>
  <si>
    <t>CUENTAS POR PAGAR A SOCIOS O ACCIONISTAS CON INFLUENCIA SIGNIFICATIVA</t>
  </si>
  <si>
    <t>CUENTAS POR PAGAR A OTROS VINCULADOS ECONÓMICOS O PARTES RELACIONADAS</t>
  </si>
  <si>
    <t>CUENTAS POR PAGAR AL ADRES- REINTEGROS</t>
  </si>
  <si>
    <t>CUENTAS POR PAGAR A SOCIOS O ACCIONISTAS MINORITARIOS SIN INFLUENCIA SIGNIFICATIVA</t>
  </si>
  <si>
    <t>BONOS CONVERTIBLES EN ACCIONES</t>
  </si>
  <si>
    <t>RENDIMIENTOS FINANCIEROS A FAVOR DE TERCEROS</t>
  </si>
  <si>
    <t>OTROS RECURSOS A FAVOR DE TERCEROS</t>
  </si>
  <si>
    <t>EN MONEDA EXTRANJERA</t>
  </si>
  <si>
    <t>OBRAS Y PROGRAMAS DE SALUD DE LAS CAJAS DE COMPENSACIÓN FAMILIAR - EN MONEDA NACIONAL</t>
  </si>
  <si>
    <t>OBRAS Y PROGRAMAS DE SALUD DE LAS CAJAS DE COMPENSACIÓN FAMILIAR - EN MONEDA EXTRANJERA</t>
  </si>
  <si>
    <t>OBRAS Y PROGRAMAS DE SALUD DE LAS CAJAS DE COMPENSACIÓN FAMILIAR - EN ESPECIE</t>
  </si>
  <si>
    <t>CAPITAL DE LAS ASOCIACIONES SIN ÁNIMO DE LUCRO - EN MONEDA NACIONAL</t>
  </si>
  <si>
    <t>CAPITAL DE LAS ASOCIACIONES SIN ÁNIMO DE LUCRO - EN MONEDA EXTRANJERA</t>
  </si>
  <si>
    <t>CAPITAL DE LAS ASOCIACIONES SIN ÁNIMO DE LUCRO - EN ESPECIE</t>
  </si>
  <si>
    <t>CAPITAL DE OTRAS CORPORACIONES - EN MONEDA NACIONAL</t>
  </si>
  <si>
    <t>CAPITAL DE OTRAS CORPORACIONES - EN MONEDA EXTRANJERA</t>
  </si>
  <si>
    <t>CAPITAL DE OTRAS CORPORACIONES - EN ESPECIE</t>
  </si>
  <si>
    <t xml:space="preserve">GANANCIAS O PÉRDIDAS DE LOS INSTRUMENTOS DE COBERTURA </t>
  </si>
  <si>
    <t>INGRESOS DE ESAL POR DONACIONES RECIBIDAS</t>
  </si>
  <si>
    <t>DEVOLUCIONES Y DESCUENTOS</t>
  </si>
  <si>
    <t>GANANCIAS EN ACTIVOS FINANCIEROS MEDIDOS AL VALOR RAZONABLE CON CAMBIOS EN RESULTADOS</t>
  </si>
  <si>
    <t>GANANCIAS EN ACTIVOS FINANCIEROS MEDIDOS AL COSTO AMORTIZADO</t>
  </si>
  <si>
    <t xml:space="preserve">GANANCIAS EN ACTIVOS FINANCIEROS MEDIDOS AL COSTO </t>
  </si>
  <si>
    <t>GANANCIAS EN ACTIVOS FINANCIEROS MEDIDOS AL VALOR RAZONABLE CON CAMBIOS EN EL ORI</t>
  </si>
  <si>
    <t>GANANCIAS EN INVERSIONES EN ASOCIADAS MEDIDAS AL COSTO</t>
  </si>
  <si>
    <t>GANANCIAS EN INVERSIONES EN ASOCIADAS MEDIDAS AL VALOR RAZONABLE CON CAMBIOS EN RESULTADOS</t>
  </si>
  <si>
    <t>GANANCIAS EN INVERSIONES EN NEGOCIOS CONJUNTOS MEDIDOS AL COSTO</t>
  </si>
  <si>
    <t>GANANCIAS EN INVERSIONES EN NEGOCIOS CONJUNTOS MEDIDOS AL VALOR RAZONABLE</t>
  </si>
  <si>
    <t>GANANCIAS EN PASIVOS FINANCIEROS MEDIDOS AL VALOR RAZONABLE CON CAMBIOS EN EL RESULTADOS</t>
  </si>
  <si>
    <t>GANANCIAS EN INSTRUMENTOS FINANCIEROS CON FINES DE COBERTURA DE VALOR RAZONABLE</t>
  </si>
  <si>
    <t>GANANCIAS EN INSTRUMENTOS FINANCIEROS CON FINES DE COBERTURA DE FLUJOS DE EFECTIVO</t>
  </si>
  <si>
    <t>GANANCIAS EN INSTRUMENTOS FINANCIEROS CON FINES DE COBERTURA DE UNA INVERSIÓN NETA EN UN NEGOCIO EN EL EXTRANJERO</t>
  </si>
  <si>
    <t>INTERESES POR TRANSACCIONES CON VINCULADOS ECONÓMICOS O PARTES RELACIONADAS</t>
  </si>
  <si>
    <t>INTESESES POR TRANSACCCIONES CON NO VINCULADOS ECONÓMICOS NI PARTES RELACIONADAS</t>
  </si>
  <si>
    <t>GANANCIA EN INVERSIONES EN ASOCIADAS MEDIDAS AL MÉTODO DE PARTICIPACIÓN PATRIMONIAL</t>
  </si>
  <si>
    <t>GANANCIA EN INVERSIONES EN NEGOCIOS CONJUNTOS MEDIDAS AL MÉTODO DE PARTICIPACIÓN PATRIMONIAL</t>
  </si>
  <si>
    <t>GANANCIA EN INVERSIONES EN SUBSIDIARIAS MEDIDAS AL MÉTODO DE PARTICIPACIÓN PATRIMONIAL</t>
  </si>
  <si>
    <t>POR VENTA O DISPOSICIÓN DE INVERSIONES</t>
  </si>
  <si>
    <t>POR VENTA O DISPOSICIÓN DE  PROPIEDAD PLANTA Y EQUIPO</t>
  </si>
  <si>
    <t>POR VENTA O DISPOSICIÓN DE INTANGIBLES</t>
  </si>
  <si>
    <t>POR VENTA O DISPOSICIÓN DE PROPIEDADES DE INVERSIÓN</t>
  </si>
  <si>
    <t xml:space="preserve">POR VENTA O DISPOSICIÓN DE OTROS ACTIVOS </t>
  </si>
  <si>
    <t xml:space="preserve">CUENTAS POR COBRAR A VINCULADOS ECONÓMICOS O PARTES RELACIONADAS- AL COSTO </t>
  </si>
  <si>
    <t>INTERESES POR TRANSACCIONES CON NO VINCULADOS ECONÓMICOS NI PARTES RELACIONADAS</t>
  </si>
  <si>
    <t>PÉRDIDAS EN ACTIVOS FINANCIEROS MEDIDOS AL VALOR RAZONABLE CON CAMBIOS EN RESULTADOS</t>
  </si>
  <si>
    <t>PÉRDIDAS EN ACTIVOS FINANCIEROS MEDIDOS AL COSTO AMORTIZADO</t>
  </si>
  <si>
    <t xml:space="preserve">PÉRDIDAS EN ACTIVOS FINANCIEROS MEDIDOS AL COSTO </t>
  </si>
  <si>
    <t>PÉRDIDAS ACTIVOS FINANCIEROS MEDIDOS AL VALOR RAZONABLE CON CAMBIOS EN EL ORI</t>
  </si>
  <si>
    <t>PERDIDAS EN INVERSIONES EN ASOCIADAS MEDIDAS AL COSTO</t>
  </si>
  <si>
    <t>PÉRDIDAS EN INVERSIONES EN ASOCIADAS MEDIDAS AL VALOR RAZONABLE CON CAMBIOS EN RESULTADOS</t>
  </si>
  <si>
    <t>PÉRDIDAS EN INVERSIONES EN NEGOCIOS CONJUNTOS MEDIDOS AL COSTO</t>
  </si>
  <si>
    <t>PÉRDIDAS EN INVERSIONES EN NEGOCIOS CONJUNTOS MEDIDOS AL VALOR RAZONABLE</t>
  </si>
  <si>
    <t>PÉRDIDAS EN PASIVOS FINANCIEROS MEDIDOS AL VALOR RAZONABLE CON CAMBIOS EN EL RESULTADOS</t>
  </si>
  <si>
    <t>PÉRDIDAS EN INSTRUMENTOS FINANCIEROS CON FINES DE COBERTURA DE VALOR RAZONABLE</t>
  </si>
  <si>
    <t>PÉRDIDAS EN INSTRUMENTOS FINANCIEROS CON FINES DE COBERTURA DE FLUJOS DE EFECTIVO</t>
  </si>
  <si>
    <t>PÉRDIDAS EN INSTRUMENTOS FINANCIEROS CON FINES DE COBERTURA DE UNA INVERSIÓN NETA EN UN NEGOCIO EN EL EXTRANJERO</t>
  </si>
  <si>
    <t>PÉRDIDAS EN INVERSIONES EN ASOCIADAS MEDIDAS AL MÉTODO DE PARTICIPACIÓN PATRIMONIAL</t>
  </si>
  <si>
    <t>PÉRDIDAS EN INVERSIONES EN NEGOCIOS CONJUNTOS MEDIDAS AL MÉTODO DE PARTICIPACIÓN PATRIMONIAL</t>
  </si>
  <si>
    <t>PÉRDIDAS EN INVERSIONES EN SUBSIDIARIAS MEDIDAS AL MÉTODO DE PARTICIPACIÓN PATRIMONIAL</t>
  </si>
  <si>
    <t>IMPUESTOS ASUMIDOS</t>
  </si>
  <si>
    <t>EXTRAORDINARIOS</t>
  </si>
  <si>
    <t>PARA VENTA O DISPOSICIÓN DE INVERSIONES</t>
  </si>
  <si>
    <t>PARA VENTA O DISPOSICIÓN DE PROPIEDAD PLANTA Y EQUIPO</t>
  </si>
  <si>
    <t>PARA VENTA O DISPOSICIÓN DE INTANGIBLES</t>
  </si>
  <si>
    <t>PARA VENTA O DISPOSICIÓN DE PROPIEDADES DE INVERSIÓN</t>
  </si>
  <si>
    <t xml:space="preserve">PARA VENTA O DISPOSICIÓN DE OTROS ACTIVOS </t>
  </si>
  <si>
    <t>POR VENTA O DISPOSICIÓN DE PROPIEDAD PLANTA Y EQUIPO</t>
  </si>
  <si>
    <t>CUENTAS POR COBRAR A VINCULADOS ECONÓMICOS O PARTES RELACIONADAS AL COSTO</t>
  </si>
  <si>
    <t>CUENTAS POR COBRAR A VINCULADOS ECONÓMICOS O PARTES RELACIONADAS AL COSTO AMORTIZADO</t>
  </si>
  <si>
    <t>CUENTAS POR COBRAR A SOCIOS O ACCIONISTAS - NO VINCULADOS ECONÓMICOS  - AL COSTO</t>
  </si>
  <si>
    <t>CUENTAS POR COBRAR A SOCIOS O ACCIONISTAS - NO VINCULADOS ECONÓMICOS  - AL COSTO AMORTIZADO</t>
  </si>
  <si>
    <t>CUENTAS POR PAGAR A VINCULADOS ECONÓMICOS O PARTES RELACIONADAS AL COSTO</t>
  </si>
  <si>
    <t>CUENTAS POR PAGAR A VINCULADOS ECONÓMICOS O PARTES RELACIONADAS AL COSTO AMORTIZADO</t>
  </si>
  <si>
    <t>CUENTAS POR PAGAR A VINCULADOS ECONÓMICOS O PARTES RELACIONADAS AL VALOR PRESENTE</t>
  </si>
  <si>
    <t>CUENTAS POR PAGAR AL ADRES- AL COSTO</t>
  </si>
  <si>
    <t>CUENTAS POR PAGAR AL ADRES -AL COSTO AMORTIZADO</t>
  </si>
  <si>
    <t>CUENTAS POR PAGAR AL ADRES -AL VALOR PRESENTE PAGOS FUTUROS</t>
  </si>
  <si>
    <t>CUENTAS POR PAGAR A SOCIOS O ACCIONISTAS - NO VINCULADOS ECONÓMICOS - AL COSTO</t>
  </si>
  <si>
    <t>CUENTAS POR PAGAR A SOCIOS O ACCIONISTAS - NO VINCULADOS ECONÓMICOS - AL COSTO AMORTIZADO</t>
  </si>
  <si>
    <t>EMISIÓN DE TÍTULOS DE DEUDA</t>
  </si>
  <si>
    <t>ANTICIPOS Y AVANCES RECIBIDOS</t>
  </si>
  <si>
    <t>RECURSOS A FAVOR DE TERCEROS</t>
  </si>
  <si>
    <t>CAPITAL DE LAS ENTIDADES MUTUALES SIN ÁNIMO DE LUCRO</t>
  </si>
  <si>
    <t>CAPITAL DE LAS CORPORACIONES Y ASOCIACIONES</t>
  </si>
  <si>
    <t>CAPITAL DE LAS FUNDACIONES SIN ÁNIMO DE LUCRO</t>
  </si>
  <si>
    <t>CAPITAL DE OTRAS ENTIDADES SIN ÁNIMO DE LUCRO</t>
  </si>
  <si>
    <t>SUPERÁVIT DE CAPITAL</t>
  </si>
  <si>
    <t>GANANCIAS POR VENTA O DISPOSICIÓN DE ACTIVOS</t>
  </si>
  <si>
    <t>PÉRDIDAS EN INVERSIONES E INSTRUMENTOS FINANCIEROS</t>
  </si>
  <si>
    <t>GASTOS NECESARIOS PARA LA VENTA O DISPOSICIÓN DE ACTIVOS</t>
  </si>
  <si>
    <t>PÉRDIDAS POR VENTA O DISPOSICIÓN DE ACTIVOS</t>
  </si>
  <si>
    <t>OTROS PASIVOS DIFERENTES A INSTRUMENTOS FINANCIEROS</t>
  </si>
  <si>
    <t>Nombre</t>
  </si>
  <si>
    <r>
      <t xml:space="preserve">Saldos </t>
    </r>
    <r>
      <rPr>
        <b/>
        <sz val="11"/>
        <color rgb="FFFFFF00"/>
        <rFont val="Calibri"/>
        <family val="2"/>
        <scheme val="minor"/>
      </rPr>
      <t>Corrientes</t>
    </r>
    <r>
      <rPr>
        <b/>
        <sz val="11"/>
        <color theme="0"/>
        <rFont val="Calibri"/>
        <family val="2"/>
        <scheme val="minor"/>
      </rPr>
      <t xml:space="preserve"> Diferentes de Cero</t>
    </r>
  </si>
  <si>
    <r>
      <t xml:space="preserve">Saldos </t>
    </r>
    <r>
      <rPr>
        <b/>
        <sz val="11"/>
        <color rgb="FFFFFF00"/>
        <rFont val="Calibri"/>
        <family val="2"/>
        <scheme val="minor"/>
      </rPr>
      <t>NO Corrientes</t>
    </r>
    <r>
      <rPr>
        <b/>
        <sz val="11"/>
        <color theme="0"/>
        <rFont val="Calibri"/>
        <family val="2"/>
        <scheme val="minor"/>
      </rPr>
      <t xml:space="preserve"> Diferentes de Cero</t>
    </r>
  </si>
  <si>
    <t>Validación Cuentas de Orden</t>
  </si>
  <si>
    <t>Reporte</t>
  </si>
  <si>
    <t>Aquí debe ingresar el NIT y/o la Razón Social de su Empresa</t>
  </si>
  <si>
    <t>Información Financiera Semestral NIIF 2 (IPS C2, D1, D2 y D3)</t>
  </si>
  <si>
    <t>Saldo registrado en Libros</t>
  </si>
  <si>
    <t>No vencidas</t>
  </si>
  <si>
    <t>Mora 
1-30</t>
  </si>
  <si>
    <t>Mora 
31-60</t>
  </si>
  <si>
    <t>Mora 
61-90</t>
  </si>
  <si>
    <t>Mora 
91-180</t>
  </si>
  <si>
    <t>Mora 
181-360</t>
  </si>
  <si>
    <t>Mora 
Mayor a 360</t>
  </si>
  <si>
    <t>Deterioro Cuentas en Mora 31-60</t>
  </si>
  <si>
    <t>Deterioro Cuentas en Mora 61-90</t>
  </si>
  <si>
    <t>Deterioro Cuentas en Mora 1-30</t>
  </si>
  <si>
    <t>Deterioro Cuentas en Mora 91-180</t>
  </si>
  <si>
    <t>Deterioro Cuentas en Mora 181-360</t>
  </si>
  <si>
    <t>Deterioro Cuentas en Mora Mayor a 360</t>
  </si>
  <si>
    <t>SALDOS DETERIOROS</t>
  </si>
  <si>
    <t>Pendientes de Radicar</t>
  </si>
  <si>
    <t>Diferencia</t>
  </si>
  <si>
    <t>Deterioro MAYOR QUE Saldo?</t>
  </si>
  <si>
    <t>Concepto Acreencia</t>
  </si>
  <si>
    <t>1 Activo Corriente</t>
  </si>
  <si>
    <t>1 Activo No Corriente</t>
  </si>
  <si>
    <t>2 Pasivo Corriente</t>
  </si>
  <si>
    <t>2 Pasivo No Corriente</t>
  </si>
  <si>
    <t>3 Patrimonio</t>
  </si>
  <si>
    <t>Utilidad acumulada</t>
  </si>
  <si>
    <t>Pérdida acumulada</t>
  </si>
  <si>
    <t>En ESF (3501)</t>
  </si>
  <si>
    <t>En ER (56)</t>
  </si>
  <si>
    <t>Validación Resultado del ejercicio</t>
  </si>
  <si>
    <t>&lt;- Escriba aquí la Utilidad</t>
  </si>
  <si>
    <t>&lt;- Escriba aquí la Pérdida</t>
  </si>
  <si>
    <t>41 Ingreso operacional</t>
  </si>
  <si>
    <t>42-43 Otros ingresos</t>
  </si>
  <si>
    <t>Total ingresos</t>
  </si>
  <si>
    <t>51-55 Gastos</t>
  </si>
  <si>
    <t>56 Resultado ejercicio</t>
  </si>
  <si>
    <t>Nivel 1</t>
  </si>
  <si>
    <t>Nivel 2</t>
  </si>
  <si>
    <t>Nivel 4</t>
  </si>
  <si>
    <t xml:space="preserve">RESULTADOS </t>
  </si>
  <si>
    <t>UNIDAD FUNCIONAL DE FARMACIA EXTERNA</t>
  </si>
  <si>
    <t>AJUSTE A VALOR PRESENTE</t>
  </si>
  <si>
    <t>Plan Supervisión NIIF2 v2023-03</t>
  </si>
  <si>
    <t>Cuentas grupo 8 reportadas</t>
  </si>
  <si>
    <t>Cuentas grupo 9 reportadas</t>
  </si>
  <si>
    <r>
      <t xml:space="preserve">Para cada una de las cuentas de su estado de situación financiera identifique el valor del </t>
    </r>
    <r>
      <rPr>
        <b/>
        <sz val="14"/>
        <color theme="1"/>
        <rFont val="Calibri"/>
        <family val="2"/>
        <scheme val="minor"/>
      </rPr>
      <t>saldo corriente</t>
    </r>
    <r>
      <rPr>
        <sz val="14"/>
        <color theme="1"/>
        <rFont val="Calibri"/>
        <family val="2"/>
        <scheme val="minor"/>
      </rPr>
      <t xml:space="preserve"> y el </t>
    </r>
    <r>
      <rPr>
        <b/>
        <sz val="14"/>
        <color theme="1"/>
        <rFont val="Calibri"/>
        <family val="2"/>
        <scheme val="minor"/>
      </rPr>
      <t>saldo no corriente</t>
    </r>
  </si>
  <si>
    <t>El ejemplo típico son los deterioros, las depreciaciones o las amortizaciones. Los puede identificar porque en la denominación terminan en (CR) o (DB)</t>
  </si>
  <si>
    <t>Validación cuentas ER</t>
  </si>
  <si>
    <t>Validación cuentas ESFA</t>
  </si>
  <si>
    <t>Si tiene validado todo el reporte del catálogo pase a diligenciar el detalle de Deudores en las hoja siguiente</t>
  </si>
  <si>
    <r>
      <t>Una vez termine de ingresar los saldos de todas las cuentas de los dos estados financieros verifique en la hoja de "Validación" que las</t>
    </r>
    <r>
      <rPr>
        <b/>
        <sz val="14"/>
        <color theme="1"/>
        <rFont val="Calibri"/>
        <family val="2"/>
        <scheme val="minor"/>
      </rPr>
      <t xml:space="preserve"> CINCO (5) cifras de control del Catálogo estén en Cero (</t>
    </r>
    <r>
      <rPr>
        <b/>
        <sz val="14"/>
        <color rgb="FF00B0F0"/>
        <rFont val="Calibri"/>
        <family val="2"/>
        <scheme val="minor"/>
      </rPr>
      <t>0</t>
    </r>
    <r>
      <rPr>
        <b/>
        <sz val="14"/>
        <color theme="1"/>
        <rFont val="Calibri"/>
        <family val="2"/>
        <scheme val="minor"/>
      </rPr>
      <t>) (Texto en color azul).</t>
    </r>
  </si>
  <si>
    <r>
      <t xml:space="preserve">Una vez termine de ingresar los saldos de todos los deudores verifique en la hoja de "Validación" que las </t>
    </r>
    <r>
      <rPr>
        <b/>
        <sz val="14"/>
        <color theme="1"/>
        <rFont val="Calibri"/>
        <family val="2"/>
        <scheme val="minor"/>
      </rPr>
      <t>CINCO (5) cifras de control de DEUDORES estén en Cero (</t>
    </r>
    <r>
      <rPr>
        <b/>
        <sz val="14"/>
        <color rgb="FF00B0F0"/>
        <rFont val="Calibri"/>
        <family val="2"/>
        <scheme val="minor"/>
      </rPr>
      <t>0</t>
    </r>
    <r>
      <rPr>
        <b/>
        <sz val="14"/>
        <color theme="1"/>
        <rFont val="Calibri"/>
        <family val="2"/>
        <scheme val="minor"/>
      </rPr>
      <t>) (Texto en color azul).</t>
    </r>
  </si>
  <si>
    <t>Las cifras de control corresponden a: 
Diferencia entre saldo cuenta 13 y sumatoria saldos Deudores;
Diferencia en cuentas de Anticipos (1313 y 1314) y sumatoria anticipos en Deudores;
Diferencia en cuentas de Deterioros (1320) y sumatoria deterioros en Deudores;
Cantidad deudores reportados con saldo negativo;
Cantidad deudores con deterioro mayor que saldo.</t>
  </si>
  <si>
    <r>
      <t xml:space="preserve">Las cifras de control corresponden a: 
Diferencia en cuentas del </t>
    </r>
    <r>
      <rPr>
        <b/>
        <sz val="14"/>
        <color theme="1"/>
        <rFont val="Calibri"/>
        <family val="2"/>
        <scheme val="minor"/>
      </rPr>
      <t>ESFA</t>
    </r>
    <r>
      <rPr>
        <sz val="14"/>
        <color theme="1"/>
        <rFont val="Calibri"/>
        <family val="2"/>
        <scheme val="minor"/>
      </rPr>
      <t xml:space="preserve">; 
Diferencia en cuentas del </t>
    </r>
    <r>
      <rPr>
        <b/>
        <sz val="14"/>
        <color theme="1"/>
        <rFont val="Calibri"/>
        <family val="2"/>
        <scheme val="minor"/>
      </rPr>
      <t>ER</t>
    </r>
    <r>
      <rPr>
        <sz val="14"/>
        <color theme="1"/>
        <rFont val="Calibri"/>
        <family val="2"/>
        <scheme val="minor"/>
      </rPr>
      <t xml:space="preserve">; 
Diferencia en </t>
    </r>
    <r>
      <rPr>
        <b/>
        <sz val="14"/>
        <color theme="1"/>
        <rFont val="Calibri"/>
        <family val="2"/>
        <scheme val="minor"/>
      </rPr>
      <t xml:space="preserve">Resultado </t>
    </r>
    <r>
      <rPr>
        <sz val="14"/>
        <color theme="1"/>
        <rFont val="Calibri"/>
        <family val="2"/>
        <scheme val="minor"/>
      </rPr>
      <t xml:space="preserve">ESFA vs ER; 
Saldo total de las cuentas de orden </t>
    </r>
    <r>
      <rPr>
        <b/>
        <sz val="14"/>
        <color theme="1"/>
        <rFont val="Calibri"/>
        <family val="2"/>
        <scheme val="minor"/>
      </rPr>
      <t>Deudoras</t>
    </r>
    <r>
      <rPr>
        <sz val="14"/>
        <color theme="1"/>
        <rFont val="Calibri"/>
        <family val="2"/>
        <scheme val="minor"/>
      </rPr>
      <t xml:space="preserve">;
Saldo total de las cuentas de orden </t>
    </r>
    <r>
      <rPr>
        <b/>
        <sz val="14"/>
        <color theme="1"/>
        <rFont val="Calibri"/>
        <family val="2"/>
        <scheme val="minor"/>
      </rPr>
      <t>Acreedoras</t>
    </r>
  </si>
  <si>
    <t>Elabore un reporte de la cuenta 2 para cada acreedor. 
Incluya la información de vencimientos por edades con el correspondiente cálculo de ajustes por medición posterior (si aplica)</t>
  </si>
  <si>
    <t>Elabore un reporte de la cuenta 13 para cada deudor. 
Incluya la información de vencimientos por edades con el correspondiente cálculo de deterioros y ajustes por medición posterior (si aplica)</t>
  </si>
  <si>
    <r>
      <t xml:space="preserve">Una vez termine de ingresar los saldos de todos los deudores verifique en la hoja de "Validación" que la </t>
    </r>
    <r>
      <rPr>
        <b/>
        <sz val="14"/>
        <color theme="1"/>
        <rFont val="Calibri"/>
        <family val="2"/>
        <scheme val="minor"/>
      </rPr>
      <t xml:space="preserve"> cifra de control de PASIVOS esté en Cero (</t>
    </r>
    <r>
      <rPr>
        <b/>
        <sz val="14"/>
        <color rgb="FF00B0F0"/>
        <rFont val="Calibri"/>
        <family val="2"/>
        <scheme val="minor"/>
      </rPr>
      <t>0</t>
    </r>
    <r>
      <rPr>
        <b/>
        <sz val="14"/>
        <color theme="1"/>
        <rFont val="Calibri"/>
        <family val="2"/>
        <scheme val="minor"/>
      </rPr>
      <t>) (Texto en color azul).</t>
    </r>
  </si>
  <si>
    <t>Esta condición se cumple cuando la suma de los saldos reportados para todos los acreedores (en Pasivos) es igual al saldo reportado en Total Pasivos del Catálogo.</t>
  </si>
  <si>
    <t>Cuando termine el reporte (Catálogo, Deudores y Pasivos) cargue el archivo en nuestro Sistema de Reportes para proceder con el procesamiento y posterior cargue con éxito en el Sistema NRVCC de la Supersalud</t>
  </si>
  <si>
    <t>Fuente Recursos</t>
  </si>
  <si>
    <t>Modalidad Pago</t>
  </si>
  <si>
    <t>SALDOS CUENTAS POR PAGAR (CxP)</t>
  </si>
  <si>
    <t>SALDOS CUENTAS POR COBRAR (CxC)</t>
  </si>
  <si>
    <t>Política Medición Posterior</t>
  </si>
  <si>
    <t>Para cada una de las cuentas de su estado de situación financiera elija la cuenta que le corresponde en el plan de cuentas con fines de supervisión publicado por la Supersalud y que encuentra en la hoja llamada "Catálogo"</t>
  </si>
  <si>
    <t>Para cada una de las cuentas de su estado de resultados elija la cuenta que le corresponde en el plan de cuentas con fines de supervisión publicado por la Supersalud y que encuentra en la hoja llamada "Catálogo"</t>
  </si>
  <si>
    <r>
      <t xml:space="preserve">- Toda la información es obligatoria. Puede dejar vacias casillas de vencimiento y deterioro pero el saldo registrado en libros por deudor </t>
    </r>
    <r>
      <rPr>
        <b/>
        <sz val="14"/>
        <color theme="1"/>
        <rFont val="Calibri"/>
        <family val="2"/>
        <scheme val="minor"/>
      </rPr>
      <t xml:space="preserve">tiene </t>
    </r>
    <r>
      <rPr>
        <sz val="14"/>
        <color theme="1"/>
        <rFont val="Calibri"/>
        <family val="2"/>
        <scheme val="minor"/>
      </rPr>
      <t>que ser mayor o igual a cero</t>
    </r>
  </si>
  <si>
    <t>Tenga en cuenta las siguientes consideraciones:
- En caso de no reportar el código DANE del municipio de domicilio de un deudor nuestro Sistema de Reportes le asigna el código de la sede principal del prestador</t>
  </si>
  <si>
    <t>Tenga en cuenta las siguientes consideraciones:
- En caso de no reportar el código CIUU del acreedor nuestro Sistema de Reportes le asigna el código 8299</t>
  </si>
  <si>
    <t>- Toda la información es obligatoria. Puede dejar vacias casillas de vencimiento pero el saldo registrado en libros tiene que ser diferente de cero</t>
  </si>
  <si>
    <t>Elabore un estado de situación financiera (ESFA) a seis (6) dígitos a la fecha de corte del reporte</t>
  </si>
  <si>
    <t>Elabore un estado de resultados (ER) a seis (6) dígitos a la fecha de corte del reporte</t>
  </si>
  <si>
    <t>Deudores</t>
  </si>
  <si>
    <t>Pasivos</t>
  </si>
  <si>
    <t>Tipo de Identificación</t>
  </si>
  <si>
    <t>Seleccione el tipo de identificación</t>
  </si>
  <si>
    <t>Seleccione el concepto de CxC</t>
  </si>
  <si>
    <t>Seleccione el concepto de CxP</t>
  </si>
  <si>
    <t>NI: Nit</t>
  </si>
  <si>
    <t>2: Planes adicionales de salud</t>
  </si>
  <si>
    <t>1: Prestación de servicio de salud</t>
  </si>
  <si>
    <t>CC: Cédula de ciudadanía</t>
  </si>
  <si>
    <t>3: Recobro NO UPC (no incluye PM)</t>
  </si>
  <si>
    <t>2: Insumos y medicamentos (Gestoría Farmacéutica)</t>
  </si>
  <si>
    <t>CE: Cédula de extranjería</t>
  </si>
  <si>
    <t>4: Prestaciones económicas (licencias de maternidad y paternidad e incapacidades de origen común)</t>
  </si>
  <si>
    <t>3: Dispositivo médico y/o Equipo biomédico (Gestoría Farmacéutica)</t>
  </si>
  <si>
    <t>PT: Permiso de protección temporal</t>
  </si>
  <si>
    <t>6: Reclamaciones (ECAT)</t>
  </si>
  <si>
    <t>4: Administrativo (Servicios públicos, aportes parafiscales, avances y anticipos, papeleria, etc.)</t>
  </si>
  <si>
    <t>DE: Documento extranjero</t>
  </si>
  <si>
    <t>7: Otro</t>
  </si>
  <si>
    <t>5: Reintegros o restitución de recursos al SGSSS</t>
  </si>
  <si>
    <t>OT: Otros</t>
  </si>
  <si>
    <t>8: SOAT</t>
  </si>
  <si>
    <t>6: Otro</t>
  </si>
  <si>
    <t>9: ARL</t>
  </si>
  <si>
    <t>7: Operación Logística de Tecnologías en Salud</t>
  </si>
  <si>
    <t>10: UPC régimen contributivo</t>
  </si>
  <si>
    <t>8: Embargos judiciales</t>
  </si>
  <si>
    <t>11: UPC régimen subsidiado</t>
  </si>
  <si>
    <t>9: Prestaciones económicas (licencias de maternidad y paternidad e incapacidades de origen común)</t>
  </si>
  <si>
    <t>Seleccione el método de medición posterior</t>
  </si>
  <si>
    <t>12: Presupuestos máximos (PM)</t>
  </si>
  <si>
    <t>10:Compra de cartera</t>
  </si>
  <si>
    <t>1: Precio de la transacción/Valor Nominal/Costo</t>
  </si>
  <si>
    <t>13: Gestoría Farmacéutica</t>
  </si>
  <si>
    <t>11: Giro previo del proceso auditor de recobros de EPS</t>
  </si>
  <si>
    <t>2: Costo amortizado</t>
  </si>
  <si>
    <t>14: Operación Logística de Tecnologías en Salud</t>
  </si>
  <si>
    <t>12: Giro previo del proceso auditor de reclamaciones de IPS</t>
  </si>
  <si>
    <t>3: Valor Razonable</t>
  </si>
  <si>
    <t>15: Embargos judiciales</t>
  </si>
  <si>
    <t>4: Valor Razonable con cambios en el ORI</t>
  </si>
  <si>
    <t>16: Reintegros o restitución de recursos al SGSSS</t>
  </si>
  <si>
    <t>5: Valor Presente Pagos Futuro</t>
  </si>
  <si>
    <t>17: Compra de cartera</t>
  </si>
  <si>
    <t>6: No aplica (Ej: Anticipos)</t>
  </si>
  <si>
    <t>18: Giro previo del proceso auditor de recobros de EPS</t>
  </si>
  <si>
    <t>Seleccione la fuente que financia la CxP:</t>
  </si>
  <si>
    <t>19: Giro previo del proceso auditor de reclamaciones de IPS</t>
  </si>
  <si>
    <t>1: UPC régimen contributivo</t>
  </si>
  <si>
    <t>2: UPC régimen subsidiado</t>
  </si>
  <si>
    <t>3: Planes adicionales de salud</t>
  </si>
  <si>
    <t>4: Presupuestos máximos PM</t>
  </si>
  <si>
    <t>Seleccione el tipo de deuda:</t>
  </si>
  <si>
    <t>5: Recobros NO UPC (no incluye PM)</t>
  </si>
  <si>
    <t>1: Activo no financiero - Anticipo</t>
  </si>
  <si>
    <t>6: Reembolsos por incapacidades diferentes a enfermedad general</t>
  </si>
  <si>
    <t>2: Instrumento financiero</t>
  </si>
  <si>
    <t>7: SOAT</t>
  </si>
  <si>
    <t>8: ARL</t>
  </si>
  <si>
    <t>9: Reclamaciones (ECAT)</t>
  </si>
  <si>
    <t>10: Otros</t>
  </si>
  <si>
    <t>Seleccione la modalidad de pago o contrato de la fuente:</t>
  </si>
  <si>
    <t>1: Pago individual por caso, conjunto integral de atenciones, paquete o canasta</t>
  </si>
  <si>
    <t>2: Pago global prospectivo</t>
  </si>
  <si>
    <t>3: Pago por capitación</t>
  </si>
  <si>
    <t>4: Pago por evento</t>
  </si>
  <si>
    <t>5: Conciliaciones</t>
  </si>
  <si>
    <t>Deudores y Pasivos</t>
  </si>
  <si>
    <t>Aquí debe ingresar el año y mes de corte del reporte</t>
  </si>
  <si>
    <t>Formato v2025-1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</si>
</sst>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0.00_ ;[Red]\-#,##0.00\ "/>
    <numFmt numFmtId="165" formatCode="#,##0_ ;[Red]\-#,##0\ "/>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1"/>
      <color rgb="FFFF0000"/>
      <name val="Calibri"/>
      <family val="2"/>
      <scheme val="minor"/>
    </font>
    <font>
      <sz val="14"/>
      <color theme="1"/>
      <name val="Calibri"/>
      <family val="2"/>
      <scheme val="minor"/>
    </font>
    <font>
      <b/>
      <sz val="14"/>
      <color theme="1"/>
      <name val="Calibri"/>
      <family val="2"/>
      <scheme val="minor"/>
    </font>
    <font>
      <b/>
      <sz val="20"/>
      <color theme="0"/>
      <name val="Calibri"/>
      <family val="2"/>
      <scheme val="minor"/>
    </font>
    <font>
      <b/>
      <sz val="16"/>
      <color theme="0"/>
      <name val="Calibri"/>
      <family val="2"/>
      <scheme val="minor"/>
    </font>
    <font>
      <b/>
      <sz val="11"/>
      <color theme="0"/>
      <name val="Calibri"/>
      <family val="2"/>
      <scheme val="minor"/>
    </font>
    <font>
      <b/>
      <sz val="20"/>
      <color theme="4" tint="-0.499984740745262"/>
      <name val="Calibri"/>
      <family val="2"/>
      <scheme val="minor"/>
    </font>
    <font>
      <b/>
      <sz val="16"/>
      <color theme="4" tint="-0.499984740745262"/>
      <name val="Calibri"/>
      <family val="2"/>
      <scheme val="minor"/>
    </font>
    <font>
      <b/>
      <sz val="11"/>
      <color rgb="FFFFFF00"/>
      <name val="Calibri"/>
      <family val="2"/>
      <scheme val="minor"/>
    </font>
    <font>
      <b/>
      <sz val="16"/>
      <color theme="0"/>
      <name val="Arial"/>
      <family val="2"/>
    </font>
    <font>
      <b/>
      <sz val="18"/>
      <color theme="3" tint="-0.499984740745262"/>
      <name val="Calibri"/>
      <family val="2"/>
      <scheme val="minor"/>
    </font>
    <font>
      <b/>
      <sz val="18"/>
      <color theme="3" tint="-0.249977111117893"/>
      <name val="Calibri"/>
      <family val="2"/>
      <scheme val="minor"/>
    </font>
    <font>
      <b/>
      <sz val="16"/>
      <color theme="3" tint="-0.249977111117893"/>
      <name val="Calibri"/>
      <family val="2"/>
      <scheme val="minor"/>
    </font>
    <font>
      <sz val="11"/>
      <color theme="3" tint="-0.249977111117893"/>
      <name val="Calibri"/>
      <family val="2"/>
      <scheme val="minor"/>
    </font>
    <font>
      <b/>
      <sz val="22"/>
      <color theme="0"/>
      <name val="Calibri"/>
      <family val="2"/>
      <scheme val="minor"/>
    </font>
    <font>
      <b/>
      <sz val="14"/>
      <color theme="4" tint="-0.499984740745262"/>
      <name val="Calibri"/>
      <family val="2"/>
      <scheme val="minor"/>
    </font>
    <font>
      <b/>
      <sz val="14"/>
      <color theme="3" tint="-0.499984740745262"/>
      <name val="Calibri"/>
      <family val="2"/>
      <scheme val="minor"/>
    </font>
    <font>
      <b/>
      <sz val="14"/>
      <color theme="0"/>
      <name val="Calibri"/>
      <family val="2"/>
      <scheme val="minor"/>
    </font>
    <font>
      <b/>
      <sz val="12"/>
      <color rgb="FF00B0F0"/>
      <name val="Calibri"/>
      <family val="2"/>
      <scheme val="minor"/>
    </font>
    <font>
      <b/>
      <sz val="14"/>
      <color rgb="FF00B0F0"/>
      <name val="Calibri"/>
      <family val="2"/>
      <scheme val="minor"/>
    </font>
    <font>
      <b/>
      <sz val="11"/>
      <color rgb="FF0070C0"/>
      <name val="Calibri"/>
      <family val="2"/>
      <scheme val="minor"/>
    </font>
    <font>
      <b/>
      <sz val="20"/>
      <color rgb="FFFF0000"/>
      <name val="Calibri"/>
      <family val="2"/>
      <scheme val="minor"/>
    </font>
    <font>
      <b/>
      <sz val="22"/>
      <color rgb="FFFF0000"/>
      <name val="Calibri"/>
      <family val="2"/>
      <scheme val="minor"/>
    </font>
    <font>
      <b/>
      <sz val="20"/>
      <color rgb="FFFFFF00"/>
      <name val="Calibri"/>
      <family val="2"/>
      <scheme val="minor"/>
    </font>
    <font>
      <b/>
      <sz val="18"/>
      <color theme="4" tint="-0.499984740745262"/>
      <name val="Calibri"/>
      <family val="2"/>
      <scheme val="minor"/>
    </font>
  </fonts>
  <fills count="9">
    <fill>
      <patternFill patternType="none"/>
    </fill>
    <fill>
      <patternFill patternType="gray125"/>
    </fill>
    <fill>
      <patternFill patternType="solid">
        <fgColor theme="1"/>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8" tint="-0.499984740745262"/>
        <bgColor indexed="64"/>
      </patternFill>
    </fill>
    <fill>
      <patternFill patternType="solid">
        <fgColor rgb="FF002060"/>
        <bgColor indexed="64"/>
      </patternFill>
    </fill>
    <fill>
      <patternFill patternType="solid">
        <fgColor rgb="FFFFFF00"/>
        <bgColor indexed="64"/>
      </patternFill>
    </fill>
  </fills>
  <borders count="2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ck">
        <color theme="0"/>
      </bottom>
      <diagonal/>
    </border>
    <border>
      <left/>
      <right/>
      <top/>
      <bottom style="thick">
        <color theme="0"/>
      </bottom>
      <diagonal/>
    </border>
    <border>
      <left/>
      <right style="thin">
        <color indexed="64"/>
      </right>
      <top/>
      <bottom style="thick">
        <color theme="0"/>
      </bottom>
      <diagonal/>
    </border>
    <border>
      <left style="thin">
        <color indexed="64"/>
      </left>
      <right style="thin">
        <color indexed="64"/>
      </right>
      <top/>
      <bottom/>
      <diagonal/>
    </border>
  </borders>
  <cellStyleXfs count="2">
    <xf numFmtId="0" fontId="0" fillId="0" borderId="0"/>
    <xf numFmtId="41" fontId="1" fillId="0" borderId="0" applyFont="0" applyFill="0" applyBorder="0" applyAlignment="0" applyProtection="0"/>
  </cellStyleXfs>
  <cellXfs count="82">
    <xf numFmtId="0" fontId="0" fillId="0" borderId="0" xfId="0"/>
    <xf numFmtId="0" fontId="0" fillId="0" borderId="0" xfId="0" applyProtection="1">
      <protection locked="0"/>
    </xf>
    <xf numFmtId="41" fontId="0" fillId="0" borderId="0" xfId="1" applyFont="1" applyAlignment="1" applyProtection="1">
      <alignment vertical="center"/>
      <protection locked="0"/>
    </xf>
    <xf numFmtId="41" fontId="0" fillId="2" borderId="0" xfId="1" applyFont="1" applyFill="1" applyAlignment="1">
      <alignment vertical="center"/>
    </xf>
    <xf numFmtId="0" fontId="0" fillId="0" borderId="0" xfId="0" applyAlignment="1">
      <alignment horizontal="center" vertical="center"/>
    </xf>
    <xf numFmtId="0" fontId="0" fillId="0" borderId="0" xfId="0" applyAlignment="1">
      <alignment vertical="center"/>
    </xf>
    <xf numFmtId="164" fontId="0" fillId="0" borderId="0" xfId="1" applyNumberFormat="1" applyFont="1" applyProtection="1">
      <protection locked="0"/>
    </xf>
    <xf numFmtId="164" fontId="0" fillId="0" borderId="0" xfId="1" applyNumberFormat="1" applyFont="1"/>
    <xf numFmtId="0" fontId="0" fillId="0" borderId="0" xfId="0" quotePrefix="1" applyProtection="1">
      <protection locked="0"/>
    </xf>
    <xf numFmtId="0" fontId="0" fillId="0" borderId="1" xfId="0" applyBorder="1" applyAlignment="1">
      <alignment vertical="center"/>
    </xf>
    <xf numFmtId="164" fontId="0" fillId="0" borderId="2" xfId="0" applyNumberFormat="1" applyBorder="1" applyAlignment="1">
      <alignment vertical="center"/>
    </xf>
    <xf numFmtId="0" fontId="0" fillId="0" borderId="3" xfId="0" applyBorder="1" applyAlignment="1">
      <alignment vertical="center"/>
    </xf>
    <xf numFmtId="164" fontId="0" fillId="0" borderId="4" xfId="1" applyNumberFormat="1" applyFont="1" applyBorder="1" applyAlignment="1">
      <alignment vertical="center"/>
    </xf>
    <xf numFmtId="164" fontId="0" fillId="0" borderId="5" xfId="0" applyNumberFormat="1" applyBorder="1" applyAlignment="1">
      <alignment vertical="center"/>
    </xf>
    <xf numFmtId="0" fontId="2" fillId="0" borderId="3" xfId="0" applyFont="1" applyBorder="1" applyAlignment="1">
      <alignment vertical="center"/>
    </xf>
    <xf numFmtId="164" fontId="2" fillId="0" borderId="4" xfId="0" applyNumberFormat="1" applyFont="1" applyBorder="1" applyAlignment="1">
      <alignment vertical="center"/>
    </xf>
    <xf numFmtId="164" fontId="0" fillId="0" borderId="4" xfId="0" applyNumberFormat="1" applyBorder="1" applyAlignment="1">
      <alignment vertical="center"/>
    </xf>
    <xf numFmtId="164" fontId="0" fillId="0" borderId="5" xfId="1" applyNumberFormat="1" applyFont="1" applyBorder="1" applyAlignment="1">
      <alignment vertical="center"/>
    </xf>
    <xf numFmtId="0" fontId="4" fillId="0" borderId="6" xfId="0" applyFont="1" applyBorder="1" applyAlignment="1">
      <alignment horizontal="center" vertical="center"/>
    </xf>
    <xf numFmtId="0" fontId="2" fillId="0" borderId="1" xfId="0" applyFont="1" applyBorder="1" applyAlignment="1">
      <alignment vertical="center"/>
    </xf>
    <xf numFmtId="0" fontId="2" fillId="0" borderId="6" xfId="0" applyFont="1" applyBorder="1" applyAlignment="1">
      <alignment vertical="center"/>
    </xf>
    <xf numFmtId="164" fontId="2" fillId="0" borderId="4" xfId="1" applyNumberFormat="1" applyFont="1" applyBorder="1" applyAlignment="1">
      <alignment vertical="center"/>
    </xf>
    <xf numFmtId="0" fontId="4" fillId="0" borderId="3" xfId="0" applyFont="1" applyBorder="1" applyAlignment="1">
      <alignment horizontal="center" vertical="center"/>
    </xf>
    <xf numFmtId="0" fontId="0" fillId="0" borderId="4" xfId="0" applyBorder="1" applyAlignment="1">
      <alignment vertical="center"/>
    </xf>
    <xf numFmtId="0" fontId="0" fillId="0" borderId="3" xfId="0" applyBorder="1"/>
    <xf numFmtId="0" fontId="3" fillId="0" borderId="9" xfId="0" applyFont="1" applyBorder="1" applyAlignment="1">
      <alignment vertical="center"/>
    </xf>
    <xf numFmtId="0" fontId="11" fillId="0" borderId="9" xfId="0" applyFont="1" applyBorder="1" applyAlignment="1">
      <alignment vertical="center"/>
    </xf>
    <xf numFmtId="0" fontId="11" fillId="0" borderId="0" xfId="0" applyFont="1" applyAlignment="1">
      <alignment vertical="center"/>
    </xf>
    <xf numFmtId="0" fontId="9" fillId="5" borderId="8" xfId="0" applyFont="1" applyFill="1" applyBorder="1" applyAlignment="1">
      <alignment horizontal="center" vertical="center" wrapText="1"/>
    </xf>
    <xf numFmtId="0" fontId="15" fillId="0" borderId="0" xfId="0" quotePrefix="1" applyFont="1"/>
    <xf numFmtId="0" fontId="16" fillId="0" borderId="0" xfId="0" applyFont="1" applyAlignment="1">
      <alignment horizontal="center" vertical="center"/>
    </xf>
    <xf numFmtId="0" fontId="17" fillId="0" borderId="0" xfId="0" applyFont="1"/>
    <xf numFmtId="0" fontId="8" fillId="5" borderId="0" xfId="0" applyFont="1" applyFill="1" applyAlignment="1">
      <alignment horizontal="right"/>
    </xf>
    <xf numFmtId="0" fontId="10" fillId="0" borderId="9" xfId="0" applyFont="1" applyBorder="1" applyAlignment="1">
      <alignment horizontal="center" wrapText="1"/>
    </xf>
    <xf numFmtId="0" fontId="9" fillId="3" borderId="13"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19" fillId="0" borderId="0" xfId="0" applyFont="1" applyAlignment="1">
      <alignment vertical="center"/>
    </xf>
    <xf numFmtId="0" fontId="19" fillId="0" borderId="9" xfId="0" applyFont="1" applyBorder="1" applyAlignment="1">
      <alignment vertical="center"/>
    </xf>
    <xf numFmtId="0" fontId="9" fillId="6" borderId="14" xfId="0" applyFont="1" applyFill="1" applyBorder="1" applyAlignment="1">
      <alignment horizontal="center" vertical="center" wrapText="1"/>
    </xf>
    <xf numFmtId="0" fontId="20" fillId="0" borderId="0" xfId="0" applyFont="1" applyAlignment="1">
      <alignment horizontal="right" vertical="center"/>
    </xf>
    <xf numFmtId="165" fontId="0" fillId="0" borderId="4" xfId="1" applyNumberFormat="1" applyFont="1" applyBorder="1" applyAlignment="1">
      <alignment vertical="center"/>
    </xf>
    <xf numFmtId="165" fontId="0" fillId="0" borderId="7" xfId="1" applyNumberFormat="1" applyFont="1" applyBorder="1" applyAlignment="1">
      <alignment vertical="center"/>
    </xf>
    <xf numFmtId="164" fontId="0" fillId="0" borderId="0" xfId="1" applyNumberFormat="1" applyFont="1" applyAlignment="1">
      <alignment horizontal="center"/>
    </xf>
    <xf numFmtId="164" fontId="1" fillId="0" borderId="4" xfId="1" applyNumberFormat="1" applyFont="1" applyBorder="1" applyAlignment="1">
      <alignment vertical="center"/>
    </xf>
    <xf numFmtId="164" fontId="1" fillId="0" borderId="5" xfId="1" applyNumberFormat="1" applyFont="1" applyBorder="1" applyAlignment="1">
      <alignment vertical="center"/>
    </xf>
    <xf numFmtId="0" fontId="9" fillId="5" borderId="19" xfId="0" applyFont="1" applyFill="1" applyBorder="1" applyAlignment="1">
      <alignment horizontal="center" vertical="center" wrapText="1"/>
    </xf>
    <xf numFmtId="0" fontId="0" fillId="0" borderId="0" xfId="0" applyAlignment="1">
      <alignment vertical="center" wrapText="1"/>
    </xf>
    <xf numFmtId="0" fontId="5" fillId="0" borderId="0" xfId="0" applyFont="1" applyAlignment="1">
      <alignment horizontal="left" vertical="top" wrapText="1"/>
    </xf>
    <xf numFmtId="164" fontId="22" fillId="0" borderId="7" xfId="0" applyNumberFormat="1" applyFont="1" applyBorder="1"/>
    <xf numFmtId="164" fontId="22" fillId="0" borderId="2" xfId="0" applyNumberFormat="1" applyFont="1" applyBorder="1"/>
    <xf numFmtId="164" fontId="22" fillId="0" borderId="4" xfId="0" applyNumberFormat="1" applyFont="1" applyBorder="1"/>
    <xf numFmtId="165" fontId="22" fillId="0" borderId="4" xfId="0" applyNumberFormat="1" applyFont="1" applyBorder="1"/>
    <xf numFmtId="0" fontId="24" fillId="8" borderId="14" xfId="0" applyFont="1" applyFill="1" applyBorder="1" applyAlignment="1">
      <alignment horizontal="center" vertical="center" wrapText="1"/>
    </xf>
    <xf numFmtId="0" fontId="3" fillId="0" borderId="0" xfId="0" applyFont="1"/>
    <xf numFmtId="0" fontId="24" fillId="8" borderId="8" xfId="0" applyFont="1" applyFill="1" applyBorder="1" applyAlignment="1">
      <alignment horizontal="center" vertical="center" wrapText="1"/>
    </xf>
    <xf numFmtId="0" fontId="9" fillId="3" borderId="8" xfId="0" applyFont="1" applyFill="1" applyBorder="1" applyAlignment="1">
      <alignment horizontal="center" vertical="center" wrapText="1"/>
    </xf>
    <xf numFmtId="20" fontId="0" fillId="0" borderId="0" xfId="0" applyNumberFormat="1"/>
    <xf numFmtId="0" fontId="25" fillId="0" borderId="0" xfId="0" quotePrefix="1" applyFont="1" applyProtection="1">
      <protection locked="0"/>
    </xf>
    <xf numFmtId="0" fontId="26" fillId="0" borderId="0" xfId="0" quotePrefix="1" applyFont="1" applyProtection="1">
      <protection locked="0"/>
    </xf>
    <xf numFmtId="0" fontId="5" fillId="0" borderId="0" xfId="0" applyFont="1" applyAlignment="1">
      <alignment horizontal="left" vertical="top" wrapText="1"/>
    </xf>
    <xf numFmtId="0" fontId="5" fillId="0" borderId="0" xfId="0" quotePrefix="1" applyFont="1" applyAlignment="1">
      <alignment horizontal="left" vertical="top" wrapText="1"/>
    </xf>
    <xf numFmtId="0" fontId="7" fillId="4" borderId="0" xfId="0" applyFont="1" applyFill="1" applyAlignment="1">
      <alignment horizontal="center" vertical="center" wrapText="1"/>
    </xf>
    <xf numFmtId="0" fontId="6" fillId="0" borderId="0" xfId="0" applyFont="1" applyAlignment="1">
      <alignment horizontal="left" vertical="top" wrapText="1"/>
    </xf>
    <xf numFmtId="0" fontId="13" fillId="5" borderId="0" xfId="0" applyFont="1" applyFill="1" applyAlignment="1">
      <alignment horizontal="center" vertical="center" wrapText="1"/>
    </xf>
    <xf numFmtId="0" fontId="13" fillId="5" borderId="0" xfId="0" applyFont="1" applyFill="1" applyAlignment="1">
      <alignment horizontal="center" wrapText="1"/>
    </xf>
    <xf numFmtId="0" fontId="8" fillId="5" borderId="10" xfId="0" applyFont="1" applyFill="1" applyBorder="1" applyAlignment="1">
      <alignment horizontal="center"/>
    </xf>
    <xf numFmtId="0" fontId="8" fillId="5" borderId="12" xfId="0" applyFont="1" applyFill="1" applyBorder="1" applyAlignment="1">
      <alignment horizontal="center"/>
    </xf>
    <xf numFmtId="0" fontId="8" fillId="5" borderId="11" xfId="0" applyFont="1" applyFill="1" applyBorder="1" applyAlignment="1">
      <alignment horizontal="center"/>
    </xf>
    <xf numFmtId="0" fontId="8" fillId="7" borderId="10" xfId="0" applyFont="1" applyFill="1" applyBorder="1" applyAlignment="1">
      <alignment horizontal="center"/>
    </xf>
    <xf numFmtId="0" fontId="8" fillId="7" borderId="11" xfId="0" applyFont="1" applyFill="1" applyBorder="1" applyAlignment="1">
      <alignment horizontal="center"/>
    </xf>
    <xf numFmtId="0" fontId="21" fillId="7" borderId="10" xfId="0" applyFont="1" applyFill="1" applyBorder="1" applyAlignment="1">
      <alignment horizontal="center"/>
    </xf>
    <xf numFmtId="0" fontId="21" fillId="7" borderId="11" xfId="0" applyFont="1" applyFill="1" applyBorder="1" applyAlignment="1">
      <alignment horizontal="center"/>
    </xf>
    <xf numFmtId="0" fontId="18" fillId="3" borderId="15" xfId="0" applyFont="1" applyFill="1" applyBorder="1" applyAlignment="1">
      <alignment horizontal="center" vertical="center" wrapText="1"/>
    </xf>
    <xf numFmtId="0" fontId="18" fillId="3" borderId="0" xfId="0" applyFont="1" applyFill="1" applyAlignment="1">
      <alignment horizontal="center" vertical="center" wrapText="1"/>
    </xf>
    <xf numFmtId="0" fontId="18" fillId="6" borderId="16"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18" fillId="3" borderId="16"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4" fillId="0" borderId="0" xfId="0" applyFont="1" applyAlignment="1">
      <alignment horizontal="left" vertical="center"/>
    </xf>
    <xf numFmtId="0" fontId="27" fillId="5" borderId="0" xfId="0" applyFont="1" applyFill="1" applyAlignment="1">
      <alignment horizontal="center" vertical="center" wrapText="1"/>
    </xf>
    <xf numFmtId="0" fontId="28" fillId="0" borderId="9" xfId="0" applyFont="1" applyBorder="1" applyAlignment="1">
      <alignment horizontal="left"/>
    </xf>
  </cellXfs>
  <cellStyles count="2">
    <cellStyle name="Comma [0]" xfId="1" builtinId="6"/>
    <cellStyle name="Normal" xfId="0" builtinId="0"/>
  </cellStyles>
  <dxfs count="80">
    <dxf>
      <font>
        <color rgb="FFFFFF00"/>
      </font>
      <fill>
        <patternFill>
          <bgColor rgb="FFFF0000"/>
        </patternFill>
      </fill>
    </dxf>
    <dxf>
      <font>
        <color rgb="FFFFFF00"/>
      </font>
      <fill>
        <patternFill>
          <bgColor rgb="FFFF0000"/>
        </patternFill>
      </fill>
    </dxf>
    <dxf>
      <font>
        <color rgb="FFFFFF00"/>
      </font>
      <fill>
        <patternFill>
          <bgColor rgb="FFFF0000"/>
        </patternFill>
      </fill>
    </dxf>
    <dxf>
      <font>
        <color rgb="FFFFFF00"/>
      </font>
      <fill>
        <patternFill>
          <bgColor rgb="FFFF0000"/>
        </patternFill>
      </fill>
    </dxf>
    <dxf>
      <font>
        <color rgb="FFFFFF00"/>
      </font>
      <fill>
        <patternFill>
          <bgColor rgb="FFFF0000"/>
        </patternFill>
      </fill>
    </dxf>
    <dxf>
      <font>
        <color rgb="FFFFFF00"/>
      </font>
      <fill>
        <patternFill>
          <bgColor rgb="FFFF0000"/>
        </patternFill>
      </fill>
    </dxf>
    <dxf>
      <font>
        <color rgb="FFFFFF0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000"/>
        </patternFill>
      </fill>
    </dxf>
    <dxf>
      <font>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val="0"/>
        <i val="0"/>
        <strike val="0"/>
        <condense val="0"/>
        <extend val="0"/>
        <outline val="0"/>
        <shadow val="0"/>
        <u val="none"/>
        <vertAlign val="baseline"/>
        <sz val="11"/>
        <color theme="1"/>
        <name val="Calibri"/>
        <family val="2"/>
        <scheme val="minor"/>
      </font>
      <numFmt numFmtId="164" formatCode="#,##0.00_ ;[Red]\-#,##0.00\ "/>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border outline="0">
        <top style="thin">
          <color indexed="64"/>
        </top>
      </border>
    </dxf>
    <dxf>
      <font>
        <b val="0"/>
        <i val="0"/>
        <strike val="0"/>
        <condense val="0"/>
        <extend val="0"/>
        <outline val="0"/>
        <shadow val="0"/>
        <u val="none"/>
        <vertAlign val="baseline"/>
        <sz val="11"/>
        <color theme="1"/>
        <name val="Calibri"/>
        <family val="2"/>
        <scheme val="minor"/>
      </font>
      <protection locked="0" hidden="0"/>
    </dxf>
    <dxf>
      <font>
        <b/>
        <i val="0"/>
        <strike val="0"/>
        <condense val="0"/>
        <extend val="0"/>
        <outline val="0"/>
        <shadow val="0"/>
        <u val="none"/>
        <vertAlign val="baseline"/>
        <sz val="11"/>
        <color theme="0"/>
        <name val="Calibri"/>
        <family val="2"/>
        <scheme val="minor"/>
      </font>
      <fill>
        <patternFill patternType="solid">
          <fgColor indexed="64"/>
          <bgColor theme="4" tint="-0.49998474074526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0.00_ ;[Red]\-#,##0.00\ "/>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4" formatCode="#,##0.00_ ;[Red]\-#,##0.00\ "/>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border outline="0">
        <top style="thin">
          <color indexed="64"/>
        </top>
      </border>
    </dxf>
    <dxf>
      <font>
        <b val="0"/>
        <i val="0"/>
        <strike val="0"/>
        <condense val="0"/>
        <extend val="0"/>
        <outline val="0"/>
        <shadow val="0"/>
        <u val="none"/>
        <vertAlign val="baseline"/>
        <sz val="11"/>
        <color theme="1"/>
        <name val="Calibri"/>
        <family val="2"/>
        <scheme val="minor"/>
      </font>
      <protection locked="0" hidden="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tint="-0.499984740745262"/>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5D9F1"/>
      <color rgb="FFA0DCE8"/>
      <color rgb="FFA1D0E7"/>
      <color rgb="FFA1C6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B1442C-F130-45FA-9820-8A2643655BC3}" name="Deudores" displayName="Deudores" ref="A2:Y500" totalsRowShown="0" headerRowDxfId="79" dataDxfId="77" headerRowBorderDxfId="78" tableBorderDxfId="76" dataCellStyle="Comma [0]">
  <autoFilter ref="A2:Y500" xr:uid="{EAB1442C-F130-45FA-9820-8A2643655B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F3834C2C-FECA-4281-9D92-D5EC64AF8768}" name="Tipo de Identificación del Deudor" dataDxfId="75"/>
    <tableColumn id="2" xr3:uid="{1721436F-2E93-489B-B4F1-D55F57C2FC41}" name="Número de Identificación del Deudor" dataDxfId="74"/>
    <tableColumn id="3" xr3:uid="{D5BAB128-8C9B-478A-98BD-DB66EED4B7B4}" name="Nombre" dataDxfId="73"/>
    <tableColumn id="4" xr3:uid="{D825B524-CD14-47BA-B514-850FEE6E5F5C}" name="Código DANE Municipio" dataDxfId="72"/>
    <tableColumn id="5" xr3:uid="{083F076D-30FF-4C97-846B-F37A50B4A9D7}" name="Concepto Deuda" dataDxfId="71"/>
    <tableColumn id="6" xr3:uid="{C18FB3F1-4E68-4588-9675-C116D92308BA}" name="Tipo de Deuda" dataDxfId="70"/>
    <tableColumn id="7" xr3:uid="{DE0AB2AD-A155-4139-808D-D5CEC561F088}" name="Política Medición Posterior" dataDxfId="69"/>
    <tableColumn id="8" xr3:uid="{1466919F-B9BB-4F4F-861F-318C24EF24A6}" name="Cuenta 1313 o 1314" dataDxfId="68"/>
    <tableColumn id="9" xr3:uid="{A95A5E07-7728-495A-8FFA-EA74209CDFE7}" name="Pendientes de Radicar" dataDxfId="67" dataCellStyle="Comma [0]"/>
    <tableColumn id="10" xr3:uid="{488A2173-56C5-4265-9262-C3272D95EF86}" name="No vencidas" dataDxfId="66" dataCellStyle="Comma [0]"/>
    <tableColumn id="11" xr3:uid="{CBDB9D95-4CAB-4991-BB23-0CA2664D8F7A}" name="Mora _x000a_1-30" dataDxfId="65" dataCellStyle="Comma [0]"/>
    <tableColumn id="12" xr3:uid="{B12B65E6-C889-48F3-A124-DC9F12290A5A}" name="Mora _x000a_31-60" dataDxfId="64" dataCellStyle="Comma [0]"/>
    <tableColumn id="13" xr3:uid="{E8A9AE17-DF31-41C1-97E2-E68F63C8D793}" name="Mora _x000a_61-90" dataDxfId="63" dataCellStyle="Comma [0]"/>
    <tableColumn id="14" xr3:uid="{48901F96-E202-40C7-80D6-B1383412539F}" name="Mora _x000a_91-180" dataDxfId="62" dataCellStyle="Comma [0]"/>
    <tableColumn id="15" xr3:uid="{8006E833-AA98-4FCD-88F2-BEDFF0ED12BE}" name="Mora _x000a_181-360" dataDxfId="61" dataCellStyle="Comma [0]"/>
    <tableColumn id="16" xr3:uid="{BE1A0C34-AB46-4816-89CA-B57A914EAE4D}" name="Mora _x000a_Mayor a 360" dataDxfId="60" dataCellStyle="Comma [0]"/>
    <tableColumn id="17" xr3:uid="{F1D8D454-35B2-4B0F-A6C1-5AB6F47EE7E2}" name="Deterioro Cuentas en Mora 1-30" dataDxfId="59" dataCellStyle="Comma [0]"/>
    <tableColumn id="18" xr3:uid="{EFA54D69-E5B4-42ED-8FE0-A2BCE2D5ADBB}" name="Deterioro Cuentas en Mora 31-60" dataDxfId="58" dataCellStyle="Comma [0]"/>
    <tableColumn id="19" xr3:uid="{1506F33C-8312-42E8-8476-918FDCE0D3FA}" name="Deterioro Cuentas en Mora 61-90" dataDxfId="57" dataCellStyle="Comma [0]"/>
    <tableColumn id="20" xr3:uid="{B2DA5634-4528-4911-AF5B-CBF51C87A825}" name="Deterioro Cuentas en Mora 91-180" dataDxfId="56" dataCellStyle="Comma [0]"/>
    <tableColumn id="21" xr3:uid="{065EE5FA-696F-4096-B07A-A5CE53A28F50}" name="Deterioro Cuentas en Mora 181-360" dataDxfId="55" dataCellStyle="Comma [0]"/>
    <tableColumn id="22" xr3:uid="{950BD848-8AD4-412C-B74A-132E8D559C7E}" name="Deterioro Cuentas en Mora Mayor a 360" dataDxfId="54" dataCellStyle="Comma [0]"/>
    <tableColumn id="23" xr3:uid="{59D796EE-E763-43E7-BF48-83B66C4C89C5}" name="Valor Ajuste Medición Posterior" dataDxfId="53" dataCellStyle="Comma [0]"/>
    <tableColumn id="24" xr3:uid="{8CAE2378-503B-4968-AAD0-68DA94BE6997}" name="Saldo registrado en Libros" dataDxfId="52" dataCellStyle="Comma [0]">
      <calculatedColumnFormula>SUM(Deudores[[#This Row],[Pendientes de Radicar]:[Valor Ajuste Medición Posterior]])</calculatedColumnFormula>
    </tableColumn>
    <tableColumn id="25" xr3:uid="{91F0BD14-F0DC-4A89-9AD9-E92D7344A169}" name="Deterioro MAYOR QUE Saldo?" dataDxfId="51" dataCellStyle="Comma [0]">
      <calculatedColumnFormula>+IF(ABS(Deudores[[#This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273633-A1F1-44C8-B5D5-D4FF323C604D}" name="Pasivos" displayName="Pasivos" ref="A2:Q500" totalsRowShown="0" headerRowDxfId="50" dataDxfId="49" tableBorderDxfId="48" dataCellStyle="Comma [0]">
  <autoFilter ref="A2:Q500" xr:uid="{6F273633-A1F1-44C8-B5D5-D4FF323C60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BD6813B7-9157-460A-AC37-4EF523AC949D}" name="Tipo de Identificación del Acreedor" dataDxfId="47"/>
    <tableColumn id="2" xr3:uid="{592D85E6-33A6-4D93-9485-A9A7020FD1F0}" name="Número de Identificación del Acreedor" dataDxfId="46"/>
    <tableColumn id="3" xr3:uid="{B941D6C6-395B-4425-9B0F-E90A0BA3B169}" name="Nombre" dataDxfId="45"/>
    <tableColumn id="4" xr3:uid="{E025C6CA-2ACB-424A-A8B2-9E27A9AE66BD}" name="CIIU" dataDxfId="44"/>
    <tableColumn id="5" xr3:uid="{18591917-D610-463B-B9FD-104650AAE0A0}" name="Concepto Acreencia" dataDxfId="43"/>
    <tableColumn id="6" xr3:uid="{EC7581E7-C019-42B5-A6DC-20D4599F6BC8}" name="Política Medición Posterior" dataDxfId="42"/>
    <tableColumn id="17" xr3:uid="{96115523-4007-43CB-9088-C10D3E79C911}" name="Fuente Recursos" dataDxfId="41"/>
    <tableColumn id="16" xr3:uid="{B9B9EBCA-DFFB-4DD4-84D4-2DE88E956EBE}" name="Modalidad Pago" dataDxfId="40"/>
    <tableColumn id="7" xr3:uid="{C3AC409D-3CD0-4D3C-8B67-484236AB4499}" name="No vencidas" dataDxfId="39" dataCellStyle="Comma [0]"/>
    <tableColumn id="8" xr3:uid="{A8A2E00F-DE98-4ACF-9C44-A7285CF4159C}" name="Mora _x000a_1-30" dataDxfId="38" dataCellStyle="Comma [0]"/>
    <tableColumn id="9" xr3:uid="{3FC69824-CADB-4ADF-9E75-681352CC098C}" name="Mora _x000a_31-60" dataDxfId="37" dataCellStyle="Comma [0]"/>
    <tableColumn id="10" xr3:uid="{F455EFE0-98F1-48D8-B584-0B3133A3A83F}" name="Mora _x000a_61-90" dataDxfId="36" dataCellStyle="Comma [0]"/>
    <tableColumn id="11" xr3:uid="{6D7EF338-48A1-4030-BDC1-BEA8F63DA213}" name="Mora _x000a_91-180" dataDxfId="35" dataCellStyle="Comma [0]"/>
    <tableColumn id="12" xr3:uid="{D71E135B-4A75-4381-A052-EE7EFEF09D0C}" name="Mora _x000a_181-360" dataDxfId="34" dataCellStyle="Comma [0]"/>
    <tableColumn id="13" xr3:uid="{F1B7361C-0121-4F03-A203-274DAA1C7D63}" name="Mora _x000a_Mayor a 360" dataDxfId="33" dataCellStyle="Comma [0]"/>
    <tableColumn id="14" xr3:uid="{5FB476B2-506E-4B05-83BD-7C0E759D7E94}" name="Valor Ajuste Medición Posterior" dataDxfId="32" dataCellStyle="Comma [0]"/>
    <tableColumn id="15" xr3:uid="{F118DCC6-0CAD-4B57-A522-B2CD1A127586}" name="Saldo registrado en libros" dataDxfId="31" dataCellStyle="Comma [0]">
      <calculatedColumnFormula>SUM(Pasivos[[#This Row],[No vencidas]:[Valor Ajuste Medición Posterior]])</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20"/>
  <sheetViews>
    <sheetView zoomScale="80" zoomScaleNormal="80" workbookViewId="0">
      <selection activeCell="C1" sqref="C1:Q1"/>
    </sheetView>
  </sheetViews>
  <sheetFormatPr defaultColWidth="11.42578125" defaultRowHeight="15" x14ac:dyDescent="0.25"/>
  <cols>
    <col min="1" max="1" width="2.7109375" customWidth="1"/>
    <col min="2" max="3" width="10.7109375" customWidth="1"/>
    <col min="4" max="4" width="30.7109375" customWidth="1"/>
    <col min="5" max="5" width="4.7109375" customWidth="1"/>
    <col min="6" max="6" width="16.7109375" customWidth="1"/>
    <col min="7" max="7" width="4.7109375" customWidth="1"/>
    <col min="8" max="8" width="10.7109375" customWidth="1"/>
    <col min="9" max="9" width="30.7109375" customWidth="1"/>
    <col min="10" max="12" width="10.7109375" customWidth="1"/>
    <col min="13" max="13" width="4.7109375" customWidth="1"/>
    <col min="14" max="14" width="10.7109375" customWidth="1"/>
    <col min="15" max="15" width="30.7109375" customWidth="1"/>
    <col min="16" max="18" width="10.7109375" customWidth="1"/>
  </cols>
  <sheetData>
    <row r="1" spans="2:18" ht="26.25" customHeight="1" x14ac:dyDescent="0.25">
      <c r="C1" s="80" t="s">
        <v>1021</v>
      </c>
      <c r="D1" s="80"/>
      <c r="E1" s="80"/>
      <c r="F1" s="80"/>
      <c r="G1" s="80"/>
      <c r="H1" s="80"/>
      <c r="I1" s="80"/>
      <c r="J1" s="80"/>
      <c r="K1" s="80"/>
      <c r="L1" s="80"/>
      <c r="M1" s="80"/>
      <c r="N1" s="80"/>
      <c r="O1" s="80"/>
      <c r="P1" s="80"/>
      <c r="Q1" s="80"/>
    </row>
    <row r="3" spans="2:18" ht="23.25" x14ac:dyDescent="0.35">
      <c r="D3" s="32" t="s">
        <v>1164</v>
      </c>
      <c r="F3" s="29" t="s">
        <v>1166</v>
      </c>
      <c r="N3" s="79" t="s">
        <v>1209</v>
      </c>
      <c r="R3" s="39" t="s">
        <v>1309</v>
      </c>
    </row>
    <row r="5" spans="2:18" ht="39.75" customHeight="1" x14ac:dyDescent="0.3">
      <c r="B5" s="64" t="s">
        <v>1023</v>
      </c>
      <c r="C5" s="64"/>
      <c r="D5" s="64"/>
      <c r="E5" s="64"/>
      <c r="F5" s="64"/>
      <c r="H5" s="63" t="s">
        <v>1024</v>
      </c>
      <c r="I5" s="63"/>
      <c r="J5" s="63"/>
      <c r="K5" s="63"/>
      <c r="L5" s="63"/>
      <c r="N5" s="63" t="s">
        <v>1025</v>
      </c>
      <c r="O5" s="63"/>
      <c r="P5" s="63"/>
      <c r="Q5" s="63"/>
      <c r="R5" s="63"/>
    </row>
    <row r="6" spans="2:18" ht="78" customHeight="1" x14ac:dyDescent="0.25">
      <c r="B6" s="30" t="s">
        <v>998</v>
      </c>
      <c r="C6" s="59" t="s">
        <v>1237</v>
      </c>
      <c r="D6" s="59"/>
      <c r="E6" s="59"/>
      <c r="F6" s="59"/>
      <c r="H6" s="30" t="s">
        <v>998</v>
      </c>
      <c r="I6" s="59" t="s">
        <v>1222</v>
      </c>
      <c r="J6" s="59"/>
      <c r="K6" s="59"/>
      <c r="L6" s="59"/>
      <c r="N6" s="30" t="s">
        <v>998</v>
      </c>
      <c r="O6" s="59" t="s">
        <v>1221</v>
      </c>
      <c r="P6" s="59"/>
      <c r="Q6" s="59"/>
      <c r="R6" s="59"/>
    </row>
    <row r="7" spans="2:18" ht="66" customHeight="1" x14ac:dyDescent="0.25">
      <c r="B7" s="30" t="s">
        <v>999</v>
      </c>
      <c r="C7" s="59" t="s">
        <v>1212</v>
      </c>
      <c r="D7" s="59"/>
      <c r="E7" s="59"/>
      <c r="F7" s="59"/>
      <c r="H7" s="30" t="s">
        <v>999</v>
      </c>
      <c r="I7" s="59" t="s">
        <v>1029</v>
      </c>
      <c r="J7" s="59"/>
      <c r="K7" s="59"/>
      <c r="L7" s="59"/>
      <c r="N7" s="30" t="s">
        <v>999</v>
      </c>
      <c r="O7" s="59" t="s">
        <v>1028</v>
      </c>
      <c r="P7" s="59"/>
      <c r="Q7" s="59"/>
      <c r="R7" s="59"/>
    </row>
    <row r="8" spans="2:18" ht="94.5" customHeight="1" x14ac:dyDescent="0.25">
      <c r="B8" s="30" t="s">
        <v>1000</v>
      </c>
      <c r="C8" s="59" t="s">
        <v>1231</v>
      </c>
      <c r="D8" s="59"/>
      <c r="E8" s="59"/>
      <c r="F8" s="59"/>
      <c r="H8" s="30" t="s">
        <v>1000</v>
      </c>
      <c r="I8" s="60" t="s">
        <v>1234</v>
      </c>
      <c r="J8" s="60"/>
      <c r="K8" s="60"/>
      <c r="L8" s="60"/>
      <c r="N8" s="30" t="s">
        <v>1000</v>
      </c>
      <c r="O8" s="60" t="s">
        <v>1235</v>
      </c>
      <c r="P8" s="60"/>
      <c r="Q8" s="60"/>
      <c r="R8" s="60"/>
    </row>
    <row r="9" spans="2:18" ht="60.75" customHeight="1" x14ac:dyDescent="0.25">
      <c r="B9" s="30"/>
      <c r="C9" s="59" t="s">
        <v>1031</v>
      </c>
      <c r="D9" s="59"/>
      <c r="E9" s="59"/>
      <c r="F9" s="59"/>
      <c r="H9" s="30"/>
      <c r="I9" s="60" t="s">
        <v>1034</v>
      </c>
      <c r="J9" s="60"/>
      <c r="K9" s="60"/>
      <c r="L9" s="60"/>
      <c r="N9" s="30"/>
      <c r="O9" s="60" t="s">
        <v>1036</v>
      </c>
      <c r="P9" s="60"/>
      <c r="Q9" s="60"/>
      <c r="R9" s="60"/>
    </row>
    <row r="10" spans="2:18" ht="62.25" customHeight="1" x14ac:dyDescent="0.25">
      <c r="B10" s="30" t="s">
        <v>1001</v>
      </c>
      <c r="C10" s="59" t="s">
        <v>1238</v>
      </c>
      <c r="D10" s="59"/>
      <c r="E10" s="59"/>
      <c r="F10" s="59"/>
      <c r="H10" s="30"/>
      <c r="I10" s="60" t="s">
        <v>1038</v>
      </c>
      <c r="J10" s="60"/>
      <c r="K10" s="60"/>
      <c r="L10" s="60"/>
      <c r="N10" s="30"/>
      <c r="O10" s="60" t="s">
        <v>1236</v>
      </c>
      <c r="P10" s="60"/>
      <c r="Q10" s="60"/>
      <c r="R10" s="60"/>
    </row>
    <row r="11" spans="2:18" ht="81.75" customHeight="1" x14ac:dyDescent="0.25">
      <c r="B11" s="30" t="s">
        <v>1002</v>
      </c>
      <c r="C11" s="59" t="s">
        <v>1232</v>
      </c>
      <c r="D11" s="59"/>
      <c r="E11" s="59"/>
      <c r="F11" s="59"/>
      <c r="H11" s="30"/>
      <c r="I11" s="60" t="s">
        <v>1233</v>
      </c>
      <c r="J11" s="60"/>
      <c r="K11" s="60"/>
      <c r="L11" s="60"/>
      <c r="N11" s="30"/>
      <c r="O11" s="60" t="s">
        <v>1035</v>
      </c>
      <c r="P11" s="60"/>
      <c r="Q11" s="60"/>
      <c r="R11" s="60"/>
    </row>
    <row r="12" spans="2:18" ht="81.75" customHeight="1" x14ac:dyDescent="0.25">
      <c r="B12" s="30"/>
      <c r="C12" s="59" t="s">
        <v>1032</v>
      </c>
      <c r="D12" s="59"/>
      <c r="E12" s="59"/>
      <c r="F12" s="59"/>
      <c r="H12" s="31"/>
      <c r="I12" s="60" t="s">
        <v>1035</v>
      </c>
      <c r="J12" s="60"/>
      <c r="K12" s="60"/>
      <c r="L12" s="60"/>
      <c r="N12" s="30" t="s">
        <v>1001</v>
      </c>
      <c r="O12" s="59" t="s">
        <v>1223</v>
      </c>
      <c r="P12" s="59"/>
      <c r="Q12" s="59"/>
      <c r="R12" s="59"/>
    </row>
    <row r="13" spans="2:18" ht="81" customHeight="1" x14ac:dyDescent="0.25">
      <c r="B13" s="30" t="s">
        <v>1003</v>
      </c>
      <c r="C13" s="59" t="s">
        <v>1033</v>
      </c>
      <c r="D13" s="59"/>
      <c r="E13" s="59"/>
      <c r="F13" s="59"/>
      <c r="H13" s="30" t="s">
        <v>1001</v>
      </c>
      <c r="I13" s="59" t="s">
        <v>1218</v>
      </c>
      <c r="J13" s="59"/>
      <c r="K13" s="59"/>
      <c r="L13" s="59"/>
      <c r="N13" s="30"/>
      <c r="O13" s="59" t="s">
        <v>1224</v>
      </c>
      <c r="P13" s="59"/>
      <c r="Q13" s="59"/>
      <c r="R13" s="59"/>
    </row>
    <row r="14" spans="2:18" ht="82.5" customHeight="1" x14ac:dyDescent="0.25">
      <c r="B14" s="31"/>
      <c r="C14" s="59" t="s">
        <v>1213</v>
      </c>
      <c r="D14" s="59"/>
      <c r="E14" s="59"/>
      <c r="F14" s="59"/>
      <c r="H14" s="31"/>
      <c r="I14" s="59" t="s">
        <v>1219</v>
      </c>
      <c r="J14" s="59"/>
      <c r="K14" s="59"/>
      <c r="L14" s="59"/>
      <c r="O14" s="59"/>
      <c r="P14" s="59"/>
      <c r="Q14" s="59"/>
      <c r="R14" s="59"/>
    </row>
    <row r="15" spans="2:18" ht="96" customHeight="1" x14ac:dyDescent="0.25">
      <c r="B15" s="30" t="s">
        <v>1004</v>
      </c>
      <c r="C15" s="59" t="s">
        <v>1217</v>
      </c>
      <c r="D15" s="59"/>
      <c r="E15" s="59"/>
      <c r="F15" s="59"/>
      <c r="H15" s="30"/>
      <c r="I15" s="59"/>
      <c r="J15" s="59"/>
      <c r="K15" s="59"/>
      <c r="L15" s="59"/>
      <c r="O15" s="59"/>
      <c r="P15" s="59"/>
      <c r="Q15" s="59"/>
      <c r="R15" s="59"/>
    </row>
    <row r="16" spans="2:18" ht="117" customHeight="1" x14ac:dyDescent="0.25">
      <c r="B16" s="30"/>
      <c r="C16" s="59" t="s">
        <v>1220</v>
      </c>
      <c r="D16" s="59"/>
      <c r="E16" s="59"/>
      <c r="F16" s="59"/>
      <c r="I16" s="59"/>
      <c r="J16" s="59"/>
      <c r="K16" s="59"/>
      <c r="L16" s="59"/>
      <c r="N16" s="30"/>
      <c r="O16" s="62" t="s">
        <v>1225</v>
      </c>
      <c r="P16" s="62"/>
      <c r="Q16" s="62"/>
      <c r="R16" s="62"/>
    </row>
    <row r="17" spans="2:18" ht="20.25" customHeight="1" x14ac:dyDescent="0.25">
      <c r="B17" s="30"/>
      <c r="C17" s="47"/>
      <c r="D17" s="47"/>
      <c r="E17" s="47"/>
      <c r="F17" s="47"/>
      <c r="H17" s="30"/>
      <c r="I17" s="47"/>
      <c r="J17" s="47"/>
      <c r="K17" s="47"/>
      <c r="L17" s="47"/>
    </row>
    <row r="18" spans="2:18" ht="51.75" customHeight="1" x14ac:dyDescent="0.25">
      <c r="B18" s="30"/>
      <c r="C18" s="59" t="s">
        <v>1216</v>
      </c>
      <c r="D18" s="59"/>
      <c r="E18" s="59"/>
      <c r="F18" s="59"/>
      <c r="H18" s="30"/>
      <c r="I18" s="59" t="s">
        <v>1030</v>
      </c>
      <c r="J18" s="59"/>
      <c r="K18" s="59"/>
      <c r="L18" s="59"/>
      <c r="O18" s="59"/>
      <c r="P18" s="59"/>
      <c r="Q18" s="59"/>
      <c r="R18" s="59"/>
    </row>
    <row r="20" spans="2:18" ht="26.25" x14ac:dyDescent="0.25">
      <c r="C20" s="61" t="s">
        <v>1005</v>
      </c>
      <c r="D20" s="61"/>
      <c r="E20" s="61"/>
      <c r="F20" s="61"/>
      <c r="G20" s="61"/>
      <c r="H20" s="61"/>
      <c r="I20" s="61"/>
      <c r="J20" s="61"/>
      <c r="K20" s="61"/>
      <c r="L20" s="61"/>
      <c r="M20" s="61"/>
      <c r="N20" s="61"/>
      <c r="O20" s="61"/>
      <c r="P20" s="61"/>
      <c r="Q20" s="61"/>
    </row>
  </sheetData>
  <sheetProtection algorithmName="SHA-512" hashValue="PjeMuqY+lsInVd0x9Ru5RF19dVsfWKr5TKPxZRdcdW0f3WRvgdB9a8pV/yKKtZCOLA3Jge4etxBdv8EGF+Gqbg==" saltValue="tkF7fdXhVMllacRUr2CAiQ==" spinCount="100000" sheet="1" selectLockedCells="1"/>
  <mergeCells count="40">
    <mergeCell ref="O15:R15"/>
    <mergeCell ref="I16:L16"/>
    <mergeCell ref="C15:F15"/>
    <mergeCell ref="B5:F5"/>
    <mergeCell ref="C6:F6"/>
    <mergeCell ref="C7:F7"/>
    <mergeCell ref="C10:F10"/>
    <mergeCell ref="C16:F16"/>
    <mergeCell ref="C20:Q20"/>
    <mergeCell ref="C1:Q1"/>
    <mergeCell ref="O13:R13"/>
    <mergeCell ref="O16:R16"/>
    <mergeCell ref="N5:R5"/>
    <mergeCell ref="O6:R6"/>
    <mergeCell ref="O7:R7"/>
    <mergeCell ref="C14:F14"/>
    <mergeCell ref="I10:L10"/>
    <mergeCell ref="I18:L18"/>
    <mergeCell ref="H5:L5"/>
    <mergeCell ref="I6:L6"/>
    <mergeCell ref="I7:L7"/>
    <mergeCell ref="O8:R8"/>
    <mergeCell ref="I8:L8"/>
    <mergeCell ref="C8:F8"/>
    <mergeCell ref="C18:F18"/>
    <mergeCell ref="O18:R18"/>
    <mergeCell ref="I13:L13"/>
    <mergeCell ref="O12:R12"/>
    <mergeCell ref="I9:L9"/>
    <mergeCell ref="O9:R9"/>
    <mergeCell ref="O10:R10"/>
    <mergeCell ref="O11:R11"/>
    <mergeCell ref="I11:L11"/>
    <mergeCell ref="I12:L12"/>
    <mergeCell ref="I14:L15"/>
    <mergeCell ref="C13:F13"/>
    <mergeCell ref="C9:F9"/>
    <mergeCell ref="C11:F11"/>
    <mergeCell ref="C12:F12"/>
    <mergeCell ref="O14:R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25"/>
  <sheetViews>
    <sheetView tabSelected="1" zoomScaleNormal="100" workbookViewId="0">
      <selection activeCell="E1" sqref="E1"/>
    </sheetView>
  </sheetViews>
  <sheetFormatPr defaultColWidth="11.42578125" defaultRowHeight="15" x14ac:dyDescent="0.25"/>
  <cols>
    <col min="1" max="1" width="3.7109375" customWidth="1"/>
    <col min="2" max="2" width="25.5703125" customWidth="1"/>
    <col min="3" max="3" width="32.28515625" customWidth="1"/>
    <col min="4" max="4" width="3.7109375" customWidth="1"/>
    <col min="5" max="5" width="21.28515625" customWidth="1"/>
    <col min="6" max="6" width="32.28515625" customWidth="1"/>
    <col min="7" max="7" width="3.7109375" customWidth="1"/>
    <col min="8" max="8" width="33.7109375" customWidth="1"/>
    <col min="9" max="9" width="32.28515625" customWidth="1"/>
  </cols>
  <sheetData>
    <row r="1" spans="2:9" ht="26.25" x14ac:dyDescent="0.4">
      <c r="C1" s="32" t="s">
        <v>1026</v>
      </c>
      <c r="E1" s="57" t="s">
        <v>1308</v>
      </c>
    </row>
    <row r="2" spans="2:9" ht="28.5" x14ac:dyDescent="0.45">
      <c r="C2" s="32" t="s">
        <v>1022</v>
      </c>
      <c r="E2" s="58" t="s">
        <v>1165</v>
      </c>
    </row>
    <row r="3" spans="2:9" ht="14.25" customHeight="1" thickBot="1" x14ac:dyDescent="0.3"/>
    <row r="4" spans="2:9" ht="21.75" thickBot="1" x14ac:dyDescent="0.4">
      <c r="B4" s="65" t="str">
        <f>+"Validación Saldos Contables reportados grupo NIIF2 "</f>
        <v xml:space="preserve">Validación Saldos Contables reportados grupo NIIF2 </v>
      </c>
      <c r="C4" s="66"/>
      <c r="D4" s="66"/>
      <c r="E4" s="66"/>
      <c r="F4" s="67"/>
      <c r="H4" s="65" t="s">
        <v>1017</v>
      </c>
      <c r="I4" s="67"/>
    </row>
    <row r="5" spans="2:9" ht="19.5" thickBot="1" x14ac:dyDescent="0.35">
      <c r="B5" s="70" t="s">
        <v>1215</v>
      </c>
      <c r="C5" s="71"/>
      <c r="E5" s="70" t="s">
        <v>1214</v>
      </c>
      <c r="F5" s="71"/>
      <c r="H5" s="9" t="s">
        <v>1018</v>
      </c>
      <c r="I5" s="10">
        <f>+SUMIFS(Catálogo!C3:C1995,Catálogo!B3:B1995,"&gt;130000",Catálogo!B3:B1995,"&lt;140000")+SUMIFS(Catálogo!D3:D1995,Catálogo!B3:B1995,"&gt;130000",Catálogo!B3:B1995,"&lt;140000")</f>
        <v>0</v>
      </c>
    </row>
    <row r="6" spans="2:9" x14ac:dyDescent="0.25">
      <c r="B6" s="11" t="s">
        <v>1186</v>
      </c>
      <c r="C6" s="12">
        <f>+SUMIFS(Catálogo!C3:C1995,Catálogo!B3:B1995,"&lt;200000")</f>
        <v>0</v>
      </c>
      <c r="E6" s="11" t="s">
        <v>1198</v>
      </c>
      <c r="F6" s="43">
        <f>+SUMIFS(Catálogo!C3:C1995,Catálogo!B3:B1995,"&gt;400000",Catálogo!B3:B1995,"&lt;420000")</f>
        <v>0</v>
      </c>
      <c r="H6" s="11" t="s">
        <v>1054</v>
      </c>
      <c r="I6" s="16">
        <f>+SUM(Deudores[Saldo registrado en Libros])</f>
        <v>0</v>
      </c>
    </row>
    <row r="7" spans="2:9" ht="15.75" x14ac:dyDescent="0.25">
      <c r="B7" s="11" t="s">
        <v>1187</v>
      </c>
      <c r="C7" s="13">
        <f>+SUMIFS(Catálogo!D3:D1995,Catálogo!B3:B1995,"&lt;200000")</f>
        <v>0</v>
      </c>
      <c r="E7" s="11" t="s">
        <v>1199</v>
      </c>
      <c r="F7" s="44">
        <f>+SUMIFS(Catálogo!C3:C1995,Catálogo!B3:B1995,"&gt;420000",Catálogo!B3:B1995,"&lt;500000")</f>
        <v>0</v>
      </c>
      <c r="H7" s="22" t="s">
        <v>1183</v>
      </c>
      <c r="I7" s="50">
        <f>+I5-I6</f>
        <v>0</v>
      </c>
    </row>
    <row r="8" spans="2:9" x14ac:dyDescent="0.25">
      <c r="B8" s="14" t="s">
        <v>964</v>
      </c>
      <c r="C8" s="15">
        <f>+C6+C7</f>
        <v>0</v>
      </c>
      <c r="E8" s="14" t="s">
        <v>1200</v>
      </c>
      <c r="F8" s="21">
        <f>+F6+F7</f>
        <v>0</v>
      </c>
      <c r="H8" s="11"/>
      <c r="I8" s="23"/>
    </row>
    <row r="9" spans="2:9" x14ac:dyDescent="0.25">
      <c r="B9" s="11"/>
      <c r="C9" s="16"/>
      <c r="E9" s="14"/>
      <c r="F9" s="21"/>
      <c r="H9" s="11" t="s">
        <v>1039</v>
      </c>
      <c r="I9" s="16">
        <f>+SUMIFS(Catálogo!C3:C1995,Catálogo!B3:B1995,"&gt;131300",Catálogo!B3:B1995,"&lt;131500")+SUMIFS(Catálogo!D3:D1995,Catálogo!B3:B1995,"&gt;131300",Catálogo!B3:B1995,"&lt;131500")</f>
        <v>0</v>
      </c>
    </row>
    <row r="10" spans="2:9" x14ac:dyDescent="0.25">
      <c r="B10" s="11" t="s">
        <v>1188</v>
      </c>
      <c r="C10" s="12">
        <f>+SUMIFS(Catálogo!C3:C1995,Catálogo!B3:B1995,"&gt;200000",Catálogo!B3:B1995,"&lt;300000")</f>
        <v>0</v>
      </c>
      <c r="E10" s="11" t="s">
        <v>1201</v>
      </c>
      <c r="F10" s="21">
        <f>+SUMIFS(Catálogo!C3:C1995,Catálogo!B3:B1995,"&gt;500000",Catálogo!B3:B1995,"&lt;560000")</f>
        <v>0</v>
      </c>
      <c r="H10" s="11" t="s">
        <v>1052</v>
      </c>
      <c r="I10" s="16">
        <f>+SUMIF(Deudores[Cuenta 1313 o 1314],1313,Deudores[Saldo registrado en Libros])+SUMIF(Deudores[Cuenta 1313 o 1314],1314,Deudores[Saldo registrado en Libros])</f>
        <v>0</v>
      </c>
    </row>
    <row r="11" spans="2:9" ht="15.75" x14ac:dyDescent="0.25">
      <c r="B11" s="11" t="s">
        <v>1189</v>
      </c>
      <c r="C11" s="17">
        <f>+SUMIFS(Catálogo!D3:D1995,Catálogo!B3:B1995,"&gt;200000",Catálogo!B3:B1995,"&lt;300000")</f>
        <v>0</v>
      </c>
      <c r="E11" s="11" t="s">
        <v>1202</v>
      </c>
      <c r="F11" s="12">
        <f>+SUMIFS(Catálogo!C3:C1995,Catálogo!B3:B1995,"&gt;560000",Catálogo!B3:B1995,"&lt;570000")</f>
        <v>0</v>
      </c>
      <c r="H11" s="22" t="s">
        <v>1183</v>
      </c>
      <c r="I11" s="50">
        <f>+I9-I10</f>
        <v>0</v>
      </c>
    </row>
    <row r="12" spans="2:9" x14ac:dyDescent="0.25">
      <c r="B12" s="14" t="s">
        <v>965</v>
      </c>
      <c r="C12" s="15">
        <f>+C10+C11</f>
        <v>0</v>
      </c>
      <c r="E12" s="11" t="s">
        <v>0</v>
      </c>
      <c r="F12" s="17">
        <f>+SUMIFS(Catálogo!C3:C1995,Catálogo!B3:B1995,"&gt;600000",Catálogo!B3:B1995,"&lt;700000")</f>
        <v>0</v>
      </c>
      <c r="H12" s="11"/>
      <c r="I12" s="23"/>
    </row>
    <row r="13" spans="2:9" ht="15.75" x14ac:dyDescent="0.25">
      <c r="B13" s="11"/>
      <c r="C13" s="16"/>
      <c r="E13" s="14" t="s">
        <v>1</v>
      </c>
      <c r="F13" s="21">
        <f>+F10+F11+F12</f>
        <v>0</v>
      </c>
      <c r="H13" s="24" t="s">
        <v>1040</v>
      </c>
      <c r="I13" s="51">
        <f>+COUNTIF(Deudores[Saldo registrado en Libros],"&lt;0")</f>
        <v>0</v>
      </c>
    </row>
    <row r="14" spans="2:9" ht="15.75" x14ac:dyDescent="0.25">
      <c r="B14" s="14" t="s">
        <v>1190</v>
      </c>
      <c r="C14" s="12">
        <f>+SUMIFS(Catálogo!C3:C1995,Catálogo!B3:B1995,"&gt;300000",Catálogo!B3:B1995,"&lt;400000")</f>
        <v>0</v>
      </c>
      <c r="E14" s="14"/>
      <c r="F14" s="21"/>
      <c r="H14" s="24" t="s">
        <v>1041</v>
      </c>
      <c r="I14" s="51">
        <f>+COUNTIF(Deudores[Deterioro MAYOR QUE Saldo?],"Si")</f>
        <v>0</v>
      </c>
    </row>
    <row r="15" spans="2:9" ht="16.5" thickBot="1" x14ac:dyDescent="0.3">
      <c r="B15" s="11"/>
      <c r="C15" s="12"/>
      <c r="E15" s="18" t="s">
        <v>1183</v>
      </c>
      <c r="F15" s="48">
        <f>+F8-F13</f>
        <v>0</v>
      </c>
      <c r="H15" s="11"/>
      <c r="I15" s="23"/>
    </row>
    <row r="16" spans="2:9" x14ac:dyDescent="0.25">
      <c r="B16" s="14" t="s">
        <v>966</v>
      </c>
      <c r="C16" s="15">
        <f>+C14+C12</f>
        <v>0</v>
      </c>
      <c r="H16" s="11" t="s">
        <v>1027</v>
      </c>
      <c r="I16" s="16">
        <f>+SUMIFS(Catálogo!C3:C1995,Catálogo!B3:B1995,"&gt;132000",Catálogo!B3:B1995,"&lt;132100")+SUMIFS(Catálogo!D3:D1995,Catálogo!B3:B1995,"&gt;132000",Catálogo!B3:B1995,"&lt;132100")</f>
        <v>0</v>
      </c>
    </row>
    <row r="17" spans="2:9" x14ac:dyDescent="0.25">
      <c r="B17" s="11"/>
      <c r="C17" s="16"/>
      <c r="H17" s="11" t="s">
        <v>1053</v>
      </c>
      <c r="I17" s="16">
        <f>+SUM(Deudores[[Deterioro Cuentas en Mora 1-30]:[Deterioro Cuentas en Mora Mayor a 360]])</f>
        <v>0</v>
      </c>
    </row>
    <row r="18" spans="2:9" ht="16.5" thickBot="1" x14ac:dyDescent="0.3">
      <c r="B18" s="18" t="s">
        <v>1183</v>
      </c>
      <c r="C18" s="48">
        <f>+C8-C16</f>
        <v>0</v>
      </c>
      <c r="H18" s="18" t="s">
        <v>1183</v>
      </c>
      <c r="I18" s="48">
        <f>+I16-I17</f>
        <v>0</v>
      </c>
    </row>
    <row r="19" spans="2:9" ht="14.25" customHeight="1" thickBot="1" x14ac:dyDescent="0.3"/>
    <row r="20" spans="2:9" ht="21.75" thickBot="1" x14ac:dyDescent="0.4">
      <c r="B20" s="68" t="s">
        <v>1163</v>
      </c>
      <c r="C20" s="69"/>
      <c r="E20" s="70" t="s">
        <v>1195</v>
      </c>
      <c r="F20" s="71"/>
      <c r="H20" s="65" t="s">
        <v>1019</v>
      </c>
      <c r="I20" s="67"/>
    </row>
    <row r="21" spans="2:9" ht="15.75" x14ac:dyDescent="0.25">
      <c r="B21" s="19" t="s">
        <v>796</v>
      </c>
      <c r="C21" s="49">
        <f>+SUMIFS(Catálogo!C3:C1995,Catálogo!B3:B1995,"&gt;800000",Catálogo!B3:B1995,"&lt;900000")</f>
        <v>0</v>
      </c>
      <c r="E21" s="11" t="s">
        <v>1193</v>
      </c>
      <c r="F21" s="16">
        <f>+SUMIFS(Catálogo!C3:C1995,Catálogo!B3:B1995,"&gt;350100",Catálogo!B3:B1995,"&lt;350200")</f>
        <v>0</v>
      </c>
      <c r="H21" s="9" t="s">
        <v>1020</v>
      </c>
      <c r="I21" s="10">
        <f>+SUMIFS(Catálogo!C3:C1995,Catálogo!B3:B1995,"&gt;200000",Catálogo!B3:B1995,"&lt;300000")+SUMIFS(Catálogo!D3:D1995,Catálogo!B3:B1995,"&gt;200000",Catálogo!B3:B1995,"&lt;300000")</f>
        <v>0</v>
      </c>
    </row>
    <row r="22" spans="2:9" x14ac:dyDescent="0.25">
      <c r="B22" s="14" t="s">
        <v>1210</v>
      </c>
      <c r="C22" s="40">
        <f>+COUNTIFS(Catálogo!C3:C1995,"&lt;&gt;0",Catálogo!B3:B1995,"&gt;800000",Catálogo!B3:B1995,"&lt;900000")</f>
        <v>0</v>
      </c>
      <c r="E22" s="11" t="s">
        <v>1194</v>
      </c>
      <c r="F22" s="16">
        <f>+F11</f>
        <v>0</v>
      </c>
      <c r="H22" s="11" t="s">
        <v>1055</v>
      </c>
      <c r="I22" s="16">
        <f>+SUM(Pasivos[Saldo registrado en libros])</f>
        <v>0</v>
      </c>
    </row>
    <row r="23" spans="2:9" x14ac:dyDescent="0.25">
      <c r="B23" s="11"/>
      <c r="C23" s="12"/>
      <c r="E23" s="11"/>
      <c r="F23" s="16"/>
      <c r="H23" s="11"/>
      <c r="I23" s="23"/>
    </row>
    <row r="24" spans="2:9" ht="16.5" thickBot="1" x14ac:dyDescent="0.3">
      <c r="B24" s="14" t="s">
        <v>797</v>
      </c>
      <c r="C24" s="50">
        <f>+SUMIFS(Catálogo!C3:C1995,Catálogo!B3:B1995,"&gt;900000")</f>
        <v>0</v>
      </c>
      <c r="E24" s="18" t="s">
        <v>1183</v>
      </c>
      <c r="F24" s="48">
        <f>+F21-F22</f>
        <v>0</v>
      </c>
      <c r="H24" s="18" t="s">
        <v>1183</v>
      </c>
      <c r="I24" s="48">
        <f>+I21-I22</f>
        <v>0</v>
      </c>
    </row>
    <row r="25" spans="2:9" ht="15.75" thickBot="1" x14ac:dyDescent="0.3">
      <c r="B25" s="20" t="s">
        <v>1211</v>
      </c>
      <c r="C25" s="41">
        <f>+COUNTIFS(Catálogo!C3:C1995,"&lt;&gt;0",Catálogo!B3:B1995,"&gt;900000")</f>
        <v>0</v>
      </c>
    </row>
  </sheetData>
  <sheetProtection algorithmName="SHA-512" hashValue="8/SrTL+jZWqpKOjMQJPb4o6IhFikG2i2S2tNb1SbWFutX0pg2figQ1fGeGcnytOzaS5YNnZmMeZhJc2W/pS3WA==" saltValue="kDiNVp/JMwTCLYxw9zc91w==" spinCount="100000" sheet="1" selectLockedCells="1"/>
  <mergeCells count="7">
    <mergeCell ref="B4:F4"/>
    <mergeCell ref="H4:I4"/>
    <mergeCell ref="H20:I20"/>
    <mergeCell ref="B20:C20"/>
    <mergeCell ref="E20:F20"/>
    <mergeCell ref="E5:F5"/>
    <mergeCell ref="B5:C5"/>
  </mergeCells>
  <conditionalFormatting sqref="C18">
    <cfRule type="cellIs" dxfId="30" priority="14" operator="notEqual">
      <formula>0</formula>
    </cfRule>
  </conditionalFormatting>
  <conditionalFormatting sqref="C21">
    <cfRule type="cellIs" dxfId="29" priority="13" operator="notEqual">
      <formula>0</formula>
    </cfRule>
  </conditionalFormatting>
  <conditionalFormatting sqref="C24">
    <cfRule type="cellIs" dxfId="28" priority="2" operator="notEqual">
      <formula>0</formula>
    </cfRule>
  </conditionalFormatting>
  <conditionalFormatting sqref="F15">
    <cfRule type="cellIs" dxfId="27" priority="1" operator="notEqual">
      <formula>0</formula>
    </cfRule>
  </conditionalFormatting>
  <conditionalFormatting sqref="F24">
    <cfRule type="cellIs" dxfId="26" priority="10" operator="notEqual">
      <formula>0</formula>
    </cfRule>
  </conditionalFormatting>
  <conditionalFormatting sqref="I7">
    <cfRule type="cellIs" dxfId="25" priority="9" operator="notEqual">
      <formula>0</formula>
    </cfRule>
  </conditionalFormatting>
  <conditionalFormatting sqref="I11">
    <cfRule type="cellIs" dxfId="24" priority="8" operator="notEqual">
      <formula>0</formula>
    </cfRule>
  </conditionalFormatting>
  <conditionalFormatting sqref="I13:I14">
    <cfRule type="cellIs" dxfId="23" priority="6" operator="notEqual">
      <formula>0</formula>
    </cfRule>
  </conditionalFormatting>
  <conditionalFormatting sqref="I18">
    <cfRule type="cellIs" dxfId="22" priority="5" operator="notEqual">
      <formula>0</formula>
    </cfRule>
  </conditionalFormatting>
  <conditionalFormatting sqref="I24">
    <cfRule type="cellIs" dxfId="21" priority="4" operator="not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995"/>
  <sheetViews>
    <sheetView workbookViewId="0">
      <pane ySplit="2" topLeftCell="A3" activePane="bottomLeft" state="frozen"/>
      <selection pane="bottomLeft" activeCell="C3" sqref="C3"/>
    </sheetView>
  </sheetViews>
  <sheetFormatPr defaultColWidth="11.42578125" defaultRowHeight="15" x14ac:dyDescent="0.25"/>
  <cols>
    <col min="1" max="1" width="6.5703125" customWidth="1"/>
    <col min="2" max="2" width="7" customWidth="1"/>
    <col min="3" max="4" width="20.7109375" customWidth="1"/>
    <col min="5" max="5" width="12.140625" bestFit="1" customWidth="1"/>
    <col min="6" max="6" width="28.7109375" customWidth="1"/>
    <col min="7" max="7" width="62.7109375" customWidth="1"/>
    <col min="8" max="9" width="46.7109375" customWidth="1"/>
    <col min="10" max="11" width="6.7109375" customWidth="1"/>
  </cols>
  <sheetData>
    <row r="1" spans="1:11" ht="26.25" customHeight="1" x14ac:dyDescent="0.35">
      <c r="A1" s="81" t="str">
        <f>+"Corte: " &amp; Validación!E1</f>
        <v>Corte: Aquí debe ingresar el año y mes de corte del reporte</v>
      </c>
      <c r="B1" s="81"/>
      <c r="C1" s="81"/>
      <c r="D1" s="81"/>
      <c r="E1" s="81"/>
      <c r="G1" s="27" t="str">
        <f>+"Vigilado: " &amp; Validación!E2</f>
        <v>Vigilado: Aquí debe ingresar el NIT y/o la Razón Social de su Empresa</v>
      </c>
    </row>
    <row r="2" spans="1:11" ht="54.95" customHeight="1" x14ac:dyDescent="0.25">
      <c r="A2" s="45" t="s">
        <v>1204</v>
      </c>
      <c r="B2" s="28" t="s">
        <v>968</v>
      </c>
      <c r="C2" s="28" t="s">
        <v>1161</v>
      </c>
      <c r="D2" s="28" t="s">
        <v>1162</v>
      </c>
      <c r="E2" s="28" t="s">
        <v>932</v>
      </c>
      <c r="F2" s="28" t="s">
        <v>933</v>
      </c>
      <c r="G2" s="28" t="s">
        <v>961</v>
      </c>
      <c r="H2" s="28" t="s">
        <v>962</v>
      </c>
      <c r="I2" s="28" t="s">
        <v>963</v>
      </c>
      <c r="J2" s="45" t="s">
        <v>1203</v>
      </c>
      <c r="K2" s="45" t="s">
        <v>1205</v>
      </c>
    </row>
    <row r="3" spans="1:11" x14ac:dyDescent="0.25">
      <c r="A3" s="4">
        <v>11</v>
      </c>
      <c r="B3" s="4">
        <v>110101</v>
      </c>
      <c r="C3" s="2">
        <v>0</v>
      </c>
      <c r="D3" s="2">
        <v>0</v>
      </c>
      <c r="E3" s="1"/>
      <c r="F3" s="1"/>
      <c r="G3" s="46" t="s">
        <v>2</v>
      </c>
      <c r="H3" s="46" t="s">
        <v>750</v>
      </c>
      <c r="I3" s="46" t="s">
        <v>251</v>
      </c>
      <c r="J3" s="4">
        <f>+VALUE(LEFT(B3,1))</f>
        <v>1</v>
      </c>
      <c r="K3" s="4">
        <f>+VALUE(LEFT(B3,4))</f>
        <v>1101</v>
      </c>
    </row>
    <row r="4" spans="1:11" x14ac:dyDescent="0.25">
      <c r="A4" s="4"/>
      <c r="B4" s="4">
        <v>110102</v>
      </c>
      <c r="C4" s="2">
        <v>0</v>
      </c>
      <c r="D4" s="2">
        <v>0</v>
      </c>
      <c r="E4" s="1"/>
      <c r="F4" s="1"/>
      <c r="G4" s="46" t="s">
        <v>3</v>
      </c>
      <c r="H4" s="46" t="s">
        <v>750</v>
      </c>
      <c r="I4" s="46" t="s">
        <v>251</v>
      </c>
      <c r="J4" s="4">
        <f t="shared" ref="J4:J67" si="0">+VALUE(LEFT(B4,1))</f>
        <v>1</v>
      </c>
      <c r="K4" s="4">
        <f t="shared" ref="K4:K67" si="1">+VALUE(LEFT(B4,4))</f>
        <v>1101</v>
      </c>
    </row>
    <row r="5" spans="1:11" x14ac:dyDescent="0.25">
      <c r="A5" s="4"/>
      <c r="B5" s="4">
        <v>110103</v>
      </c>
      <c r="C5" s="2">
        <v>0</v>
      </c>
      <c r="D5" s="2">
        <v>0</v>
      </c>
      <c r="E5" s="1"/>
      <c r="F5" s="1"/>
      <c r="G5" s="46" t="s">
        <v>4</v>
      </c>
      <c r="H5" s="46" t="s">
        <v>750</v>
      </c>
      <c r="I5" s="46" t="s">
        <v>251</v>
      </c>
      <c r="J5" s="4">
        <f t="shared" si="0"/>
        <v>1</v>
      </c>
      <c r="K5" s="4">
        <f t="shared" si="1"/>
        <v>1101</v>
      </c>
    </row>
    <row r="6" spans="1:11" x14ac:dyDescent="0.25">
      <c r="A6" s="4"/>
      <c r="B6" s="4">
        <v>110104</v>
      </c>
      <c r="C6" s="2">
        <v>0</v>
      </c>
      <c r="D6" s="2">
        <v>0</v>
      </c>
      <c r="E6" s="1"/>
      <c r="F6" s="1"/>
      <c r="G6" s="46" t="s">
        <v>5</v>
      </c>
      <c r="H6" s="46" t="s">
        <v>750</v>
      </c>
      <c r="I6" s="46" t="s">
        <v>251</v>
      </c>
      <c r="J6" s="4">
        <f t="shared" si="0"/>
        <v>1</v>
      </c>
      <c r="K6" s="4">
        <f t="shared" si="1"/>
        <v>1101</v>
      </c>
    </row>
    <row r="7" spans="1:11" x14ac:dyDescent="0.25">
      <c r="A7" s="4"/>
      <c r="B7" s="4">
        <v>110105</v>
      </c>
      <c r="C7" s="2">
        <v>0</v>
      </c>
      <c r="D7" s="2">
        <v>0</v>
      </c>
      <c r="E7" s="1"/>
      <c r="F7" s="1"/>
      <c r="G7" s="46" t="s">
        <v>6</v>
      </c>
      <c r="H7" s="46" t="s">
        <v>750</v>
      </c>
      <c r="I7" s="46" t="s">
        <v>251</v>
      </c>
      <c r="J7" s="4">
        <f t="shared" si="0"/>
        <v>1</v>
      </c>
      <c r="K7" s="4">
        <f t="shared" si="1"/>
        <v>1101</v>
      </c>
    </row>
    <row r="8" spans="1:11" x14ac:dyDescent="0.25">
      <c r="A8" s="4"/>
      <c r="B8" s="4">
        <v>110106</v>
      </c>
      <c r="C8" s="2">
        <v>0</v>
      </c>
      <c r="D8" s="2">
        <v>0</v>
      </c>
      <c r="E8" s="1"/>
      <c r="F8" s="1"/>
      <c r="G8" s="46" t="s">
        <v>7</v>
      </c>
      <c r="H8" s="46" t="s">
        <v>750</v>
      </c>
      <c r="I8" s="46" t="s">
        <v>251</v>
      </c>
      <c r="J8" s="4">
        <f t="shared" si="0"/>
        <v>1</v>
      </c>
      <c r="K8" s="4">
        <f t="shared" si="1"/>
        <v>1101</v>
      </c>
    </row>
    <row r="9" spans="1:11" x14ac:dyDescent="0.25">
      <c r="A9" s="4"/>
      <c r="B9" s="4">
        <v>110107</v>
      </c>
      <c r="C9" s="2">
        <v>0</v>
      </c>
      <c r="D9" s="2">
        <v>0</v>
      </c>
      <c r="E9" s="1"/>
      <c r="F9" s="1"/>
      <c r="G9" s="46" t="s">
        <v>8</v>
      </c>
      <c r="H9" s="46" t="s">
        <v>750</v>
      </c>
      <c r="I9" s="46" t="s">
        <v>251</v>
      </c>
      <c r="J9" s="4">
        <f t="shared" si="0"/>
        <v>1</v>
      </c>
      <c r="K9" s="4">
        <f t="shared" si="1"/>
        <v>1101</v>
      </c>
    </row>
    <row r="10" spans="1:11" ht="30" x14ac:dyDescent="0.25">
      <c r="A10" s="4"/>
      <c r="B10" s="4">
        <v>110108</v>
      </c>
      <c r="C10" s="2">
        <v>0</v>
      </c>
      <c r="D10" s="2">
        <v>0</v>
      </c>
      <c r="E10" s="1"/>
      <c r="F10" s="1"/>
      <c r="G10" s="46" t="s">
        <v>9</v>
      </c>
      <c r="H10" s="46" t="s">
        <v>750</v>
      </c>
      <c r="I10" s="46" t="s">
        <v>251</v>
      </c>
      <c r="J10" s="4">
        <f t="shared" si="0"/>
        <v>1</v>
      </c>
      <c r="K10" s="4">
        <f t="shared" si="1"/>
        <v>1101</v>
      </c>
    </row>
    <row r="11" spans="1:11" x14ac:dyDescent="0.25">
      <c r="A11" s="4"/>
      <c r="B11" s="4">
        <v>110109</v>
      </c>
      <c r="C11" s="2">
        <v>0</v>
      </c>
      <c r="D11" s="2">
        <v>0</v>
      </c>
      <c r="E11" s="1"/>
      <c r="F11" s="1"/>
      <c r="G11" s="46" t="s">
        <v>10</v>
      </c>
      <c r="H11" s="46" t="s">
        <v>750</v>
      </c>
      <c r="I11" s="46" t="s">
        <v>251</v>
      </c>
      <c r="J11" s="4">
        <f t="shared" si="0"/>
        <v>1</v>
      </c>
      <c r="K11" s="4">
        <f t="shared" si="1"/>
        <v>1101</v>
      </c>
    </row>
    <row r="12" spans="1:11" ht="30" x14ac:dyDescent="0.25">
      <c r="A12" s="4"/>
      <c r="B12" s="4">
        <v>110201</v>
      </c>
      <c r="C12" s="2">
        <v>0</v>
      </c>
      <c r="D12" s="2">
        <v>0</v>
      </c>
      <c r="E12" s="1"/>
      <c r="F12" s="1"/>
      <c r="G12" s="46" t="s">
        <v>11</v>
      </c>
      <c r="H12" s="46" t="s">
        <v>798</v>
      </c>
      <c r="I12" s="46" t="s">
        <v>251</v>
      </c>
      <c r="J12" s="4">
        <f t="shared" si="0"/>
        <v>1</v>
      </c>
      <c r="K12" s="4">
        <f t="shared" si="1"/>
        <v>1102</v>
      </c>
    </row>
    <row r="13" spans="1:11" ht="30" x14ac:dyDescent="0.25">
      <c r="A13" s="4"/>
      <c r="B13" s="4">
        <v>110202</v>
      </c>
      <c r="C13" s="2">
        <v>0</v>
      </c>
      <c r="D13" s="2">
        <v>0</v>
      </c>
      <c r="E13" s="1"/>
      <c r="F13" s="1"/>
      <c r="G13" s="46" t="s">
        <v>12</v>
      </c>
      <c r="H13" s="46" t="s">
        <v>798</v>
      </c>
      <c r="I13" s="46" t="s">
        <v>251</v>
      </c>
      <c r="J13" s="4">
        <f t="shared" si="0"/>
        <v>1</v>
      </c>
      <c r="K13" s="4">
        <f t="shared" si="1"/>
        <v>1102</v>
      </c>
    </row>
    <row r="14" spans="1:11" ht="30" x14ac:dyDescent="0.25">
      <c r="A14" s="4"/>
      <c r="B14" s="4">
        <v>110203</v>
      </c>
      <c r="C14" s="2">
        <v>0</v>
      </c>
      <c r="D14" s="2">
        <v>0</v>
      </c>
      <c r="E14" s="1"/>
      <c r="F14" s="1"/>
      <c r="G14" s="46" t="s">
        <v>13</v>
      </c>
      <c r="H14" s="46" t="s">
        <v>798</v>
      </c>
      <c r="I14" s="46" t="s">
        <v>251</v>
      </c>
      <c r="J14" s="4">
        <f t="shared" si="0"/>
        <v>1</v>
      </c>
      <c r="K14" s="4">
        <f t="shared" si="1"/>
        <v>1102</v>
      </c>
    </row>
    <row r="15" spans="1:11" ht="30" x14ac:dyDescent="0.25">
      <c r="A15" s="4"/>
      <c r="B15" s="4">
        <v>110204</v>
      </c>
      <c r="C15" s="2">
        <v>0</v>
      </c>
      <c r="D15" s="2">
        <v>0</v>
      </c>
      <c r="E15" s="1"/>
      <c r="F15" s="1"/>
      <c r="G15" s="46" t="s">
        <v>14</v>
      </c>
      <c r="H15" s="46" t="s">
        <v>798</v>
      </c>
      <c r="I15" s="46" t="s">
        <v>251</v>
      </c>
      <c r="J15" s="4">
        <f t="shared" si="0"/>
        <v>1</v>
      </c>
      <c r="K15" s="4">
        <f t="shared" si="1"/>
        <v>1102</v>
      </c>
    </row>
    <row r="16" spans="1:11" ht="30" x14ac:dyDescent="0.25">
      <c r="A16" s="4"/>
      <c r="B16" s="4">
        <v>110207</v>
      </c>
      <c r="C16" s="2">
        <v>0</v>
      </c>
      <c r="D16" s="2">
        <v>0</v>
      </c>
      <c r="E16" s="1"/>
      <c r="F16" s="1"/>
      <c r="G16" s="46" t="s">
        <v>15</v>
      </c>
      <c r="H16" s="46" t="s">
        <v>798</v>
      </c>
      <c r="I16" s="46" t="s">
        <v>251</v>
      </c>
      <c r="J16" s="4">
        <f t="shared" si="0"/>
        <v>1</v>
      </c>
      <c r="K16" s="4">
        <f t="shared" si="1"/>
        <v>1102</v>
      </c>
    </row>
    <row r="17" spans="1:11" ht="30" x14ac:dyDescent="0.25">
      <c r="A17" s="4"/>
      <c r="B17" s="4">
        <v>110208</v>
      </c>
      <c r="C17" s="2">
        <v>0</v>
      </c>
      <c r="D17" s="2">
        <v>0</v>
      </c>
      <c r="E17" s="1"/>
      <c r="F17" s="1"/>
      <c r="G17" s="46" t="s">
        <v>16</v>
      </c>
      <c r="H17" s="46" t="s">
        <v>798</v>
      </c>
      <c r="I17" s="46" t="s">
        <v>251</v>
      </c>
      <c r="J17" s="4">
        <f t="shared" si="0"/>
        <v>1</v>
      </c>
      <c r="K17" s="4">
        <f t="shared" si="1"/>
        <v>1102</v>
      </c>
    </row>
    <row r="18" spans="1:11" ht="30" x14ac:dyDescent="0.25">
      <c r="A18" s="4"/>
      <c r="B18" s="4">
        <v>110209</v>
      </c>
      <c r="C18" s="2">
        <v>0</v>
      </c>
      <c r="D18" s="2">
        <v>0</v>
      </c>
      <c r="E18" s="1"/>
      <c r="F18" s="1"/>
      <c r="G18" s="46" t="s">
        <v>17</v>
      </c>
      <c r="H18" s="46" t="s">
        <v>798</v>
      </c>
      <c r="I18" s="46" t="s">
        <v>251</v>
      </c>
      <c r="J18" s="4">
        <f t="shared" si="0"/>
        <v>1</v>
      </c>
      <c r="K18" s="4">
        <f t="shared" si="1"/>
        <v>1102</v>
      </c>
    </row>
    <row r="19" spans="1:11" x14ac:dyDescent="0.25">
      <c r="A19" s="4"/>
      <c r="B19" s="4">
        <v>110301</v>
      </c>
      <c r="C19" s="2">
        <v>0</v>
      </c>
      <c r="D19" s="2">
        <v>0</v>
      </c>
      <c r="E19" s="1"/>
      <c r="F19" s="1"/>
      <c r="G19" s="46" t="s">
        <v>18</v>
      </c>
      <c r="H19" s="46" t="s">
        <v>799</v>
      </c>
      <c r="I19" s="46" t="s">
        <v>251</v>
      </c>
      <c r="J19" s="4">
        <f t="shared" si="0"/>
        <v>1</v>
      </c>
      <c r="K19" s="4">
        <f t="shared" si="1"/>
        <v>1103</v>
      </c>
    </row>
    <row r="20" spans="1:11" x14ac:dyDescent="0.25">
      <c r="A20" s="4"/>
      <c r="B20" s="4">
        <v>110302</v>
      </c>
      <c r="C20" s="2">
        <v>0</v>
      </c>
      <c r="D20" s="2">
        <v>0</v>
      </c>
      <c r="E20" s="1"/>
      <c r="F20" s="1"/>
      <c r="G20" s="46" t="s">
        <v>19</v>
      </c>
      <c r="H20" s="46" t="s">
        <v>799</v>
      </c>
      <c r="I20" s="46" t="s">
        <v>251</v>
      </c>
      <c r="J20" s="4">
        <f t="shared" si="0"/>
        <v>1</v>
      </c>
      <c r="K20" s="4">
        <f t="shared" si="1"/>
        <v>1103</v>
      </c>
    </row>
    <row r="21" spans="1:11" x14ac:dyDescent="0.25">
      <c r="A21" s="4"/>
      <c r="B21" s="4">
        <v>110303</v>
      </c>
      <c r="C21" s="2">
        <v>0</v>
      </c>
      <c r="D21" s="2">
        <v>0</v>
      </c>
      <c r="E21" s="1"/>
      <c r="F21" s="1"/>
      <c r="G21" s="46" t="s">
        <v>16</v>
      </c>
      <c r="H21" s="46" t="s">
        <v>799</v>
      </c>
      <c r="I21" s="46" t="s">
        <v>251</v>
      </c>
      <c r="J21" s="4">
        <f t="shared" si="0"/>
        <v>1</v>
      </c>
      <c r="K21" s="4">
        <f t="shared" si="1"/>
        <v>1103</v>
      </c>
    </row>
    <row r="22" spans="1:11" ht="30" x14ac:dyDescent="0.25">
      <c r="A22" s="4"/>
      <c r="B22" s="4">
        <v>110304</v>
      </c>
      <c r="C22" s="2">
        <v>0</v>
      </c>
      <c r="D22" s="2">
        <v>0</v>
      </c>
      <c r="E22" s="1"/>
      <c r="F22" s="1"/>
      <c r="G22" s="46" t="s">
        <v>20</v>
      </c>
      <c r="H22" s="46" t="s">
        <v>799</v>
      </c>
      <c r="I22" s="46" t="s">
        <v>251</v>
      </c>
      <c r="J22" s="4">
        <f t="shared" si="0"/>
        <v>1</v>
      </c>
      <c r="K22" s="4">
        <f t="shared" si="1"/>
        <v>1103</v>
      </c>
    </row>
    <row r="23" spans="1:11" x14ac:dyDescent="0.25">
      <c r="A23" s="4"/>
      <c r="B23" s="4">
        <v>110305</v>
      </c>
      <c r="C23" s="2">
        <v>0</v>
      </c>
      <c r="D23" s="2">
        <v>0</v>
      </c>
      <c r="E23" s="1"/>
      <c r="F23" s="1"/>
      <c r="G23" s="46" t="s">
        <v>21</v>
      </c>
      <c r="H23" s="46" t="s">
        <v>799</v>
      </c>
      <c r="I23" s="46" t="s">
        <v>251</v>
      </c>
      <c r="J23" s="4">
        <f t="shared" si="0"/>
        <v>1</v>
      </c>
      <c r="K23" s="4">
        <f t="shared" si="1"/>
        <v>1103</v>
      </c>
    </row>
    <row r="24" spans="1:11" x14ac:dyDescent="0.25">
      <c r="A24" s="4"/>
      <c r="B24" s="4">
        <v>110306</v>
      </c>
      <c r="C24" s="2">
        <v>0</v>
      </c>
      <c r="D24" s="2">
        <v>0</v>
      </c>
      <c r="E24" s="1"/>
      <c r="F24" s="1"/>
      <c r="G24" s="46" t="s">
        <v>22</v>
      </c>
      <c r="H24" s="46" t="s">
        <v>799</v>
      </c>
      <c r="I24" s="46" t="s">
        <v>251</v>
      </c>
      <c r="J24" s="4">
        <f t="shared" si="0"/>
        <v>1</v>
      </c>
      <c r="K24" s="4">
        <f t="shared" si="1"/>
        <v>1103</v>
      </c>
    </row>
    <row r="25" spans="1:11" ht="30" x14ac:dyDescent="0.25">
      <c r="A25" s="4">
        <v>12</v>
      </c>
      <c r="B25" s="4">
        <v>120101</v>
      </c>
      <c r="C25" s="2">
        <v>0</v>
      </c>
      <c r="D25" s="2">
        <v>0</v>
      </c>
      <c r="E25" s="1"/>
      <c r="F25" s="1"/>
      <c r="G25" s="46" t="s">
        <v>23</v>
      </c>
      <c r="H25" s="46" t="s">
        <v>800</v>
      </c>
      <c r="I25" s="46" t="s">
        <v>260</v>
      </c>
      <c r="J25" s="4">
        <f t="shared" si="0"/>
        <v>1</v>
      </c>
      <c r="K25" s="4">
        <f t="shared" si="1"/>
        <v>1201</v>
      </c>
    </row>
    <row r="26" spans="1:11" ht="30" x14ac:dyDescent="0.25">
      <c r="A26" s="4"/>
      <c r="B26" s="4">
        <v>120102</v>
      </c>
      <c r="C26" s="2">
        <v>0</v>
      </c>
      <c r="D26" s="2">
        <v>0</v>
      </c>
      <c r="E26" s="1"/>
      <c r="F26" s="1"/>
      <c r="G26" s="46" t="s">
        <v>24</v>
      </c>
      <c r="H26" s="46" t="s">
        <v>800</v>
      </c>
      <c r="I26" s="46" t="s">
        <v>260</v>
      </c>
      <c r="J26" s="4">
        <f t="shared" si="0"/>
        <v>1</v>
      </c>
      <c r="K26" s="4">
        <f t="shared" si="1"/>
        <v>1201</v>
      </c>
    </row>
    <row r="27" spans="1:11" x14ac:dyDescent="0.25">
      <c r="A27" s="4"/>
      <c r="B27" s="4">
        <v>120103</v>
      </c>
      <c r="C27" s="2">
        <v>0</v>
      </c>
      <c r="D27" s="2">
        <v>0</v>
      </c>
      <c r="E27" s="1"/>
      <c r="F27" s="1"/>
      <c r="G27" s="46" t="s">
        <v>25</v>
      </c>
      <c r="H27" s="46" t="s">
        <v>800</v>
      </c>
      <c r="I27" s="46" t="s">
        <v>260</v>
      </c>
      <c r="J27" s="4">
        <f t="shared" si="0"/>
        <v>1</v>
      </c>
      <c r="K27" s="4">
        <f t="shared" si="1"/>
        <v>1201</v>
      </c>
    </row>
    <row r="28" spans="1:11" x14ac:dyDescent="0.25">
      <c r="A28" s="4"/>
      <c r="B28" s="4">
        <v>120104</v>
      </c>
      <c r="C28" s="2">
        <v>0</v>
      </c>
      <c r="D28" s="2">
        <v>0</v>
      </c>
      <c r="E28" s="1"/>
      <c r="F28" s="1"/>
      <c r="G28" s="46" t="s">
        <v>969</v>
      </c>
      <c r="H28" s="46" t="s">
        <v>800</v>
      </c>
      <c r="I28" s="46" t="s">
        <v>260</v>
      </c>
      <c r="J28" s="4">
        <f t="shared" si="0"/>
        <v>1</v>
      </c>
      <c r="K28" s="4">
        <f t="shared" si="1"/>
        <v>1201</v>
      </c>
    </row>
    <row r="29" spans="1:11" x14ac:dyDescent="0.25">
      <c r="A29" s="4"/>
      <c r="B29" s="4">
        <v>120105</v>
      </c>
      <c r="C29" s="2">
        <v>0</v>
      </c>
      <c r="D29" s="2">
        <v>0</v>
      </c>
      <c r="E29" s="1"/>
      <c r="F29" s="1"/>
      <c r="G29" s="46" t="s">
        <v>970</v>
      </c>
      <c r="H29" s="46" t="s">
        <v>800</v>
      </c>
      <c r="I29" s="46" t="s">
        <v>260</v>
      </c>
      <c r="J29" s="4">
        <f t="shared" si="0"/>
        <v>1</v>
      </c>
      <c r="K29" s="4">
        <f t="shared" si="1"/>
        <v>1201</v>
      </c>
    </row>
    <row r="30" spans="1:11" ht="30" x14ac:dyDescent="0.25">
      <c r="A30" s="4"/>
      <c r="B30" s="4">
        <v>120107</v>
      </c>
      <c r="C30" s="2">
        <v>0</v>
      </c>
      <c r="D30" s="2">
        <v>0</v>
      </c>
      <c r="E30" s="1"/>
      <c r="F30" s="1"/>
      <c r="G30" s="46" t="s">
        <v>26</v>
      </c>
      <c r="H30" s="46" t="s">
        <v>800</v>
      </c>
      <c r="I30" s="46" t="s">
        <v>260</v>
      </c>
      <c r="J30" s="4">
        <f t="shared" si="0"/>
        <v>1</v>
      </c>
      <c r="K30" s="4">
        <f t="shared" si="1"/>
        <v>1201</v>
      </c>
    </row>
    <row r="31" spans="1:11" x14ac:dyDescent="0.25">
      <c r="A31" s="4"/>
      <c r="B31" s="4">
        <v>120108</v>
      </c>
      <c r="C31" s="2">
        <v>0</v>
      </c>
      <c r="D31" s="2">
        <v>0</v>
      </c>
      <c r="E31" s="1"/>
      <c r="F31" s="1"/>
      <c r="G31" s="46" t="s">
        <v>702</v>
      </c>
      <c r="H31" s="46" t="s">
        <v>800</v>
      </c>
      <c r="I31" s="46" t="s">
        <v>260</v>
      </c>
      <c r="J31" s="4">
        <f t="shared" si="0"/>
        <v>1</v>
      </c>
      <c r="K31" s="4">
        <f t="shared" si="1"/>
        <v>1201</v>
      </c>
    </row>
    <row r="32" spans="1:11" x14ac:dyDescent="0.25">
      <c r="A32" s="4"/>
      <c r="B32" s="4">
        <v>120109</v>
      </c>
      <c r="C32" s="2">
        <v>0</v>
      </c>
      <c r="D32" s="2">
        <v>0</v>
      </c>
      <c r="E32" s="1"/>
      <c r="F32" s="1"/>
      <c r="G32" s="46" t="s">
        <v>27</v>
      </c>
      <c r="H32" s="46" t="s">
        <v>800</v>
      </c>
      <c r="I32" s="46" t="s">
        <v>260</v>
      </c>
      <c r="J32" s="4">
        <f t="shared" si="0"/>
        <v>1</v>
      </c>
      <c r="K32" s="4">
        <f t="shared" si="1"/>
        <v>1201</v>
      </c>
    </row>
    <row r="33" spans="1:11" ht="30" x14ac:dyDescent="0.25">
      <c r="A33" s="4"/>
      <c r="B33" s="4">
        <v>120110</v>
      </c>
      <c r="C33" s="2">
        <v>0</v>
      </c>
      <c r="D33" s="2">
        <v>0</v>
      </c>
      <c r="E33" s="1"/>
      <c r="F33" s="1"/>
      <c r="G33" s="46" t="s">
        <v>28</v>
      </c>
      <c r="H33" s="46" t="s">
        <v>800</v>
      </c>
      <c r="I33" s="46" t="s">
        <v>260</v>
      </c>
      <c r="J33" s="4">
        <f t="shared" si="0"/>
        <v>1</v>
      </c>
      <c r="K33" s="4">
        <f t="shared" si="1"/>
        <v>1201</v>
      </c>
    </row>
    <row r="34" spans="1:11" x14ac:dyDescent="0.25">
      <c r="A34" s="4"/>
      <c r="B34" s="4">
        <v>120111</v>
      </c>
      <c r="C34" s="2">
        <v>0</v>
      </c>
      <c r="D34" s="2">
        <v>0</v>
      </c>
      <c r="E34" s="1"/>
      <c r="F34" s="1"/>
      <c r="G34" s="46" t="s">
        <v>703</v>
      </c>
      <c r="H34" s="46" t="s">
        <v>800</v>
      </c>
      <c r="I34" s="46" t="s">
        <v>260</v>
      </c>
      <c r="J34" s="4">
        <f t="shared" si="0"/>
        <v>1</v>
      </c>
      <c r="K34" s="4">
        <f t="shared" si="1"/>
        <v>1201</v>
      </c>
    </row>
    <row r="35" spans="1:11" x14ac:dyDescent="0.25">
      <c r="A35" s="4"/>
      <c r="B35" s="4">
        <v>120112</v>
      </c>
      <c r="C35" s="2">
        <v>0</v>
      </c>
      <c r="D35" s="2">
        <v>0</v>
      </c>
      <c r="E35" s="1"/>
      <c r="F35" s="1"/>
      <c r="G35" s="46" t="s">
        <v>29</v>
      </c>
      <c r="H35" s="46" t="s">
        <v>800</v>
      </c>
      <c r="I35" s="46" t="s">
        <v>260</v>
      </c>
      <c r="J35" s="4">
        <f t="shared" si="0"/>
        <v>1</v>
      </c>
      <c r="K35" s="4">
        <f t="shared" si="1"/>
        <v>1201</v>
      </c>
    </row>
    <row r="36" spans="1:11" ht="30" x14ac:dyDescent="0.25">
      <c r="A36" s="4"/>
      <c r="B36" s="4">
        <v>120113</v>
      </c>
      <c r="C36" s="2">
        <v>0</v>
      </c>
      <c r="D36" s="2">
        <v>0</v>
      </c>
      <c r="E36" s="1"/>
      <c r="F36" s="1"/>
      <c r="G36" s="46" t="s">
        <v>30</v>
      </c>
      <c r="H36" s="46" t="s">
        <v>800</v>
      </c>
      <c r="I36" s="46" t="s">
        <v>260</v>
      </c>
      <c r="J36" s="4">
        <f t="shared" si="0"/>
        <v>1</v>
      </c>
      <c r="K36" s="4">
        <f t="shared" si="1"/>
        <v>1201</v>
      </c>
    </row>
    <row r="37" spans="1:11" ht="45" x14ac:dyDescent="0.25">
      <c r="A37" s="4"/>
      <c r="B37" s="4">
        <v>120216</v>
      </c>
      <c r="C37" s="2">
        <v>0</v>
      </c>
      <c r="D37" s="2">
        <v>0</v>
      </c>
      <c r="E37" s="1"/>
      <c r="F37" s="1"/>
      <c r="G37" s="46" t="s">
        <v>44</v>
      </c>
      <c r="H37" s="46" t="s">
        <v>801</v>
      </c>
      <c r="I37" s="46" t="s">
        <v>260</v>
      </c>
      <c r="J37" s="4">
        <f t="shared" si="0"/>
        <v>1</v>
      </c>
      <c r="K37" s="4">
        <f t="shared" si="1"/>
        <v>1202</v>
      </c>
    </row>
    <row r="38" spans="1:11" ht="45" x14ac:dyDescent="0.25">
      <c r="A38" s="4"/>
      <c r="B38" s="4">
        <v>120217</v>
      </c>
      <c r="C38" s="2">
        <v>0</v>
      </c>
      <c r="D38" s="2">
        <v>0</v>
      </c>
      <c r="E38" s="1"/>
      <c r="F38" s="1"/>
      <c r="G38" s="46" t="s">
        <v>45</v>
      </c>
      <c r="H38" s="46" t="s">
        <v>801</v>
      </c>
      <c r="I38" s="46" t="s">
        <v>260</v>
      </c>
      <c r="J38" s="4">
        <f t="shared" si="0"/>
        <v>1</v>
      </c>
      <c r="K38" s="4">
        <f t="shared" si="1"/>
        <v>1202</v>
      </c>
    </row>
    <row r="39" spans="1:11" ht="45" x14ac:dyDescent="0.25">
      <c r="A39" s="4"/>
      <c r="B39" s="4">
        <v>120220</v>
      </c>
      <c r="C39" s="2">
        <v>0</v>
      </c>
      <c r="D39" s="2">
        <v>0</v>
      </c>
      <c r="E39" s="1"/>
      <c r="F39" s="1"/>
      <c r="G39" s="46" t="s">
        <v>46</v>
      </c>
      <c r="H39" s="46" t="s">
        <v>801</v>
      </c>
      <c r="I39" s="46" t="s">
        <v>260</v>
      </c>
      <c r="J39" s="4">
        <f t="shared" si="0"/>
        <v>1</v>
      </c>
      <c r="K39" s="4">
        <f t="shared" si="1"/>
        <v>1202</v>
      </c>
    </row>
    <row r="40" spans="1:11" ht="30" x14ac:dyDescent="0.25">
      <c r="A40" s="4"/>
      <c r="B40" s="4">
        <v>120301</v>
      </c>
      <c r="C40" s="2">
        <v>0</v>
      </c>
      <c r="D40" s="2">
        <v>0</v>
      </c>
      <c r="E40" s="1"/>
      <c r="F40" s="1"/>
      <c r="G40" s="46" t="s">
        <v>31</v>
      </c>
      <c r="H40" s="46" t="s">
        <v>802</v>
      </c>
      <c r="I40" s="46" t="s">
        <v>260</v>
      </c>
      <c r="J40" s="4">
        <f t="shared" si="0"/>
        <v>1</v>
      </c>
      <c r="K40" s="4">
        <f t="shared" si="1"/>
        <v>1203</v>
      </c>
    </row>
    <row r="41" spans="1:11" ht="30" x14ac:dyDescent="0.25">
      <c r="A41" s="4"/>
      <c r="B41" s="4">
        <v>120302</v>
      </c>
      <c r="C41" s="2">
        <v>0</v>
      </c>
      <c r="D41" s="2">
        <v>0</v>
      </c>
      <c r="E41" s="1"/>
      <c r="F41" s="1"/>
      <c r="G41" s="46" t="s">
        <v>32</v>
      </c>
      <c r="H41" s="46" t="s">
        <v>802</v>
      </c>
      <c r="I41" s="46" t="s">
        <v>260</v>
      </c>
      <c r="J41" s="4">
        <f t="shared" si="0"/>
        <v>1</v>
      </c>
      <c r="K41" s="4">
        <f t="shared" si="1"/>
        <v>1203</v>
      </c>
    </row>
    <row r="42" spans="1:11" ht="30" x14ac:dyDescent="0.25">
      <c r="A42" s="4"/>
      <c r="B42" s="4">
        <v>120303</v>
      </c>
      <c r="C42" s="2">
        <v>0</v>
      </c>
      <c r="D42" s="2">
        <v>0</v>
      </c>
      <c r="E42" s="1"/>
      <c r="F42" s="1"/>
      <c r="G42" s="46" t="s">
        <v>33</v>
      </c>
      <c r="H42" s="46" t="s">
        <v>802</v>
      </c>
      <c r="I42" s="46" t="s">
        <v>260</v>
      </c>
      <c r="J42" s="4">
        <f t="shared" si="0"/>
        <v>1</v>
      </c>
      <c r="K42" s="4">
        <f t="shared" si="1"/>
        <v>1203</v>
      </c>
    </row>
    <row r="43" spans="1:11" ht="30" x14ac:dyDescent="0.25">
      <c r="A43" s="4"/>
      <c r="B43" s="4">
        <v>120304</v>
      </c>
      <c r="C43" s="2">
        <v>0</v>
      </c>
      <c r="D43" s="2">
        <v>0</v>
      </c>
      <c r="E43" s="1"/>
      <c r="F43" s="1"/>
      <c r="G43" s="46" t="s">
        <v>34</v>
      </c>
      <c r="H43" s="46" t="s">
        <v>802</v>
      </c>
      <c r="I43" s="46" t="s">
        <v>260</v>
      </c>
      <c r="J43" s="4">
        <f t="shared" si="0"/>
        <v>1</v>
      </c>
      <c r="K43" s="4">
        <f t="shared" si="1"/>
        <v>1203</v>
      </c>
    </row>
    <row r="44" spans="1:11" ht="30" x14ac:dyDescent="0.25">
      <c r="A44" s="4"/>
      <c r="B44" s="4">
        <v>120305</v>
      </c>
      <c r="C44" s="2">
        <v>0</v>
      </c>
      <c r="D44" s="2">
        <v>0</v>
      </c>
      <c r="E44" s="1"/>
      <c r="F44" s="1"/>
      <c r="G44" s="46" t="s">
        <v>35</v>
      </c>
      <c r="H44" s="46" t="s">
        <v>802</v>
      </c>
      <c r="I44" s="46" t="s">
        <v>260</v>
      </c>
      <c r="J44" s="4">
        <f t="shared" si="0"/>
        <v>1</v>
      </c>
      <c r="K44" s="4">
        <f t="shared" si="1"/>
        <v>1203</v>
      </c>
    </row>
    <row r="45" spans="1:11" ht="30" x14ac:dyDescent="0.25">
      <c r="A45" s="4"/>
      <c r="B45" s="4">
        <v>120306</v>
      </c>
      <c r="C45" s="2">
        <v>0</v>
      </c>
      <c r="D45" s="2">
        <v>0</v>
      </c>
      <c r="E45" s="1"/>
      <c r="F45" s="1"/>
      <c r="G45" s="46" t="s">
        <v>36</v>
      </c>
      <c r="H45" s="46" t="s">
        <v>802</v>
      </c>
      <c r="I45" s="46" t="s">
        <v>260</v>
      </c>
      <c r="J45" s="4">
        <f t="shared" si="0"/>
        <v>1</v>
      </c>
      <c r="K45" s="4">
        <f t="shared" si="1"/>
        <v>1203</v>
      </c>
    </row>
    <row r="46" spans="1:11" ht="30" x14ac:dyDescent="0.25">
      <c r="A46" s="4"/>
      <c r="B46" s="4">
        <v>120307</v>
      </c>
      <c r="C46" s="2">
        <v>0</v>
      </c>
      <c r="D46" s="2">
        <v>0</v>
      </c>
      <c r="E46" s="1"/>
      <c r="F46" s="1"/>
      <c r="G46" s="46" t="s">
        <v>37</v>
      </c>
      <c r="H46" s="46" t="s">
        <v>802</v>
      </c>
      <c r="I46" s="46" t="s">
        <v>260</v>
      </c>
      <c r="J46" s="4">
        <f t="shared" si="0"/>
        <v>1</v>
      </c>
      <c r="K46" s="4">
        <f t="shared" si="1"/>
        <v>1203</v>
      </c>
    </row>
    <row r="47" spans="1:11" ht="30" x14ac:dyDescent="0.25">
      <c r="A47" s="4"/>
      <c r="B47" s="4">
        <v>120308</v>
      </c>
      <c r="C47" s="2">
        <v>0</v>
      </c>
      <c r="D47" s="2">
        <v>0</v>
      </c>
      <c r="E47" s="1"/>
      <c r="F47" s="1"/>
      <c r="G47" s="46" t="s">
        <v>38</v>
      </c>
      <c r="H47" s="46" t="s">
        <v>802</v>
      </c>
      <c r="I47" s="46" t="s">
        <v>260</v>
      </c>
      <c r="J47" s="4">
        <f t="shared" si="0"/>
        <v>1</v>
      </c>
      <c r="K47" s="4">
        <f t="shared" si="1"/>
        <v>1203</v>
      </c>
    </row>
    <row r="48" spans="1:11" ht="30" x14ac:dyDescent="0.25">
      <c r="A48" s="4"/>
      <c r="B48" s="4">
        <v>120309</v>
      </c>
      <c r="C48" s="2">
        <v>0</v>
      </c>
      <c r="D48" s="2">
        <v>0</v>
      </c>
      <c r="E48" s="1"/>
      <c r="F48" s="1"/>
      <c r="G48" s="46" t="s">
        <v>39</v>
      </c>
      <c r="H48" s="46" t="s">
        <v>802</v>
      </c>
      <c r="I48" s="46" t="s">
        <v>260</v>
      </c>
      <c r="J48" s="4">
        <f t="shared" si="0"/>
        <v>1</v>
      </c>
      <c r="K48" s="4">
        <f t="shared" si="1"/>
        <v>1203</v>
      </c>
    </row>
    <row r="49" spans="1:11" ht="30" x14ac:dyDescent="0.25">
      <c r="A49" s="4"/>
      <c r="B49" s="4">
        <v>120310</v>
      </c>
      <c r="C49" s="2">
        <v>0</v>
      </c>
      <c r="D49" s="2">
        <v>0</v>
      </c>
      <c r="E49" s="1"/>
      <c r="F49" s="1"/>
      <c r="G49" s="46" t="s">
        <v>40</v>
      </c>
      <c r="H49" s="46" t="s">
        <v>802</v>
      </c>
      <c r="I49" s="46" t="s">
        <v>260</v>
      </c>
      <c r="J49" s="4">
        <f t="shared" si="0"/>
        <v>1</v>
      </c>
      <c r="K49" s="4">
        <f t="shared" si="1"/>
        <v>1203</v>
      </c>
    </row>
    <row r="50" spans="1:11" ht="30" x14ac:dyDescent="0.25">
      <c r="A50" s="4"/>
      <c r="B50" s="4">
        <v>120311</v>
      </c>
      <c r="C50" s="2">
        <v>0</v>
      </c>
      <c r="D50" s="2">
        <v>0</v>
      </c>
      <c r="E50" s="1"/>
      <c r="F50" s="1"/>
      <c r="G50" s="46" t="s">
        <v>41</v>
      </c>
      <c r="H50" s="46" t="s">
        <v>802</v>
      </c>
      <c r="I50" s="46" t="s">
        <v>260</v>
      </c>
      <c r="J50" s="4">
        <f t="shared" si="0"/>
        <v>1</v>
      </c>
      <c r="K50" s="4">
        <f t="shared" si="1"/>
        <v>1203</v>
      </c>
    </row>
    <row r="51" spans="1:11" ht="30" x14ac:dyDescent="0.25">
      <c r="A51" s="4"/>
      <c r="B51" s="4">
        <v>120312</v>
      </c>
      <c r="C51" s="2">
        <v>0</v>
      </c>
      <c r="D51" s="2">
        <v>0</v>
      </c>
      <c r="E51" s="1"/>
      <c r="F51" s="1"/>
      <c r="G51" s="46" t="s">
        <v>16</v>
      </c>
      <c r="H51" s="46" t="s">
        <v>802</v>
      </c>
      <c r="I51" s="46" t="s">
        <v>260</v>
      </c>
      <c r="J51" s="4">
        <f t="shared" si="0"/>
        <v>1</v>
      </c>
      <c r="K51" s="4">
        <f t="shared" si="1"/>
        <v>1203</v>
      </c>
    </row>
    <row r="52" spans="1:11" ht="30" x14ac:dyDescent="0.25">
      <c r="A52" s="4"/>
      <c r="B52" s="4">
        <v>120315</v>
      </c>
      <c r="C52" s="2">
        <v>0</v>
      </c>
      <c r="D52" s="2">
        <v>0</v>
      </c>
      <c r="E52" s="1"/>
      <c r="F52" s="1"/>
      <c r="G52" s="46" t="s">
        <v>46</v>
      </c>
      <c r="H52" s="46" t="s">
        <v>802</v>
      </c>
      <c r="I52" s="46" t="s">
        <v>260</v>
      </c>
      <c r="J52" s="4">
        <f t="shared" si="0"/>
        <v>1</v>
      </c>
      <c r="K52" s="4">
        <f t="shared" si="1"/>
        <v>1203</v>
      </c>
    </row>
    <row r="53" spans="1:11" ht="30" x14ac:dyDescent="0.25">
      <c r="A53" s="4"/>
      <c r="B53" s="4">
        <v>120401</v>
      </c>
      <c r="C53" s="2">
        <v>0</v>
      </c>
      <c r="D53" s="2">
        <v>0</v>
      </c>
      <c r="E53" s="1"/>
      <c r="F53" s="1"/>
      <c r="G53" s="46" t="s">
        <v>42</v>
      </c>
      <c r="H53" s="46" t="s">
        <v>971</v>
      </c>
      <c r="I53" s="46" t="s">
        <v>260</v>
      </c>
      <c r="J53" s="4">
        <f t="shared" si="0"/>
        <v>1</v>
      </c>
      <c r="K53" s="4">
        <f t="shared" si="1"/>
        <v>1204</v>
      </c>
    </row>
    <row r="54" spans="1:11" ht="30" x14ac:dyDescent="0.25">
      <c r="A54" s="4"/>
      <c r="B54" s="4">
        <v>120402</v>
      </c>
      <c r="C54" s="2">
        <v>0</v>
      </c>
      <c r="D54" s="2">
        <v>0</v>
      </c>
      <c r="E54" s="1"/>
      <c r="F54" s="1"/>
      <c r="G54" s="46" t="s">
        <v>43</v>
      </c>
      <c r="H54" s="46" t="s">
        <v>971</v>
      </c>
      <c r="I54" s="46" t="s">
        <v>260</v>
      </c>
      <c r="J54" s="4">
        <f t="shared" si="0"/>
        <v>1</v>
      </c>
      <c r="K54" s="4">
        <f t="shared" si="1"/>
        <v>1204</v>
      </c>
    </row>
    <row r="55" spans="1:11" ht="30" x14ac:dyDescent="0.25">
      <c r="A55" s="4"/>
      <c r="B55" s="4">
        <v>120403</v>
      </c>
      <c r="C55" s="2">
        <v>0</v>
      </c>
      <c r="D55" s="2">
        <v>0</v>
      </c>
      <c r="E55" s="1"/>
      <c r="F55" s="1"/>
      <c r="G55" s="46" t="s">
        <v>44</v>
      </c>
      <c r="H55" s="46" t="s">
        <v>971</v>
      </c>
      <c r="I55" s="46" t="s">
        <v>260</v>
      </c>
      <c r="J55" s="4">
        <f t="shared" si="0"/>
        <v>1</v>
      </c>
      <c r="K55" s="4">
        <f t="shared" si="1"/>
        <v>1204</v>
      </c>
    </row>
    <row r="56" spans="1:11" ht="30" x14ac:dyDescent="0.25">
      <c r="A56" s="4"/>
      <c r="B56" s="4">
        <v>120404</v>
      </c>
      <c r="C56" s="2">
        <v>0</v>
      </c>
      <c r="D56" s="2">
        <v>0</v>
      </c>
      <c r="E56" s="1"/>
      <c r="F56" s="1"/>
      <c r="G56" s="46" t="s">
        <v>45</v>
      </c>
      <c r="H56" s="46" t="s">
        <v>971</v>
      </c>
      <c r="I56" s="46" t="s">
        <v>260</v>
      </c>
      <c r="J56" s="4">
        <f t="shared" si="0"/>
        <v>1</v>
      </c>
      <c r="K56" s="4">
        <f t="shared" si="1"/>
        <v>1204</v>
      </c>
    </row>
    <row r="57" spans="1:11" ht="30" x14ac:dyDescent="0.25">
      <c r="A57" s="4"/>
      <c r="B57" s="4">
        <v>120405</v>
      </c>
      <c r="C57" s="2">
        <v>0</v>
      </c>
      <c r="D57" s="2">
        <v>0</v>
      </c>
      <c r="E57" s="1"/>
      <c r="F57" s="1"/>
      <c r="G57" s="46" t="s">
        <v>31</v>
      </c>
      <c r="H57" s="46" t="s">
        <v>971</v>
      </c>
      <c r="I57" s="46" t="s">
        <v>260</v>
      </c>
      <c r="J57" s="4">
        <f t="shared" si="0"/>
        <v>1</v>
      </c>
      <c r="K57" s="4">
        <f t="shared" si="1"/>
        <v>1204</v>
      </c>
    </row>
    <row r="58" spans="1:11" ht="30" x14ac:dyDescent="0.25">
      <c r="A58" s="4"/>
      <c r="B58" s="4">
        <v>120406</v>
      </c>
      <c r="C58" s="2">
        <v>0</v>
      </c>
      <c r="D58" s="2">
        <v>0</v>
      </c>
      <c r="E58" s="1"/>
      <c r="F58" s="1"/>
      <c r="G58" s="46" t="s">
        <v>32</v>
      </c>
      <c r="H58" s="46" t="s">
        <v>971</v>
      </c>
      <c r="I58" s="46" t="s">
        <v>260</v>
      </c>
      <c r="J58" s="4">
        <f t="shared" si="0"/>
        <v>1</v>
      </c>
      <c r="K58" s="4">
        <f t="shared" si="1"/>
        <v>1204</v>
      </c>
    </row>
    <row r="59" spans="1:11" ht="30" x14ac:dyDescent="0.25">
      <c r="A59" s="4"/>
      <c r="B59" s="4">
        <v>120407</v>
      </c>
      <c r="C59" s="2">
        <v>0</v>
      </c>
      <c r="D59" s="2">
        <v>0</v>
      </c>
      <c r="E59" s="1"/>
      <c r="F59" s="1"/>
      <c r="G59" s="46" t="s">
        <v>33</v>
      </c>
      <c r="H59" s="46" t="s">
        <v>971</v>
      </c>
      <c r="I59" s="46" t="s">
        <v>260</v>
      </c>
      <c r="J59" s="4">
        <f t="shared" si="0"/>
        <v>1</v>
      </c>
      <c r="K59" s="4">
        <f t="shared" si="1"/>
        <v>1204</v>
      </c>
    </row>
    <row r="60" spans="1:11" ht="30" x14ac:dyDescent="0.25">
      <c r="A60" s="4"/>
      <c r="B60" s="4">
        <v>120408</v>
      </c>
      <c r="C60" s="2">
        <v>0</v>
      </c>
      <c r="D60" s="2">
        <v>0</v>
      </c>
      <c r="E60" s="1"/>
      <c r="F60" s="1"/>
      <c r="G60" s="46" t="s">
        <v>34</v>
      </c>
      <c r="H60" s="46" t="s">
        <v>971</v>
      </c>
      <c r="I60" s="46" t="s">
        <v>260</v>
      </c>
      <c r="J60" s="4">
        <f t="shared" si="0"/>
        <v>1</v>
      </c>
      <c r="K60" s="4">
        <f t="shared" si="1"/>
        <v>1204</v>
      </c>
    </row>
    <row r="61" spans="1:11" ht="30" x14ac:dyDescent="0.25">
      <c r="A61" s="4"/>
      <c r="B61" s="4">
        <v>120409</v>
      </c>
      <c r="C61" s="2">
        <v>0</v>
      </c>
      <c r="D61" s="2">
        <v>0</v>
      </c>
      <c r="E61" s="1"/>
      <c r="F61" s="1"/>
      <c r="G61" s="46" t="s">
        <v>35</v>
      </c>
      <c r="H61" s="46" t="s">
        <v>971</v>
      </c>
      <c r="I61" s="46" t="s">
        <v>260</v>
      </c>
      <c r="J61" s="4">
        <f t="shared" si="0"/>
        <v>1</v>
      </c>
      <c r="K61" s="4">
        <f t="shared" si="1"/>
        <v>1204</v>
      </c>
    </row>
    <row r="62" spans="1:11" ht="30" x14ac:dyDescent="0.25">
      <c r="A62" s="4"/>
      <c r="B62" s="4">
        <v>120410</v>
      </c>
      <c r="C62" s="2">
        <v>0</v>
      </c>
      <c r="D62" s="2">
        <v>0</v>
      </c>
      <c r="E62" s="1"/>
      <c r="F62" s="1"/>
      <c r="G62" s="46" t="s">
        <v>36</v>
      </c>
      <c r="H62" s="46" t="s">
        <v>971</v>
      </c>
      <c r="I62" s="46" t="s">
        <v>260</v>
      </c>
      <c r="J62" s="4">
        <f t="shared" si="0"/>
        <v>1</v>
      </c>
      <c r="K62" s="4">
        <f t="shared" si="1"/>
        <v>1204</v>
      </c>
    </row>
    <row r="63" spans="1:11" ht="30" x14ac:dyDescent="0.25">
      <c r="A63" s="4"/>
      <c r="B63" s="4">
        <v>120411</v>
      </c>
      <c r="C63" s="2">
        <v>0</v>
      </c>
      <c r="D63" s="2">
        <v>0</v>
      </c>
      <c r="E63" s="1"/>
      <c r="F63" s="1"/>
      <c r="G63" s="46" t="s">
        <v>37</v>
      </c>
      <c r="H63" s="46" t="s">
        <v>971</v>
      </c>
      <c r="I63" s="46" t="s">
        <v>260</v>
      </c>
      <c r="J63" s="4">
        <f t="shared" si="0"/>
        <v>1</v>
      </c>
      <c r="K63" s="4">
        <f t="shared" si="1"/>
        <v>1204</v>
      </c>
    </row>
    <row r="64" spans="1:11" ht="30" x14ac:dyDescent="0.25">
      <c r="A64" s="4"/>
      <c r="B64" s="4">
        <v>120412</v>
      </c>
      <c r="C64" s="2">
        <v>0</v>
      </c>
      <c r="D64" s="2">
        <v>0</v>
      </c>
      <c r="E64" s="1"/>
      <c r="F64" s="1"/>
      <c r="G64" s="46" t="s">
        <v>38</v>
      </c>
      <c r="H64" s="46" t="s">
        <v>971</v>
      </c>
      <c r="I64" s="46" t="s">
        <v>260</v>
      </c>
      <c r="J64" s="4">
        <f t="shared" si="0"/>
        <v>1</v>
      </c>
      <c r="K64" s="4">
        <f t="shared" si="1"/>
        <v>1204</v>
      </c>
    </row>
    <row r="65" spans="1:11" ht="30" x14ac:dyDescent="0.25">
      <c r="A65" s="4"/>
      <c r="B65" s="4">
        <v>120413</v>
      </c>
      <c r="C65" s="2">
        <v>0</v>
      </c>
      <c r="D65" s="2">
        <v>0</v>
      </c>
      <c r="E65" s="1"/>
      <c r="F65" s="1"/>
      <c r="G65" s="46" t="s">
        <v>39</v>
      </c>
      <c r="H65" s="46" t="s">
        <v>971</v>
      </c>
      <c r="I65" s="46" t="s">
        <v>260</v>
      </c>
      <c r="J65" s="4">
        <f t="shared" si="0"/>
        <v>1</v>
      </c>
      <c r="K65" s="4">
        <f t="shared" si="1"/>
        <v>1204</v>
      </c>
    </row>
    <row r="66" spans="1:11" ht="30" x14ac:dyDescent="0.25">
      <c r="A66" s="4"/>
      <c r="B66" s="4">
        <v>120414</v>
      </c>
      <c r="C66" s="2">
        <v>0</v>
      </c>
      <c r="D66" s="2">
        <v>0</v>
      </c>
      <c r="E66" s="1"/>
      <c r="F66" s="1"/>
      <c r="G66" s="46" t="s">
        <v>40</v>
      </c>
      <c r="H66" s="46" t="s">
        <v>971</v>
      </c>
      <c r="I66" s="46" t="s">
        <v>260</v>
      </c>
      <c r="J66" s="4">
        <f t="shared" si="0"/>
        <v>1</v>
      </c>
      <c r="K66" s="4">
        <f t="shared" si="1"/>
        <v>1204</v>
      </c>
    </row>
    <row r="67" spans="1:11" ht="30" x14ac:dyDescent="0.25">
      <c r="A67" s="4"/>
      <c r="B67" s="4">
        <v>120415</v>
      </c>
      <c r="C67" s="2">
        <v>0</v>
      </c>
      <c r="D67" s="2">
        <v>0</v>
      </c>
      <c r="E67" s="1"/>
      <c r="F67" s="1"/>
      <c r="G67" s="46" t="s">
        <v>41</v>
      </c>
      <c r="H67" s="46" t="s">
        <v>971</v>
      </c>
      <c r="I67" s="46" t="s">
        <v>260</v>
      </c>
      <c r="J67" s="4">
        <f t="shared" si="0"/>
        <v>1</v>
      </c>
      <c r="K67" s="4">
        <f t="shared" si="1"/>
        <v>1204</v>
      </c>
    </row>
    <row r="68" spans="1:11" ht="30" x14ac:dyDescent="0.25">
      <c r="A68" s="4"/>
      <c r="B68" s="4">
        <v>120416</v>
      </c>
      <c r="C68" s="2">
        <v>0</v>
      </c>
      <c r="D68" s="2">
        <v>0</v>
      </c>
      <c r="E68" s="1"/>
      <c r="F68" s="1"/>
      <c r="G68" s="46" t="s">
        <v>16</v>
      </c>
      <c r="H68" s="46" t="s">
        <v>971</v>
      </c>
      <c r="I68" s="46" t="s">
        <v>260</v>
      </c>
      <c r="J68" s="4">
        <f t="shared" ref="J68:J131" si="2">+VALUE(LEFT(B68,1))</f>
        <v>1</v>
      </c>
      <c r="K68" s="4">
        <f t="shared" ref="K68:K131" si="3">+VALUE(LEFT(B68,4))</f>
        <v>1204</v>
      </c>
    </row>
    <row r="69" spans="1:11" ht="30" x14ac:dyDescent="0.25">
      <c r="A69" s="4"/>
      <c r="B69" s="4">
        <v>120419</v>
      </c>
      <c r="C69" s="2">
        <v>0</v>
      </c>
      <c r="D69" s="2">
        <v>0</v>
      </c>
      <c r="E69" s="1"/>
      <c r="F69" s="1"/>
      <c r="G69" s="46" t="s">
        <v>46</v>
      </c>
      <c r="H69" s="46" t="s">
        <v>971</v>
      </c>
      <c r="I69" s="46" t="s">
        <v>260</v>
      </c>
      <c r="J69" s="4">
        <f t="shared" si="2"/>
        <v>1</v>
      </c>
      <c r="K69" s="4">
        <f t="shared" si="3"/>
        <v>1204</v>
      </c>
    </row>
    <row r="70" spans="1:11" ht="30" x14ac:dyDescent="0.25">
      <c r="A70" s="4"/>
      <c r="B70" s="4">
        <v>120701</v>
      </c>
      <c r="C70" s="2">
        <v>0</v>
      </c>
      <c r="D70" s="2">
        <v>0</v>
      </c>
      <c r="E70" s="1"/>
      <c r="F70" s="1"/>
      <c r="G70" s="46" t="s">
        <v>42</v>
      </c>
      <c r="H70" s="46" t="s">
        <v>26</v>
      </c>
      <c r="I70" s="46" t="s">
        <v>260</v>
      </c>
      <c r="J70" s="4">
        <f t="shared" si="2"/>
        <v>1</v>
      </c>
      <c r="K70" s="4">
        <f t="shared" si="3"/>
        <v>1207</v>
      </c>
    </row>
    <row r="71" spans="1:11" ht="30" x14ac:dyDescent="0.25">
      <c r="A71" s="4"/>
      <c r="B71" s="4">
        <v>120702</v>
      </c>
      <c r="C71" s="2">
        <v>0</v>
      </c>
      <c r="D71" s="2">
        <v>0</v>
      </c>
      <c r="E71" s="1"/>
      <c r="F71" s="1"/>
      <c r="G71" s="46" t="s">
        <v>43</v>
      </c>
      <c r="H71" s="46" t="s">
        <v>26</v>
      </c>
      <c r="I71" s="46" t="s">
        <v>260</v>
      </c>
      <c r="J71" s="4">
        <f t="shared" si="2"/>
        <v>1</v>
      </c>
      <c r="K71" s="4">
        <f t="shared" si="3"/>
        <v>1207</v>
      </c>
    </row>
    <row r="72" spans="1:11" ht="30" x14ac:dyDescent="0.25">
      <c r="A72" s="4"/>
      <c r="B72" s="4">
        <v>120703</v>
      </c>
      <c r="C72" s="2">
        <v>0</v>
      </c>
      <c r="D72" s="2">
        <v>0</v>
      </c>
      <c r="E72" s="1"/>
      <c r="F72" s="1"/>
      <c r="G72" s="46" t="s">
        <v>44</v>
      </c>
      <c r="H72" s="46" t="s">
        <v>26</v>
      </c>
      <c r="I72" s="46" t="s">
        <v>260</v>
      </c>
      <c r="J72" s="4">
        <f t="shared" si="2"/>
        <v>1</v>
      </c>
      <c r="K72" s="4">
        <f t="shared" si="3"/>
        <v>1207</v>
      </c>
    </row>
    <row r="73" spans="1:11" ht="30" x14ac:dyDescent="0.25">
      <c r="A73" s="4"/>
      <c r="B73" s="4">
        <v>120704</v>
      </c>
      <c r="C73" s="2">
        <v>0</v>
      </c>
      <c r="D73" s="2">
        <v>0</v>
      </c>
      <c r="E73" s="1"/>
      <c r="F73" s="1"/>
      <c r="G73" s="46" t="s">
        <v>45</v>
      </c>
      <c r="H73" s="46" t="s">
        <v>26</v>
      </c>
      <c r="I73" s="46" t="s">
        <v>260</v>
      </c>
      <c r="J73" s="4">
        <f t="shared" si="2"/>
        <v>1</v>
      </c>
      <c r="K73" s="4">
        <f t="shared" si="3"/>
        <v>1207</v>
      </c>
    </row>
    <row r="74" spans="1:11" ht="30" x14ac:dyDescent="0.25">
      <c r="A74" s="4"/>
      <c r="B74" s="4">
        <v>120705</v>
      </c>
      <c r="C74" s="2">
        <v>0</v>
      </c>
      <c r="D74" s="2">
        <v>0</v>
      </c>
      <c r="E74" s="1"/>
      <c r="F74" s="1"/>
      <c r="G74" s="46" t="s">
        <v>49</v>
      </c>
      <c r="H74" s="46" t="s">
        <v>26</v>
      </c>
      <c r="I74" s="46" t="s">
        <v>260</v>
      </c>
      <c r="J74" s="4">
        <f t="shared" si="2"/>
        <v>1</v>
      </c>
      <c r="K74" s="4">
        <f t="shared" si="3"/>
        <v>1207</v>
      </c>
    </row>
    <row r="75" spans="1:11" ht="30" x14ac:dyDescent="0.25">
      <c r="A75" s="4"/>
      <c r="B75" s="4">
        <v>120706</v>
      </c>
      <c r="C75" s="2">
        <v>0</v>
      </c>
      <c r="D75" s="2">
        <v>0</v>
      </c>
      <c r="E75" s="1"/>
      <c r="F75" s="1"/>
      <c r="G75" s="46" t="s">
        <v>47</v>
      </c>
      <c r="H75" s="46" t="s">
        <v>26</v>
      </c>
      <c r="I75" s="46" t="s">
        <v>260</v>
      </c>
      <c r="J75" s="4">
        <f t="shared" si="2"/>
        <v>1</v>
      </c>
      <c r="K75" s="4">
        <f t="shared" si="3"/>
        <v>1207</v>
      </c>
    </row>
    <row r="76" spans="1:11" x14ac:dyDescent="0.25">
      <c r="A76" s="4"/>
      <c r="B76" s="4">
        <v>120801</v>
      </c>
      <c r="C76" s="2">
        <v>0</v>
      </c>
      <c r="D76" s="2">
        <v>0</v>
      </c>
      <c r="E76" s="1"/>
      <c r="F76" s="1"/>
      <c r="G76" s="46" t="s">
        <v>42</v>
      </c>
      <c r="H76" s="46" t="s">
        <v>702</v>
      </c>
      <c r="I76" s="46" t="s">
        <v>260</v>
      </c>
      <c r="J76" s="4">
        <f t="shared" si="2"/>
        <v>1</v>
      </c>
      <c r="K76" s="4">
        <f t="shared" si="3"/>
        <v>1208</v>
      </c>
    </row>
    <row r="77" spans="1:11" x14ac:dyDescent="0.25">
      <c r="A77" s="4"/>
      <c r="B77" s="4">
        <v>120802</v>
      </c>
      <c r="C77" s="2">
        <v>0</v>
      </c>
      <c r="D77" s="2">
        <v>0</v>
      </c>
      <c r="E77" s="1"/>
      <c r="F77" s="1"/>
      <c r="G77" s="46" t="s">
        <v>43</v>
      </c>
      <c r="H77" s="46" t="s">
        <v>702</v>
      </c>
      <c r="I77" s="46" t="s">
        <v>260</v>
      </c>
      <c r="J77" s="4">
        <f t="shared" si="2"/>
        <v>1</v>
      </c>
      <c r="K77" s="4">
        <f t="shared" si="3"/>
        <v>1208</v>
      </c>
    </row>
    <row r="78" spans="1:11" x14ac:dyDescent="0.25">
      <c r="A78" s="4"/>
      <c r="B78" s="4">
        <v>120803</v>
      </c>
      <c r="C78" s="2">
        <v>0</v>
      </c>
      <c r="D78" s="2">
        <v>0</v>
      </c>
      <c r="E78" s="1"/>
      <c r="F78" s="1"/>
      <c r="G78" s="46" t="s">
        <v>44</v>
      </c>
      <c r="H78" s="46" t="s">
        <v>702</v>
      </c>
      <c r="I78" s="46" t="s">
        <v>260</v>
      </c>
      <c r="J78" s="4">
        <f t="shared" si="2"/>
        <v>1</v>
      </c>
      <c r="K78" s="4">
        <f t="shared" si="3"/>
        <v>1208</v>
      </c>
    </row>
    <row r="79" spans="1:11" x14ac:dyDescent="0.25">
      <c r="A79" s="4"/>
      <c r="B79" s="4">
        <v>120804</v>
      </c>
      <c r="C79" s="2">
        <v>0</v>
      </c>
      <c r="D79" s="2">
        <v>0</v>
      </c>
      <c r="E79" s="1"/>
      <c r="F79" s="1"/>
      <c r="G79" s="46" t="s">
        <v>45</v>
      </c>
      <c r="H79" s="46" t="s">
        <v>702</v>
      </c>
      <c r="I79" s="46" t="s">
        <v>260</v>
      </c>
      <c r="J79" s="4">
        <f t="shared" si="2"/>
        <v>1</v>
      </c>
      <c r="K79" s="4">
        <f t="shared" si="3"/>
        <v>1208</v>
      </c>
    </row>
    <row r="80" spans="1:11" x14ac:dyDescent="0.25">
      <c r="A80" s="4"/>
      <c r="B80" s="4">
        <v>120805</v>
      </c>
      <c r="C80" s="2">
        <v>0</v>
      </c>
      <c r="D80" s="2">
        <v>0</v>
      </c>
      <c r="E80" s="1"/>
      <c r="F80" s="1"/>
      <c r="G80" s="46" t="s">
        <v>49</v>
      </c>
      <c r="H80" s="46" t="s">
        <v>702</v>
      </c>
      <c r="I80" s="46" t="s">
        <v>260</v>
      </c>
      <c r="J80" s="4">
        <f t="shared" si="2"/>
        <v>1</v>
      </c>
      <c r="K80" s="4">
        <f t="shared" si="3"/>
        <v>1208</v>
      </c>
    </row>
    <row r="81" spans="1:11" x14ac:dyDescent="0.25">
      <c r="A81" s="4"/>
      <c r="B81" s="4">
        <v>120806</v>
      </c>
      <c r="C81" s="2">
        <v>0</v>
      </c>
      <c r="D81" s="2">
        <v>0</v>
      </c>
      <c r="E81" s="1"/>
      <c r="F81" s="1"/>
      <c r="G81" s="46" t="s">
        <v>47</v>
      </c>
      <c r="H81" s="46" t="s">
        <v>702</v>
      </c>
      <c r="I81" s="46" t="s">
        <v>260</v>
      </c>
      <c r="J81" s="4">
        <f t="shared" si="2"/>
        <v>1</v>
      </c>
      <c r="K81" s="4">
        <f t="shared" si="3"/>
        <v>1208</v>
      </c>
    </row>
    <row r="82" spans="1:11" ht="30" x14ac:dyDescent="0.25">
      <c r="A82" s="4"/>
      <c r="B82" s="4">
        <v>120901</v>
      </c>
      <c r="C82" s="2">
        <v>0</v>
      </c>
      <c r="D82" s="2">
        <v>0</v>
      </c>
      <c r="E82" s="1"/>
      <c r="F82" s="1"/>
      <c r="G82" s="46" t="s">
        <v>42</v>
      </c>
      <c r="H82" s="46" t="s">
        <v>27</v>
      </c>
      <c r="I82" s="46" t="s">
        <v>260</v>
      </c>
      <c r="J82" s="4">
        <f t="shared" si="2"/>
        <v>1</v>
      </c>
      <c r="K82" s="4">
        <f t="shared" si="3"/>
        <v>1209</v>
      </c>
    </row>
    <row r="83" spans="1:11" ht="30" x14ac:dyDescent="0.25">
      <c r="A83" s="4"/>
      <c r="B83" s="4">
        <v>120902</v>
      </c>
      <c r="C83" s="2">
        <v>0</v>
      </c>
      <c r="D83" s="2">
        <v>0</v>
      </c>
      <c r="E83" s="1"/>
      <c r="F83" s="1"/>
      <c r="G83" s="46" t="s">
        <v>43</v>
      </c>
      <c r="H83" s="46" t="s">
        <v>27</v>
      </c>
      <c r="I83" s="46" t="s">
        <v>260</v>
      </c>
      <c r="J83" s="4">
        <f t="shared" si="2"/>
        <v>1</v>
      </c>
      <c r="K83" s="4">
        <f t="shared" si="3"/>
        <v>1209</v>
      </c>
    </row>
    <row r="84" spans="1:11" ht="30" x14ac:dyDescent="0.25">
      <c r="A84" s="4"/>
      <c r="B84" s="4">
        <v>120903</v>
      </c>
      <c r="C84" s="2">
        <v>0</v>
      </c>
      <c r="D84" s="2">
        <v>0</v>
      </c>
      <c r="E84" s="1"/>
      <c r="F84" s="1"/>
      <c r="G84" s="46" t="s">
        <v>44</v>
      </c>
      <c r="H84" s="46" t="s">
        <v>27</v>
      </c>
      <c r="I84" s="46" t="s">
        <v>260</v>
      </c>
      <c r="J84" s="4">
        <f t="shared" si="2"/>
        <v>1</v>
      </c>
      <c r="K84" s="4">
        <f t="shared" si="3"/>
        <v>1209</v>
      </c>
    </row>
    <row r="85" spans="1:11" ht="30" x14ac:dyDescent="0.25">
      <c r="A85" s="4"/>
      <c r="B85" s="4">
        <v>120904</v>
      </c>
      <c r="C85" s="2">
        <v>0</v>
      </c>
      <c r="D85" s="2">
        <v>0</v>
      </c>
      <c r="E85" s="1"/>
      <c r="F85" s="1"/>
      <c r="G85" s="46" t="s">
        <v>45</v>
      </c>
      <c r="H85" s="46" t="s">
        <v>27</v>
      </c>
      <c r="I85" s="46" t="s">
        <v>260</v>
      </c>
      <c r="J85" s="4">
        <f t="shared" si="2"/>
        <v>1</v>
      </c>
      <c r="K85" s="4">
        <f t="shared" si="3"/>
        <v>1209</v>
      </c>
    </row>
    <row r="86" spans="1:11" ht="30" x14ac:dyDescent="0.25">
      <c r="A86" s="4"/>
      <c r="B86" s="4">
        <v>120905</v>
      </c>
      <c r="C86" s="2">
        <v>0</v>
      </c>
      <c r="D86" s="2">
        <v>0</v>
      </c>
      <c r="E86" s="1"/>
      <c r="F86" s="1"/>
      <c r="G86" s="46" t="s">
        <v>49</v>
      </c>
      <c r="H86" s="46" t="s">
        <v>27</v>
      </c>
      <c r="I86" s="46" t="s">
        <v>260</v>
      </c>
      <c r="J86" s="4">
        <f t="shared" si="2"/>
        <v>1</v>
      </c>
      <c r="K86" s="4">
        <f t="shared" si="3"/>
        <v>1209</v>
      </c>
    </row>
    <row r="87" spans="1:11" ht="30" x14ac:dyDescent="0.25">
      <c r="A87" s="4"/>
      <c r="B87" s="4">
        <v>120906</v>
      </c>
      <c r="C87" s="2">
        <v>0</v>
      </c>
      <c r="D87" s="2">
        <v>0</v>
      </c>
      <c r="E87" s="1"/>
      <c r="F87" s="1"/>
      <c r="G87" s="46" t="s">
        <v>47</v>
      </c>
      <c r="H87" s="46" t="s">
        <v>27</v>
      </c>
      <c r="I87" s="46" t="s">
        <v>260</v>
      </c>
      <c r="J87" s="4">
        <f t="shared" si="2"/>
        <v>1</v>
      </c>
      <c r="K87" s="4">
        <f t="shared" si="3"/>
        <v>1209</v>
      </c>
    </row>
    <row r="88" spans="1:11" ht="30" x14ac:dyDescent="0.25">
      <c r="A88" s="4"/>
      <c r="B88" s="4">
        <v>121001</v>
      </c>
      <c r="C88" s="2">
        <v>0</v>
      </c>
      <c r="D88" s="2">
        <v>0</v>
      </c>
      <c r="E88" s="1"/>
      <c r="F88" s="1"/>
      <c r="G88" s="46" t="s">
        <v>42</v>
      </c>
      <c r="H88" s="46" t="s">
        <v>28</v>
      </c>
      <c r="I88" s="46" t="s">
        <v>260</v>
      </c>
      <c r="J88" s="4">
        <f t="shared" si="2"/>
        <v>1</v>
      </c>
      <c r="K88" s="4">
        <f t="shared" si="3"/>
        <v>1210</v>
      </c>
    </row>
    <row r="89" spans="1:11" ht="30" x14ac:dyDescent="0.25">
      <c r="A89" s="4"/>
      <c r="B89" s="4">
        <v>121002</v>
      </c>
      <c r="C89" s="2">
        <v>0</v>
      </c>
      <c r="D89" s="2">
        <v>0</v>
      </c>
      <c r="E89" s="1"/>
      <c r="F89" s="1"/>
      <c r="G89" s="46" t="s">
        <v>43</v>
      </c>
      <c r="H89" s="46" t="s">
        <v>28</v>
      </c>
      <c r="I89" s="46" t="s">
        <v>260</v>
      </c>
      <c r="J89" s="4">
        <f t="shared" si="2"/>
        <v>1</v>
      </c>
      <c r="K89" s="4">
        <f t="shared" si="3"/>
        <v>1210</v>
      </c>
    </row>
    <row r="90" spans="1:11" ht="30" x14ac:dyDescent="0.25">
      <c r="A90" s="4"/>
      <c r="B90" s="4">
        <v>121003</v>
      </c>
      <c r="C90" s="2">
        <v>0</v>
      </c>
      <c r="D90" s="2">
        <v>0</v>
      </c>
      <c r="E90" s="1"/>
      <c r="F90" s="1"/>
      <c r="G90" s="46" t="s">
        <v>44</v>
      </c>
      <c r="H90" s="46" t="s">
        <v>28</v>
      </c>
      <c r="I90" s="46" t="s">
        <v>260</v>
      </c>
      <c r="J90" s="4">
        <f t="shared" si="2"/>
        <v>1</v>
      </c>
      <c r="K90" s="4">
        <f t="shared" si="3"/>
        <v>1210</v>
      </c>
    </row>
    <row r="91" spans="1:11" ht="30" x14ac:dyDescent="0.25">
      <c r="A91" s="4"/>
      <c r="B91" s="4">
        <v>121004</v>
      </c>
      <c r="C91" s="2">
        <v>0</v>
      </c>
      <c r="D91" s="2">
        <v>0</v>
      </c>
      <c r="E91" s="1"/>
      <c r="F91" s="1"/>
      <c r="G91" s="46" t="s">
        <v>45</v>
      </c>
      <c r="H91" s="46" t="s">
        <v>28</v>
      </c>
      <c r="I91" s="46" t="s">
        <v>260</v>
      </c>
      <c r="J91" s="4">
        <f t="shared" si="2"/>
        <v>1</v>
      </c>
      <c r="K91" s="4">
        <f t="shared" si="3"/>
        <v>1210</v>
      </c>
    </row>
    <row r="92" spans="1:11" ht="30" x14ac:dyDescent="0.25">
      <c r="A92" s="4"/>
      <c r="B92" s="4">
        <v>121005</v>
      </c>
      <c r="C92" s="2">
        <v>0</v>
      </c>
      <c r="D92" s="2">
        <v>0</v>
      </c>
      <c r="E92" s="1"/>
      <c r="F92" s="1"/>
      <c r="G92" s="46" t="s">
        <v>49</v>
      </c>
      <c r="H92" s="46" t="s">
        <v>28</v>
      </c>
      <c r="I92" s="46" t="s">
        <v>260</v>
      </c>
      <c r="J92" s="4">
        <f t="shared" si="2"/>
        <v>1</v>
      </c>
      <c r="K92" s="4">
        <f t="shared" si="3"/>
        <v>1210</v>
      </c>
    </row>
    <row r="93" spans="1:11" ht="30" x14ac:dyDescent="0.25">
      <c r="A93" s="4"/>
      <c r="B93" s="4">
        <v>121006</v>
      </c>
      <c r="C93" s="2">
        <v>0</v>
      </c>
      <c r="D93" s="2">
        <v>0</v>
      </c>
      <c r="E93" s="1"/>
      <c r="F93" s="1"/>
      <c r="G93" s="46" t="s">
        <v>47</v>
      </c>
      <c r="H93" s="46" t="s">
        <v>28</v>
      </c>
      <c r="I93" s="46" t="s">
        <v>260</v>
      </c>
      <c r="J93" s="4">
        <f t="shared" si="2"/>
        <v>1</v>
      </c>
      <c r="K93" s="4">
        <f t="shared" si="3"/>
        <v>1210</v>
      </c>
    </row>
    <row r="94" spans="1:11" ht="30" x14ac:dyDescent="0.25">
      <c r="A94" s="4"/>
      <c r="B94" s="4">
        <v>121101</v>
      </c>
      <c r="C94" s="2">
        <v>0</v>
      </c>
      <c r="D94" s="2">
        <v>0</v>
      </c>
      <c r="E94" s="1"/>
      <c r="F94" s="1"/>
      <c r="G94" s="46" t="s">
        <v>42</v>
      </c>
      <c r="H94" s="46" t="s">
        <v>703</v>
      </c>
      <c r="I94" s="46" t="s">
        <v>260</v>
      </c>
      <c r="J94" s="4">
        <f t="shared" si="2"/>
        <v>1</v>
      </c>
      <c r="K94" s="4">
        <f t="shared" si="3"/>
        <v>1211</v>
      </c>
    </row>
    <row r="95" spans="1:11" ht="30" x14ac:dyDescent="0.25">
      <c r="A95" s="4"/>
      <c r="B95" s="4">
        <v>121102</v>
      </c>
      <c r="C95" s="2">
        <v>0</v>
      </c>
      <c r="D95" s="2">
        <v>0</v>
      </c>
      <c r="E95" s="1"/>
      <c r="F95" s="1"/>
      <c r="G95" s="46" t="s">
        <v>43</v>
      </c>
      <c r="H95" s="46" t="s">
        <v>703</v>
      </c>
      <c r="I95" s="46" t="s">
        <v>260</v>
      </c>
      <c r="J95" s="4">
        <f t="shared" si="2"/>
        <v>1</v>
      </c>
      <c r="K95" s="4">
        <f t="shared" si="3"/>
        <v>1211</v>
      </c>
    </row>
    <row r="96" spans="1:11" ht="30" x14ac:dyDescent="0.25">
      <c r="A96" s="4"/>
      <c r="B96" s="4">
        <v>121103</v>
      </c>
      <c r="C96" s="2">
        <v>0</v>
      </c>
      <c r="D96" s="2">
        <v>0</v>
      </c>
      <c r="E96" s="1"/>
      <c r="F96" s="1"/>
      <c r="G96" s="46" t="s">
        <v>44</v>
      </c>
      <c r="H96" s="46" t="s">
        <v>703</v>
      </c>
      <c r="I96" s="46" t="s">
        <v>260</v>
      </c>
      <c r="J96" s="4">
        <f t="shared" si="2"/>
        <v>1</v>
      </c>
      <c r="K96" s="4">
        <f t="shared" si="3"/>
        <v>1211</v>
      </c>
    </row>
    <row r="97" spans="1:11" ht="30" x14ac:dyDescent="0.25">
      <c r="A97" s="4"/>
      <c r="B97" s="4">
        <v>121104</v>
      </c>
      <c r="C97" s="2">
        <v>0</v>
      </c>
      <c r="D97" s="2">
        <v>0</v>
      </c>
      <c r="E97" s="1"/>
      <c r="F97" s="1"/>
      <c r="G97" s="46" t="s">
        <v>45</v>
      </c>
      <c r="H97" s="46" t="s">
        <v>703</v>
      </c>
      <c r="I97" s="46" t="s">
        <v>260</v>
      </c>
      <c r="J97" s="4">
        <f t="shared" si="2"/>
        <v>1</v>
      </c>
      <c r="K97" s="4">
        <f t="shared" si="3"/>
        <v>1211</v>
      </c>
    </row>
    <row r="98" spans="1:11" ht="30" x14ac:dyDescent="0.25">
      <c r="A98" s="4"/>
      <c r="B98" s="4">
        <v>121105</v>
      </c>
      <c r="C98" s="2">
        <v>0</v>
      </c>
      <c r="D98" s="2">
        <v>0</v>
      </c>
      <c r="E98" s="1"/>
      <c r="F98" s="1"/>
      <c r="G98" s="46" t="s">
        <v>49</v>
      </c>
      <c r="H98" s="46" t="s">
        <v>703</v>
      </c>
      <c r="I98" s="46" t="s">
        <v>260</v>
      </c>
      <c r="J98" s="4">
        <f t="shared" si="2"/>
        <v>1</v>
      </c>
      <c r="K98" s="4">
        <f t="shared" si="3"/>
        <v>1211</v>
      </c>
    </row>
    <row r="99" spans="1:11" ht="30" x14ac:dyDescent="0.25">
      <c r="A99" s="4"/>
      <c r="B99" s="4">
        <v>121106</v>
      </c>
      <c r="C99" s="2">
        <v>0</v>
      </c>
      <c r="D99" s="2">
        <v>0</v>
      </c>
      <c r="E99" s="1"/>
      <c r="F99" s="1"/>
      <c r="G99" s="46" t="s">
        <v>47</v>
      </c>
      <c r="H99" s="46" t="s">
        <v>703</v>
      </c>
      <c r="I99" s="46" t="s">
        <v>260</v>
      </c>
      <c r="J99" s="4">
        <f t="shared" si="2"/>
        <v>1</v>
      </c>
      <c r="K99" s="4">
        <f t="shared" si="3"/>
        <v>1211</v>
      </c>
    </row>
    <row r="100" spans="1:11" ht="30" x14ac:dyDescent="0.25">
      <c r="A100" s="4"/>
      <c r="B100" s="4">
        <v>121201</v>
      </c>
      <c r="C100" s="2">
        <v>0</v>
      </c>
      <c r="D100" s="2">
        <v>0</v>
      </c>
      <c r="E100" s="1"/>
      <c r="F100" s="1"/>
      <c r="G100" s="46" t="s">
        <v>42</v>
      </c>
      <c r="H100" s="46" t="s">
        <v>29</v>
      </c>
      <c r="I100" s="46" t="s">
        <v>260</v>
      </c>
      <c r="J100" s="4">
        <f t="shared" si="2"/>
        <v>1</v>
      </c>
      <c r="K100" s="4">
        <f t="shared" si="3"/>
        <v>1212</v>
      </c>
    </row>
    <row r="101" spans="1:11" ht="30" x14ac:dyDescent="0.25">
      <c r="A101" s="4"/>
      <c r="B101" s="4">
        <v>121202</v>
      </c>
      <c r="C101" s="2">
        <v>0</v>
      </c>
      <c r="D101" s="2">
        <v>0</v>
      </c>
      <c r="E101" s="1"/>
      <c r="F101" s="1"/>
      <c r="G101" s="46" t="s">
        <v>43</v>
      </c>
      <c r="H101" s="46" t="s">
        <v>29</v>
      </c>
      <c r="I101" s="46" t="s">
        <v>260</v>
      </c>
      <c r="J101" s="4">
        <f t="shared" si="2"/>
        <v>1</v>
      </c>
      <c r="K101" s="4">
        <f t="shared" si="3"/>
        <v>1212</v>
      </c>
    </row>
    <row r="102" spans="1:11" ht="30" x14ac:dyDescent="0.25">
      <c r="A102" s="4"/>
      <c r="B102" s="4">
        <v>121203</v>
      </c>
      <c r="C102" s="2">
        <v>0</v>
      </c>
      <c r="D102" s="2">
        <v>0</v>
      </c>
      <c r="E102" s="1"/>
      <c r="F102" s="1"/>
      <c r="G102" s="46" t="s">
        <v>44</v>
      </c>
      <c r="H102" s="46" t="s">
        <v>29</v>
      </c>
      <c r="I102" s="46" t="s">
        <v>260</v>
      </c>
      <c r="J102" s="4">
        <f t="shared" si="2"/>
        <v>1</v>
      </c>
      <c r="K102" s="4">
        <f t="shared" si="3"/>
        <v>1212</v>
      </c>
    </row>
    <row r="103" spans="1:11" ht="30" x14ac:dyDescent="0.25">
      <c r="A103" s="4"/>
      <c r="B103" s="4">
        <v>121204</v>
      </c>
      <c r="C103" s="2">
        <v>0</v>
      </c>
      <c r="D103" s="2">
        <v>0</v>
      </c>
      <c r="E103" s="1"/>
      <c r="F103" s="1"/>
      <c r="G103" s="46" t="s">
        <v>45</v>
      </c>
      <c r="H103" s="46" t="s">
        <v>29</v>
      </c>
      <c r="I103" s="46" t="s">
        <v>260</v>
      </c>
      <c r="J103" s="4">
        <f t="shared" si="2"/>
        <v>1</v>
      </c>
      <c r="K103" s="4">
        <f t="shared" si="3"/>
        <v>1212</v>
      </c>
    </row>
    <row r="104" spans="1:11" ht="30" x14ac:dyDescent="0.25">
      <c r="A104" s="4"/>
      <c r="B104" s="4">
        <v>121205</v>
      </c>
      <c r="C104" s="2">
        <v>0</v>
      </c>
      <c r="D104" s="2">
        <v>0</v>
      </c>
      <c r="E104" s="1"/>
      <c r="F104" s="1"/>
      <c r="G104" s="46" t="s">
        <v>49</v>
      </c>
      <c r="H104" s="46" t="s">
        <v>29</v>
      </c>
      <c r="I104" s="46" t="s">
        <v>260</v>
      </c>
      <c r="J104" s="4">
        <f t="shared" si="2"/>
        <v>1</v>
      </c>
      <c r="K104" s="4">
        <f t="shared" si="3"/>
        <v>1212</v>
      </c>
    </row>
    <row r="105" spans="1:11" ht="30" x14ac:dyDescent="0.25">
      <c r="A105" s="4"/>
      <c r="B105" s="4">
        <v>121206</v>
      </c>
      <c r="C105" s="2">
        <v>0</v>
      </c>
      <c r="D105" s="2">
        <v>0</v>
      </c>
      <c r="E105" s="1"/>
      <c r="F105" s="1"/>
      <c r="G105" s="46" t="s">
        <v>47</v>
      </c>
      <c r="H105" s="46" t="s">
        <v>29</v>
      </c>
      <c r="I105" s="46" t="s">
        <v>260</v>
      </c>
      <c r="J105" s="4">
        <f t="shared" si="2"/>
        <v>1</v>
      </c>
      <c r="K105" s="4">
        <f t="shared" si="3"/>
        <v>1212</v>
      </c>
    </row>
    <row r="106" spans="1:11" ht="45" x14ac:dyDescent="0.25">
      <c r="A106" s="4"/>
      <c r="B106" s="4">
        <v>121301</v>
      </c>
      <c r="C106" s="2">
        <v>0</v>
      </c>
      <c r="D106" s="2">
        <v>0</v>
      </c>
      <c r="E106" s="1"/>
      <c r="F106" s="1"/>
      <c r="G106" s="46" t="s">
        <v>42</v>
      </c>
      <c r="H106" s="46" t="s">
        <v>30</v>
      </c>
      <c r="I106" s="46" t="s">
        <v>260</v>
      </c>
      <c r="J106" s="4">
        <f t="shared" si="2"/>
        <v>1</v>
      </c>
      <c r="K106" s="4">
        <f t="shared" si="3"/>
        <v>1213</v>
      </c>
    </row>
    <row r="107" spans="1:11" ht="45" x14ac:dyDescent="0.25">
      <c r="A107" s="4"/>
      <c r="B107" s="4">
        <v>121302</v>
      </c>
      <c r="C107" s="2">
        <v>0</v>
      </c>
      <c r="D107" s="2">
        <v>0</v>
      </c>
      <c r="E107" s="1"/>
      <c r="F107" s="1"/>
      <c r="G107" s="46" t="s">
        <v>43</v>
      </c>
      <c r="H107" s="46" t="s">
        <v>30</v>
      </c>
      <c r="I107" s="46" t="s">
        <v>260</v>
      </c>
      <c r="J107" s="4">
        <f t="shared" si="2"/>
        <v>1</v>
      </c>
      <c r="K107" s="4">
        <f t="shared" si="3"/>
        <v>1213</v>
      </c>
    </row>
    <row r="108" spans="1:11" ht="45" x14ac:dyDescent="0.25">
      <c r="A108" s="4"/>
      <c r="B108" s="4">
        <v>121303</v>
      </c>
      <c r="C108" s="2">
        <v>0</v>
      </c>
      <c r="D108" s="2">
        <v>0</v>
      </c>
      <c r="E108" s="1"/>
      <c r="F108" s="1"/>
      <c r="G108" s="46" t="s">
        <v>44</v>
      </c>
      <c r="H108" s="46" t="s">
        <v>30</v>
      </c>
      <c r="I108" s="46" t="s">
        <v>260</v>
      </c>
      <c r="J108" s="4">
        <f t="shared" si="2"/>
        <v>1</v>
      </c>
      <c r="K108" s="4">
        <f t="shared" si="3"/>
        <v>1213</v>
      </c>
    </row>
    <row r="109" spans="1:11" ht="45" x14ac:dyDescent="0.25">
      <c r="A109" s="4"/>
      <c r="B109" s="4">
        <v>121304</v>
      </c>
      <c r="C109" s="2">
        <v>0</v>
      </c>
      <c r="D109" s="2">
        <v>0</v>
      </c>
      <c r="E109" s="1"/>
      <c r="F109" s="1"/>
      <c r="G109" s="46" t="s">
        <v>45</v>
      </c>
      <c r="H109" s="46" t="s">
        <v>30</v>
      </c>
      <c r="I109" s="46" t="s">
        <v>260</v>
      </c>
      <c r="J109" s="4">
        <f t="shared" si="2"/>
        <v>1</v>
      </c>
      <c r="K109" s="4">
        <f t="shared" si="3"/>
        <v>1213</v>
      </c>
    </row>
    <row r="110" spans="1:11" ht="45" x14ac:dyDescent="0.25">
      <c r="A110" s="4"/>
      <c r="B110" s="4">
        <v>121305</v>
      </c>
      <c r="C110" s="2">
        <v>0</v>
      </c>
      <c r="D110" s="2">
        <v>0</v>
      </c>
      <c r="E110" s="1"/>
      <c r="F110" s="1"/>
      <c r="G110" s="46" t="s">
        <v>49</v>
      </c>
      <c r="H110" s="46" t="s">
        <v>30</v>
      </c>
      <c r="I110" s="46" t="s">
        <v>260</v>
      </c>
      <c r="J110" s="4">
        <f t="shared" si="2"/>
        <v>1</v>
      </c>
      <c r="K110" s="4">
        <f t="shared" si="3"/>
        <v>1213</v>
      </c>
    </row>
    <row r="111" spans="1:11" ht="45" x14ac:dyDescent="0.25">
      <c r="A111" s="4"/>
      <c r="B111" s="4">
        <v>121306</v>
      </c>
      <c r="C111" s="2">
        <v>0</v>
      </c>
      <c r="D111" s="2">
        <v>0</v>
      </c>
      <c r="E111" s="1"/>
      <c r="F111" s="1"/>
      <c r="G111" s="46" t="s">
        <v>47</v>
      </c>
      <c r="H111" s="46" t="s">
        <v>30</v>
      </c>
      <c r="I111" s="46" t="s">
        <v>260</v>
      </c>
      <c r="J111" s="4">
        <f t="shared" si="2"/>
        <v>1</v>
      </c>
      <c r="K111" s="4">
        <f t="shared" si="3"/>
        <v>1213</v>
      </c>
    </row>
    <row r="112" spans="1:11" ht="30" x14ac:dyDescent="0.25">
      <c r="A112" s="4"/>
      <c r="B112" s="4">
        <v>121401</v>
      </c>
      <c r="C112" s="2">
        <v>0</v>
      </c>
      <c r="D112" s="2">
        <v>0</v>
      </c>
      <c r="E112" s="1"/>
      <c r="F112" s="1"/>
      <c r="G112" s="46" t="s">
        <v>50</v>
      </c>
      <c r="H112" s="46" t="s">
        <v>803</v>
      </c>
      <c r="I112" s="46" t="s">
        <v>260</v>
      </c>
      <c r="J112" s="4">
        <f t="shared" si="2"/>
        <v>1</v>
      </c>
      <c r="K112" s="4">
        <f t="shared" si="3"/>
        <v>1214</v>
      </c>
    </row>
    <row r="113" spans="1:11" ht="30" x14ac:dyDescent="0.25">
      <c r="A113" s="4"/>
      <c r="B113" s="4">
        <v>121402</v>
      </c>
      <c r="C113" s="2">
        <v>0</v>
      </c>
      <c r="D113" s="2">
        <v>0</v>
      </c>
      <c r="E113" s="1"/>
      <c r="F113" s="1"/>
      <c r="G113" s="46" t="s">
        <v>51</v>
      </c>
      <c r="H113" s="46" t="s">
        <v>803</v>
      </c>
      <c r="I113" s="46" t="s">
        <v>260</v>
      </c>
      <c r="J113" s="4">
        <f t="shared" si="2"/>
        <v>1</v>
      </c>
      <c r="K113" s="4">
        <f t="shared" si="3"/>
        <v>1214</v>
      </c>
    </row>
    <row r="114" spans="1:11" ht="30" x14ac:dyDescent="0.25">
      <c r="A114" s="4"/>
      <c r="B114" s="4">
        <v>121403</v>
      </c>
      <c r="C114" s="2">
        <v>0</v>
      </c>
      <c r="D114" s="2">
        <v>0</v>
      </c>
      <c r="E114" s="1"/>
      <c r="F114" s="1"/>
      <c r="G114" s="46" t="s">
        <v>52</v>
      </c>
      <c r="H114" s="46" t="s">
        <v>803</v>
      </c>
      <c r="I114" s="46" t="s">
        <v>260</v>
      </c>
      <c r="J114" s="4">
        <f t="shared" si="2"/>
        <v>1</v>
      </c>
      <c r="K114" s="4">
        <f t="shared" si="3"/>
        <v>1214</v>
      </c>
    </row>
    <row r="115" spans="1:11" ht="30" x14ac:dyDescent="0.25">
      <c r="A115" s="4"/>
      <c r="B115" s="4">
        <v>121404</v>
      </c>
      <c r="C115" s="2">
        <v>0</v>
      </c>
      <c r="D115" s="2">
        <v>0</v>
      </c>
      <c r="E115" s="1"/>
      <c r="F115" s="1"/>
      <c r="G115" s="46" t="s">
        <v>53</v>
      </c>
      <c r="H115" s="46" t="s">
        <v>803</v>
      </c>
      <c r="I115" s="46" t="s">
        <v>260</v>
      </c>
      <c r="J115" s="4">
        <f t="shared" si="2"/>
        <v>1</v>
      </c>
      <c r="K115" s="4">
        <f t="shared" si="3"/>
        <v>1214</v>
      </c>
    </row>
    <row r="116" spans="1:11" ht="30" x14ac:dyDescent="0.25">
      <c r="A116" s="4"/>
      <c r="B116" s="4">
        <v>121405</v>
      </c>
      <c r="C116" s="2">
        <v>0</v>
      </c>
      <c r="D116" s="2">
        <v>0</v>
      </c>
      <c r="E116" s="1"/>
      <c r="F116" s="1"/>
      <c r="G116" s="46" t="s">
        <v>54</v>
      </c>
      <c r="H116" s="46" t="s">
        <v>803</v>
      </c>
      <c r="I116" s="46" t="s">
        <v>260</v>
      </c>
      <c r="J116" s="4">
        <f t="shared" si="2"/>
        <v>1</v>
      </c>
      <c r="K116" s="4">
        <f t="shared" si="3"/>
        <v>1214</v>
      </c>
    </row>
    <row r="117" spans="1:11" ht="30" x14ac:dyDescent="0.25">
      <c r="A117" s="4"/>
      <c r="B117" s="4">
        <v>121406</v>
      </c>
      <c r="C117" s="2">
        <v>0</v>
      </c>
      <c r="D117" s="2">
        <v>0</v>
      </c>
      <c r="E117" s="1"/>
      <c r="F117" s="1"/>
      <c r="G117" s="46" t="s">
        <v>55</v>
      </c>
      <c r="H117" s="46" t="s">
        <v>803</v>
      </c>
      <c r="I117" s="46" t="s">
        <v>260</v>
      </c>
      <c r="J117" s="4">
        <f t="shared" si="2"/>
        <v>1</v>
      </c>
      <c r="K117" s="4">
        <f t="shared" si="3"/>
        <v>1214</v>
      </c>
    </row>
    <row r="118" spans="1:11" ht="30" x14ac:dyDescent="0.25">
      <c r="A118" s="4"/>
      <c r="B118" s="4">
        <v>121407</v>
      </c>
      <c r="C118" s="2">
        <v>0</v>
      </c>
      <c r="D118" s="2">
        <v>0</v>
      </c>
      <c r="E118" s="1"/>
      <c r="F118" s="1"/>
      <c r="G118" s="46" t="s">
        <v>56</v>
      </c>
      <c r="H118" s="46" t="s">
        <v>803</v>
      </c>
      <c r="I118" s="46" t="s">
        <v>260</v>
      </c>
      <c r="J118" s="4">
        <f t="shared" si="2"/>
        <v>1</v>
      </c>
      <c r="K118" s="4">
        <f t="shared" si="3"/>
        <v>1214</v>
      </c>
    </row>
    <row r="119" spans="1:11" ht="30" x14ac:dyDescent="0.25">
      <c r="A119" s="4"/>
      <c r="B119" s="4">
        <v>121408</v>
      </c>
      <c r="C119" s="2">
        <v>0</v>
      </c>
      <c r="D119" s="2">
        <v>0</v>
      </c>
      <c r="E119" s="1"/>
      <c r="F119" s="1"/>
      <c r="G119" s="46" t="s">
        <v>57</v>
      </c>
      <c r="H119" s="46" t="s">
        <v>803</v>
      </c>
      <c r="I119" s="46" t="s">
        <v>260</v>
      </c>
      <c r="J119" s="4">
        <f t="shared" si="2"/>
        <v>1</v>
      </c>
      <c r="K119" s="4">
        <f t="shared" si="3"/>
        <v>1214</v>
      </c>
    </row>
    <row r="120" spans="1:11" ht="30" x14ac:dyDescent="0.25">
      <c r="A120" s="4"/>
      <c r="B120" s="4">
        <v>121409</v>
      </c>
      <c r="C120" s="2">
        <v>0</v>
      </c>
      <c r="D120" s="2">
        <v>0</v>
      </c>
      <c r="E120" s="1"/>
      <c r="F120" s="1"/>
      <c r="G120" s="46" t="s">
        <v>58</v>
      </c>
      <c r="H120" s="46" t="s">
        <v>803</v>
      </c>
      <c r="I120" s="46" t="s">
        <v>260</v>
      </c>
      <c r="J120" s="4">
        <f t="shared" si="2"/>
        <v>1</v>
      </c>
      <c r="K120" s="4">
        <f t="shared" si="3"/>
        <v>1214</v>
      </c>
    </row>
    <row r="121" spans="1:11" ht="30" x14ac:dyDescent="0.25">
      <c r="A121" s="4"/>
      <c r="B121" s="4">
        <v>121410</v>
      </c>
      <c r="C121" s="2">
        <v>0</v>
      </c>
      <c r="D121" s="2">
        <v>0</v>
      </c>
      <c r="E121" s="1"/>
      <c r="F121" s="1"/>
      <c r="G121" s="46" t="s">
        <v>59</v>
      </c>
      <c r="H121" s="46" t="s">
        <v>803</v>
      </c>
      <c r="I121" s="46" t="s">
        <v>260</v>
      </c>
      <c r="J121" s="4">
        <f t="shared" si="2"/>
        <v>1</v>
      </c>
      <c r="K121" s="4">
        <f t="shared" si="3"/>
        <v>1214</v>
      </c>
    </row>
    <row r="122" spans="1:11" ht="30" x14ac:dyDescent="0.25">
      <c r="A122" s="4"/>
      <c r="B122" s="4">
        <v>121411</v>
      </c>
      <c r="C122" s="2">
        <v>0</v>
      </c>
      <c r="D122" s="2">
        <v>0</v>
      </c>
      <c r="E122" s="1"/>
      <c r="F122" s="1"/>
      <c r="G122" s="46" t="s">
        <v>60</v>
      </c>
      <c r="H122" s="46" t="s">
        <v>803</v>
      </c>
      <c r="I122" s="46" t="s">
        <v>260</v>
      </c>
      <c r="J122" s="4">
        <f t="shared" si="2"/>
        <v>1</v>
      </c>
      <c r="K122" s="4">
        <f t="shared" si="3"/>
        <v>1214</v>
      </c>
    </row>
    <row r="123" spans="1:11" ht="45" x14ac:dyDescent="0.25">
      <c r="A123" s="4"/>
      <c r="B123" s="4">
        <v>121501</v>
      </c>
      <c r="C123" s="2">
        <v>0</v>
      </c>
      <c r="D123" s="2">
        <v>0</v>
      </c>
      <c r="E123" s="1"/>
      <c r="F123" s="1"/>
      <c r="G123" s="46" t="s">
        <v>50</v>
      </c>
      <c r="H123" s="46" t="s">
        <v>804</v>
      </c>
      <c r="I123" s="46" t="s">
        <v>260</v>
      </c>
      <c r="J123" s="4">
        <f t="shared" si="2"/>
        <v>1</v>
      </c>
      <c r="K123" s="4">
        <f t="shared" si="3"/>
        <v>1215</v>
      </c>
    </row>
    <row r="124" spans="1:11" ht="45" x14ac:dyDescent="0.25">
      <c r="A124" s="4"/>
      <c r="B124" s="4">
        <v>121502</v>
      </c>
      <c r="C124" s="2">
        <v>0</v>
      </c>
      <c r="D124" s="2">
        <v>0</v>
      </c>
      <c r="E124" s="1"/>
      <c r="F124" s="1"/>
      <c r="G124" s="46" t="s">
        <v>51</v>
      </c>
      <c r="H124" s="46" t="s">
        <v>804</v>
      </c>
      <c r="I124" s="46" t="s">
        <v>260</v>
      </c>
      <c r="J124" s="4">
        <f t="shared" si="2"/>
        <v>1</v>
      </c>
      <c r="K124" s="4">
        <f t="shared" si="3"/>
        <v>1215</v>
      </c>
    </row>
    <row r="125" spans="1:11" ht="45" x14ac:dyDescent="0.25">
      <c r="A125" s="4"/>
      <c r="B125" s="4">
        <v>121503</v>
      </c>
      <c r="C125" s="2">
        <v>0</v>
      </c>
      <c r="D125" s="2">
        <v>0</v>
      </c>
      <c r="E125" s="1"/>
      <c r="F125" s="1"/>
      <c r="G125" s="46" t="s">
        <v>52</v>
      </c>
      <c r="H125" s="46" t="s">
        <v>804</v>
      </c>
      <c r="I125" s="46" t="s">
        <v>260</v>
      </c>
      <c r="J125" s="4">
        <f t="shared" si="2"/>
        <v>1</v>
      </c>
      <c r="K125" s="4">
        <f t="shared" si="3"/>
        <v>1215</v>
      </c>
    </row>
    <row r="126" spans="1:11" ht="45" x14ac:dyDescent="0.25">
      <c r="A126" s="4"/>
      <c r="B126" s="4">
        <v>121504</v>
      </c>
      <c r="C126" s="2">
        <v>0</v>
      </c>
      <c r="D126" s="2">
        <v>0</v>
      </c>
      <c r="E126" s="1"/>
      <c r="F126" s="1"/>
      <c r="G126" s="46" t="s">
        <v>53</v>
      </c>
      <c r="H126" s="46" t="s">
        <v>804</v>
      </c>
      <c r="I126" s="46" t="s">
        <v>260</v>
      </c>
      <c r="J126" s="4">
        <f t="shared" si="2"/>
        <v>1</v>
      </c>
      <c r="K126" s="4">
        <f t="shared" si="3"/>
        <v>1215</v>
      </c>
    </row>
    <row r="127" spans="1:11" ht="45" x14ac:dyDescent="0.25">
      <c r="A127" s="4"/>
      <c r="B127" s="4">
        <v>121505</v>
      </c>
      <c r="C127" s="2">
        <v>0</v>
      </c>
      <c r="D127" s="2">
        <v>0</v>
      </c>
      <c r="E127" s="1"/>
      <c r="F127" s="1"/>
      <c r="G127" s="46" t="s">
        <v>54</v>
      </c>
      <c r="H127" s="46" t="s">
        <v>804</v>
      </c>
      <c r="I127" s="46" t="s">
        <v>260</v>
      </c>
      <c r="J127" s="4">
        <f t="shared" si="2"/>
        <v>1</v>
      </c>
      <c r="K127" s="4">
        <f t="shared" si="3"/>
        <v>1215</v>
      </c>
    </row>
    <row r="128" spans="1:11" ht="45" x14ac:dyDescent="0.25">
      <c r="A128" s="4"/>
      <c r="B128" s="4">
        <v>121506</v>
      </c>
      <c r="C128" s="2">
        <v>0</v>
      </c>
      <c r="D128" s="2">
        <v>0</v>
      </c>
      <c r="E128" s="1"/>
      <c r="F128" s="1"/>
      <c r="G128" s="46" t="s">
        <v>55</v>
      </c>
      <c r="H128" s="46" t="s">
        <v>804</v>
      </c>
      <c r="I128" s="46" t="s">
        <v>260</v>
      </c>
      <c r="J128" s="4">
        <f t="shared" si="2"/>
        <v>1</v>
      </c>
      <c r="K128" s="4">
        <f t="shared" si="3"/>
        <v>1215</v>
      </c>
    </row>
    <row r="129" spans="1:11" ht="45" x14ac:dyDescent="0.25">
      <c r="A129" s="4"/>
      <c r="B129" s="4">
        <v>121507</v>
      </c>
      <c r="C129" s="2">
        <v>0</v>
      </c>
      <c r="D129" s="2">
        <v>0</v>
      </c>
      <c r="E129" s="1"/>
      <c r="F129" s="1"/>
      <c r="G129" s="46" t="s">
        <v>56</v>
      </c>
      <c r="H129" s="46" t="s">
        <v>804</v>
      </c>
      <c r="I129" s="46" t="s">
        <v>260</v>
      </c>
      <c r="J129" s="4">
        <f t="shared" si="2"/>
        <v>1</v>
      </c>
      <c r="K129" s="4">
        <f t="shared" si="3"/>
        <v>1215</v>
      </c>
    </row>
    <row r="130" spans="1:11" ht="45" x14ac:dyDescent="0.25">
      <c r="A130" s="4"/>
      <c r="B130" s="4">
        <v>121508</v>
      </c>
      <c r="C130" s="2">
        <v>0</v>
      </c>
      <c r="D130" s="2">
        <v>0</v>
      </c>
      <c r="E130" s="1"/>
      <c r="F130" s="1"/>
      <c r="G130" s="46" t="s">
        <v>57</v>
      </c>
      <c r="H130" s="46" t="s">
        <v>804</v>
      </c>
      <c r="I130" s="46" t="s">
        <v>260</v>
      </c>
      <c r="J130" s="4">
        <f t="shared" si="2"/>
        <v>1</v>
      </c>
      <c r="K130" s="4">
        <f t="shared" si="3"/>
        <v>1215</v>
      </c>
    </row>
    <row r="131" spans="1:11" ht="45" x14ac:dyDescent="0.25">
      <c r="A131" s="4"/>
      <c r="B131" s="4">
        <v>121509</v>
      </c>
      <c r="C131" s="2">
        <v>0</v>
      </c>
      <c r="D131" s="2">
        <v>0</v>
      </c>
      <c r="E131" s="1"/>
      <c r="F131" s="1"/>
      <c r="G131" s="46" t="s">
        <v>58</v>
      </c>
      <c r="H131" s="46" t="s">
        <v>804</v>
      </c>
      <c r="I131" s="46" t="s">
        <v>260</v>
      </c>
      <c r="J131" s="4">
        <f t="shared" si="2"/>
        <v>1</v>
      </c>
      <c r="K131" s="4">
        <f t="shared" si="3"/>
        <v>1215</v>
      </c>
    </row>
    <row r="132" spans="1:11" ht="45" x14ac:dyDescent="0.25">
      <c r="A132" s="4"/>
      <c r="B132" s="4">
        <v>121510</v>
      </c>
      <c r="C132" s="2">
        <v>0</v>
      </c>
      <c r="D132" s="2">
        <v>0</v>
      </c>
      <c r="E132" s="1"/>
      <c r="F132" s="1"/>
      <c r="G132" s="46" t="s">
        <v>59</v>
      </c>
      <c r="H132" s="46" t="s">
        <v>804</v>
      </c>
      <c r="I132" s="46" t="s">
        <v>260</v>
      </c>
      <c r="J132" s="4">
        <f t="shared" ref="J132:J195" si="4">+VALUE(LEFT(B132,1))</f>
        <v>1</v>
      </c>
      <c r="K132" s="4">
        <f t="shared" ref="K132:K195" si="5">+VALUE(LEFT(B132,4))</f>
        <v>1215</v>
      </c>
    </row>
    <row r="133" spans="1:11" ht="45" x14ac:dyDescent="0.25">
      <c r="A133" s="4"/>
      <c r="B133" s="4">
        <v>121511</v>
      </c>
      <c r="C133" s="2">
        <v>0</v>
      </c>
      <c r="D133" s="2">
        <v>0</v>
      </c>
      <c r="E133" s="1"/>
      <c r="F133" s="1"/>
      <c r="G133" s="46" t="s">
        <v>60</v>
      </c>
      <c r="H133" s="46" t="s">
        <v>804</v>
      </c>
      <c r="I133" s="46" t="s">
        <v>260</v>
      </c>
      <c r="J133" s="4">
        <f t="shared" si="4"/>
        <v>1</v>
      </c>
      <c r="K133" s="4">
        <f t="shared" si="5"/>
        <v>1215</v>
      </c>
    </row>
    <row r="134" spans="1:11" ht="30" x14ac:dyDescent="0.25">
      <c r="A134" s="4"/>
      <c r="B134" s="4">
        <v>121601</v>
      </c>
      <c r="C134" s="2">
        <v>0</v>
      </c>
      <c r="D134" s="2">
        <v>0</v>
      </c>
      <c r="E134" s="1"/>
      <c r="F134" s="1"/>
      <c r="G134" s="46" t="s">
        <v>50</v>
      </c>
      <c r="H134" s="46" t="s">
        <v>805</v>
      </c>
      <c r="I134" s="46" t="s">
        <v>260</v>
      </c>
      <c r="J134" s="4">
        <f t="shared" si="4"/>
        <v>1</v>
      </c>
      <c r="K134" s="4">
        <f t="shared" si="5"/>
        <v>1216</v>
      </c>
    </row>
    <row r="135" spans="1:11" ht="30" x14ac:dyDescent="0.25">
      <c r="A135" s="4"/>
      <c r="B135" s="4">
        <v>121602</v>
      </c>
      <c r="C135" s="2">
        <v>0</v>
      </c>
      <c r="D135" s="2">
        <v>0</v>
      </c>
      <c r="E135" s="1"/>
      <c r="F135" s="1"/>
      <c r="G135" s="46" t="s">
        <v>51</v>
      </c>
      <c r="H135" s="46" t="s">
        <v>805</v>
      </c>
      <c r="I135" s="46" t="s">
        <v>260</v>
      </c>
      <c r="J135" s="4">
        <f t="shared" si="4"/>
        <v>1</v>
      </c>
      <c r="K135" s="4">
        <f t="shared" si="5"/>
        <v>1216</v>
      </c>
    </row>
    <row r="136" spans="1:11" ht="30" x14ac:dyDescent="0.25">
      <c r="A136" s="4"/>
      <c r="B136" s="4">
        <v>121603</v>
      </c>
      <c r="C136" s="2">
        <v>0</v>
      </c>
      <c r="D136" s="2">
        <v>0</v>
      </c>
      <c r="E136" s="1"/>
      <c r="F136" s="1"/>
      <c r="G136" s="46" t="s">
        <v>52</v>
      </c>
      <c r="H136" s="46" t="s">
        <v>805</v>
      </c>
      <c r="I136" s="46" t="s">
        <v>260</v>
      </c>
      <c r="J136" s="4">
        <f t="shared" si="4"/>
        <v>1</v>
      </c>
      <c r="K136" s="4">
        <f t="shared" si="5"/>
        <v>1216</v>
      </c>
    </row>
    <row r="137" spans="1:11" ht="30" x14ac:dyDescent="0.25">
      <c r="A137" s="4"/>
      <c r="B137" s="4">
        <v>121604</v>
      </c>
      <c r="C137" s="2">
        <v>0</v>
      </c>
      <c r="D137" s="2">
        <v>0</v>
      </c>
      <c r="E137" s="1"/>
      <c r="F137" s="1"/>
      <c r="G137" s="46" t="s">
        <v>53</v>
      </c>
      <c r="H137" s="46" t="s">
        <v>805</v>
      </c>
      <c r="I137" s="46" t="s">
        <v>260</v>
      </c>
      <c r="J137" s="4">
        <f t="shared" si="4"/>
        <v>1</v>
      </c>
      <c r="K137" s="4">
        <f t="shared" si="5"/>
        <v>1216</v>
      </c>
    </row>
    <row r="138" spans="1:11" ht="30" x14ac:dyDescent="0.25">
      <c r="A138" s="4"/>
      <c r="B138" s="4">
        <v>121605</v>
      </c>
      <c r="C138" s="2">
        <v>0</v>
      </c>
      <c r="D138" s="2">
        <v>0</v>
      </c>
      <c r="E138" s="1"/>
      <c r="F138" s="1"/>
      <c r="G138" s="46" t="s">
        <v>54</v>
      </c>
      <c r="H138" s="46" t="s">
        <v>805</v>
      </c>
      <c r="I138" s="46" t="s">
        <v>260</v>
      </c>
      <c r="J138" s="4">
        <f t="shared" si="4"/>
        <v>1</v>
      </c>
      <c r="K138" s="4">
        <f t="shared" si="5"/>
        <v>1216</v>
      </c>
    </row>
    <row r="139" spans="1:11" ht="30" x14ac:dyDescent="0.25">
      <c r="A139" s="4"/>
      <c r="B139" s="4">
        <v>121606</v>
      </c>
      <c r="C139" s="2">
        <v>0</v>
      </c>
      <c r="D139" s="2">
        <v>0</v>
      </c>
      <c r="E139" s="1"/>
      <c r="F139" s="1"/>
      <c r="G139" s="46" t="s">
        <v>55</v>
      </c>
      <c r="H139" s="46" t="s">
        <v>805</v>
      </c>
      <c r="I139" s="46" t="s">
        <v>260</v>
      </c>
      <c r="J139" s="4">
        <f t="shared" si="4"/>
        <v>1</v>
      </c>
      <c r="K139" s="4">
        <f t="shared" si="5"/>
        <v>1216</v>
      </c>
    </row>
    <row r="140" spans="1:11" ht="30" x14ac:dyDescent="0.25">
      <c r="A140" s="4"/>
      <c r="B140" s="4">
        <v>121607</v>
      </c>
      <c r="C140" s="2">
        <v>0</v>
      </c>
      <c r="D140" s="2">
        <v>0</v>
      </c>
      <c r="E140" s="1"/>
      <c r="F140" s="1"/>
      <c r="G140" s="46" t="s">
        <v>56</v>
      </c>
      <c r="H140" s="46" t="s">
        <v>805</v>
      </c>
      <c r="I140" s="46" t="s">
        <v>260</v>
      </c>
      <c r="J140" s="4">
        <f t="shared" si="4"/>
        <v>1</v>
      </c>
      <c r="K140" s="4">
        <f t="shared" si="5"/>
        <v>1216</v>
      </c>
    </row>
    <row r="141" spans="1:11" ht="30" x14ac:dyDescent="0.25">
      <c r="A141" s="4"/>
      <c r="B141" s="4">
        <v>121608</v>
      </c>
      <c r="C141" s="2">
        <v>0</v>
      </c>
      <c r="D141" s="2">
        <v>0</v>
      </c>
      <c r="E141" s="1"/>
      <c r="F141" s="1"/>
      <c r="G141" s="46" t="s">
        <v>57</v>
      </c>
      <c r="H141" s="46" t="s">
        <v>805</v>
      </c>
      <c r="I141" s="46" t="s">
        <v>260</v>
      </c>
      <c r="J141" s="4">
        <f t="shared" si="4"/>
        <v>1</v>
      </c>
      <c r="K141" s="4">
        <f t="shared" si="5"/>
        <v>1216</v>
      </c>
    </row>
    <row r="142" spans="1:11" ht="30" x14ac:dyDescent="0.25">
      <c r="A142" s="4"/>
      <c r="B142" s="4">
        <v>121609</v>
      </c>
      <c r="C142" s="2">
        <v>0</v>
      </c>
      <c r="D142" s="2">
        <v>0</v>
      </c>
      <c r="E142" s="1"/>
      <c r="F142" s="1"/>
      <c r="G142" s="46" t="s">
        <v>58</v>
      </c>
      <c r="H142" s="46" t="s">
        <v>805</v>
      </c>
      <c r="I142" s="46" t="s">
        <v>260</v>
      </c>
      <c r="J142" s="4">
        <f t="shared" si="4"/>
        <v>1</v>
      </c>
      <c r="K142" s="4">
        <f t="shared" si="5"/>
        <v>1216</v>
      </c>
    </row>
    <row r="143" spans="1:11" ht="30" x14ac:dyDescent="0.25">
      <c r="A143" s="4"/>
      <c r="B143" s="4">
        <v>121610</v>
      </c>
      <c r="C143" s="2">
        <v>0</v>
      </c>
      <c r="D143" s="2">
        <v>0</v>
      </c>
      <c r="E143" s="1"/>
      <c r="F143" s="1"/>
      <c r="G143" s="46" t="s">
        <v>59</v>
      </c>
      <c r="H143" s="46" t="s">
        <v>805</v>
      </c>
      <c r="I143" s="46" t="s">
        <v>260</v>
      </c>
      <c r="J143" s="4">
        <f t="shared" si="4"/>
        <v>1</v>
      </c>
      <c r="K143" s="4">
        <f t="shared" si="5"/>
        <v>1216</v>
      </c>
    </row>
    <row r="144" spans="1:11" ht="30" x14ac:dyDescent="0.25">
      <c r="A144" s="4"/>
      <c r="B144" s="4">
        <v>121611</v>
      </c>
      <c r="C144" s="2">
        <v>0</v>
      </c>
      <c r="D144" s="2">
        <v>0</v>
      </c>
      <c r="E144" s="1"/>
      <c r="F144" s="1"/>
      <c r="G144" s="46" t="s">
        <v>60</v>
      </c>
      <c r="H144" s="46" t="s">
        <v>805</v>
      </c>
      <c r="I144" s="46" t="s">
        <v>260</v>
      </c>
      <c r="J144" s="4">
        <f t="shared" si="4"/>
        <v>1</v>
      </c>
      <c r="K144" s="4">
        <f t="shared" si="5"/>
        <v>1216</v>
      </c>
    </row>
    <row r="145" spans="1:11" ht="45" x14ac:dyDescent="0.25">
      <c r="A145" s="4"/>
      <c r="B145" s="4">
        <v>121701</v>
      </c>
      <c r="C145" s="2">
        <v>0</v>
      </c>
      <c r="D145" s="2">
        <v>0</v>
      </c>
      <c r="E145" s="1"/>
      <c r="F145" s="1"/>
      <c r="G145" s="46" t="s">
        <v>50</v>
      </c>
      <c r="H145" s="46" t="s">
        <v>806</v>
      </c>
      <c r="I145" s="46" t="s">
        <v>260</v>
      </c>
      <c r="J145" s="4">
        <f t="shared" si="4"/>
        <v>1</v>
      </c>
      <c r="K145" s="4">
        <f t="shared" si="5"/>
        <v>1217</v>
      </c>
    </row>
    <row r="146" spans="1:11" ht="45" x14ac:dyDescent="0.25">
      <c r="A146" s="4"/>
      <c r="B146" s="4">
        <v>121702</v>
      </c>
      <c r="C146" s="2">
        <v>0</v>
      </c>
      <c r="D146" s="2">
        <v>0</v>
      </c>
      <c r="E146" s="1"/>
      <c r="F146" s="1"/>
      <c r="G146" s="46" t="s">
        <v>51</v>
      </c>
      <c r="H146" s="46" t="s">
        <v>806</v>
      </c>
      <c r="I146" s="46" t="s">
        <v>260</v>
      </c>
      <c r="J146" s="4">
        <f t="shared" si="4"/>
        <v>1</v>
      </c>
      <c r="K146" s="4">
        <f t="shared" si="5"/>
        <v>1217</v>
      </c>
    </row>
    <row r="147" spans="1:11" ht="45" x14ac:dyDescent="0.25">
      <c r="A147" s="4"/>
      <c r="B147" s="4">
        <v>121703</v>
      </c>
      <c r="C147" s="2">
        <v>0</v>
      </c>
      <c r="D147" s="2">
        <v>0</v>
      </c>
      <c r="E147" s="1"/>
      <c r="F147" s="1"/>
      <c r="G147" s="46" t="s">
        <v>52</v>
      </c>
      <c r="H147" s="46" t="s">
        <v>806</v>
      </c>
      <c r="I147" s="46" t="s">
        <v>260</v>
      </c>
      <c r="J147" s="4">
        <f t="shared" si="4"/>
        <v>1</v>
      </c>
      <c r="K147" s="4">
        <f t="shared" si="5"/>
        <v>1217</v>
      </c>
    </row>
    <row r="148" spans="1:11" ht="45" x14ac:dyDescent="0.25">
      <c r="A148" s="4"/>
      <c r="B148" s="4">
        <v>121704</v>
      </c>
      <c r="C148" s="2">
        <v>0</v>
      </c>
      <c r="D148" s="2">
        <v>0</v>
      </c>
      <c r="E148" s="1"/>
      <c r="F148" s="1"/>
      <c r="G148" s="46" t="s">
        <v>53</v>
      </c>
      <c r="H148" s="46" t="s">
        <v>806</v>
      </c>
      <c r="I148" s="46" t="s">
        <v>260</v>
      </c>
      <c r="J148" s="4">
        <f t="shared" si="4"/>
        <v>1</v>
      </c>
      <c r="K148" s="4">
        <f t="shared" si="5"/>
        <v>1217</v>
      </c>
    </row>
    <row r="149" spans="1:11" ht="45" x14ac:dyDescent="0.25">
      <c r="A149" s="4"/>
      <c r="B149" s="4">
        <v>121705</v>
      </c>
      <c r="C149" s="2">
        <v>0</v>
      </c>
      <c r="D149" s="2">
        <v>0</v>
      </c>
      <c r="E149" s="1"/>
      <c r="F149" s="1"/>
      <c r="G149" s="46" t="s">
        <v>54</v>
      </c>
      <c r="H149" s="46" t="s">
        <v>806</v>
      </c>
      <c r="I149" s="46" t="s">
        <v>260</v>
      </c>
      <c r="J149" s="4">
        <f t="shared" si="4"/>
        <v>1</v>
      </c>
      <c r="K149" s="4">
        <f t="shared" si="5"/>
        <v>1217</v>
      </c>
    </row>
    <row r="150" spans="1:11" ht="45" x14ac:dyDescent="0.25">
      <c r="A150" s="4"/>
      <c r="B150" s="4">
        <v>121706</v>
      </c>
      <c r="C150" s="2">
        <v>0</v>
      </c>
      <c r="D150" s="2">
        <v>0</v>
      </c>
      <c r="E150" s="1"/>
      <c r="F150" s="1"/>
      <c r="G150" s="46" t="s">
        <v>55</v>
      </c>
      <c r="H150" s="46" t="s">
        <v>806</v>
      </c>
      <c r="I150" s="46" t="s">
        <v>260</v>
      </c>
      <c r="J150" s="4">
        <f t="shared" si="4"/>
        <v>1</v>
      </c>
      <c r="K150" s="4">
        <f t="shared" si="5"/>
        <v>1217</v>
      </c>
    </row>
    <row r="151" spans="1:11" ht="45" x14ac:dyDescent="0.25">
      <c r="A151" s="4"/>
      <c r="B151" s="4">
        <v>121707</v>
      </c>
      <c r="C151" s="2">
        <v>0</v>
      </c>
      <c r="D151" s="2">
        <v>0</v>
      </c>
      <c r="E151" s="1"/>
      <c r="F151" s="1"/>
      <c r="G151" s="46" t="s">
        <v>56</v>
      </c>
      <c r="H151" s="46" t="s">
        <v>806</v>
      </c>
      <c r="I151" s="46" t="s">
        <v>260</v>
      </c>
      <c r="J151" s="4">
        <f t="shared" si="4"/>
        <v>1</v>
      </c>
      <c r="K151" s="4">
        <f t="shared" si="5"/>
        <v>1217</v>
      </c>
    </row>
    <row r="152" spans="1:11" ht="45" x14ac:dyDescent="0.25">
      <c r="A152" s="4"/>
      <c r="B152" s="4">
        <v>121708</v>
      </c>
      <c r="C152" s="2">
        <v>0</v>
      </c>
      <c r="D152" s="2">
        <v>0</v>
      </c>
      <c r="E152" s="1"/>
      <c r="F152" s="1"/>
      <c r="G152" s="46" t="s">
        <v>57</v>
      </c>
      <c r="H152" s="46" t="s">
        <v>806</v>
      </c>
      <c r="I152" s="46" t="s">
        <v>260</v>
      </c>
      <c r="J152" s="4">
        <f t="shared" si="4"/>
        <v>1</v>
      </c>
      <c r="K152" s="4">
        <f t="shared" si="5"/>
        <v>1217</v>
      </c>
    </row>
    <row r="153" spans="1:11" ht="45" x14ac:dyDescent="0.25">
      <c r="A153" s="4"/>
      <c r="B153" s="4">
        <v>121709</v>
      </c>
      <c r="C153" s="2">
        <v>0</v>
      </c>
      <c r="D153" s="2">
        <v>0</v>
      </c>
      <c r="E153" s="1"/>
      <c r="F153" s="1"/>
      <c r="G153" s="46" t="s">
        <v>58</v>
      </c>
      <c r="H153" s="46" t="s">
        <v>806</v>
      </c>
      <c r="I153" s="46" t="s">
        <v>260</v>
      </c>
      <c r="J153" s="4">
        <f t="shared" si="4"/>
        <v>1</v>
      </c>
      <c r="K153" s="4">
        <f t="shared" si="5"/>
        <v>1217</v>
      </c>
    </row>
    <row r="154" spans="1:11" ht="45" x14ac:dyDescent="0.25">
      <c r="A154" s="4"/>
      <c r="B154" s="4">
        <v>121710</v>
      </c>
      <c r="C154" s="2">
        <v>0</v>
      </c>
      <c r="D154" s="2">
        <v>0</v>
      </c>
      <c r="E154" s="1"/>
      <c r="F154" s="1"/>
      <c r="G154" s="46" t="s">
        <v>59</v>
      </c>
      <c r="H154" s="46" t="s">
        <v>806</v>
      </c>
      <c r="I154" s="46" t="s">
        <v>260</v>
      </c>
      <c r="J154" s="4">
        <f t="shared" si="4"/>
        <v>1</v>
      </c>
      <c r="K154" s="4">
        <f t="shared" si="5"/>
        <v>1217</v>
      </c>
    </row>
    <row r="155" spans="1:11" ht="45" x14ac:dyDescent="0.25">
      <c r="A155" s="4"/>
      <c r="B155" s="4">
        <v>121711</v>
      </c>
      <c r="C155" s="2">
        <v>0</v>
      </c>
      <c r="D155" s="2">
        <v>0</v>
      </c>
      <c r="E155" s="1"/>
      <c r="F155" s="1"/>
      <c r="G155" s="46" t="s">
        <v>60</v>
      </c>
      <c r="H155" s="46" t="s">
        <v>806</v>
      </c>
      <c r="I155" s="46" t="s">
        <v>260</v>
      </c>
      <c r="J155" s="4">
        <f t="shared" si="4"/>
        <v>1</v>
      </c>
      <c r="K155" s="4">
        <f t="shared" si="5"/>
        <v>1217</v>
      </c>
    </row>
    <row r="156" spans="1:11" ht="60" x14ac:dyDescent="0.25">
      <c r="A156" s="4"/>
      <c r="B156" s="4">
        <v>121801</v>
      </c>
      <c r="C156" s="2">
        <v>0</v>
      </c>
      <c r="D156" s="2">
        <v>0</v>
      </c>
      <c r="E156" s="1"/>
      <c r="F156" s="1"/>
      <c r="G156" s="46" t="s">
        <v>61</v>
      </c>
      <c r="H156" s="46" t="s">
        <v>63</v>
      </c>
      <c r="I156" s="46" t="s">
        <v>260</v>
      </c>
      <c r="J156" s="4">
        <f t="shared" si="4"/>
        <v>1</v>
      </c>
      <c r="K156" s="4">
        <f t="shared" si="5"/>
        <v>1218</v>
      </c>
    </row>
    <row r="157" spans="1:11" ht="60" x14ac:dyDescent="0.25">
      <c r="A157" s="4"/>
      <c r="B157" s="4">
        <v>121802</v>
      </c>
      <c r="C157" s="2">
        <v>0</v>
      </c>
      <c r="D157" s="2">
        <v>0</v>
      </c>
      <c r="E157" s="1"/>
      <c r="F157" s="1"/>
      <c r="G157" s="46" t="s">
        <v>62</v>
      </c>
      <c r="H157" s="46" t="s">
        <v>63</v>
      </c>
      <c r="I157" s="46" t="s">
        <v>260</v>
      </c>
      <c r="J157" s="4">
        <f t="shared" si="4"/>
        <v>1</v>
      </c>
      <c r="K157" s="4">
        <f t="shared" si="5"/>
        <v>1218</v>
      </c>
    </row>
    <row r="158" spans="1:11" ht="60" x14ac:dyDescent="0.25">
      <c r="A158" s="4"/>
      <c r="B158" s="4">
        <v>121803</v>
      </c>
      <c r="C158" s="2">
        <v>0</v>
      </c>
      <c r="D158" s="2">
        <v>0</v>
      </c>
      <c r="E158" s="1"/>
      <c r="F158" s="1"/>
      <c r="G158" s="46" t="s">
        <v>63</v>
      </c>
      <c r="H158" s="46" t="s">
        <v>63</v>
      </c>
      <c r="I158" s="46" t="s">
        <v>260</v>
      </c>
      <c r="J158" s="4">
        <f t="shared" si="4"/>
        <v>1</v>
      </c>
      <c r="K158" s="4">
        <f t="shared" si="5"/>
        <v>1218</v>
      </c>
    </row>
    <row r="159" spans="1:11" ht="45" x14ac:dyDescent="0.25">
      <c r="A159" s="4"/>
      <c r="B159" s="4">
        <v>121901</v>
      </c>
      <c r="C159" s="2">
        <v>0</v>
      </c>
      <c r="D159" s="2">
        <v>0</v>
      </c>
      <c r="E159" s="1"/>
      <c r="F159" s="1"/>
      <c r="G159" s="46" t="s">
        <v>64</v>
      </c>
      <c r="H159" s="46" t="s">
        <v>807</v>
      </c>
      <c r="I159" s="46" t="s">
        <v>260</v>
      </c>
      <c r="J159" s="4">
        <f t="shared" si="4"/>
        <v>1</v>
      </c>
      <c r="K159" s="4">
        <f t="shared" si="5"/>
        <v>1219</v>
      </c>
    </row>
    <row r="160" spans="1:11" ht="45" x14ac:dyDescent="0.25">
      <c r="A160" s="4"/>
      <c r="B160" s="4">
        <v>121902</v>
      </c>
      <c r="C160" s="2">
        <v>0</v>
      </c>
      <c r="D160" s="2">
        <v>0</v>
      </c>
      <c r="E160" s="1"/>
      <c r="F160" s="1"/>
      <c r="G160" s="46" t="s">
        <v>65</v>
      </c>
      <c r="H160" s="46" t="s">
        <v>807</v>
      </c>
      <c r="I160" s="46" t="s">
        <v>260</v>
      </c>
      <c r="J160" s="4">
        <f t="shared" si="4"/>
        <v>1</v>
      </c>
      <c r="K160" s="4">
        <f t="shared" si="5"/>
        <v>1219</v>
      </c>
    </row>
    <row r="161" spans="1:11" x14ac:dyDescent="0.25">
      <c r="A161" s="4"/>
      <c r="B161" s="4">
        <v>122001</v>
      </c>
      <c r="C161" s="2">
        <v>0</v>
      </c>
      <c r="D161" s="2">
        <v>0</v>
      </c>
      <c r="E161" s="1"/>
      <c r="F161" s="1"/>
      <c r="G161" s="46" t="s">
        <v>25</v>
      </c>
      <c r="H161" s="46" t="s">
        <v>808</v>
      </c>
      <c r="I161" s="46" t="s">
        <v>260</v>
      </c>
      <c r="J161" s="4">
        <f t="shared" si="4"/>
        <v>1</v>
      </c>
      <c r="K161" s="4">
        <f t="shared" si="5"/>
        <v>1220</v>
      </c>
    </row>
    <row r="162" spans="1:11" x14ac:dyDescent="0.25">
      <c r="A162" s="4"/>
      <c r="B162" s="4">
        <v>122002</v>
      </c>
      <c r="C162" s="2">
        <v>0</v>
      </c>
      <c r="D162" s="2">
        <v>0</v>
      </c>
      <c r="E162" s="1"/>
      <c r="F162" s="1"/>
      <c r="G162" s="46" t="s">
        <v>969</v>
      </c>
      <c r="H162" s="46" t="s">
        <v>808</v>
      </c>
      <c r="I162" s="46" t="s">
        <v>260</v>
      </c>
      <c r="J162" s="4">
        <f t="shared" si="4"/>
        <v>1</v>
      </c>
      <c r="K162" s="4">
        <f t="shared" si="5"/>
        <v>1220</v>
      </c>
    </row>
    <row r="163" spans="1:11" x14ac:dyDescent="0.25">
      <c r="A163" s="4"/>
      <c r="B163" s="4">
        <v>122003</v>
      </c>
      <c r="C163" s="2">
        <v>0</v>
      </c>
      <c r="D163" s="2">
        <v>0</v>
      </c>
      <c r="E163" s="1"/>
      <c r="F163" s="1"/>
      <c r="G163" s="46" t="s">
        <v>970</v>
      </c>
      <c r="H163" s="46" t="s">
        <v>808</v>
      </c>
      <c r="I163" s="46" t="s">
        <v>260</v>
      </c>
      <c r="J163" s="4">
        <f t="shared" si="4"/>
        <v>1</v>
      </c>
      <c r="K163" s="4">
        <f t="shared" si="5"/>
        <v>1220</v>
      </c>
    </row>
    <row r="164" spans="1:11" ht="30" x14ac:dyDescent="0.25">
      <c r="A164" s="4"/>
      <c r="B164" s="4">
        <v>122004</v>
      </c>
      <c r="C164" s="2">
        <v>0</v>
      </c>
      <c r="D164" s="2">
        <v>0</v>
      </c>
      <c r="E164" s="1"/>
      <c r="F164" s="1"/>
      <c r="G164" s="46" t="s">
        <v>26</v>
      </c>
      <c r="H164" s="46" t="s">
        <v>808</v>
      </c>
      <c r="I164" s="46" t="s">
        <v>260</v>
      </c>
      <c r="J164" s="4">
        <f t="shared" si="4"/>
        <v>1</v>
      </c>
      <c r="K164" s="4">
        <f t="shared" si="5"/>
        <v>1220</v>
      </c>
    </row>
    <row r="165" spans="1:11" x14ac:dyDescent="0.25">
      <c r="A165" s="4"/>
      <c r="B165" s="4">
        <v>122005</v>
      </c>
      <c r="C165" s="2">
        <v>0</v>
      </c>
      <c r="D165" s="2">
        <v>0</v>
      </c>
      <c r="E165" s="1"/>
      <c r="F165" s="1"/>
      <c r="G165" s="46" t="s">
        <v>702</v>
      </c>
      <c r="H165" s="46" t="s">
        <v>808</v>
      </c>
      <c r="I165" s="46" t="s">
        <v>260</v>
      </c>
      <c r="J165" s="4">
        <f t="shared" si="4"/>
        <v>1</v>
      </c>
      <c r="K165" s="4">
        <f t="shared" si="5"/>
        <v>1220</v>
      </c>
    </row>
    <row r="166" spans="1:11" ht="30" x14ac:dyDescent="0.25">
      <c r="A166" s="4"/>
      <c r="B166" s="4">
        <v>122006</v>
      </c>
      <c r="C166" s="2">
        <v>0</v>
      </c>
      <c r="D166" s="2">
        <v>0</v>
      </c>
      <c r="E166" s="1"/>
      <c r="F166" s="1"/>
      <c r="G166" s="46" t="s">
        <v>28</v>
      </c>
      <c r="H166" s="46" t="s">
        <v>808</v>
      </c>
      <c r="I166" s="46" t="s">
        <v>260</v>
      </c>
      <c r="J166" s="4">
        <f t="shared" si="4"/>
        <v>1</v>
      </c>
      <c r="K166" s="4">
        <f t="shared" si="5"/>
        <v>1220</v>
      </c>
    </row>
    <row r="167" spans="1:11" x14ac:dyDescent="0.25">
      <c r="A167" s="4"/>
      <c r="B167" s="4">
        <v>122007</v>
      </c>
      <c r="C167" s="2">
        <v>0</v>
      </c>
      <c r="D167" s="2">
        <v>0</v>
      </c>
      <c r="E167" s="1"/>
      <c r="F167" s="1"/>
      <c r="G167" s="46" t="s">
        <v>703</v>
      </c>
      <c r="H167" s="46" t="s">
        <v>808</v>
      </c>
      <c r="I167" s="46" t="s">
        <v>260</v>
      </c>
      <c r="J167" s="4">
        <f t="shared" si="4"/>
        <v>1</v>
      </c>
      <c r="K167" s="4">
        <f t="shared" si="5"/>
        <v>1220</v>
      </c>
    </row>
    <row r="168" spans="1:11" ht="30" x14ac:dyDescent="0.25">
      <c r="A168" s="4"/>
      <c r="B168" s="4">
        <v>122008</v>
      </c>
      <c r="C168" s="2">
        <v>0</v>
      </c>
      <c r="D168" s="2">
        <v>0</v>
      </c>
      <c r="E168" s="1"/>
      <c r="F168" s="1"/>
      <c r="G168" s="46" t="s">
        <v>30</v>
      </c>
      <c r="H168" s="46" t="s">
        <v>808</v>
      </c>
      <c r="I168" s="46" t="s">
        <v>260</v>
      </c>
      <c r="J168" s="4">
        <f t="shared" si="4"/>
        <v>1</v>
      </c>
      <c r="K168" s="4">
        <f t="shared" si="5"/>
        <v>1220</v>
      </c>
    </row>
    <row r="169" spans="1:11" ht="30" x14ac:dyDescent="0.25">
      <c r="A169" s="4">
        <v>13</v>
      </c>
      <c r="B169" s="4">
        <v>130110</v>
      </c>
      <c r="C169" s="2">
        <v>0</v>
      </c>
      <c r="D169" s="2">
        <v>0</v>
      </c>
      <c r="E169" s="1"/>
      <c r="F169" s="1"/>
      <c r="G169" s="46" t="s">
        <v>66</v>
      </c>
      <c r="H169" s="46" t="s">
        <v>972</v>
      </c>
      <c r="I169" s="46" t="s">
        <v>261</v>
      </c>
      <c r="J169" s="4">
        <f t="shared" si="4"/>
        <v>1</v>
      </c>
      <c r="K169" s="4">
        <f t="shared" si="5"/>
        <v>1301</v>
      </c>
    </row>
    <row r="170" spans="1:11" ht="30" x14ac:dyDescent="0.25">
      <c r="A170" s="4"/>
      <c r="B170" s="4">
        <v>130125</v>
      </c>
      <c r="C170" s="2">
        <v>0</v>
      </c>
      <c r="D170" s="2">
        <v>0</v>
      </c>
      <c r="E170" s="1"/>
      <c r="F170" s="1"/>
      <c r="G170" s="46" t="s">
        <v>67</v>
      </c>
      <c r="H170" s="46" t="s">
        <v>972</v>
      </c>
      <c r="I170" s="46" t="s">
        <v>261</v>
      </c>
      <c r="J170" s="4">
        <f t="shared" si="4"/>
        <v>1</v>
      </c>
      <c r="K170" s="4">
        <f t="shared" si="5"/>
        <v>1301</v>
      </c>
    </row>
    <row r="171" spans="1:11" ht="30" x14ac:dyDescent="0.25">
      <c r="A171" s="4"/>
      <c r="B171" s="4">
        <v>130126</v>
      </c>
      <c r="C171" s="2">
        <v>0</v>
      </c>
      <c r="D171" s="2">
        <v>0</v>
      </c>
      <c r="E171" s="1"/>
      <c r="F171" s="1"/>
      <c r="G171" s="46" t="s">
        <v>68</v>
      </c>
      <c r="H171" s="46" t="s">
        <v>972</v>
      </c>
      <c r="I171" s="46" t="s">
        <v>261</v>
      </c>
      <c r="J171" s="4">
        <f t="shared" si="4"/>
        <v>1</v>
      </c>
      <c r="K171" s="4">
        <f t="shared" si="5"/>
        <v>1301</v>
      </c>
    </row>
    <row r="172" spans="1:11" x14ac:dyDescent="0.25">
      <c r="A172" s="4"/>
      <c r="B172" s="4">
        <v>130210</v>
      </c>
      <c r="C172" s="2">
        <v>0</v>
      </c>
      <c r="D172" s="2">
        <v>0</v>
      </c>
      <c r="E172" s="1"/>
      <c r="F172" s="1"/>
      <c r="G172" s="46" t="s">
        <v>66</v>
      </c>
      <c r="H172" s="46" t="s">
        <v>809</v>
      </c>
      <c r="I172" s="46" t="s">
        <v>261</v>
      </c>
      <c r="J172" s="4">
        <f t="shared" si="4"/>
        <v>1</v>
      </c>
      <c r="K172" s="4">
        <f t="shared" si="5"/>
        <v>1302</v>
      </c>
    </row>
    <row r="173" spans="1:11" ht="30" x14ac:dyDescent="0.25">
      <c r="A173" s="4"/>
      <c r="B173" s="4">
        <v>130225</v>
      </c>
      <c r="C173" s="2">
        <v>0</v>
      </c>
      <c r="D173" s="2">
        <v>0</v>
      </c>
      <c r="E173" s="1"/>
      <c r="F173" s="1"/>
      <c r="G173" s="46" t="s">
        <v>67</v>
      </c>
      <c r="H173" s="46" t="s">
        <v>809</v>
      </c>
      <c r="I173" s="46" t="s">
        <v>261</v>
      </c>
      <c r="J173" s="4">
        <f t="shared" si="4"/>
        <v>1</v>
      </c>
      <c r="K173" s="4">
        <f t="shared" si="5"/>
        <v>1302</v>
      </c>
    </row>
    <row r="174" spans="1:11" x14ac:dyDescent="0.25">
      <c r="A174" s="4"/>
      <c r="B174" s="4">
        <v>130226</v>
      </c>
      <c r="C174" s="2">
        <v>0</v>
      </c>
      <c r="D174" s="2">
        <v>0</v>
      </c>
      <c r="E174" s="1"/>
      <c r="F174" s="1"/>
      <c r="G174" s="46" t="s">
        <v>68</v>
      </c>
      <c r="H174" s="46" t="s">
        <v>809</v>
      </c>
      <c r="I174" s="46" t="s">
        <v>261</v>
      </c>
      <c r="J174" s="4">
        <f t="shared" si="4"/>
        <v>1</v>
      </c>
      <c r="K174" s="4">
        <f t="shared" si="5"/>
        <v>1302</v>
      </c>
    </row>
    <row r="175" spans="1:11" ht="30" x14ac:dyDescent="0.25">
      <c r="A175" s="4"/>
      <c r="B175" s="4">
        <v>130310</v>
      </c>
      <c r="C175" s="2">
        <v>0</v>
      </c>
      <c r="D175" s="2">
        <v>0</v>
      </c>
      <c r="E175" s="1"/>
      <c r="F175" s="1"/>
      <c r="G175" s="46" t="s">
        <v>66</v>
      </c>
      <c r="H175" s="46" t="s">
        <v>973</v>
      </c>
      <c r="I175" s="46" t="s">
        <v>261</v>
      </c>
      <c r="J175" s="4">
        <f t="shared" si="4"/>
        <v>1</v>
      </c>
      <c r="K175" s="4">
        <f t="shared" si="5"/>
        <v>1303</v>
      </c>
    </row>
    <row r="176" spans="1:11" ht="30" x14ac:dyDescent="0.25">
      <c r="A176" s="4"/>
      <c r="B176" s="4">
        <v>130325</v>
      </c>
      <c r="C176" s="2">
        <v>0</v>
      </c>
      <c r="D176" s="2">
        <v>0</v>
      </c>
      <c r="E176" s="1"/>
      <c r="F176" s="1"/>
      <c r="G176" s="46" t="s">
        <v>67</v>
      </c>
      <c r="H176" s="46" t="s">
        <v>973</v>
      </c>
      <c r="I176" s="46" t="s">
        <v>261</v>
      </c>
      <c r="J176" s="4">
        <f t="shared" si="4"/>
        <v>1</v>
      </c>
      <c r="K176" s="4">
        <f t="shared" si="5"/>
        <v>1303</v>
      </c>
    </row>
    <row r="177" spans="1:11" ht="30" x14ac:dyDescent="0.25">
      <c r="A177" s="4"/>
      <c r="B177" s="4">
        <v>130326</v>
      </c>
      <c r="C177" s="2">
        <v>0</v>
      </c>
      <c r="D177" s="2">
        <v>0</v>
      </c>
      <c r="E177" s="1"/>
      <c r="F177" s="1"/>
      <c r="G177" s="46" t="s">
        <v>68</v>
      </c>
      <c r="H177" s="46" t="s">
        <v>973</v>
      </c>
      <c r="I177" s="46" t="s">
        <v>261</v>
      </c>
      <c r="J177" s="4">
        <f t="shared" si="4"/>
        <v>1</v>
      </c>
      <c r="K177" s="4">
        <f t="shared" si="5"/>
        <v>1303</v>
      </c>
    </row>
    <row r="178" spans="1:11" ht="30" x14ac:dyDescent="0.25">
      <c r="A178" s="4"/>
      <c r="B178" s="4">
        <v>130501</v>
      </c>
      <c r="C178" s="2">
        <v>0</v>
      </c>
      <c r="D178" s="2">
        <v>0</v>
      </c>
      <c r="E178" s="1"/>
      <c r="F178" s="1"/>
      <c r="G178" s="46" t="s">
        <v>1056</v>
      </c>
      <c r="H178" s="46" t="s">
        <v>1135</v>
      </c>
      <c r="I178" s="46" t="s">
        <v>261</v>
      </c>
      <c r="J178" s="4">
        <f t="shared" si="4"/>
        <v>1</v>
      </c>
      <c r="K178" s="4">
        <f t="shared" si="5"/>
        <v>1305</v>
      </c>
    </row>
    <row r="179" spans="1:11" ht="30" x14ac:dyDescent="0.25">
      <c r="A179" s="4"/>
      <c r="B179" s="4">
        <v>130502</v>
      </c>
      <c r="C179" s="2">
        <v>0</v>
      </c>
      <c r="D179" s="2">
        <v>0</v>
      </c>
      <c r="E179" s="1"/>
      <c r="F179" s="1"/>
      <c r="G179" s="46" t="s">
        <v>69</v>
      </c>
      <c r="H179" s="46" t="s">
        <v>1135</v>
      </c>
      <c r="I179" s="46" t="s">
        <v>261</v>
      </c>
      <c r="J179" s="4">
        <f t="shared" si="4"/>
        <v>1</v>
      </c>
      <c r="K179" s="4">
        <f t="shared" si="5"/>
        <v>1305</v>
      </c>
    </row>
    <row r="180" spans="1:11" ht="30" x14ac:dyDescent="0.25">
      <c r="A180" s="4"/>
      <c r="B180" s="4">
        <v>130503</v>
      </c>
      <c r="C180" s="2">
        <v>0</v>
      </c>
      <c r="D180" s="2">
        <v>0</v>
      </c>
      <c r="E180" s="1"/>
      <c r="F180" s="1"/>
      <c r="G180" s="46" t="s">
        <v>70</v>
      </c>
      <c r="H180" s="46" t="s">
        <v>1135</v>
      </c>
      <c r="I180" s="46" t="s">
        <v>261</v>
      </c>
      <c r="J180" s="4">
        <f t="shared" si="4"/>
        <v>1</v>
      </c>
      <c r="K180" s="4">
        <f t="shared" si="5"/>
        <v>1305</v>
      </c>
    </row>
    <row r="181" spans="1:11" ht="30" x14ac:dyDescent="0.25">
      <c r="A181" s="4"/>
      <c r="B181" s="4">
        <v>130504</v>
      </c>
      <c r="C181" s="2">
        <v>0</v>
      </c>
      <c r="D181" s="2">
        <v>0</v>
      </c>
      <c r="E181" s="1"/>
      <c r="F181" s="1"/>
      <c r="G181" s="46" t="s">
        <v>71</v>
      </c>
      <c r="H181" s="46" t="s">
        <v>1135</v>
      </c>
      <c r="I181" s="46" t="s">
        <v>261</v>
      </c>
      <c r="J181" s="4">
        <f t="shared" si="4"/>
        <v>1</v>
      </c>
      <c r="K181" s="4">
        <f t="shared" si="5"/>
        <v>1305</v>
      </c>
    </row>
    <row r="182" spans="1:11" ht="30" x14ac:dyDescent="0.25">
      <c r="A182" s="4"/>
      <c r="B182" s="4">
        <v>130505</v>
      </c>
      <c r="C182" s="2">
        <v>0</v>
      </c>
      <c r="D182" s="2">
        <v>0</v>
      </c>
      <c r="E182" s="1"/>
      <c r="F182" s="1"/>
      <c r="G182" s="46" t="s">
        <v>1057</v>
      </c>
      <c r="H182" s="46" t="s">
        <v>1135</v>
      </c>
      <c r="I182" s="46" t="s">
        <v>261</v>
      </c>
      <c r="J182" s="4">
        <f t="shared" si="4"/>
        <v>1</v>
      </c>
      <c r="K182" s="4">
        <f t="shared" si="5"/>
        <v>1305</v>
      </c>
    </row>
    <row r="183" spans="1:11" ht="30" x14ac:dyDescent="0.25">
      <c r="A183" s="4"/>
      <c r="B183" s="4">
        <v>130506</v>
      </c>
      <c r="C183" s="2">
        <v>0</v>
      </c>
      <c r="D183" s="2">
        <v>0</v>
      </c>
      <c r="E183" s="1"/>
      <c r="F183" s="1"/>
      <c r="G183" s="46" t="s">
        <v>1058</v>
      </c>
      <c r="H183" s="46" t="s">
        <v>1135</v>
      </c>
      <c r="I183" s="46" t="s">
        <v>261</v>
      </c>
      <c r="J183" s="4">
        <f t="shared" si="4"/>
        <v>1</v>
      </c>
      <c r="K183" s="4">
        <f t="shared" si="5"/>
        <v>1305</v>
      </c>
    </row>
    <row r="184" spans="1:11" ht="30" x14ac:dyDescent="0.25">
      <c r="A184" s="4"/>
      <c r="B184" s="4">
        <v>130507</v>
      </c>
      <c r="C184" s="2">
        <v>0</v>
      </c>
      <c r="D184" s="2">
        <v>0</v>
      </c>
      <c r="E184" s="1"/>
      <c r="F184" s="1"/>
      <c r="G184" s="46" t="s">
        <v>1059</v>
      </c>
      <c r="H184" s="46" t="s">
        <v>1135</v>
      </c>
      <c r="I184" s="46" t="s">
        <v>261</v>
      </c>
      <c r="J184" s="4">
        <f t="shared" si="4"/>
        <v>1</v>
      </c>
      <c r="K184" s="4">
        <f t="shared" si="5"/>
        <v>1305</v>
      </c>
    </row>
    <row r="185" spans="1:11" ht="30" x14ac:dyDescent="0.25">
      <c r="A185" s="4"/>
      <c r="B185" s="4">
        <v>130590</v>
      </c>
      <c r="C185" s="2">
        <v>0</v>
      </c>
      <c r="D185" s="2">
        <v>0</v>
      </c>
      <c r="E185" s="1"/>
      <c r="F185" s="1"/>
      <c r="G185" s="46" t="s">
        <v>1060</v>
      </c>
      <c r="H185" s="46" t="s">
        <v>1135</v>
      </c>
      <c r="I185" s="46" t="s">
        <v>261</v>
      </c>
      <c r="J185" s="4">
        <f t="shared" si="4"/>
        <v>1</v>
      </c>
      <c r="K185" s="4">
        <f t="shared" si="5"/>
        <v>1305</v>
      </c>
    </row>
    <row r="186" spans="1:11" ht="45" x14ac:dyDescent="0.25">
      <c r="A186" s="4"/>
      <c r="B186" s="4">
        <v>130601</v>
      </c>
      <c r="C186" s="2">
        <v>0</v>
      </c>
      <c r="D186" s="2">
        <v>0</v>
      </c>
      <c r="E186" s="1"/>
      <c r="F186" s="1"/>
      <c r="G186" s="46" t="s">
        <v>1056</v>
      </c>
      <c r="H186" s="46" t="s">
        <v>1136</v>
      </c>
      <c r="I186" s="46" t="s">
        <v>261</v>
      </c>
      <c r="J186" s="4">
        <f t="shared" si="4"/>
        <v>1</v>
      </c>
      <c r="K186" s="4">
        <f t="shared" si="5"/>
        <v>1306</v>
      </c>
    </row>
    <row r="187" spans="1:11" ht="45" x14ac:dyDescent="0.25">
      <c r="A187" s="4"/>
      <c r="B187" s="4">
        <v>130602</v>
      </c>
      <c r="C187" s="2">
        <v>0</v>
      </c>
      <c r="D187" s="2">
        <v>0</v>
      </c>
      <c r="E187" s="1"/>
      <c r="F187" s="1"/>
      <c r="G187" s="46" t="s">
        <v>69</v>
      </c>
      <c r="H187" s="46" t="s">
        <v>1136</v>
      </c>
      <c r="I187" s="46" t="s">
        <v>261</v>
      </c>
      <c r="J187" s="4">
        <f t="shared" si="4"/>
        <v>1</v>
      </c>
      <c r="K187" s="4">
        <f t="shared" si="5"/>
        <v>1306</v>
      </c>
    </row>
    <row r="188" spans="1:11" ht="45" x14ac:dyDescent="0.25">
      <c r="A188" s="4"/>
      <c r="B188" s="4">
        <v>130603</v>
      </c>
      <c r="C188" s="2">
        <v>0</v>
      </c>
      <c r="D188" s="2">
        <v>0</v>
      </c>
      <c r="E188" s="1"/>
      <c r="F188" s="1"/>
      <c r="G188" s="46" t="s">
        <v>70</v>
      </c>
      <c r="H188" s="46" t="s">
        <v>1136</v>
      </c>
      <c r="I188" s="46" t="s">
        <v>261</v>
      </c>
      <c r="J188" s="4">
        <f t="shared" si="4"/>
        <v>1</v>
      </c>
      <c r="K188" s="4">
        <f t="shared" si="5"/>
        <v>1306</v>
      </c>
    </row>
    <row r="189" spans="1:11" ht="45" x14ac:dyDescent="0.25">
      <c r="A189" s="4"/>
      <c r="B189" s="4">
        <v>130604</v>
      </c>
      <c r="C189" s="2">
        <v>0</v>
      </c>
      <c r="D189" s="2">
        <v>0</v>
      </c>
      <c r="E189" s="1"/>
      <c r="F189" s="1"/>
      <c r="G189" s="46" t="s">
        <v>71</v>
      </c>
      <c r="H189" s="46" t="s">
        <v>1136</v>
      </c>
      <c r="I189" s="46" t="s">
        <v>261</v>
      </c>
      <c r="J189" s="4">
        <f t="shared" si="4"/>
        <v>1</v>
      </c>
      <c r="K189" s="4">
        <f t="shared" si="5"/>
        <v>1306</v>
      </c>
    </row>
    <row r="190" spans="1:11" ht="45" x14ac:dyDescent="0.25">
      <c r="A190" s="4"/>
      <c r="B190" s="4">
        <v>130605</v>
      </c>
      <c r="C190" s="2">
        <v>0</v>
      </c>
      <c r="D190" s="2">
        <v>0</v>
      </c>
      <c r="E190" s="1"/>
      <c r="F190" s="1"/>
      <c r="G190" s="46" t="s">
        <v>1057</v>
      </c>
      <c r="H190" s="46" t="s">
        <v>1136</v>
      </c>
      <c r="I190" s="46" t="s">
        <v>261</v>
      </c>
      <c r="J190" s="4">
        <f t="shared" si="4"/>
        <v>1</v>
      </c>
      <c r="K190" s="4">
        <f t="shared" si="5"/>
        <v>1306</v>
      </c>
    </row>
    <row r="191" spans="1:11" ht="45" x14ac:dyDescent="0.25">
      <c r="A191" s="4"/>
      <c r="B191" s="4">
        <v>130606</v>
      </c>
      <c r="C191" s="2">
        <v>0</v>
      </c>
      <c r="D191" s="2">
        <v>0</v>
      </c>
      <c r="E191" s="1"/>
      <c r="F191" s="1"/>
      <c r="G191" s="46" t="s">
        <v>1058</v>
      </c>
      <c r="H191" s="46" t="s">
        <v>1136</v>
      </c>
      <c r="I191" s="46" t="s">
        <v>261</v>
      </c>
      <c r="J191" s="4">
        <f t="shared" si="4"/>
        <v>1</v>
      </c>
      <c r="K191" s="4">
        <f t="shared" si="5"/>
        <v>1306</v>
      </c>
    </row>
    <row r="192" spans="1:11" ht="45" x14ac:dyDescent="0.25">
      <c r="A192" s="4"/>
      <c r="B192" s="4">
        <v>130607</v>
      </c>
      <c r="C192" s="2">
        <v>0</v>
      </c>
      <c r="D192" s="2">
        <v>0</v>
      </c>
      <c r="E192" s="1"/>
      <c r="F192" s="1"/>
      <c r="G192" s="46" t="s">
        <v>1059</v>
      </c>
      <c r="H192" s="46" t="s">
        <v>1136</v>
      </c>
      <c r="I192" s="46" t="s">
        <v>261</v>
      </c>
      <c r="J192" s="4">
        <f t="shared" si="4"/>
        <v>1</v>
      </c>
      <c r="K192" s="4">
        <f t="shared" si="5"/>
        <v>1306</v>
      </c>
    </row>
    <row r="193" spans="1:11" ht="45" x14ac:dyDescent="0.25">
      <c r="A193" s="4"/>
      <c r="B193" s="4">
        <v>130690</v>
      </c>
      <c r="C193" s="2">
        <v>0</v>
      </c>
      <c r="D193" s="2">
        <v>0</v>
      </c>
      <c r="E193" s="1"/>
      <c r="F193" s="1"/>
      <c r="G193" s="46" t="s">
        <v>1060</v>
      </c>
      <c r="H193" s="46" t="s">
        <v>1136</v>
      </c>
      <c r="I193" s="46" t="s">
        <v>261</v>
      </c>
      <c r="J193" s="4">
        <f t="shared" si="4"/>
        <v>1</v>
      </c>
      <c r="K193" s="4">
        <f t="shared" si="5"/>
        <v>1306</v>
      </c>
    </row>
    <row r="194" spans="1:11" ht="30" x14ac:dyDescent="0.25">
      <c r="A194" s="4"/>
      <c r="B194" s="4">
        <v>130801</v>
      </c>
      <c r="C194" s="2">
        <v>0</v>
      </c>
      <c r="D194" s="2">
        <v>0</v>
      </c>
      <c r="E194" s="1"/>
      <c r="F194" s="1"/>
      <c r="G194" s="46" t="s">
        <v>1061</v>
      </c>
      <c r="H194" s="46" t="s">
        <v>1137</v>
      </c>
      <c r="I194" s="46" t="s">
        <v>261</v>
      </c>
      <c r="J194" s="4">
        <f t="shared" si="4"/>
        <v>1</v>
      </c>
      <c r="K194" s="4">
        <f t="shared" si="5"/>
        <v>1308</v>
      </c>
    </row>
    <row r="195" spans="1:11" ht="45" x14ac:dyDescent="0.25">
      <c r="A195" s="4"/>
      <c r="B195" s="4">
        <v>130901</v>
      </c>
      <c r="C195" s="2">
        <v>0</v>
      </c>
      <c r="D195" s="2">
        <v>0</v>
      </c>
      <c r="E195" s="1"/>
      <c r="F195" s="1"/>
      <c r="G195" s="46" t="s">
        <v>1061</v>
      </c>
      <c r="H195" s="46" t="s">
        <v>1138</v>
      </c>
      <c r="I195" s="46" t="s">
        <v>261</v>
      </c>
      <c r="J195" s="4">
        <f t="shared" si="4"/>
        <v>1</v>
      </c>
      <c r="K195" s="4">
        <f t="shared" si="5"/>
        <v>1309</v>
      </c>
    </row>
    <row r="196" spans="1:11" x14ac:dyDescent="0.25">
      <c r="A196" s="4"/>
      <c r="B196" s="4">
        <v>131101</v>
      </c>
      <c r="C196" s="2">
        <v>0</v>
      </c>
      <c r="D196" s="2">
        <v>0</v>
      </c>
      <c r="E196" s="1"/>
      <c r="F196" s="1"/>
      <c r="G196" s="46" t="s">
        <v>72</v>
      </c>
      <c r="H196" s="46" t="s">
        <v>137</v>
      </c>
      <c r="I196" s="46" t="s">
        <v>261</v>
      </c>
      <c r="J196" s="4">
        <f t="shared" ref="J196:J259" si="6">+VALUE(LEFT(B196,1))</f>
        <v>1</v>
      </c>
      <c r="K196" s="4">
        <f t="shared" ref="K196:K259" si="7">+VALUE(LEFT(B196,4))</f>
        <v>1311</v>
      </c>
    </row>
    <row r="197" spans="1:11" x14ac:dyDescent="0.25">
      <c r="A197" s="4"/>
      <c r="B197" s="4">
        <v>131102</v>
      </c>
      <c r="C197" s="2">
        <v>0</v>
      </c>
      <c r="D197" s="2">
        <v>0</v>
      </c>
      <c r="E197" s="1"/>
      <c r="F197" s="1"/>
      <c r="G197" s="46" t="s">
        <v>73</v>
      </c>
      <c r="H197" s="46" t="s">
        <v>137</v>
      </c>
      <c r="I197" s="46" t="s">
        <v>261</v>
      </c>
      <c r="J197" s="4">
        <f t="shared" si="6"/>
        <v>1</v>
      </c>
      <c r="K197" s="4">
        <f t="shared" si="7"/>
        <v>1311</v>
      </c>
    </row>
    <row r="198" spans="1:11" x14ac:dyDescent="0.25">
      <c r="A198" s="4"/>
      <c r="B198" s="4">
        <v>131103</v>
      </c>
      <c r="C198" s="2">
        <v>0</v>
      </c>
      <c r="D198" s="2">
        <v>0</v>
      </c>
      <c r="E198" s="1"/>
      <c r="F198" s="1"/>
      <c r="G198" s="46" t="s">
        <v>74</v>
      </c>
      <c r="H198" s="46" t="s">
        <v>137</v>
      </c>
      <c r="I198" s="46" t="s">
        <v>261</v>
      </c>
      <c r="J198" s="4">
        <f t="shared" si="6"/>
        <v>1</v>
      </c>
      <c r="K198" s="4">
        <f t="shared" si="7"/>
        <v>1311</v>
      </c>
    </row>
    <row r="199" spans="1:11" x14ac:dyDescent="0.25">
      <c r="A199" s="4"/>
      <c r="B199" s="4">
        <v>131104</v>
      </c>
      <c r="C199" s="2">
        <v>0</v>
      </c>
      <c r="D199" s="2">
        <v>0</v>
      </c>
      <c r="E199" s="1"/>
      <c r="F199" s="1"/>
      <c r="G199" s="46" t="s">
        <v>75</v>
      </c>
      <c r="H199" s="46" t="s">
        <v>137</v>
      </c>
      <c r="I199" s="46" t="s">
        <v>261</v>
      </c>
      <c r="J199" s="4">
        <f t="shared" si="6"/>
        <v>1</v>
      </c>
      <c r="K199" s="4">
        <f t="shared" si="7"/>
        <v>1311</v>
      </c>
    </row>
    <row r="200" spans="1:11" x14ac:dyDescent="0.25">
      <c r="A200" s="4"/>
      <c r="B200" s="4">
        <v>131105</v>
      </c>
      <c r="C200" s="2">
        <v>0</v>
      </c>
      <c r="D200" s="2">
        <v>0</v>
      </c>
      <c r="E200" s="1"/>
      <c r="F200" s="1"/>
      <c r="G200" s="46" t="s">
        <v>76</v>
      </c>
      <c r="H200" s="46" t="s">
        <v>137</v>
      </c>
      <c r="I200" s="46" t="s">
        <v>261</v>
      </c>
      <c r="J200" s="4">
        <f t="shared" si="6"/>
        <v>1</v>
      </c>
      <c r="K200" s="4">
        <f t="shared" si="7"/>
        <v>1311</v>
      </c>
    </row>
    <row r="201" spans="1:11" x14ac:dyDescent="0.25">
      <c r="A201" s="4"/>
      <c r="B201" s="4">
        <v>131106</v>
      </c>
      <c r="C201" s="2">
        <v>0</v>
      </c>
      <c r="D201" s="2">
        <v>0</v>
      </c>
      <c r="E201" s="1"/>
      <c r="F201" s="1"/>
      <c r="G201" s="46" t="s">
        <v>77</v>
      </c>
      <c r="H201" s="46" t="s">
        <v>137</v>
      </c>
      <c r="I201" s="46" t="s">
        <v>261</v>
      </c>
      <c r="J201" s="4">
        <f t="shared" si="6"/>
        <v>1</v>
      </c>
      <c r="K201" s="4">
        <f t="shared" si="7"/>
        <v>1311</v>
      </c>
    </row>
    <row r="202" spans="1:11" x14ac:dyDescent="0.25">
      <c r="A202" s="4"/>
      <c r="B202" s="4">
        <v>131107</v>
      </c>
      <c r="C202" s="2">
        <v>0</v>
      </c>
      <c r="D202" s="2">
        <v>0</v>
      </c>
      <c r="E202" s="1"/>
      <c r="F202" s="1"/>
      <c r="G202" s="46" t="s">
        <v>78</v>
      </c>
      <c r="H202" s="46" t="s">
        <v>137</v>
      </c>
      <c r="I202" s="46" t="s">
        <v>261</v>
      </c>
      <c r="J202" s="4">
        <f t="shared" si="6"/>
        <v>1</v>
      </c>
      <c r="K202" s="4">
        <f t="shared" si="7"/>
        <v>1311</v>
      </c>
    </row>
    <row r="203" spans="1:11" x14ac:dyDescent="0.25">
      <c r="A203" s="4"/>
      <c r="B203" s="4">
        <v>131201</v>
      </c>
      <c r="C203" s="2">
        <v>0</v>
      </c>
      <c r="D203" s="2">
        <v>0</v>
      </c>
      <c r="E203" s="1"/>
      <c r="F203" s="1"/>
      <c r="G203" s="46" t="s">
        <v>72</v>
      </c>
      <c r="H203" s="46" t="s">
        <v>136</v>
      </c>
      <c r="I203" s="46" t="s">
        <v>261</v>
      </c>
      <c r="J203" s="4">
        <f t="shared" si="6"/>
        <v>1</v>
      </c>
      <c r="K203" s="4">
        <f t="shared" si="7"/>
        <v>1312</v>
      </c>
    </row>
    <row r="204" spans="1:11" x14ac:dyDescent="0.25">
      <c r="A204" s="4"/>
      <c r="B204" s="4">
        <v>131202</v>
      </c>
      <c r="C204" s="2">
        <v>0</v>
      </c>
      <c r="D204" s="2">
        <v>0</v>
      </c>
      <c r="E204" s="1"/>
      <c r="F204" s="1"/>
      <c r="G204" s="46" t="s">
        <v>73</v>
      </c>
      <c r="H204" s="46" t="s">
        <v>136</v>
      </c>
      <c r="I204" s="46" t="s">
        <v>261</v>
      </c>
      <c r="J204" s="4">
        <f t="shared" si="6"/>
        <v>1</v>
      </c>
      <c r="K204" s="4">
        <f t="shared" si="7"/>
        <v>1312</v>
      </c>
    </row>
    <row r="205" spans="1:11" x14ac:dyDescent="0.25">
      <c r="A205" s="4"/>
      <c r="B205" s="4">
        <v>131203</v>
      </c>
      <c r="C205" s="2">
        <v>0</v>
      </c>
      <c r="D205" s="2">
        <v>0</v>
      </c>
      <c r="E205" s="1"/>
      <c r="F205" s="1"/>
      <c r="G205" s="46" t="s">
        <v>74</v>
      </c>
      <c r="H205" s="46" t="s">
        <v>136</v>
      </c>
      <c r="I205" s="46" t="s">
        <v>261</v>
      </c>
      <c r="J205" s="4">
        <f t="shared" si="6"/>
        <v>1</v>
      </c>
      <c r="K205" s="4">
        <f t="shared" si="7"/>
        <v>1312</v>
      </c>
    </row>
    <row r="206" spans="1:11" x14ac:dyDescent="0.25">
      <c r="A206" s="4"/>
      <c r="B206" s="4">
        <v>131204</v>
      </c>
      <c r="C206" s="2">
        <v>0</v>
      </c>
      <c r="D206" s="2">
        <v>0</v>
      </c>
      <c r="E206" s="1"/>
      <c r="F206" s="1"/>
      <c r="G206" s="46" t="s">
        <v>75</v>
      </c>
      <c r="H206" s="46" t="s">
        <v>136</v>
      </c>
      <c r="I206" s="46" t="s">
        <v>261</v>
      </c>
      <c r="J206" s="4">
        <f t="shared" si="6"/>
        <v>1</v>
      </c>
      <c r="K206" s="4">
        <f t="shared" si="7"/>
        <v>1312</v>
      </c>
    </row>
    <row r="207" spans="1:11" x14ac:dyDescent="0.25">
      <c r="A207" s="4"/>
      <c r="B207" s="4">
        <v>131205</v>
      </c>
      <c r="C207" s="2">
        <v>0</v>
      </c>
      <c r="D207" s="2">
        <v>0</v>
      </c>
      <c r="E207" s="1"/>
      <c r="F207" s="1"/>
      <c r="G207" s="46" t="s">
        <v>76</v>
      </c>
      <c r="H207" s="46" t="s">
        <v>136</v>
      </c>
      <c r="I207" s="46" t="s">
        <v>261</v>
      </c>
      <c r="J207" s="4">
        <f t="shared" si="6"/>
        <v>1</v>
      </c>
      <c r="K207" s="4">
        <f t="shared" si="7"/>
        <v>1312</v>
      </c>
    </row>
    <row r="208" spans="1:11" x14ac:dyDescent="0.25">
      <c r="A208" s="4"/>
      <c r="B208" s="4">
        <v>131206</v>
      </c>
      <c r="C208" s="2">
        <v>0</v>
      </c>
      <c r="D208" s="2">
        <v>0</v>
      </c>
      <c r="E208" s="1"/>
      <c r="F208" s="1"/>
      <c r="G208" s="46" t="s">
        <v>77</v>
      </c>
      <c r="H208" s="46" t="s">
        <v>136</v>
      </c>
      <c r="I208" s="46" t="s">
        <v>261</v>
      </c>
      <c r="J208" s="4">
        <f t="shared" si="6"/>
        <v>1</v>
      </c>
      <c r="K208" s="4">
        <f t="shared" si="7"/>
        <v>1312</v>
      </c>
    </row>
    <row r="209" spans="1:11" x14ac:dyDescent="0.25">
      <c r="A209" s="4"/>
      <c r="B209" s="4">
        <v>131207</v>
      </c>
      <c r="C209" s="2">
        <v>0</v>
      </c>
      <c r="D209" s="2">
        <v>0</v>
      </c>
      <c r="E209" s="1"/>
      <c r="F209" s="1"/>
      <c r="G209" s="46" t="s">
        <v>78</v>
      </c>
      <c r="H209" s="46" t="s">
        <v>136</v>
      </c>
      <c r="I209" s="46" t="s">
        <v>261</v>
      </c>
      <c r="J209" s="4">
        <f t="shared" si="6"/>
        <v>1</v>
      </c>
      <c r="K209" s="4">
        <f t="shared" si="7"/>
        <v>1312</v>
      </c>
    </row>
    <row r="210" spans="1:11" x14ac:dyDescent="0.25">
      <c r="A210" s="4">
        <v>1313</v>
      </c>
      <c r="B210" s="4">
        <v>131301</v>
      </c>
      <c r="C210" s="2">
        <v>0</v>
      </c>
      <c r="D210" s="2">
        <v>0</v>
      </c>
      <c r="E210" s="1"/>
      <c r="F210" s="1"/>
      <c r="G210" s="46" t="s">
        <v>79</v>
      </c>
      <c r="H210" s="46" t="s">
        <v>133</v>
      </c>
      <c r="I210" s="46" t="s">
        <v>261</v>
      </c>
      <c r="J210" s="4">
        <f t="shared" si="6"/>
        <v>1</v>
      </c>
      <c r="K210" s="4">
        <f t="shared" si="7"/>
        <v>1313</v>
      </c>
    </row>
    <row r="211" spans="1:11" x14ac:dyDescent="0.25">
      <c r="A211" s="4"/>
      <c r="B211" s="4">
        <v>131302</v>
      </c>
      <c r="C211" s="2">
        <v>0</v>
      </c>
      <c r="D211" s="2">
        <v>0</v>
      </c>
      <c r="E211" s="1"/>
      <c r="F211" s="1"/>
      <c r="G211" s="46" t="s">
        <v>80</v>
      </c>
      <c r="H211" s="46" t="s">
        <v>133</v>
      </c>
      <c r="I211" s="46" t="s">
        <v>261</v>
      </c>
      <c r="J211" s="4">
        <f t="shared" si="6"/>
        <v>1</v>
      </c>
      <c r="K211" s="4">
        <f t="shared" si="7"/>
        <v>1313</v>
      </c>
    </row>
    <row r="212" spans="1:11" x14ac:dyDescent="0.25">
      <c r="A212" s="4"/>
      <c r="B212" s="4">
        <v>131303</v>
      </c>
      <c r="C212" s="2">
        <v>0</v>
      </c>
      <c r="D212" s="2">
        <v>0</v>
      </c>
      <c r="E212" s="1"/>
      <c r="F212" s="1"/>
      <c r="G212" s="46" t="s">
        <v>81</v>
      </c>
      <c r="H212" s="46" t="s">
        <v>133</v>
      </c>
      <c r="I212" s="46" t="s">
        <v>261</v>
      </c>
      <c r="J212" s="4">
        <f t="shared" si="6"/>
        <v>1</v>
      </c>
      <c r="K212" s="4">
        <f t="shared" si="7"/>
        <v>1313</v>
      </c>
    </row>
    <row r="213" spans="1:11" x14ac:dyDescent="0.25">
      <c r="A213" s="4"/>
      <c r="B213" s="4">
        <v>131304</v>
      </c>
      <c r="C213" s="2">
        <v>0</v>
      </c>
      <c r="D213" s="2">
        <v>0</v>
      </c>
      <c r="E213" s="1"/>
      <c r="F213" s="1"/>
      <c r="G213" s="46" t="s">
        <v>82</v>
      </c>
      <c r="H213" s="46" t="s">
        <v>133</v>
      </c>
      <c r="I213" s="46" t="s">
        <v>261</v>
      </c>
      <c r="J213" s="4">
        <f t="shared" si="6"/>
        <v>1</v>
      </c>
      <c r="K213" s="4">
        <f t="shared" si="7"/>
        <v>1313</v>
      </c>
    </row>
    <row r="214" spans="1:11" x14ac:dyDescent="0.25">
      <c r="A214" s="4"/>
      <c r="B214" s="4">
        <v>131305</v>
      </c>
      <c r="C214" s="2">
        <v>0</v>
      </c>
      <c r="D214" s="2">
        <v>0</v>
      </c>
      <c r="E214" s="1"/>
      <c r="F214" s="1"/>
      <c r="G214" s="46" t="s">
        <v>83</v>
      </c>
      <c r="H214" s="46" t="s">
        <v>133</v>
      </c>
      <c r="I214" s="46" t="s">
        <v>261</v>
      </c>
      <c r="J214" s="4">
        <f t="shared" si="6"/>
        <v>1</v>
      </c>
      <c r="K214" s="4">
        <f t="shared" si="7"/>
        <v>1313</v>
      </c>
    </row>
    <row r="215" spans="1:11" x14ac:dyDescent="0.25">
      <c r="A215" s="4"/>
      <c r="B215" s="4">
        <v>131306</v>
      </c>
      <c r="C215" s="2">
        <v>0</v>
      </c>
      <c r="D215" s="2">
        <v>0</v>
      </c>
      <c r="E215" s="1"/>
      <c r="F215" s="1"/>
      <c r="G215" s="46" t="s">
        <v>84</v>
      </c>
      <c r="H215" s="46" t="s">
        <v>133</v>
      </c>
      <c r="I215" s="46" t="s">
        <v>261</v>
      </c>
      <c r="J215" s="4">
        <f t="shared" si="6"/>
        <v>1</v>
      </c>
      <c r="K215" s="4">
        <f t="shared" si="7"/>
        <v>1313</v>
      </c>
    </row>
    <row r="216" spans="1:11" x14ac:dyDescent="0.25">
      <c r="A216" s="4"/>
      <c r="B216" s="4">
        <v>131307</v>
      </c>
      <c r="C216" s="2">
        <v>0</v>
      </c>
      <c r="D216" s="2">
        <v>0</v>
      </c>
      <c r="E216" s="1"/>
      <c r="F216" s="1"/>
      <c r="G216" s="46" t="s">
        <v>85</v>
      </c>
      <c r="H216" s="46" t="s">
        <v>133</v>
      </c>
      <c r="I216" s="46" t="s">
        <v>261</v>
      </c>
      <c r="J216" s="4">
        <f t="shared" si="6"/>
        <v>1</v>
      </c>
      <c r="K216" s="4">
        <f t="shared" si="7"/>
        <v>1313</v>
      </c>
    </row>
    <row r="217" spans="1:11" ht="30" x14ac:dyDescent="0.25">
      <c r="A217" s="4"/>
      <c r="B217" s="4">
        <v>131308</v>
      </c>
      <c r="C217" s="2">
        <v>0</v>
      </c>
      <c r="D217" s="2">
        <v>0</v>
      </c>
      <c r="E217" s="1"/>
      <c r="F217" s="1"/>
      <c r="G217" s="46" t="s">
        <v>86</v>
      </c>
      <c r="H217" s="46" t="s">
        <v>133</v>
      </c>
      <c r="I217" s="46" t="s">
        <v>261</v>
      </c>
      <c r="J217" s="4">
        <f t="shared" si="6"/>
        <v>1</v>
      </c>
      <c r="K217" s="4">
        <f t="shared" si="7"/>
        <v>1313</v>
      </c>
    </row>
    <row r="218" spans="1:11" x14ac:dyDescent="0.25">
      <c r="A218" s="4"/>
      <c r="B218" s="4">
        <v>131309</v>
      </c>
      <c r="C218" s="2">
        <v>0</v>
      </c>
      <c r="D218" s="2">
        <v>0</v>
      </c>
      <c r="E218" s="1"/>
      <c r="F218" s="1"/>
      <c r="G218" s="46" t="s">
        <v>87</v>
      </c>
      <c r="H218" s="46" t="s">
        <v>133</v>
      </c>
      <c r="I218" s="46" t="s">
        <v>261</v>
      </c>
      <c r="J218" s="4">
        <f t="shared" si="6"/>
        <v>1</v>
      </c>
      <c r="K218" s="4">
        <f t="shared" si="7"/>
        <v>1313</v>
      </c>
    </row>
    <row r="219" spans="1:11" x14ac:dyDescent="0.25">
      <c r="A219" s="4"/>
      <c r="B219" s="4">
        <v>131310</v>
      </c>
      <c r="C219" s="2">
        <v>0</v>
      </c>
      <c r="D219" s="2">
        <v>0</v>
      </c>
      <c r="E219" s="1"/>
      <c r="F219" s="1"/>
      <c r="G219" s="46" t="s">
        <v>88</v>
      </c>
      <c r="H219" s="46" t="s">
        <v>133</v>
      </c>
      <c r="I219" s="46" t="s">
        <v>261</v>
      </c>
      <c r="J219" s="4">
        <f t="shared" si="6"/>
        <v>1</v>
      </c>
      <c r="K219" s="4">
        <f t="shared" si="7"/>
        <v>1313</v>
      </c>
    </row>
    <row r="220" spans="1:11" x14ac:dyDescent="0.25">
      <c r="A220" s="4"/>
      <c r="B220" s="4">
        <v>131311</v>
      </c>
      <c r="C220" s="2">
        <v>0</v>
      </c>
      <c r="D220" s="2">
        <v>0</v>
      </c>
      <c r="E220" s="1"/>
      <c r="F220" s="1"/>
      <c r="G220" s="46" t="s">
        <v>89</v>
      </c>
      <c r="H220" s="46" t="s">
        <v>133</v>
      </c>
      <c r="I220" s="46" t="s">
        <v>261</v>
      </c>
      <c r="J220" s="4">
        <f t="shared" si="6"/>
        <v>1</v>
      </c>
      <c r="K220" s="4">
        <f t="shared" si="7"/>
        <v>1313</v>
      </c>
    </row>
    <row r="221" spans="1:11" x14ac:dyDescent="0.25">
      <c r="A221" s="4"/>
      <c r="B221" s="4">
        <v>131312</v>
      </c>
      <c r="C221" s="2">
        <v>0</v>
      </c>
      <c r="D221" s="2">
        <v>0</v>
      </c>
      <c r="E221" s="1"/>
      <c r="F221" s="1"/>
      <c r="G221" s="46" t="s">
        <v>90</v>
      </c>
      <c r="H221" s="46" t="s">
        <v>133</v>
      </c>
      <c r="I221" s="46" t="s">
        <v>261</v>
      </c>
      <c r="J221" s="4">
        <f t="shared" si="6"/>
        <v>1</v>
      </c>
      <c r="K221" s="4">
        <f t="shared" si="7"/>
        <v>1313</v>
      </c>
    </row>
    <row r="222" spans="1:11" x14ac:dyDescent="0.25">
      <c r="A222" s="4"/>
      <c r="B222" s="4">
        <v>131313</v>
      </c>
      <c r="C222" s="2">
        <v>0</v>
      </c>
      <c r="D222" s="2">
        <v>0</v>
      </c>
      <c r="E222" s="1"/>
      <c r="F222" s="1"/>
      <c r="G222" s="46" t="s">
        <v>91</v>
      </c>
      <c r="H222" s="46" t="s">
        <v>133</v>
      </c>
      <c r="I222" s="46" t="s">
        <v>261</v>
      </c>
      <c r="J222" s="4">
        <f t="shared" si="6"/>
        <v>1</v>
      </c>
      <c r="K222" s="4">
        <f t="shared" si="7"/>
        <v>1313</v>
      </c>
    </row>
    <row r="223" spans="1:11" x14ac:dyDescent="0.25">
      <c r="A223" s="4"/>
      <c r="B223" s="4">
        <v>131314</v>
      </c>
      <c r="C223" s="2">
        <v>0</v>
      </c>
      <c r="D223" s="2">
        <v>0</v>
      </c>
      <c r="E223" s="1"/>
      <c r="F223" s="1"/>
      <c r="G223" s="46" t="s">
        <v>92</v>
      </c>
      <c r="H223" s="46" t="s">
        <v>133</v>
      </c>
      <c r="I223" s="46" t="s">
        <v>261</v>
      </c>
      <c r="J223" s="4">
        <f t="shared" si="6"/>
        <v>1</v>
      </c>
      <c r="K223" s="4">
        <f t="shared" si="7"/>
        <v>1313</v>
      </c>
    </row>
    <row r="224" spans="1:11" x14ac:dyDescent="0.25">
      <c r="A224" s="4"/>
      <c r="B224" s="4">
        <v>131315</v>
      </c>
      <c r="C224" s="2">
        <v>0</v>
      </c>
      <c r="D224" s="2">
        <v>0</v>
      </c>
      <c r="E224" s="1"/>
      <c r="F224" s="1"/>
      <c r="G224" s="46" t="s">
        <v>93</v>
      </c>
      <c r="H224" s="46" t="s">
        <v>133</v>
      </c>
      <c r="I224" s="46" t="s">
        <v>261</v>
      </c>
      <c r="J224" s="4">
        <f t="shared" si="6"/>
        <v>1</v>
      </c>
      <c r="K224" s="4">
        <f t="shared" si="7"/>
        <v>1313</v>
      </c>
    </row>
    <row r="225" spans="1:11" x14ac:dyDescent="0.25">
      <c r="A225" s="4"/>
      <c r="B225" s="4">
        <v>131316</v>
      </c>
      <c r="C225" s="2">
        <v>0</v>
      </c>
      <c r="D225" s="2">
        <v>0</v>
      </c>
      <c r="E225" s="1"/>
      <c r="F225" s="1"/>
      <c r="G225" s="46" t="s">
        <v>94</v>
      </c>
      <c r="H225" s="46" t="s">
        <v>133</v>
      </c>
      <c r="I225" s="46" t="s">
        <v>261</v>
      </c>
      <c r="J225" s="4">
        <f t="shared" si="6"/>
        <v>1</v>
      </c>
      <c r="K225" s="4">
        <f t="shared" si="7"/>
        <v>1313</v>
      </c>
    </row>
    <row r="226" spans="1:11" x14ac:dyDescent="0.25">
      <c r="A226" s="4"/>
      <c r="B226" s="4">
        <v>131317</v>
      </c>
      <c r="C226" s="2">
        <v>0</v>
      </c>
      <c r="D226" s="2">
        <v>0</v>
      </c>
      <c r="E226" s="1"/>
      <c r="F226" s="1"/>
      <c r="G226" s="46" t="s">
        <v>95</v>
      </c>
      <c r="H226" s="46" t="s">
        <v>133</v>
      </c>
      <c r="I226" s="46" t="s">
        <v>261</v>
      </c>
      <c r="J226" s="4">
        <f t="shared" si="6"/>
        <v>1</v>
      </c>
      <c r="K226" s="4">
        <f t="shared" si="7"/>
        <v>1313</v>
      </c>
    </row>
    <row r="227" spans="1:11" x14ac:dyDescent="0.25">
      <c r="A227" s="4"/>
      <c r="B227" s="4">
        <v>131318</v>
      </c>
      <c r="C227" s="2">
        <v>0</v>
      </c>
      <c r="D227" s="2">
        <v>0</v>
      </c>
      <c r="E227" s="1"/>
      <c r="F227" s="1"/>
      <c r="G227" s="46" t="s">
        <v>96</v>
      </c>
      <c r="H227" s="46" t="s">
        <v>133</v>
      </c>
      <c r="I227" s="46" t="s">
        <v>261</v>
      </c>
      <c r="J227" s="4">
        <f t="shared" si="6"/>
        <v>1</v>
      </c>
      <c r="K227" s="4">
        <f t="shared" si="7"/>
        <v>1313</v>
      </c>
    </row>
    <row r="228" spans="1:11" x14ac:dyDescent="0.25">
      <c r="A228" s="4"/>
      <c r="B228" s="4">
        <v>131319</v>
      </c>
      <c r="C228" s="2">
        <v>0</v>
      </c>
      <c r="D228" s="2">
        <v>0</v>
      </c>
      <c r="E228" s="1"/>
      <c r="F228" s="1"/>
      <c r="G228" s="46" t="s">
        <v>97</v>
      </c>
      <c r="H228" s="46" t="s">
        <v>133</v>
      </c>
      <c r="I228" s="46" t="s">
        <v>261</v>
      </c>
      <c r="J228" s="4">
        <f t="shared" si="6"/>
        <v>1</v>
      </c>
      <c r="K228" s="4">
        <f t="shared" si="7"/>
        <v>1313</v>
      </c>
    </row>
    <row r="229" spans="1:11" x14ac:dyDescent="0.25">
      <c r="A229" s="4"/>
      <c r="B229" s="4">
        <v>131320</v>
      </c>
      <c r="C229" s="2">
        <v>0</v>
      </c>
      <c r="D229" s="2">
        <v>0</v>
      </c>
      <c r="E229" s="1"/>
      <c r="F229" s="1"/>
      <c r="G229" s="46" t="s">
        <v>98</v>
      </c>
      <c r="H229" s="46" t="s">
        <v>133</v>
      </c>
      <c r="I229" s="46" t="s">
        <v>261</v>
      </c>
      <c r="J229" s="4">
        <f t="shared" si="6"/>
        <v>1</v>
      </c>
      <c r="K229" s="4">
        <f t="shared" si="7"/>
        <v>1313</v>
      </c>
    </row>
    <row r="230" spans="1:11" x14ac:dyDescent="0.25">
      <c r="A230" s="4"/>
      <c r="B230" s="4">
        <v>131321</v>
      </c>
      <c r="C230" s="2">
        <v>0</v>
      </c>
      <c r="D230" s="2">
        <v>0</v>
      </c>
      <c r="E230" s="1"/>
      <c r="F230" s="1"/>
      <c r="G230" s="46" t="s">
        <v>99</v>
      </c>
      <c r="H230" s="46" t="s">
        <v>133</v>
      </c>
      <c r="I230" s="46" t="s">
        <v>261</v>
      </c>
      <c r="J230" s="4">
        <f t="shared" si="6"/>
        <v>1</v>
      </c>
      <c r="K230" s="4">
        <f t="shared" si="7"/>
        <v>1313</v>
      </c>
    </row>
    <row r="231" spans="1:11" x14ac:dyDescent="0.25">
      <c r="A231" s="4"/>
      <c r="B231" s="4">
        <v>131322</v>
      </c>
      <c r="C231" s="2">
        <v>0</v>
      </c>
      <c r="D231" s="2">
        <v>0</v>
      </c>
      <c r="E231" s="1"/>
      <c r="F231" s="1"/>
      <c r="G231" s="46" t="s">
        <v>100</v>
      </c>
      <c r="H231" s="46" t="s">
        <v>133</v>
      </c>
      <c r="I231" s="46" t="s">
        <v>261</v>
      </c>
      <c r="J231" s="4">
        <f t="shared" si="6"/>
        <v>1</v>
      </c>
      <c r="K231" s="4">
        <f t="shared" si="7"/>
        <v>1313</v>
      </c>
    </row>
    <row r="232" spans="1:11" x14ac:dyDescent="0.25">
      <c r="A232" s="4"/>
      <c r="B232" s="4">
        <v>131323</v>
      </c>
      <c r="C232" s="2">
        <v>0</v>
      </c>
      <c r="D232" s="2">
        <v>0</v>
      </c>
      <c r="E232" s="1"/>
      <c r="F232" s="1"/>
      <c r="G232" s="46" t="s">
        <v>101</v>
      </c>
      <c r="H232" s="46" t="s">
        <v>133</v>
      </c>
      <c r="I232" s="46" t="s">
        <v>261</v>
      </c>
      <c r="J232" s="4">
        <f t="shared" si="6"/>
        <v>1</v>
      </c>
      <c r="K232" s="4">
        <f t="shared" si="7"/>
        <v>1313</v>
      </c>
    </row>
    <row r="233" spans="1:11" x14ac:dyDescent="0.25">
      <c r="A233" s="4"/>
      <c r="B233" s="4">
        <v>131324</v>
      </c>
      <c r="C233" s="2">
        <v>0</v>
      </c>
      <c r="D233" s="2">
        <v>0</v>
      </c>
      <c r="E233" s="1"/>
      <c r="F233" s="1"/>
      <c r="G233" s="46" t="s">
        <v>102</v>
      </c>
      <c r="H233" s="46" t="s">
        <v>133</v>
      </c>
      <c r="I233" s="46" t="s">
        <v>261</v>
      </c>
      <c r="J233" s="4">
        <f t="shared" si="6"/>
        <v>1</v>
      </c>
      <c r="K233" s="4">
        <f t="shared" si="7"/>
        <v>1313</v>
      </c>
    </row>
    <row r="234" spans="1:11" ht="30" x14ac:dyDescent="0.25">
      <c r="A234" s="4"/>
      <c r="B234" s="4">
        <v>131325</v>
      </c>
      <c r="C234" s="2">
        <v>0</v>
      </c>
      <c r="D234" s="2">
        <v>0</v>
      </c>
      <c r="E234" s="1"/>
      <c r="F234" s="1"/>
      <c r="G234" s="46" t="s">
        <v>103</v>
      </c>
      <c r="H234" s="46" t="s">
        <v>133</v>
      </c>
      <c r="I234" s="46" t="s">
        <v>261</v>
      </c>
      <c r="J234" s="4">
        <f t="shared" si="6"/>
        <v>1</v>
      </c>
      <c r="K234" s="4">
        <f t="shared" si="7"/>
        <v>1313</v>
      </c>
    </row>
    <row r="235" spans="1:11" x14ac:dyDescent="0.25">
      <c r="A235" s="4"/>
      <c r="B235" s="4">
        <v>131326</v>
      </c>
      <c r="C235" s="2">
        <v>0</v>
      </c>
      <c r="D235" s="2">
        <v>0</v>
      </c>
      <c r="E235" s="1"/>
      <c r="F235" s="1"/>
      <c r="G235" s="46" t="s">
        <v>104</v>
      </c>
      <c r="H235" s="46" t="s">
        <v>133</v>
      </c>
      <c r="I235" s="46" t="s">
        <v>261</v>
      </c>
      <c r="J235" s="4">
        <f t="shared" si="6"/>
        <v>1</v>
      </c>
      <c r="K235" s="4">
        <f t="shared" si="7"/>
        <v>1313</v>
      </c>
    </row>
    <row r="236" spans="1:11" ht="30" x14ac:dyDescent="0.25">
      <c r="A236" s="4">
        <v>1314</v>
      </c>
      <c r="B236" s="4">
        <v>131401</v>
      </c>
      <c r="C236" s="2">
        <v>0</v>
      </c>
      <c r="D236" s="2">
        <v>0</v>
      </c>
      <c r="E236" s="1"/>
      <c r="F236" s="1"/>
      <c r="G236" s="46" t="s">
        <v>105</v>
      </c>
      <c r="H236" s="46" t="s">
        <v>704</v>
      </c>
      <c r="I236" s="46" t="s">
        <v>261</v>
      </c>
      <c r="J236" s="4">
        <f t="shared" si="6"/>
        <v>1</v>
      </c>
      <c r="K236" s="4">
        <f t="shared" si="7"/>
        <v>1314</v>
      </c>
    </row>
    <row r="237" spans="1:11" ht="30" x14ac:dyDescent="0.25">
      <c r="A237" s="4"/>
      <c r="B237" s="4">
        <v>131402</v>
      </c>
      <c r="C237" s="2">
        <v>0</v>
      </c>
      <c r="D237" s="2">
        <v>0</v>
      </c>
      <c r="E237" s="1"/>
      <c r="F237" s="1"/>
      <c r="G237" s="46" t="s">
        <v>106</v>
      </c>
      <c r="H237" s="46" t="s">
        <v>704</v>
      </c>
      <c r="I237" s="46" t="s">
        <v>261</v>
      </c>
      <c r="J237" s="4">
        <f t="shared" si="6"/>
        <v>1</v>
      </c>
      <c r="K237" s="4">
        <f t="shared" si="7"/>
        <v>1314</v>
      </c>
    </row>
    <row r="238" spans="1:11" ht="30" x14ac:dyDescent="0.25">
      <c r="A238" s="4"/>
      <c r="B238" s="4">
        <v>131403</v>
      </c>
      <c r="C238" s="2">
        <v>0</v>
      </c>
      <c r="D238" s="2">
        <v>0</v>
      </c>
      <c r="E238" s="1"/>
      <c r="F238" s="1"/>
      <c r="G238" s="46" t="s">
        <v>107</v>
      </c>
      <c r="H238" s="46" t="s">
        <v>704</v>
      </c>
      <c r="I238" s="46" t="s">
        <v>261</v>
      </c>
      <c r="J238" s="4">
        <f t="shared" si="6"/>
        <v>1</v>
      </c>
      <c r="K238" s="4">
        <f t="shared" si="7"/>
        <v>1314</v>
      </c>
    </row>
    <row r="239" spans="1:11" ht="30" x14ac:dyDescent="0.25">
      <c r="A239" s="4"/>
      <c r="B239" s="4">
        <v>131404</v>
      </c>
      <c r="C239" s="2">
        <v>0</v>
      </c>
      <c r="D239" s="2">
        <v>0</v>
      </c>
      <c r="E239" s="1"/>
      <c r="F239" s="1"/>
      <c r="G239" s="46" t="s">
        <v>108</v>
      </c>
      <c r="H239" s="46" t="s">
        <v>704</v>
      </c>
      <c r="I239" s="46" t="s">
        <v>261</v>
      </c>
      <c r="J239" s="4">
        <f t="shared" si="6"/>
        <v>1</v>
      </c>
      <c r="K239" s="4">
        <f t="shared" si="7"/>
        <v>1314</v>
      </c>
    </row>
    <row r="240" spans="1:11" ht="30" x14ac:dyDescent="0.25">
      <c r="A240" s="4"/>
      <c r="B240" s="4">
        <v>131405</v>
      </c>
      <c r="C240" s="2">
        <v>0</v>
      </c>
      <c r="D240" s="2">
        <v>0</v>
      </c>
      <c r="E240" s="1"/>
      <c r="F240" s="1"/>
      <c r="G240" s="46" t="s">
        <v>109</v>
      </c>
      <c r="H240" s="46" t="s">
        <v>704</v>
      </c>
      <c r="I240" s="46" t="s">
        <v>261</v>
      </c>
      <c r="J240" s="4">
        <f t="shared" si="6"/>
        <v>1</v>
      </c>
      <c r="K240" s="4">
        <f t="shared" si="7"/>
        <v>1314</v>
      </c>
    </row>
    <row r="241" spans="1:11" ht="30" x14ac:dyDescent="0.25">
      <c r="A241" s="4"/>
      <c r="B241" s="4">
        <v>131406</v>
      </c>
      <c r="C241" s="2">
        <v>0</v>
      </c>
      <c r="D241" s="2">
        <v>0</v>
      </c>
      <c r="E241" s="1"/>
      <c r="F241" s="1"/>
      <c r="G241" s="46" t="s">
        <v>110</v>
      </c>
      <c r="H241" s="46" t="s">
        <v>704</v>
      </c>
      <c r="I241" s="46" t="s">
        <v>261</v>
      </c>
      <c r="J241" s="4">
        <f t="shared" si="6"/>
        <v>1</v>
      </c>
      <c r="K241" s="4">
        <f t="shared" si="7"/>
        <v>1314</v>
      </c>
    </row>
    <row r="242" spans="1:11" ht="30" x14ac:dyDescent="0.25">
      <c r="A242" s="4"/>
      <c r="B242" s="4">
        <v>131407</v>
      </c>
      <c r="C242" s="2">
        <v>0</v>
      </c>
      <c r="D242" s="2">
        <v>0</v>
      </c>
      <c r="E242" s="1"/>
      <c r="F242" s="1"/>
      <c r="G242" s="46" t="s">
        <v>111</v>
      </c>
      <c r="H242" s="46" t="s">
        <v>704</v>
      </c>
      <c r="I242" s="46" t="s">
        <v>261</v>
      </c>
      <c r="J242" s="4">
        <f t="shared" si="6"/>
        <v>1</v>
      </c>
      <c r="K242" s="4">
        <f t="shared" si="7"/>
        <v>1314</v>
      </c>
    </row>
    <row r="243" spans="1:11" x14ac:dyDescent="0.25">
      <c r="A243" s="4"/>
      <c r="B243" s="4">
        <v>131501</v>
      </c>
      <c r="C243" s="2">
        <v>0</v>
      </c>
      <c r="D243" s="2">
        <v>0</v>
      </c>
      <c r="E243" s="1"/>
      <c r="F243" s="1"/>
      <c r="G243" s="46" t="s">
        <v>112</v>
      </c>
      <c r="H243" s="46" t="s">
        <v>134</v>
      </c>
      <c r="I243" s="46" t="s">
        <v>261</v>
      </c>
      <c r="J243" s="4">
        <f t="shared" si="6"/>
        <v>1</v>
      </c>
      <c r="K243" s="4">
        <f t="shared" si="7"/>
        <v>1315</v>
      </c>
    </row>
    <row r="244" spans="1:11" x14ac:dyDescent="0.25">
      <c r="A244" s="4"/>
      <c r="B244" s="4">
        <v>131502</v>
      </c>
      <c r="C244" s="2">
        <v>0</v>
      </c>
      <c r="D244" s="2">
        <v>0</v>
      </c>
      <c r="E244" s="1"/>
      <c r="F244" s="1"/>
      <c r="G244" s="46" t="s">
        <v>113</v>
      </c>
      <c r="H244" s="46" t="s">
        <v>134</v>
      </c>
      <c r="I244" s="46" t="s">
        <v>261</v>
      </c>
      <c r="J244" s="4">
        <f t="shared" si="6"/>
        <v>1</v>
      </c>
      <c r="K244" s="4">
        <f t="shared" si="7"/>
        <v>1315</v>
      </c>
    </row>
    <row r="245" spans="1:11" x14ac:dyDescent="0.25">
      <c r="A245" s="4"/>
      <c r="B245" s="4">
        <v>131503</v>
      </c>
      <c r="C245" s="2">
        <v>0</v>
      </c>
      <c r="D245" s="2">
        <v>0</v>
      </c>
      <c r="E245" s="1"/>
      <c r="F245" s="1"/>
      <c r="G245" s="46" t="s">
        <v>114</v>
      </c>
      <c r="H245" s="46" t="s">
        <v>134</v>
      </c>
      <c r="I245" s="46" t="s">
        <v>261</v>
      </c>
      <c r="J245" s="4">
        <f t="shared" si="6"/>
        <v>1</v>
      </c>
      <c r="K245" s="4">
        <f t="shared" si="7"/>
        <v>1315</v>
      </c>
    </row>
    <row r="246" spans="1:11" x14ac:dyDescent="0.25">
      <c r="A246" s="4"/>
      <c r="B246" s="4">
        <v>131504</v>
      </c>
      <c r="C246" s="2">
        <v>0</v>
      </c>
      <c r="D246" s="2">
        <v>0</v>
      </c>
      <c r="E246" s="1"/>
      <c r="F246" s="1"/>
      <c r="G246" s="46" t="s">
        <v>115</v>
      </c>
      <c r="H246" s="46" t="s">
        <v>134</v>
      </c>
      <c r="I246" s="46" t="s">
        <v>261</v>
      </c>
      <c r="J246" s="4">
        <f t="shared" si="6"/>
        <v>1</v>
      </c>
      <c r="K246" s="4">
        <f t="shared" si="7"/>
        <v>1315</v>
      </c>
    </row>
    <row r="247" spans="1:11" ht="30" x14ac:dyDescent="0.25">
      <c r="A247" s="4"/>
      <c r="B247" s="4">
        <v>131601</v>
      </c>
      <c r="C247" s="2">
        <v>0</v>
      </c>
      <c r="D247" s="2">
        <v>0</v>
      </c>
      <c r="E247" s="1"/>
      <c r="F247" s="1"/>
      <c r="G247" s="46" t="s">
        <v>116</v>
      </c>
      <c r="H247" s="46" t="s">
        <v>974</v>
      </c>
      <c r="I247" s="46" t="s">
        <v>261</v>
      </c>
      <c r="J247" s="4">
        <f t="shared" si="6"/>
        <v>1</v>
      </c>
      <c r="K247" s="4">
        <f t="shared" si="7"/>
        <v>1316</v>
      </c>
    </row>
    <row r="248" spans="1:11" ht="30" x14ac:dyDescent="0.25">
      <c r="A248" s="4"/>
      <c r="B248" s="4">
        <v>131602</v>
      </c>
      <c r="C248" s="2">
        <v>0</v>
      </c>
      <c r="D248" s="2">
        <v>0</v>
      </c>
      <c r="E248" s="1"/>
      <c r="F248" s="1"/>
      <c r="G248" s="46" t="s">
        <v>117</v>
      </c>
      <c r="H248" s="46" t="s">
        <v>974</v>
      </c>
      <c r="I248" s="46" t="s">
        <v>261</v>
      </c>
      <c r="J248" s="4">
        <f t="shared" si="6"/>
        <v>1</v>
      </c>
      <c r="K248" s="4">
        <f t="shared" si="7"/>
        <v>1316</v>
      </c>
    </row>
    <row r="249" spans="1:11" ht="30" x14ac:dyDescent="0.25">
      <c r="A249" s="4"/>
      <c r="B249" s="4">
        <v>131603</v>
      </c>
      <c r="C249" s="2">
        <v>0</v>
      </c>
      <c r="D249" s="2">
        <v>0</v>
      </c>
      <c r="E249" s="1"/>
      <c r="F249" s="1"/>
      <c r="G249" s="46" t="s">
        <v>118</v>
      </c>
      <c r="H249" s="46" t="s">
        <v>974</v>
      </c>
      <c r="I249" s="46" t="s">
        <v>261</v>
      </c>
      <c r="J249" s="4">
        <f t="shared" si="6"/>
        <v>1</v>
      </c>
      <c r="K249" s="4">
        <f t="shared" si="7"/>
        <v>1316</v>
      </c>
    </row>
    <row r="250" spans="1:11" ht="30" x14ac:dyDescent="0.25">
      <c r="A250" s="4"/>
      <c r="B250" s="4">
        <v>131604</v>
      </c>
      <c r="C250" s="2">
        <v>0</v>
      </c>
      <c r="D250" s="2">
        <v>0</v>
      </c>
      <c r="E250" s="1"/>
      <c r="F250" s="1"/>
      <c r="G250" s="46" t="s">
        <v>119</v>
      </c>
      <c r="H250" s="46" t="s">
        <v>974</v>
      </c>
      <c r="I250" s="46" t="s">
        <v>261</v>
      </c>
      <c r="J250" s="4">
        <f t="shared" si="6"/>
        <v>1</v>
      </c>
      <c r="K250" s="4">
        <f t="shared" si="7"/>
        <v>1316</v>
      </c>
    </row>
    <row r="251" spans="1:11" ht="30" x14ac:dyDescent="0.25">
      <c r="A251" s="4"/>
      <c r="B251" s="4">
        <v>131605</v>
      </c>
      <c r="C251" s="2">
        <v>0</v>
      </c>
      <c r="D251" s="2">
        <v>0</v>
      </c>
      <c r="E251" s="1"/>
      <c r="F251" s="1"/>
      <c r="G251" s="46" t="s">
        <v>120</v>
      </c>
      <c r="H251" s="46" t="s">
        <v>974</v>
      </c>
      <c r="I251" s="46" t="s">
        <v>261</v>
      </c>
      <c r="J251" s="4">
        <f t="shared" si="6"/>
        <v>1</v>
      </c>
      <c r="K251" s="4">
        <f t="shared" si="7"/>
        <v>1316</v>
      </c>
    </row>
    <row r="252" spans="1:11" ht="30" x14ac:dyDescent="0.25">
      <c r="A252" s="4"/>
      <c r="B252" s="4">
        <v>131606</v>
      </c>
      <c r="C252" s="2">
        <v>0</v>
      </c>
      <c r="D252" s="2">
        <v>0</v>
      </c>
      <c r="E252" s="1"/>
      <c r="F252" s="1"/>
      <c r="G252" s="46" t="s">
        <v>121</v>
      </c>
      <c r="H252" s="46" t="s">
        <v>974</v>
      </c>
      <c r="I252" s="46" t="s">
        <v>261</v>
      </c>
      <c r="J252" s="4">
        <f t="shared" si="6"/>
        <v>1</v>
      </c>
      <c r="K252" s="4">
        <f t="shared" si="7"/>
        <v>1316</v>
      </c>
    </row>
    <row r="253" spans="1:11" ht="30" x14ac:dyDescent="0.25">
      <c r="A253" s="4"/>
      <c r="B253" s="4">
        <v>131607</v>
      </c>
      <c r="C253" s="2">
        <v>0</v>
      </c>
      <c r="D253" s="2">
        <v>0</v>
      </c>
      <c r="E253" s="1"/>
      <c r="F253" s="1"/>
      <c r="G253" s="46" t="s">
        <v>122</v>
      </c>
      <c r="H253" s="46" t="s">
        <v>974</v>
      </c>
      <c r="I253" s="46" t="s">
        <v>261</v>
      </c>
      <c r="J253" s="4">
        <f t="shared" si="6"/>
        <v>1</v>
      </c>
      <c r="K253" s="4">
        <f t="shared" si="7"/>
        <v>1316</v>
      </c>
    </row>
    <row r="254" spans="1:11" ht="30" x14ac:dyDescent="0.25">
      <c r="A254" s="4"/>
      <c r="B254" s="4">
        <v>131701</v>
      </c>
      <c r="C254" s="2">
        <v>0</v>
      </c>
      <c r="D254" s="2">
        <v>0</v>
      </c>
      <c r="E254" s="1"/>
      <c r="F254" s="1"/>
      <c r="G254" s="46" t="s">
        <v>116</v>
      </c>
      <c r="H254" s="46" t="s">
        <v>975</v>
      </c>
      <c r="I254" s="46" t="s">
        <v>261</v>
      </c>
      <c r="J254" s="4">
        <f t="shared" si="6"/>
        <v>1</v>
      </c>
      <c r="K254" s="4">
        <f t="shared" si="7"/>
        <v>1317</v>
      </c>
    </row>
    <row r="255" spans="1:11" ht="30" x14ac:dyDescent="0.25">
      <c r="A255" s="4"/>
      <c r="B255" s="4">
        <v>131702</v>
      </c>
      <c r="C255" s="2">
        <v>0</v>
      </c>
      <c r="D255" s="2">
        <v>0</v>
      </c>
      <c r="E255" s="1"/>
      <c r="F255" s="1"/>
      <c r="G255" s="46" t="s">
        <v>117</v>
      </c>
      <c r="H255" s="46" t="s">
        <v>975</v>
      </c>
      <c r="I255" s="46" t="s">
        <v>261</v>
      </c>
      <c r="J255" s="4">
        <f t="shared" si="6"/>
        <v>1</v>
      </c>
      <c r="K255" s="4">
        <f t="shared" si="7"/>
        <v>1317</v>
      </c>
    </row>
    <row r="256" spans="1:11" ht="30" x14ac:dyDescent="0.25">
      <c r="A256" s="4"/>
      <c r="B256" s="4">
        <v>131703</v>
      </c>
      <c r="C256" s="2">
        <v>0</v>
      </c>
      <c r="D256" s="2">
        <v>0</v>
      </c>
      <c r="E256" s="1"/>
      <c r="F256" s="1"/>
      <c r="G256" s="46" t="s">
        <v>118</v>
      </c>
      <c r="H256" s="46" t="s">
        <v>975</v>
      </c>
      <c r="I256" s="46" t="s">
        <v>261</v>
      </c>
      <c r="J256" s="4">
        <f t="shared" si="6"/>
        <v>1</v>
      </c>
      <c r="K256" s="4">
        <f t="shared" si="7"/>
        <v>1317</v>
      </c>
    </row>
    <row r="257" spans="1:11" ht="30" x14ac:dyDescent="0.25">
      <c r="A257" s="4"/>
      <c r="B257" s="4">
        <v>131704</v>
      </c>
      <c r="C257" s="2">
        <v>0</v>
      </c>
      <c r="D257" s="2">
        <v>0</v>
      </c>
      <c r="E257" s="1"/>
      <c r="F257" s="1"/>
      <c r="G257" s="46" t="s">
        <v>119</v>
      </c>
      <c r="H257" s="46" t="s">
        <v>975</v>
      </c>
      <c r="I257" s="46" t="s">
        <v>261</v>
      </c>
      <c r="J257" s="4">
        <f t="shared" si="6"/>
        <v>1</v>
      </c>
      <c r="K257" s="4">
        <f t="shared" si="7"/>
        <v>1317</v>
      </c>
    </row>
    <row r="258" spans="1:11" ht="30" x14ac:dyDescent="0.25">
      <c r="A258" s="4"/>
      <c r="B258" s="4">
        <v>131705</v>
      </c>
      <c r="C258" s="2">
        <v>0</v>
      </c>
      <c r="D258" s="2">
        <v>0</v>
      </c>
      <c r="E258" s="1"/>
      <c r="F258" s="1"/>
      <c r="G258" s="46" t="s">
        <v>120</v>
      </c>
      <c r="H258" s="46" t="s">
        <v>975</v>
      </c>
      <c r="I258" s="46" t="s">
        <v>261</v>
      </c>
      <c r="J258" s="4">
        <f t="shared" si="6"/>
        <v>1</v>
      </c>
      <c r="K258" s="4">
        <f t="shared" si="7"/>
        <v>1317</v>
      </c>
    </row>
    <row r="259" spans="1:11" ht="30" x14ac:dyDescent="0.25">
      <c r="A259" s="4"/>
      <c r="B259" s="4">
        <v>131706</v>
      </c>
      <c r="C259" s="2">
        <v>0</v>
      </c>
      <c r="D259" s="2">
        <v>0</v>
      </c>
      <c r="E259" s="1"/>
      <c r="F259" s="1"/>
      <c r="G259" s="46" t="s">
        <v>121</v>
      </c>
      <c r="H259" s="46" t="s">
        <v>975</v>
      </c>
      <c r="I259" s="46" t="s">
        <v>261</v>
      </c>
      <c r="J259" s="4">
        <f t="shared" si="6"/>
        <v>1</v>
      </c>
      <c r="K259" s="4">
        <f t="shared" si="7"/>
        <v>1317</v>
      </c>
    </row>
    <row r="260" spans="1:11" ht="30" x14ac:dyDescent="0.25">
      <c r="A260" s="4"/>
      <c r="B260" s="4">
        <v>131707</v>
      </c>
      <c r="C260" s="2">
        <v>0</v>
      </c>
      <c r="D260" s="2">
        <v>0</v>
      </c>
      <c r="E260" s="1"/>
      <c r="F260" s="1"/>
      <c r="G260" s="46" t="s">
        <v>122</v>
      </c>
      <c r="H260" s="46" t="s">
        <v>975</v>
      </c>
      <c r="I260" s="46" t="s">
        <v>261</v>
      </c>
      <c r="J260" s="4">
        <f t="shared" ref="J260:J323" si="8">+VALUE(LEFT(B260,1))</f>
        <v>1</v>
      </c>
      <c r="K260" s="4">
        <f t="shared" ref="K260:K323" si="9">+VALUE(LEFT(B260,4))</f>
        <v>1317</v>
      </c>
    </row>
    <row r="261" spans="1:11" x14ac:dyDescent="0.25">
      <c r="A261" s="4"/>
      <c r="B261" s="4">
        <v>131901</v>
      </c>
      <c r="C261" s="2">
        <v>0</v>
      </c>
      <c r="D261" s="2">
        <v>0</v>
      </c>
      <c r="E261" s="1"/>
      <c r="F261" s="1"/>
      <c r="G261" s="46" t="s">
        <v>123</v>
      </c>
      <c r="H261" s="46" t="s">
        <v>138</v>
      </c>
      <c r="I261" s="46" t="s">
        <v>261</v>
      </c>
      <c r="J261" s="4">
        <f t="shared" si="8"/>
        <v>1</v>
      </c>
      <c r="K261" s="4">
        <f t="shared" si="9"/>
        <v>1319</v>
      </c>
    </row>
    <row r="262" spans="1:11" x14ac:dyDescent="0.25">
      <c r="A262" s="4"/>
      <c r="B262" s="4">
        <v>131902</v>
      </c>
      <c r="C262" s="2">
        <v>0</v>
      </c>
      <c r="D262" s="2">
        <v>0</v>
      </c>
      <c r="E262" s="1"/>
      <c r="F262" s="1"/>
      <c r="G262" s="46" t="s">
        <v>92</v>
      </c>
      <c r="H262" s="46" t="s">
        <v>138</v>
      </c>
      <c r="I262" s="46" t="s">
        <v>261</v>
      </c>
      <c r="J262" s="4">
        <f t="shared" si="8"/>
        <v>1</v>
      </c>
      <c r="K262" s="4">
        <f t="shared" si="9"/>
        <v>1319</v>
      </c>
    </row>
    <row r="263" spans="1:11" x14ac:dyDescent="0.25">
      <c r="A263" s="4"/>
      <c r="B263" s="4">
        <v>131903</v>
      </c>
      <c r="C263" s="2">
        <v>0</v>
      </c>
      <c r="D263" s="2">
        <v>0</v>
      </c>
      <c r="E263" s="1"/>
      <c r="F263" s="1"/>
      <c r="G263" s="46" t="s">
        <v>94</v>
      </c>
      <c r="H263" s="46" t="s">
        <v>138</v>
      </c>
      <c r="I263" s="46" t="s">
        <v>261</v>
      </c>
      <c r="J263" s="4">
        <f t="shared" si="8"/>
        <v>1</v>
      </c>
      <c r="K263" s="4">
        <f t="shared" si="9"/>
        <v>1319</v>
      </c>
    </row>
    <row r="264" spans="1:11" x14ac:dyDescent="0.25">
      <c r="A264" s="4"/>
      <c r="B264" s="4">
        <v>131904</v>
      </c>
      <c r="C264" s="2">
        <v>0</v>
      </c>
      <c r="D264" s="2">
        <v>0</v>
      </c>
      <c r="E264" s="1"/>
      <c r="F264" s="1"/>
      <c r="G264" s="46" t="s">
        <v>124</v>
      </c>
      <c r="H264" s="46" t="s">
        <v>138</v>
      </c>
      <c r="I264" s="46" t="s">
        <v>261</v>
      </c>
      <c r="J264" s="4">
        <f t="shared" si="8"/>
        <v>1</v>
      </c>
      <c r="K264" s="4">
        <f t="shared" si="9"/>
        <v>1319</v>
      </c>
    </row>
    <row r="265" spans="1:11" x14ac:dyDescent="0.25">
      <c r="A265" s="4"/>
      <c r="B265" s="4">
        <v>131905</v>
      </c>
      <c r="C265" s="2">
        <v>0</v>
      </c>
      <c r="D265" s="2">
        <v>0</v>
      </c>
      <c r="E265" s="1"/>
      <c r="F265" s="1"/>
      <c r="G265" s="46" t="s">
        <v>125</v>
      </c>
      <c r="H265" s="46" t="s">
        <v>138</v>
      </c>
      <c r="I265" s="46" t="s">
        <v>261</v>
      </c>
      <c r="J265" s="4">
        <f t="shared" si="8"/>
        <v>1</v>
      </c>
      <c r="K265" s="4">
        <f t="shared" si="9"/>
        <v>1319</v>
      </c>
    </row>
    <row r="266" spans="1:11" x14ac:dyDescent="0.25">
      <c r="A266" s="4"/>
      <c r="B266" s="4">
        <v>131906</v>
      </c>
      <c r="C266" s="2">
        <v>0</v>
      </c>
      <c r="D266" s="2">
        <v>0</v>
      </c>
      <c r="E266" s="1"/>
      <c r="F266" s="1"/>
      <c r="G266" s="46" t="s">
        <v>126</v>
      </c>
      <c r="H266" s="46" t="s">
        <v>138</v>
      </c>
      <c r="I266" s="46" t="s">
        <v>261</v>
      </c>
      <c r="J266" s="4">
        <f t="shared" si="8"/>
        <v>1</v>
      </c>
      <c r="K266" s="4">
        <f t="shared" si="9"/>
        <v>1319</v>
      </c>
    </row>
    <row r="267" spans="1:11" x14ac:dyDescent="0.25">
      <c r="A267" s="4"/>
      <c r="B267" s="4">
        <v>131907</v>
      </c>
      <c r="C267" s="2">
        <v>0</v>
      </c>
      <c r="D267" s="2">
        <v>0</v>
      </c>
      <c r="E267" s="1"/>
      <c r="F267" s="1"/>
      <c r="G267" s="46" t="s">
        <v>127</v>
      </c>
      <c r="H267" s="46" t="s">
        <v>138</v>
      </c>
      <c r="I267" s="46" t="s">
        <v>261</v>
      </c>
      <c r="J267" s="4">
        <f t="shared" si="8"/>
        <v>1</v>
      </c>
      <c r="K267" s="4">
        <f t="shared" si="9"/>
        <v>1319</v>
      </c>
    </row>
    <row r="268" spans="1:11" x14ac:dyDescent="0.25">
      <c r="A268" s="4"/>
      <c r="B268" s="4">
        <v>131908</v>
      </c>
      <c r="C268" s="2">
        <v>0</v>
      </c>
      <c r="D268" s="2">
        <v>0</v>
      </c>
      <c r="E268" s="1"/>
      <c r="F268" s="1"/>
      <c r="G268" s="46" t="s">
        <v>128</v>
      </c>
      <c r="H268" s="46" t="s">
        <v>138</v>
      </c>
      <c r="I268" s="46" t="s">
        <v>261</v>
      </c>
      <c r="J268" s="4">
        <f t="shared" si="8"/>
        <v>1</v>
      </c>
      <c r="K268" s="4">
        <f t="shared" si="9"/>
        <v>1319</v>
      </c>
    </row>
    <row r="269" spans="1:11" x14ac:dyDescent="0.25">
      <c r="A269" s="4"/>
      <c r="B269" s="4">
        <v>131909</v>
      </c>
      <c r="C269" s="2">
        <v>0</v>
      </c>
      <c r="D269" s="2">
        <v>0</v>
      </c>
      <c r="E269" s="1"/>
      <c r="F269" s="1"/>
      <c r="G269" s="46" t="s">
        <v>129</v>
      </c>
      <c r="H269" s="46" t="s">
        <v>138</v>
      </c>
      <c r="I269" s="46" t="s">
        <v>261</v>
      </c>
      <c r="J269" s="4">
        <f t="shared" si="8"/>
        <v>1</v>
      </c>
      <c r="K269" s="4">
        <f t="shared" si="9"/>
        <v>1319</v>
      </c>
    </row>
    <row r="270" spans="1:11" x14ac:dyDescent="0.25">
      <c r="A270" s="4"/>
      <c r="B270" s="4">
        <v>131910</v>
      </c>
      <c r="C270" s="2">
        <v>0</v>
      </c>
      <c r="D270" s="2">
        <v>0</v>
      </c>
      <c r="E270" s="1"/>
      <c r="F270" s="1"/>
      <c r="G270" s="46" t="s">
        <v>99</v>
      </c>
      <c r="H270" s="46" t="s">
        <v>138</v>
      </c>
      <c r="I270" s="46" t="s">
        <v>261</v>
      </c>
      <c r="J270" s="4">
        <f t="shared" si="8"/>
        <v>1</v>
      </c>
      <c r="K270" s="4">
        <f t="shared" si="9"/>
        <v>1319</v>
      </c>
    </row>
    <row r="271" spans="1:11" x14ac:dyDescent="0.25">
      <c r="A271" s="4"/>
      <c r="B271" s="4">
        <v>131911</v>
      </c>
      <c r="C271" s="2">
        <v>0</v>
      </c>
      <c r="D271" s="2">
        <v>0</v>
      </c>
      <c r="E271" s="1"/>
      <c r="F271" s="1"/>
      <c r="G271" s="46" t="s">
        <v>130</v>
      </c>
      <c r="H271" s="46" t="s">
        <v>138</v>
      </c>
      <c r="I271" s="46" t="s">
        <v>261</v>
      </c>
      <c r="J271" s="4">
        <f t="shared" si="8"/>
        <v>1</v>
      </c>
      <c r="K271" s="4">
        <f t="shared" si="9"/>
        <v>1319</v>
      </c>
    </row>
    <row r="272" spans="1:11" ht="30" x14ac:dyDescent="0.25">
      <c r="A272" s="4"/>
      <c r="B272" s="4">
        <v>132001</v>
      </c>
      <c r="C272" s="2">
        <v>0</v>
      </c>
      <c r="D272" s="2">
        <v>0</v>
      </c>
      <c r="E272" s="1"/>
      <c r="F272" s="1"/>
      <c r="G272" s="46" t="s">
        <v>976</v>
      </c>
      <c r="H272" s="46" t="s">
        <v>810</v>
      </c>
      <c r="I272" s="46" t="s">
        <v>261</v>
      </c>
      <c r="J272" s="4">
        <f t="shared" si="8"/>
        <v>1</v>
      </c>
      <c r="K272" s="4">
        <f t="shared" si="9"/>
        <v>1320</v>
      </c>
    </row>
    <row r="273" spans="1:11" ht="30" x14ac:dyDescent="0.25">
      <c r="A273" s="4"/>
      <c r="B273" s="4">
        <v>132002</v>
      </c>
      <c r="C273" s="2">
        <v>0</v>
      </c>
      <c r="D273" s="2">
        <v>0</v>
      </c>
      <c r="E273" s="1"/>
      <c r="F273" s="1"/>
      <c r="G273" s="46" t="s">
        <v>131</v>
      </c>
      <c r="H273" s="46" t="s">
        <v>810</v>
      </c>
      <c r="I273" s="46" t="s">
        <v>261</v>
      </c>
      <c r="J273" s="4">
        <f t="shared" si="8"/>
        <v>1</v>
      </c>
      <c r="K273" s="4">
        <f t="shared" si="9"/>
        <v>1320</v>
      </c>
    </row>
    <row r="274" spans="1:11" ht="30" x14ac:dyDescent="0.25">
      <c r="A274" s="4"/>
      <c r="B274" s="4">
        <v>132003</v>
      </c>
      <c r="C274" s="2">
        <v>0</v>
      </c>
      <c r="D274" s="2">
        <v>0</v>
      </c>
      <c r="E274" s="1"/>
      <c r="F274" s="1"/>
      <c r="G274" s="46" t="s">
        <v>1062</v>
      </c>
      <c r="H274" s="46" t="s">
        <v>810</v>
      </c>
      <c r="I274" s="46" t="s">
        <v>261</v>
      </c>
      <c r="J274" s="4">
        <f t="shared" si="8"/>
        <v>1</v>
      </c>
      <c r="K274" s="4">
        <f t="shared" si="9"/>
        <v>1320</v>
      </c>
    </row>
    <row r="275" spans="1:11" ht="30" x14ac:dyDescent="0.25">
      <c r="A275" s="4"/>
      <c r="B275" s="4">
        <v>132004</v>
      </c>
      <c r="C275" s="2">
        <v>0</v>
      </c>
      <c r="D275" s="2">
        <v>0</v>
      </c>
      <c r="E275" s="1"/>
      <c r="F275" s="1"/>
      <c r="G275" s="46" t="s">
        <v>1063</v>
      </c>
      <c r="H275" s="46" t="s">
        <v>810</v>
      </c>
      <c r="I275" s="46" t="s">
        <v>261</v>
      </c>
      <c r="J275" s="4">
        <f t="shared" si="8"/>
        <v>1</v>
      </c>
      <c r="K275" s="4">
        <f t="shared" si="9"/>
        <v>1320</v>
      </c>
    </row>
    <row r="276" spans="1:11" ht="30" x14ac:dyDescent="0.25">
      <c r="A276" s="4"/>
      <c r="B276" s="4">
        <v>132005</v>
      </c>
      <c r="C276" s="2">
        <v>0</v>
      </c>
      <c r="D276" s="2">
        <v>0</v>
      </c>
      <c r="E276" s="1"/>
      <c r="F276" s="1"/>
      <c r="G276" s="46" t="s">
        <v>977</v>
      </c>
      <c r="H276" s="46" t="s">
        <v>810</v>
      </c>
      <c r="I276" s="46" t="s">
        <v>261</v>
      </c>
      <c r="J276" s="4">
        <f t="shared" si="8"/>
        <v>1</v>
      </c>
      <c r="K276" s="4">
        <f t="shared" si="9"/>
        <v>1320</v>
      </c>
    </row>
    <row r="277" spans="1:11" ht="30" x14ac:dyDescent="0.25">
      <c r="A277" s="4"/>
      <c r="B277" s="4">
        <v>132006</v>
      </c>
      <c r="C277" s="2">
        <v>0</v>
      </c>
      <c r="D277" s="2">
        <v>0</v>
      </c>
      <c r="E277" s="1"/>
      <c r="F277" s="1"/>
      <c r="G277" s="46" t="s">
        <v>132</v>
      </c>
      <c r="H277" s="46" t="s">
        <v>810</v>
      </c>
      <c r="I277" s="46" t="s">
        <v>261</v>
      </c>
      <c r="J277" s="4">
        <f t="shared" si="8"/>
        <v>1</v>
      </c>
      <c r="K277" s="4">
        <f t="shared" si="9"/>
        <v>1320</v>
      </c>
    </row>
    <row r="278" spans="1:11" ht="30" x14ac:dyDescent="0.25">
      <c r="A278" s="4"/>
      <c r="B278" s="4">
        <v>132007</v>
      </c>
      <c r="C278" s="2">
        <v>0</v>
      </c>
      <c r="D278" s="2">
        <v>0</v>
      </c>
      <c r="E278" s="1"/>
      <c r="F278" s="1"/>
      <c r="G278" s="46" t="s">
        <v>133</v>
      </c>
      <c r="H278" s="46" t="s">
        <v>810</v>
      </c>
      <c r="I278" s="46" t="s">
        <v>261</v>
      </c>
      <c r="J278" s="4">
        <f t="shared" si="8"/>
        <v>1</v>
      </c>
      <c r="K278" s="4">
        <f t="shared" si="9"/>
        <v>1320</v>
      </c>
    </row>
    <row r="279" spans="1:11" ht="30" x14ac:dyDescent="0.25">
      <c r="A279" s="4"/>
      <c r="B279" s="4">
        <v>132008</v>
      </c>
      <c r="C279" s="2">
        <v>0</v>
      </c>
      <c r="D279" s="2">
        <v>0</v>
      </c>
      <c r="E279" s="1"/>
      <c r="F279" s="1"/>
      <c r="G279" s="46" t="s">
        <v>134</v>
      </c>
      <c r="H279" s="46" t="s">
        <v>810</v>
      </c>
      <c r="I279" s="46" t="s">
        <v>261</v>
      </c>
      <c r="J279" s="4">
        <f t="shared" si="8"/>
        <v>1</v>
      </c>
      <c r="K279" s="4">
        <f t="shared" si="9"/>
        <v>1320</v>
      </c>
    </row>
    <row r="280" spans="1:11" ht="30" x14ac:dyDescent="0.25">
      <c r="A280" s="4"/>
      <c r="B280" s="4">
        <v>132009</v>
      </c>
      <c r="C280" s="2">
        <v>0</v>
      </c>
      <c r="D280" s="2">
        <v>0</v>
      </c>
      <c r="E280" s="1"/>
      <c r="F280" s="1"/>
      <c r="G280" s="46" t="s">
        <v>978</v>
      </c>
      <c r="H280" s="46" t="s">
        <v>810</v>
      </c>
      <c r="I280" s="46" t="s">
        <v>261</v>
      </c>
      <c r="J280" s="4">
        <f t="shared" si="8"/>
        <v>1</v>
      </c>
      <c r="K280" s="4">
        <f t="shared" si="9"/>
        <v>1320</v>
      </c>
    </row>
    <row r="281" spans="1:11" ht="30" x14ac:dyDescent="0.25">
      <c r="B281" s="4">
        <v>132010</v>
      </c>
      <c r="C281" s="2">
        <v>0</v>
      </c>
      <c r="D281" s="2">
        <v>0</v>
      </c>
      <c r="E281" s="1"/>
      <c r="F281" s="1"/>
      <c r="G281" s="46" t="s">
        <v>135</v>
      </c>
      <c r="H281" s="46" t="s">
        <v>810</v>
      </c>
      <c r="I281" s="46" t="s">
        <v>261</v>
      </c>
      <c r="J281" s="4">
        <f t="shared" si="8"/>
        <v>1</v>
      </c>
      <c r="K281" s="4">
        <f t="shared" si="9"/>
        <v>1320</v>
      </c>
    </row>
    <row r="282" spans="1:11" ht="30" x14ac:dyDescent="0.25">
      <c r="A282" s="4"/>
      <c r="B282" s="4">
        <v>132011</v>
      </c>
      <c r="C282" s="2">
        <v>0</v>
      </c>
      <c r="D282" s="2">
        <v>0</v>
      </c>
      <c r="E282" s="1"/>
      <c r="F282" s="1"/>
      <c r="G282" s="46" t="s">
        <v>136</v>
      </c>
      <c r="H282" s="46" t="s">
        <v>810</v>
      </c>
      <c r="I282" s="46" t="s">
        <v>261</v>
      </c>
      <c r="J282" s="4">
        <f t="shared" si="8"/>
        <v>1</v>
      </c>
      <c r="K282" s="4">
        <f t="shared" si="9"/>
        <v>1320</v>
      </c>
    </row>
    <row r="283" spans="1:11" ht="30" x14ac:dyDescent="0.25">
      <c r="A283" s="4"/>
      <c r="B283" s="4">
        <v>132012</v>
      </c>
      <c r="C283" s="2">
        <v>0</v>
      </c>
      <c r="D283" s="2">
        <v>0</v>
      </c>
      <c r="E283" s="1"/>
      <c r="F283" s="1"/>
      <c r="G283" s="46" t="s">
        <v>137</v>
      </c>
      <c r="H283" s="46" t="s">
        <v>810</v>
      </c>
      <c r="I283" s="46" t="s">
        <v>261</v>
      </c>
      <c r="J283" s="4">
        <f t="shared" si="8"/>
        <v>1</v>
      </c>
      <c r="K283" s="4">
        <f t="shared" si="9"/>
        <v>1320</v>
      </c>
    </row>
    <row r="284" spans="1:11" ht="30" x14ac:dyDescent="0.25">
      <c r="A284" s="4"/>
      <c r="B284" s="4">
        <v>132013</v>
      </c>
      <c r="C284" s="2">
        <v>0</v>
      </c>
      <c r="D284" s="2">
        <v>0</v>
      </c>
      <c r="E284" s="1"/>
      <c r="F284" s="1"/>
      <c r="G284" s="46" t="s">
        <v>138</v>
      </c>
      <c r="H284" s="46" t="s">
        <v>810</v>
      </c>
      <c r="I284" s="46" t="s">
        <v>261</v>
      </c>
      <c r="J284" s="4">
        <f t="shared" si="8"/>
        <v>1</v>
      </c>
      <c r="K284" s="4">
        <f t="shared" si="9"/>
        <v>1320</v>
      </c>
    </row>
    <row r="285" spans="1:11" x14ac:dyDescent="0.25">
      <c r="A285" s="4">
        <v>14</v>
      </c>
      <c r="B285" s="4">
        <v>140101</v>
      </c>
      <c r="C285" s="2">
        <v>0</v>
      </c>
      <c r="D285" s="2">
        <v>0</v>
      </c>
      <c r="E285" s="1"/>
      <c r="F285" s="1"/>
      <c r="G285" s="46" t="s">
        <v>139</v>
      </c>
      <c r="H285" s="46" t="s">
        <v>157</v>
      </c>
      <c r="I285" s="46" t="s">
        <v>262</v>
      </c>
      <c r="J285" s="4">
        <f t="shared" si="8"/>
        <v>1</v>
      </c>
      <c r="K285" s="4">
        <f t="shared" si="9"/>
        <v>1401</v>
      </c>
    </row>
    <row r="286" spans="1:11" x14ac:dyDescent="0.25">
      <c r="A286" s="4"/>
      <c r="B286" s="4">
        <v>140102</v>
      </c>
      <c r="C286" s="2">
        <v>0</v>
      </c>
      <c r="D286" s="2">
        <v>0</v>
      </c>
      <c r="E286" s="1"/>
      <c r="F286" s="1"/>
      <c r="G286" s="46" t="s">
        <v>140</v>
      </c>
      <c r="H286" s="46" t="s">
        <v>157</v>
      </c>
      <c r="I286" s="46" t="s">
        <v>262</v>
      </c>
      <c r="J286" s="4">
        <f t="shared" si="8"/>
        <v>1</v>
      </c>
      <c r="K286" s="4">
        <f t="shared" si="9"/>
        <v>1401</v>
      </c>
    </row>
    <row r="287" spans="1:11" x14ac:dyDescent="0.25">
      <c r="A287" s="4"/>
      <c r="B287" s="4">
        <v>140103</v>
      </c>
      <c r="C287" s="2">
        <v>0</v>
      </c>
      <c r="D287" s="2">
        <v>0</v>
      </c>
      <c r="E287" s="1"/>
      <c r="F287" s="1"/>
      <c r="G287" s="46" t="s">
        <v>141</v>
      </c>
      <c r="H287" s="46" t="s">
        <v>157</v>
      </c>
      <c r="I287" s="46" t="s">
        <v>262</v>
      </c>
      <c r="J287" s="4">
        <f t="shared" si="8"/>
        <v>1</v>
      </c>
      <c r="K287" s="4">
        <f t="shared" si="9"/>
        <v>1401</v>
      </c>
    </row>
    <row r="288" spans="1:11" x14ac:dyDescent="0.25">
      <c r="A288" s="4"/>
      <c r="B288" s="4">
        <v>140104</v>
      </c>
      <c r="C288" s="2">
        <v>0</v>
      </c>
      <c r="D288" s="2">
        <v>0</v>
      </c>
      <c r="E288" s="1"/>
      <c r="F288" s="1"/>
      <c r="G288" s="46" t="s">
        <v>142</v>
      </c>
      <c r="H288" s="46" t="s">
        <v>157</v>
      </c>
      <c r="I288" s="46" t="s">
        <v>262</v>
      </c>
      <c r="J288" s="4">
        <f t="shared" si="8"/>
        <v>1</v>
      </c>
      <c r="K288" s="4">
        <f t="shared" si="9"/>
        <v>1401</v>
      </c>
    </row>
    <row r="289" spans="1:11" x14ac:dyDescent="0.25">
      <c r="A289" s="4"/>
      <c r="B289" s="4">
        <v>140105</v>
      </c>
      <c r="C289" s="2">
        <v>0</v>
      </c>
      <c r="D289" s="2">
        <v>0</v>
      </c>
      <c r="E289" s="1"/>
      <c r="F289" s="1"/>
      <c r="G289" s="46" t="s">
        <v>143</v>
      </c>
      <c r="H289" s="46" t="s">
        <v>157</v>
      </c>
      <c r="I289" s="46" t="s">
        <v>262</v>
      </c>
      <c r="J289" s="4">
        <f t="shared" si="8"/>
        <v>1</v>
      </c>
      <c r="K289" s="4">
        <f t="shared" si="9"/>
        <v>1401</v>
      </c>
    </row>
    <row r="290" spans="1:11" x14ac:dyDescent="0.25">
      <c r="A290" s="4"/>
      <c r="B290" s="4">
        <v>140106</v>
      </c>
      <c r="C290" s="2">
        <v>0</v>
      </c>
      <c r="D290" s="2">
        <v>0</v>
      </c>
      <c r="E290" s="1"/>
      <c r="F290" s="1"/>
      <c r="G290" s="46" t="s">
        <v>144</v>
      </c>
      <c r="H290" s="46" t="s">
        <v>157</v>
      </c>
      <c r="I290" s="46" t="s">
        <v>262</v>
      </c>
      <c r="J290" s="4">
        <f t="shared" si="8"/>
        <v>1</v>
      </c>
      <c r="K290" s="4">
        <f t="shared" si="9"/>
        <v>1401</v>
      </c>
    </row>
    <row r="291" spans="1:11" x14ac:dyDescent="0.25">
      <c r="A291" s="4"/>
      <c r="B291" s="4">
        <v>140107</v>
      </c>
      <c r="C291" s="2">
        <v>0</v>
      </c>
      <c r="D291" s="2">
        <v>0</v>
      </c>
      <c r="E291" s="1"/>
      <c r="F291" s="1"/>
      <c r="G291" s="46" t="s">
        <v>145</v>
      </c>
      <c r="H291" s="46" t="s">
        <v>157</v>
      </c>
      <c r="I291" s="46" t="s">
        <v>262</v>
      </c>
      <c r="J291" s="4">
        <f t="shared" si="8"/>
        <v>1</v>
      </c>
      <c r="K291" s="4">
        <f t="shared" si="9"/>
        <v>1401</v>
      </c>
    </row>
    <row r="292" spans="1:11" x14ac:dyDescent="0.25">
      <c r="A292" s="4"/>
      <c r="B292" s="4">
        <v>140108</v>
      </c>
      <c r="C292" s="2">
        <v>0</v>
      </c>
      <c r="D292" s="2">
        <v>0</v>
      </c>
      <c r="E292" s="1"/>
      <c r="F292" s="1"/>
      <c r="G292" s="46" t="s">
        <v>146</v>
      </c>
      <c r="H292" s="46" t="s">
        <v>157</v>
      </c>
      <c r="I292" s="46" t="s">
        <v>262</v>
      </c>
      <c r="J292" s="4">
        <f t="shared" si="8"/>
        <v>1</v>
      </c>
      <c r="K292" s="4">
        <f t="shared" si="9"/>
        <v>1401</v>
      </c>
    </row>
    <row r="293" spans="1:11" x14ac:dyDescent="0.25">
      <c r="A293" s="4"/>
      <c r="B293" s="4">
        <v>140109</v>
      </c>
      <c r="C293" s="2">
        <v>0</v>
      </c>
      <c r="D293" s="2">
        <v>0</v>
      </c>
      <c r="E293" s="1"/>
      <c r="F293" s="1"/>
      <c r="G293" s="46" t="s">
        <v>147</v>
      </c>
      <c r="H293" s="46" t="s">
        <v>157</v>
      </c>
      <c r="I293" s="46" t="s">
        <v>262</v>
      </c>
      <c r="J293" s="4">
        <f t="shared" si="8"/>
        <v>1</v>
      </c>
      <c r="K293" s="4">
        <f t="shared" si="9"/>
        <v>1401</v>
      </c>
    </row>
    <row r="294" spans="1:11" x14ac:dyDescent="0.25">
      <c r="A294" s="4"/>
      <c r="B294" s="4">
        <v>140110</v>
      </c>
      <c r="C294" s="2">
        <v>0</v>
      </c>
      <c r="D294" s="2">
        <v>0</v>
      </c>
      <c r="E294" s="1"/>
      <c r="F294" s="1"/>
      <c r="G294" s="46" t="s">
        <v>148</v>
      </c>
      <c r="H294" s="46" t="s">
        <v>157</v>
      </c>
      <c r="I294" s="46" t="s">
        <v>262</v>
      </c>
      <c r="J294" s="4">
        <f t="shared" si="8"/>
        <v>1</v>
      </c>
      <c r="K294" s="4">
        <f t="shared" si="9"/>
        <v>1401</v>
      </c>
    </row>
    <row r="295" spans="1:11" x14ac:dyDescent="0.25">
      <c r="A295" s="4"/>
      <c r="B295" s="4">
        <v>140111</v>
      </c>
      <c r="C295" s="2">
        <v>0</v>
      </c>
      <c r="D295" s="2">
        <v>0</v>
      </c>
      <c r="E295" s="1"/>
      <c r="F295" s="1"/>
      <c r="G295" s="46" t="s">
        <v>149</v>
      </c>
      <c r="H295" s="46" t="s">
        <v>157</v>
      </c>
      <c r="I295" s="46" t="s">
        <v>262</v>
      </c>
      <c r="J295" s="4">
        <f t="shared" si="8"/>
        <v>1</v>
      </c>
      <c r="K295" s="4">
        <f t="shared" si="9"/>
        <v>1401</v>
      </c>
    </row>
    <row r="296" spans="1:11" x14ac:dyDescent="0.25">
      <c r="A296" s="4"/>
      <c r="B296" s="4">
        <v>140112</v>
      </c>
      <c r="C296" s="2">
        <v>0</v>
      </c>
      <c r="D296" s="2">
        <v>0</v>
      </c>
      <c r="E296" s="1"/>
      <c r="F296" s="1"/>
      <c r="G296" s="46" t="s">
        <v>150</v>
      </c>
      <c r="H296" s="46" t="s">
        <v>157</v>
      </c>
      <c r="I296" s="46" t="s">
        <v>262</v>
      </c>
      <c r="J296" s="4">
        <f t="shared" si="8"/>
        <v>1</v>
      </c>
      <c r="K296" s="4">
        <f t="shared" si="9"/>
        <v>1401</v>
      </c>
    </row>
    <row r="297" spans="1:11" x14ac:dyDescent="0.25">
      <c r="A297" s="4"/>
      <c r="B297" s="4">
        <v>140113</v>
      </c>
      <c r="C297" s="2">
        <v>0</v>
      </c>
      <c r="D297" s="2">
        <v>0</v>
      </c>
      <c r="E297" s="1"/>
      <c r="F297" s="1"/>
      <c r="G297" s="46" t="s">
        <v>151</v>
      </c>
      <c r="H297" s="46" t="s">
        <v>157</v>
      </c>
      <c r="I297" s="46" t="s">
        <v>262</v>
      </c>
      <c r="J297" s="4">
        <f t="shared" si="8"/>
        <v>1</v>
      </c>
      <c r="K297" s="4">
        <f t="shared" si="9"/>
        <v>1401</v>
      </c>
    </row>
    <row r="298" spans="1:11" x14ac:dyDescent="0.25">
      <c r="A298" s="4"/>
      <c r="B298" s="4">
        <v>140201</v>
      </c>
      <c r="C298" s="2">
        <v>0</v>
      </c>
      <c r="D298" s="2">
        <v>0</v>
      </c>
      <c r="E298" s="1"/>
      <c r="F298" s="1"/>
      <c r="G298" s="46" t="s">
        <v>152</v>
      </c>
      <c r="H298" s="46" t="s">
        <v>158</v>
      </c>
      <c r="I298" s="46" t="s">
        <v>262</v>
      </c>
      <c r="J298" s="4">
        <f t="shared" si="8"/>
        <v>1</v>
      </c>
      <c r="K298" s="4">
        <f t="shared" si="9"/>
        <v>1402</v>
      </c>
    </row>
    <row r="299" spans="1:11" x14ac:dyDescent="0.25">
      <c r="A299" s="4"/>
      <c r="B299" s="4">
        <v>140202</v>
      </c>
      <c r="C299" s="2">
        <v>0</v>
      </c>
      <c r="D299" s="2">
        <v>0</v>
      </c>
      <c r="E299" s="1"/>
      <c r="F299" s="1"/>
      <c r="G299" s="46" t="s">
        <v>153</v>
      </c>
      <c r="H299" s="46" t="s">
        <v>158</v>
      </c>
      <c r="I299" s="46" t="s">
        <v>262</v>
      </c>
      <c r="J299" s="4">
        <f t="shared" si="8"/>
        <v>1</v>
      </c>
      <c r="K299" s="4">
        <f t="shared" si="9"/>
        <v>1402</v>
      </c>
    </row>
    <row r="300" spans="1:11" x14ac:dyDescent="0.25">
      <c r="A300" s="4"/>
      <c r="B300" s="4">
        <v>140203</v>
      </c>
      <c r="C300" s="2">
        <v>0</v>
      </c>
      <c r="D300" s="2">
        <v>0</v>
      </c>
      <c r="E300" s="1"/>
      <c r="F300" s="1"/>
      <c r="G300" s="46" t="s">
        <v>149</v>
      </c>
      <c r="H300" s="46" t="s">
        <v>158</v>
      </c>
      <c r="I300" s="46" t="s">
        <v>262</v>
      </c>
      <c r="J300" s="4">
        <f t="shared" si="8"/>
        <v>1</v>
      </c>
      <c r="K300" s="4">
        <f t="shared" si="9"/>
        <v>1402</v>
      </c>
    </row>
    <row r="301" spans="1:11" x14ac:dyDescent="0.25">
      <c r="A301" s="4"/>
      <c r="B301" s="4">
        <v>140204</v>
      </c>
      <c r="C301" s="2">
        <v>0</v>
      </c>
      <c r="D301" s="2">
        <v>0</v>
      </c>
      <c r="E301" s="1"/>
      <c r="F301" s="1"/>
      <c r="G301" s="46" t="s">
        <v>150</v>
      </c>
      <c r="H301" s="46" t="s">
        <v>158</v>
      </c>
      <c r="I301" s="46" t="s">
        <v>262</v>
      </c>
      <c r="J301" s="4">
        <f t="shared" si="8"/>
        <v>1</v>
      </c>
      <c r="K301" s="4">
        <f t="shared" si="9"/>
        <v>1402</v>
      </c>
    </row>
    <row r="302" spans="1:11" x14ac:dyDescent="0.25">
      <c r="A302" s="4"/>
      <c r="B302" s="4">
        <v>140205</v>
      </c>
      <c r="C302" s="2">
        <v>0</v>
      </c>
      <c r="D302" s="2">
        <v>0</v>
      </c>
      <c r="E302" s="1"/>
      <c r="F302" s="1"/>
      <c r="G302" s="46" t="s">
        <v>151</v>
      </c>
      <c r="H302" s="46" t="s">
        <v>158</v>
      </c>
      <c r="I302" s="46" t="s">
        <v>262</v>
      </c>
      <c r="J302" s="4">
        <f t="shared" si="8"/>
        <v>1</v>
      </c>
      <c r="K302" s="4">
        <f t="shared" si="9"/>
        <v>1402</v>
      </c>
    </row>
    <row r="303" spans="1:11" ht="30" x14ac:dyDescent="0.25">
      <c r="A303" s="4"/>
      <c r="B303" s="4">
        <v>140301</v>
      </c>
      <c r="C303" s="2">
        <v>0</v>
      </c>
      <c r="D303" s="2">
        <v>0</v>
      </c>
      <c r="E303" s="1"/>
      <c r="F303" s="1"/>
      <c r="G303" s="46" t="s">
        <v>140</v>
      </c>
      <c r="H303" s="46" t="s">
        <v>706</v>
      </c>
      <c r="I303" s="46" t="s">
        <v>262</v>
      </c>
      <c r="J303" s="4">
        <f t="shared" si="8"/>
        <v>1</v>
      </c>
      <c r="K303" s="4">
        <f t="shared" si="9"/>
        <v>1403</v>
      </c>
    </row>
    <row r="304" spans="1:11" ht="30" x14ac:dyDescent="0.25">
      <c r="A304" s="4"/>
      <c r="B304" s="4">
        <v>140302</v>
      </c>
      <c r="C304" s="2">
        <v>0</v>
      </c>
      <c r="D304" s="2">
        <v>0</v>
      </c>
      <c r="E304" s="1"/>
      <c r="F304" s="1"/>
      <c r="G304" s="46" t="s">
        <v>141</v>
      </c>
      <c r="H304" s="46" t="s">
        <v>706</v>
      </c>
      <c r="I304" s="46" t="s">
        <v>262</v>
      </c>
      <c r="J304" s="4">
        <f t="shared" si="8"/>
        <v>1</v>
      </c>
      <c r="K304" s="4">
        <f t="shared" si="9"/>
        <v>1403</v>
      </c>
    </row>
    <row r="305" spans="1:11" ht="30" x14ac:dyDescent="0.25">
      <c r="A305" s="4"/>
      <c r="B305" s="4">
        <v>140303</v>
      </c>
      <c r="C305" s="2">
        <v>0</v>
      </c>
      <c r="D305" s="2">
        <v>0</v>
      </c>
      <c r="E305" s="1"/>
      <c r="F305" s="1"/>
      <c r="G305" s="46" t="s">
        <v>142</v>
      </c>
      <c r="H305" s="46" t="s">
        <v>706</v>
      </c>
      <c r="I305" s="46" t="s">
        <v>262</v>
      </c>
      <c r="J305" s="4">
        <f t="shared" si="8"/>
        <v>1</v>
      </c>
      <c r="K305" s="4">
        <f t="shared" si="9"/>
        <v>1403</v>
      </c>
    </row>
    <row r="306" spans="1:11" ht="30" x14ac:dyDescent="0.25">
      <c r="A306" s="4"/>
      <c r="B306" s="4">
        <v>140304</v>
      </c>
      <c r="C306" s="2">
        <v>0</v>
      </c>
      <c r="D306" s="2">
        <v>0</v>
      </c>
      <c r="E306" s="1"/>
      <c r="F306" s="1"/>
      <c r="G306" s="46" t="s">
        <v>143</v>
      </c>
      <c r="H306" s="46" t="s">
        <v>706</v>
      </c>
      <c r="I306" s="46" t="s">
        <v>262</v>
      </c>
      <c r="J306" s="4">
        <f t="shared" si="8"/>
        <v>1</v>
      </c>
      <c r="K306" s="4">
        <f t="shared" si="9"/>
        <v>1403</v>
      </c>
    </row>
    <row r="307" spans="1:11" ht="30" x14ac:dyDescent="0.25">
      <c r="A307" s="4"/>
      <c r="B307" s="4">
        <v>140305</v>
      </c>
      <c r="C307" s="2">
        <v>0</v>
      </c>
      <c r="D307" s="2">
        <v>0</v>
      </c>
      <c r="E307" s="1"/>
      <c r="F307" s="1"/>
      <c r="G307" s="46" t="s">
        <v>144</v>
      </c>
      <c r="H307" s="46" t="s">
        <v>706</v>
      </c>
      <c r="I307" s="46" t="s">
        <v>262</v>
      </c>
      <c r="J307" s="4">
        <f t="shared" si="8"/>
        <v>1</v>
      </c>
      <c r="K307" s="4">
        <f t="shared" si="9"/>
        <v>1403</v>
      </c>
    </row>
    <row r="308" spans="1:11" ht="30" x14ac:dyDescent="0.25">
      <c r="A308" s="4"/>
      <c r="B308" s="4">
        <v>140306</v>
      </c>
      <c r="C308" s="2">
        <v>0</v>
      </c>
      <c r="D308" s="2">
        <v>0</v>
      </c>
      <c r="E308" s="1"/>
      <c r="F308" s="1"/>
      <c r="G308" s="46" t="s">
        <v>145</v>
      </c>
      <c r="H308" s="46" t="s">
        <v>706</v>
      </c>
      <c r="I308" s="46" t="s">
        <v>262</v>
      </c>
      <c r="J308" s="4">
        <f t="shared" si="8"/>
        <v>1</v>
      </c>
      <c r="K308" s="4">
        <f t="shared" si="9"/>
        <v>1403</v>
      </c>
    </row>
    <row r="309" spans="1:11" ht="30" x14ac:dyDescent="0.25">
      <c r="A309" s="4"/>
      <c r="B309" s="4">
        <v>140307</v>
      </c>
      <c r="C309" s="2">
        <v>0</v>
      </c>
      <c r="D309" s="2">
        <v>0</v>
      </c>
      <c r="E309" s="1"/>
      <c r="F309" s="1"/>
      <c r="G309" s="46" t="s">
        <v>146</v>
      </c>
      <c r="H309" s="46" t="s">
        <v>706</v>
      </c>
      <c r="I309" s="46" t="s">
        <v>262</v>
      </c>
      <c r="J309" s="4">
        <f t="shared" si="8"/>
        <v>1</v>
      </c>
      <c r="K309" s="4">
        <f t="shared" si="9"/>
        <v>1403</v>
      </c>
    </row>
    <row r="310" spans="1:11" ht="30" x14ac:dyDescent="0.25">
      <c r="A310" s="4"/>
      <c r="B310" s="4">
        <v>140308</v>
      </c>
      <c r="C310" s="2">
        <v>0</v>
      </c>
      <c r="D310" s="2">
        <v>0</v>
      </c>
      <c r="E310" s="1"/>
      <c r="F310" s="1"/>
      <c r="G310" s="46" t="s">
        <v>147</v>
      </c>
      <c r="H310" s="46" t="s">
        <v>706</v>
      </c>
      <c r="I310" s="46" t="s">
        <v>262</v>
      </c>
      <c r="J310" s="4">
        <f t="shared" si="8"/>
        <v>1</v>
      </c>
      <c r="K310" s="4">
        <f t="shared" si="9"/>
        <v>1403</v>
      </c>
    </row>
    <row r="311" spans="1:11" ht="30" x14ac:dyDescent="0.25">
      <c r="A311" s="4"/>
      <c r="B311" s="4">
        <v>140309</v>
      </c>
      <c r="C311" s="2">
        <v>0</v>
      </c>
      <c r="D311" s="2">
        <v>0</v>
      </c>
      <c r="E311" s="1"/>
      <c r="F311" s="1"/>
      <c r="G311" s="46" t="s">
        <v>148</v>
      </c>
      <c r="H311" s="46" t="s">
        <v>706</v>
      </c>
      <c r="I311" s="46" t="s">
        <v>262</v>
      </c>
      <c r="J311" s="4">
        <f t="shared" si="8"/>
        <v>1</v>
      </c>
      <c r="K311" s="4">
        <f t="shared" si="9"/>
        <v>1403</v>
      </c>
    </row>
    <row r="312" spans="1:11" ht="30" x14ac:dyDescent="0.25">
      <c r="A312" s="4"/>
      <c r="B312" s="4">
        <v>140310</v>
      </c>
      <c r="C312" s="2">
        <v>0</v>
      </c>
      <c r="D312" s="2">
        <v>0</v>
      </c>
      <c r="E312" s="1"/>
      <c r="F312" s="1"/>
      <c r="G312" s="46" t="s">
        <v>154</v>
      </c>
      <c r="H312" s="46" t="s">
        <v>706</v>
      </c>
      <c r="I312" s="46" t="s">
        <v>262</v>
      </c>
      <c r="J312" s="4">
        <f t="shared" si="8"/>
        <v>1</v>
      </c>
      <c r="K312" s="4">
        <f t="shared" si="9"/>
        <v>1403</v>
      </c>
    </row>
    <row r="313" spans="1:11" ht="30" x14ac:dyDescent="0.25">
      <c r="A313" s="4"/>
      <c r="B313" s="4">
        <v>140311</v>
      </c>
      <c r="C313" s="2">
        <v>0</v>
      </c>
      <c r="D313" s="2">
        <v>0</v>
      </c>
      <c r="E313" s="1"/>
      <c r="F313" s="1"/>
      <c r="G313" s="46" t="s">
        <v>155</v>
      </c>
      <c r="H313" s="46" t="s">
        <v>706</v>
      </c>
      <c r="I313" s="46" t="s">
        <v>262</v>
      </c>
      <c r="J313" s="4">
        <f t="shared" si="8"/>
        <v>1</v>
      </c>
      <c r="K313" s="4">
        <f t="shared" si="9"/>
        <v>1403</v>
      </c>
    </row>
    <row r="314" spans="1:11" ht="30" x14ac:dyDescent="0.25">
      <c r="A314" s="4"/>
      <c r="B314" s="4">
        <v>140312</v>
      </c>
      <c r="C314" s="2">
        <v>0</v>
      </c>
      <c r="D314" s="2">
        <v>0</v>
      </c>
      <c r="E314" s="1"/>
      <c r="F314" s="1"/>
      <c r="G314" s="46" t="s">
        <v>150</v>
      </c>
      <c r="H314" s="46" t="s">
        <v>706</v>
      </c>
      <c r="I314" s="46" t="s">
        <v>262</v>
      </c>
      <c r="J314" s="4">
        <f t="shared" si="8"/>
        <v>1</v>
      </c>
      <c r="K314" s="4">
        <f t="shared" si="9"/>
        <v>1403</v>
      </c>
    </row>
    <row r="315" spans="1:11" ht="30" x14ac:dyDescent="0.25">
      <c r="A315" s="4"/>
      <c r="B315" s="4">
        <v>140313</v>
      </c>
      <c r="C315" s="2">
        <v>0</v>
      </c>
      <c r="D315" s="2">
        <v>0</v>
      </c>
      <c r="E315" s="1"/>
      <c r="F315" s="1"/>
      <c r="G315" s="46" t="s">
        <v>151</v>
      </c>
      <c r="H315" s="46" t="s">
        <v>706</v>
      </c>
      <c r="I315" s="46" t="s">
        <v>262</v>
      </c>
      <c r="J315" s="4">
        <f t="shared" si="8"/>
        <v>1</v>
      </c>
      <c r="K315" s="4">
        <f t="shared" si="9"/>
        <v>1403</v>
      </c>
    </row>
    <row r="316" spans="1:11" ht="30" x14ac:dyDescent="0.25">
      <c r="A316" s="4"/>
      <c r="B316" s="4">
        <v>140314</v>
      </c>
      <c r="C316" s="2">
        <v>0</v>
      </c>
      <c r="D316" s="2">
        <v>0</v>
      </c>
      <c r="E316" s="1"/>
      <c r="F316" s="1"/>
      <c r="G316" s="46" t="s">
        <v>149</v>
      </c>
      <c r="H316" s="46" t="s">
        <v>706</v>
      </c>
      <c r="I316" s="46" t="s">
        <v>262</v>
      </c>
      <c r="J316" s="4">
        <f t="shared" si="8"/>
        <v>1</v>
      </c>
      <c r="K316" s="4">
        <f t="shared" si="9"/>
        <v>1403</v>
      </c>
    </row>
    <row r="317" spans="1:11" ht="30" x14ac:dyDescent="0.25">
      <c r="B317" s="4">
        <v>140401</v>
      </c>
      <c r="C317" s="2">
        <v>0</v>
      </c>
      <c r="D317" s="2">
        <v>0</v>
      </c>
      <c r="E317" s="1"/>
      <c r="F317" s="1"/>
      <c r="G317" s="46" t="s">
        <v>156</v>
      </c>
      <c r="H317" s="46" t="s">
        <v>156</v>
      </c>
      <c r="I317" s="46" t="s">
        <v>262</v>
      </c>
      <c r="J317" s="4">
        <f t="shared" si="8"/>
        <v>1</v>
      </c>
      <c r="K317" s="4">
        <f t="shared" si="9"/>
        <v>1404</v>
      </c>
    </row>
    <row r="318" spans="1:11" x14ac:dyDescent="0.25">
      <c r="A318" s="4"/>
      <c r="B318" s="4">
        <v>140501</v>
      </c>
      <c r="C318" s="2">
        <v>0</v>
      </c>
      <c r="D318" s="2">
        <v>0</v>
      </c>
      <c r="E318" s="1"/>
      <c r="F318" s="1"/>
      <c r="G318" s="46" t="s">
        <v>157</v>
      </c>
      <c r="H318" s="46" t="s">
        <v>811</v>
      </c>
      <c r="I318" s="46" t="s">
        <v>262</v>
      </c>
      <c r="J318" s="4">
        <f t="shared" si="8"/>
        <v>1</v>
      </c>
      <c r="K318" s="4">
        <f t="shared" si="9"/>
        <v>1405</v>
      </c>
    </row>
    <row r="319" spans="1:11" x14ac:dyDescent="0.25">
      <c r="A319" s="4"/>
      <c r="B319" s="4">
        <v>140502</v>
      </c>
      <c r="C319" s="2">
        <v>0</v>
      </c>
      <c r="D319" s="2">
        <v>0</v>
      </c>
      <c r="E319" s="1"/>
      <c r="F319" s="1"/>
      <c r="G319" s="46" t="s">
        <v>158</v>
      </c>
      <c r="H319" s="46" t="s">
        <v>811</v>
      </c>
      <c r="I319" s="46" t="s">
        <v>262</v>
      </c>
      <c r="J319" s="4">
        <f t="shared" si="8"/>
        <v>1</v>
      </c>
      <c r="K319" s="4">
        <f t="shared" si="9"/>
        <v>1405</v>
      </c>
    </row>
    <row r="320" spans="1:11" ht="30" x14ac:dyDescent="0.25">
      <c r="A320" s="4"/>
      <c r="B320" s="4">
        <v>140503</v>
      </c>
      <c r="C320" s="2">
        <v>0</v>
      </c>
      <c r="D320" s="2">
        <v>0</v>
      </c>
      <c r="E320" s="1"/>
      <c r="F320" s="1"/>
      <c r="G320" s="46" t="s">
        <v>159</v>
      </c>
      <c r="H320" s="46" t="s">
        <v>811</v>
      </c>
      <c r="I320" s="46" t="s">
        <v>262</v>
      </c>
      <c r="J320" s="4">
        <f t="shared" si="8"/>
        <v>1</v>
      </c>
      <c r="K320" s="4">
        <f t="shared" si="9"/>
        <v>1405</v>
      </c>
    </row>
    <row r="321" spans="1:11" ht="30" x14ac:dyDescent="0.25">
      <c r="A321" s="4">
        <v>15</v>
      </c>
      <c r="B321" s="4">
        <v>150101</v>
      </c>
      <c r="C321" s="2">
        <v>0</v>
      </c>
      <c r="D321" s="2">
        <v>0</v>
      </c>
      <c r="E321" s="1"/>
      <c r="F321" s="1"/>
      <c r="G321" s="46" t="s">
        <v>72</v>
      </c>
      <c r="H321" s="46" t="s">
        <v>812</v>
      </c>
      <c r="I321" s="46" t="s">
        <v>519</v>
      </c>
      <c r="J321" s="4">
        <f t="shared" si="8"/>
        <v>1</v>
      </c>
      <c r="K321" s="4">
        <f t="shared" si="9"/>
        <v>1501</v>
      </c>
    </row>
    <row r="322" spans="1:11" ht="30" x14ac:dyDescent="0.25">
      <c r="A322" s="4"/>
      <c r="B322" s="4">
        <v>150102</v>
      </c>
      <c r="C322" s="2">
        <v>0</v>
      </c>
      <c r="D322" s="2">
        <v>0</v>
      </c>
      <c r="E322" s="1"/>
      <c r="F322" s="1"/>
      <c r="G322" s="46" t="s">
        <v>160</v>
      </c>
      <c r="H322" s="46" t="s">
        <v>812</v>
      </c>
      <c r="I322" s="46" t="s">
        <v>519</v>
      </c>
      <c r="J322" s="4">
        <f t="shared" si="8"/>
        <v>1</v>
      </c>
      <c r="K322" s="4">
        <f t="shared" si="9"/>
        <v>1501</v>
      </c>
    </row>
    <row r="323" spans="1:11" ht="30" x14ac:dyDescent="0.25">
      <c r="A323" s="4"/>
      <c r="B323" s="4">
        <v>150103</v>
      </c>
      <c r="C323" s="2">
        <v>0</v>
      </c>
      <c r="D323" s="2">
        <v>0</v>
      </c>
      <c r="E323" s="1"/>
      <c r="F323" s="1"/>
      <c r="G323" s="46" t="s">
        <v>161</v>
      </c>
      <c r="H323" s="46" t="s">
        <v>812</v>
      </c>
      <c r="I323" s="46" t="s">
        <v>519</v>
      </c>
      <c r="J323" s="4">
        <f t="shared" si="8"/>
        <v>1</v>
      </c>
      <c r="K323" s="4">
        <f t="shared" si="9"/>
        <v>1501</v>
      </c>
    </row>
    <row r="324" spans="1:11" ht="30" x14ac:dyDescent="0.25">
      <c r="A324" s="4"/>
      <c r="B324" s="4">
        <v>150104</v>
      </c>
      <c r="C324" s="2">
        <v>0</v>
      </c>
      <c r="D324" s="2">
        <v>0</v>
      </c>
      <c r="E324" s="1"/>
      <c r="F324" s="1"/>
      <c r="G324" s="46" t="s">
        <v>162</v>
      </c>
      <c r="H324" s="46" t="s">
        <v>812</v>
      </c>
      <c r="I324" s="46" t="s">
        <v>519</v>
      </c>
      <c r="J324" s="4">
        <f t="shared" ref="J324:J387" si="10">+VALUE(LEFT(B324,1))</f>
        <v>1</v>
      </c>
      <c r="K324" s="4">
        <f t="shared" ref="K324:K387" si="11">+VALUE(LEFT(B324,4))</f>
        <v>1501</v>
      </c>
    </row>
    <row r="325" spans="1:11" ht="30" x14ac:dyDescent="0.25">
      <c r="A325" s="4"/>
      <c r="B325" s="4">
        <v>150105</v>
      </c>
      <c r="C325" s="2">
        <v>0</v>
      </c>
      <c r="D325" s="2">
        <v>0</v>
      </c>
      <c r="E325" s="1"/>
      <c r="F325" s="1"/>
      <c r="G325" s="46" t="s">
        <v>163</v>
      </c>
      <c r="H325" s="46" t="s">
        <v>812</v>
      </c>
      <c r="I325" s="46" t="s">
        <v>519</v>
      </c>
      <c r="J325" s="4">
        <f t="shared" si="10"/>
        <v>1</v>
      </c>
      <c r="K325" s="4">
        <f t="shared" si="11"/>
        <v>1501</v>
      </c>
    </row>
    <row r="326" spans="1:11" ht="30" x14ac:dyDescent="0.25">
      <c r="A326" s="4"/>
      <c r="B326" s="4">
        <v>150106</v>
      </c>
      <c r="C326" s="2">
        <v>0</v>
      </c>
      <c r="D326" s="2">
        <v>0</v>
      </c>
      <c r="E326" s="1"/>
      <c r="F326" s="1"/>
      <c r="G326" s="46" t="s">
        <v>164</v>
      </c>
      <c r="H326" s="46" t="s">
        <v>812</v>
      </c>
      <c r="I326" s="46" t="s">
        <v>519</v>
      </c>
      <c r="J326" s="4">
        <f t="shared" si="10"/>
        <v>1</v>
      </c>
      <c r="K326" s="4">
        <f t="shared" si="11"/>
        <v>1501</v>
      </c>
    </row>
    <row r="327" spans="1:11" ht="30" x14ac:dyDescent="0.25">
      <c r="A327" s="4"/>
      <c r="B327" s="4">
        <v>150107</v>
      </c>
      <c r="C327" s="2">
        <v>0</v>
      </c>
      <c r="D327" s="2">
        <v>0</v>
      </c>
      <c r="E327" s="1"/>
      <c r="F327" s="1"/>
      <c r="G327" s="46" t="s">
        <v>165</v>
      </c>
      <c r="H327" s="46" t="s">
        <v>812</v>
      </c>
      <c r="I327" s="46" t="s">
        <v>519</v>
      </c>
      <c r="J327" s="4">
        <f t="shared" si="10"/>
        <v>1</v>
      </c>
      <c r="K327" s="4">
        <f t="shared" si="11"/>
        <v>1501</v>
      </c>
    </row>
    <row r="328" spans="1:11" ht="30" x14ac:dyDescent="0.25">
      <c r="A328" s="4"/>
      <c r="B328" s="4">
        <v>150108</v>
      </c>
      <c r="C328" s="2">
        <v>0</v>
      </c>
      <c r="D328" s="2">
        <v>0</v>
      </c>
      <c r="E328" s="1"/>
      <c r="F328" s="1"/>
      <c r="G328" s="46" t="s">
        <v>166</v>
      </c>
      <c r="H328" s="46" t="s">
        <v>812</v>
      </c>
      <c r="I328" s="46" t="s">
        <v>519</v>
      </c>
      <c r="J328" s="4">
        <f t="shared" si="10"/>
        <v>1</v>
      </c>
      <c r="K328" s="4">
        <f t="shared" si="11"/>
        <v>1501</v>
      </c>
    </row>
    <row r="329" spans="1:11" ht="30" x14ac:dyDescent="0.25">
      <c r="A329" s="4"/>
      <c r="B329" s="4">
        <v>150109</v>
      </c>
      <c r="C329" s="2">
        <v>0</v>
      </c>
      <c r="D329" s="2">
        <v>0</v>
      </c>
      <c r="E329" s="1"/>
      <c r="F329" s="1"/>
      <c r="G329" s="46" t="s">
        <v>167</v>
      </c>
      <c r="H329" s="46" t="s">
        <v>812</v>
      </c>
      <c r="I329" s="46" t="s">
        <v>519</v>
      </c>
      <c r="J329" s="4">
        <f t="shared" si="10"/>
        <v>1</v>
      </c>
      <c r="K329" s="4">
        <f t="shared" si="11"/>
        <v>1501</v>
      </c>
    </row>
    <row r="330" spans="1:11" ht="30" x14ac:dyDescent="0.25">
      <c r="A330" s="4"/>
      <c r="B330" s="4">
        <v>150110</v>
      </c>
      <c r="C330" s="2">
        <v>0</v>
      </c>
      <c r="D330" s="2">
        <v>0</v>
      </c>
      <c r="E330" s="1"/>
      <c r="F330" s="1"/>
      <c r="G330" s="46" t="s">
        <v>168</v>
      </c>
      <c r="H330" s="46" t="s">
        <v>812</v>
      </c>
      <c r="I330" s="46" t="s">
        <v>519</v>
      </c>
      <c r="J330" s="4">
        <f t="shared" si="10"/>
        <v>1</v>
      </c>
      <c r="K330" s="4">
        <f t="shared" si="11"/>
        <v>1501</v>
      </c>
    </row>
    <row r="331" spans="1:11" ht="30" x14ac:dyDescent="0.25">
      <c r="A331" s="4"/>
      <c r="B331" s="4">
        <v>150111</v>
      </c>
      <c r="C331" s="2">
        <v>0</v>
      </c>
      <c r="D331" s="2">
        <v>0</v>
      </c>
      <c r="E331" s="1"/>
      <c r="F331" s="1"/>
      <c r="G331" s="46" t="s">
        <v>169</v>
      </c>
      <c r="H331" s="46" t="s">
        <v>812</v>
      </c>
      <c r="I331" s="46" t="s">
        <v>519</v>
      </c>
      <c r="J331" s="4">
        <f t="shared" si="10"/>
        <v>1</v>
      </c>
      <c r="K331" s="4">
        <f t="shared" si="11"/>
        <v>1501</v>
      </c>
    </row>
    <row r="332" spans="1:11" ht="30" x14ac:dyDescent="0.25">
      <c r="A332" s="4"/>
      <c r="B332" s="4">
        <v>150112</v>
      </c>
      <c r="C332" s="2">
        <v>0</v>
      </c>
      <c r="D332" s="2">
        <v>0</v>
      </c>
      <c r="E332" s="1"/>
      <c r="F332" s="1"/>
      <c r="G332" s="46" t="s">
        <v>170</v>
      </c>
      <c r="H332" s="46" t="s">
        <v>812</v>
      </c>
      <c r="I332" s="46" t="s">
        <v>519</v>
      </c>
      <c r="J332" s="4">
        <f t="shared" si="10"/>
        <v>1</v>
      </c>
      <c r="K332" s="4">
        <f t="shared" si="11"/>
        <v>1501</v>
      </c>
    </row>
    <row r="333" spans="1:11" ht="30" x14ac:dyDescent="0.25">
      <c r="A333" s="4"/>
      <c r="B333" s="4">
        <v>150113</v>
      </c>
      <c r="C333" s="2">
        <v>0</v>
      </c>
      <c r="D333" s="2">
        <v>0</v>
      </c>
      <c r="E333" s="1"/>
      <c r="F333" s="1"/>
      <c r="G333" s="46" t="s">
        <v>171</v>
      </c>
      <c r="H333" s="46" t="s">
        <v>812</v>
      </c>
      <c r="I333" s="46" t="s">
        <v>519</v>
      </c>
      <c r="J333" s="4">
        <f t="shared" si="10"/>
        <v>1</v>
      </c>
      <c r="K333" s="4">
        <f t="shared" si="11"/>
        <v>1501</v>
      </c>
    </row>
    <row r="334" spans="1:11" ht="30" x14ac:dyDescent="0.25">
      <c r="A334" s="4"/>
      <c r="B334" s="4">
        <v>150114</v>
      </c>
      <c r="C334" s="2">
        <v>0</v>
      </c>
      <c r="D334" s="2">
        <v>0</v>
      </c>
      <c r="E334" s="1"/>
      <c r="F334" s="1"/>
      <c r="G334" s="46" t="s">
        <v>172</v>
      </c>
      <c r="H334" s="46" t="s">
        <v>812</v>
      </c>
      <c r="I334" s="46" t="s">
        <v>519</v>
      </c>
      <c r="J334" s="4">
        <f t="shared" si="10"/>
        <v>1</v>
      </c>
      <c r="K334" s="4">
        <f t="shared" si="11"/>
        <v>1501</v>
      </c>
    </row>
    <row r="335" spans="1:11" ht="30" x14ac:dyDescent="0.25">
      <c r="A335" s="4"/>
      <c r="B335" s="4">
        <v>150115</v>
      </c>
      <c r="C335" s="2">
        <v>0</v>
      </c>
      <c r="D335" s="2">
        <v>0</v>
      </c>
      <c r="E335" s="1"/>
      <c r="F335" s="1"/>
      <c r="G335" s="46" t="s">
        <v>173</v>
      </c>
      <c r="H335" s="46" t="s">
        <v>812</v>
      </c>
      <c r="I335" s="46" t="s">
        <v>519</v>
      </c>
      <c r="J335" s="4">
        <f t="shared" si="10"/>
        <v>1</v>
      </c>
      <c r="K335" s="4">
        <f t="shared" si="11"/>
        <v>1501</v>
      </c>
    </row>
    <row r="336" spans="1:11" ht="30" x14ac:dyDescent="0.25">
      <c r="A336" s="4"/>
      <c r="B336" s="4">
        <v>150116</v>
      </c>
      <c r="C336" s="2">
        <v>0</v>
      </c>
      <c r="D336" s="2">
        <v>0</v>
      </c>
      <c r="E336" s="1"/>
      <c r="F336" s="1"/>
      <c r="G336" s="46" t="s">
        <v>174</v>
      </c>
      <c r="H336" s="46" t="s">
        <v>812</v>
      </c>
      <c r="I336" s="46" t="s">
        <v>519</v>
      </c>
      <c r="J336" s="4">
        <f t="shared" si="10"/>
        <v>1</v>
      </c>
      <c r="K336" s="4">
        <f t="shared" si="11"/>
        <v>1501</v>
      </c>
    </row>
    <row r="337" spans="1:11" ht="30" x14ac:dyDescent="0.25">
      <c r="A337" s="4"/>
      <c r="B337" s="4">
        <v>150117</v>
      </c>
      <c r="C337" s="2">
        <v>0</v>
      </c>
      <c r="D337" s="2">
        <v>0</v>
      </c>
      <c r="E337" s="1"/>
      <c r="F337" s="1"/>
      <c r="G337" s="46" t="s">
        <v>175</v>
      </c>
      <c r="H337" s="46" t="s">
        <v>812</v>
      </c>
      <c r="I337" s="46" t="s">
        <v>519</v>
      </c>
      <c r="J337" s="4">
        <f t="shared" si="10"/>
        <v>1</v>
      </c>
      <c r="K337" s="4">
        <f t="shared" si="11"/>
        <v>1501</v>
      </c>
    </row>
    <row r="338" spans="1:11" ht="30" x14ac:dyDescent="0.25">
      <c r="A338" s="4"/>
      <c r="B338" s="4">
        <v>150118</v>
      </c>
      <c r="C338" s="2">
        <v>0</v>
      </c>
      <c r="D338" s="2">
        <v>0</v>
      </c>
      <c r="E338" s="1"/>
      <c r="F338" s="1"/>
      <c r="G338" s="46" t="s">
        <v>176</v>
      </c>
      <c r="H338" s="46" t="s">
        <v>812</v>
      </c>
      <c r="I338" s="46" t="s">
        <v>519</v>
      </c>
      <c r="J338" s="4">
        <f t="shared" si="10"/>
        <v>1</v>
      </c>
      <c r="K338" s="4">
        <f t="shared" si="11"/>
        <v>1501</v>
      </c>
    </row>
    <row r="339" spans="1:11" ht="30" x14ac:dyDescent="0.25">
      <c r="A339" s="4"/>
      <c r="B339" s="4">
        <v>150119</v>
      </c>
      <c r="C339" s="2">
        <v>0</v>
      </c>
      <c r="D339" s="2">
        <v>0</v>
      </c>
      <c r="E339" s="1"/>
      <c r="F339" s="1"/>
      <c r="G339" s="46" t="s">
        <v>177</v>
      </c>
      <c r="H339" s="46" t="s">
        <v>812</v>
      </c>
      <c r="I339" s="46" t="s">
        <v>519</v>
      </c>
      <c r="J339" s="4">
        <f t="shared" si="10"/>
        <v>1</v>
      </c>
      <c r="K339" s="4">
        <f t="shared" si="11"/>
        <v>1501</v>
      </c>
    </row>
    <row r="340" spans="1:11" ht="30" x14ac:dyDescent="0.25">
      <c r="A340" s="4"/>
      <c r="B340" s="4">
        <v>150120</v>
      </c>
      <c r="C340" s="2">
        <v>0</v>
      </c>
      <c r="D340" s="2">
        <v>0</v>
      </c>
      <c r="E340" s="1"/>
      <c r="F340" s="1"/>
      <c r="G340" s="46" t="s">
        <v>178</v>
      </c>
      <c r="H340" s="46" t="s">
        <v>812</v>
      </c>
      <c r="I340" s="46" t="s">
        <v>519</v>
      </c>
      <c r="J340" s="4">
        <f t="shared" si="10"/>
        <v>1</v>
      </c>
      <c r="K340" s="4">
        <f t="shared" si="11"/>
        <v>1501</v>
      </c>
    </row>
    <row r="341" spans="1:11" ht="30" x14ac:dyDescent="0.25">
      <c r="A341" s="4"/>
      <c r="B341" s="4">
        <v>150121</v>
      </c>
      <c r="C341" s="2">
        <v>0</v>
      </c>
      <c r="D341" s="2">
        <v>0</v>
      </c>
      <c r="E341" s="1"/>
      <c r="F341" s="1"/>
      <c r="G341" s="46" t="s">
        <v>179</v>
      </c>
      <c r="H341" s="46" t="s">
        <v>812</v>
      </c>
      <c r="I341" s="46" t="s">
        <v>519</v>
      </c>
      <c r="J341" s="4">
        <f t="shared" si="10"/>
        <v>1</v>
      </c>
      <c r="K341" s="4">
        <f t="shared" si="11"/>
        <v>1501</v>
      </c>
    </row>
    <row r="342" spans="1:11" ht="30" x14ac:dyDescent="0.25">
      <c r="A342" s="4"/>
      <c r="B342" s="4">
        <v>150122</v>
      </c>
      <c r="C342" s="2">
        <v>0</v>
      </c>
      <c r="D342" s="2">
        <v>0</v>
      </c>
      <c r="E342" s="1"/>
      <c r="F342" s="1"/>
      <c r="G342" s="46" t="s">
        <v>180</v>
      </c>
      <c r="H342" s="46" t="s">
        <v>812</v>
      </c>
      <c r="I342" s="46" t="s">
        <v>519</v>
      </c>
      <c r="J342" s="4">
        <f t="shared" si="10"/>
        <v>1</v>
      </c>
      <c r="K342" s="4">
        <f t="shared" si="11"/>
        <v>1501</v>
      </c>
    </row>
    <row r="343" spans="1:11" ht="30" x14ac:dyDescent="0.25">
      <c r="A343" s="4"/>
      <c r="B343" s="4">
        <v>150123</v>
      </c>
      <c r="C343" s="2">
        <v>0</v>
      </c>
      <c r="D343" s="2">
        <v>0</v>
      </c>
      <c r="E343" s="1"/>
      <c r="F343" s="1"/>
      <c r="G343" s="46" t="s">
        <v>181</v>
      </c>
      <c r="H343" s="46" t="s">
        <v>812</v>
      </c>
      <c r="I343" s="46" t="s">
        <v>519</v>
      </c>
      <c r="J343" s="4">
        <f t="shared" si="10"/>
        <v>1</v>
      </c>
      <c r="K343" s="4">
        <f t="shared" si="11"/>
        <v>1501</v>
      </c>
    </row>
    <row r="344" spans="1:11" ht="30" x14ac:dyDescent="0.25">
      <c r="A344" s="4"/>
      <c r="B344" s="4">
        <v>150124</v>
      </c>
      <c r="C344" s="2">
        <v>0</v>
      </c>
      <c r="D344" s="2">
        <v>0</v>
      </c>
      <c r="E344" s="1"/>
      <c r="F344" s="1"/>
      <c r="G344" s="46" t="s">
        <v>182</v>
      </c>
      <c r="H344" s="46" t="s">
        <v>812</v>
      </c>
      <c r="I344" s="46" t="s">
        <v>519</v>
      </c>
      <c r="J344" s="4">
        <f t="shared" si="10"/>
        <v>1</v>
      </c>
      <c r="K344" s="4">
        <f t="shared" si="11"/>
        <v>1501</v>
      </c>
    </row>
    <row r="345" spans="1:11" ht="30" x14ac:dyDescent="0.25">
      <c r="A345" s="4"/>
      <c r="B345" s="4">
        <v>150125</v>
      </c>
      <c r="C345" s="2">
        <v>0</v>
      </c>
      <c r="D345" s="2">
        <v>0</v>
      </c>
      <c r="E345" s="1"/>
      <c r="F345" s="1"/>
      <c r="G345" s="46" t="s">
        <v>183</v>
      </c>
      <c r="H345" s="46" t="s">
        <v>812</v>
      </c>
      <c r="I345" s="46" t="s">
        <v>519</v>
      </c>
      <c r="J345" s="4">
        <f t="shared" si="10"/>
        <v>1</v>
      </c>
      <c r="K345" s="4">
        <f t="shared" si="11"/>
        <v>1501</v>
      </c>
    </row>
    <row r="346" spans="1:11" ht="30" x14ac:dyDescent="0.25">
      <c r="A346" s="4"/>
      <c r="B346" s="4">
        <v>150126</v>
      </c>
      <c r="C346" s="2">
        <v>0</v>
      </c>
      <c r="D346" s="2">
        <v>0</v>
      </c>
      <c r="E346" s="1"/>
      <c r="F346" s="1"/>
      <c r="G346" s="46" t="s">
        <v>184</v>
      </c>
      <c r="H346" s="46" t="s">
        <v>812</v>
      </c>
      <c r="I346" s="46" t="s">
        <v>519</v>
      </c>
      <c r="J346" s="4">
        <f t="shared" si="10"/>
        <v>1</v>
      </c>
      <c r="K346" s="4">
        <f t="shared" si="11"/>
        <v>1501</v>
      </c>
    </row>
    <row r="347" spans="1:11" ht="30" x14ac:dyDescent="0.25">
      <c r="A347" s="4"/>
      <c r="B347" s="4">
        <v>150127</v>
      </c>
      <c r="C347" s="2">
        <v>0</v>
      </c>
      <c r="D347" s="2">
        <v>0</v>
      </c>
      <c r="E347" s="1"/>
      <c r="F347" s="1"/>
      <c r="G347" s="46" t="s">
        <v>185</v>
      </c>
      <c r="H347" s="46" t="s">
        <v>812</v>
      </c>
      <c r="I347" s="46" t="s">
        <v>519</v>
      </c>
      <c r="J347" s="4">
        <f t="shared" si="10"/>
        <v>1</v>
      </c>
      <c r="K347" s="4">
        <f t="shared" si="11"/>
        <v>1501</v>
      </c>
    </row>
    <row r="348" spans="1:11" ht="30" x14ac:dyDescent="0.25">
      <c r="A348" s="4"/>
      <c r="B348" s="4">
        <v>150128</v>
      </c>
      <c r="C348" s="2">
        <v>0</v>
      </c>
      <c r="D348" s="2">
        <v>0</v>
      </c>
      <c r="E348" s="1"/>
      <c r="F348" s="1"/>
      <c r="G348" s="46" t="s">
        <v>186</v>
      </c>
      <c r="H348" s="46" t="s">
        <v>812</v>
      </c>
      <c r="I348" s="46" t="s">
        <v>519</v>
      </c>
      <c r="J348" s="4">
        <f t="shared" si="10"/>
        <v>1</v>
      </c>
      <c r="K348" s="4">
        <f t="shared" si="11"/>
        <v>1501</v>
      </c>
    </row>
    <row r="349" spans="1:11" ht="30" x14ac:dyDescent="0.25">
      <c r="A349" s="4"/>
      <c r="B349" s="4">
        <v>150129</v>
      </c>
      <c r="C349" s="2">
        <v>0</v>
      </c>
      <c r="D349" s="2">
        <v>0</v>
      </c>
      <c r="E349" s="1"/>
      <c r="F349" s="1"/>
      <c r="G349" s="46" t="s">
        <v>187</v>
      </c>
      <c r="H349" s="46" t="s">
        <v>812</v>
      </c>
      <c r="I349" s="46" t="s">
        <v>519</v>
      </c>
      <c r="J349" s="4">
        <f t="shared" si="10"/>
        <v>1</v>
      </c>
      <c r="K349" s="4">
        <f t="shared" si="11"/>
        <v>1501</v>
      </c>
    </row>
    <row r="350" spans="1:11" ht="30" x14ac:dyDescent="0.25">
      <c r="A350" s="4"/>
      <c r="B350" s="4">
        <v>150130</v>
      </c>
      <c r="C350" s="2">
        <v>0</v>
      </c>
      <c r="D350" s="2">
        <v>0</v>
      </c>
      <c r="E350" s="1"/>
      <c r="F350" s="1"/>
      <c r="G350" s="46" t="s">
        <v>188</v>
      </c>
      <c r="H350" s="46" t="s">
        <v>812</v>
      </c>
      <c r="I350" s="46" t="s">
        <v>519</v>
      </c>
      <c r="J350" s="4">
        <f t="shared" si="10"/>
        <v>1</v>
      </c>
      <c r="K350" s="4">
        <f t="shared" si="11"/>
        <v>1501</v>
      </c>
    </row>
    <row r="351" spans="1:11" ht="30" x14ac:dyDescent="0.25">
      <c r="A351" s="4"/>
      <c r="B351" s="4">
        <v>150131</v>
      </c>
      <c r="C351" s="2">
        <v>0</v>
      </c>
      <c r="D351" s="2">
        <v>0</v>
      </c>
      <c r="E351" s="1"/>
      <c r="F351" s="1"/>
      <c r="G351" s="46" t="s">
        <v>189</v>
      </c>
      <c r="H351" s="46" t="s">
        <v>812</v>
      </c>
      <c r="I351" s="46" t="s">
        <v>519</v>
      </c>
      <c r="J351" s="4">
        <f t="shared" si="10"/>
        <v>1</v>
      </c>
      <c r="K351" s="4">
        <f t="shared" si="11"/>
        <v>1501</v>
      </c>
    </row>
    <row r="352" spans="1:11" ht="30" x14ac:dyDescent="0.25">
      <c r="A352" s="4"/>
      <c r="B352" s="4">
        <v>150132</v>
      </c>
      <c r="C352" s="2">
        <v>0</v>
      </c>
      <c r="D352" s="2">
        <v>0</v>
      </c>
      <c r="E352" s="1"/>
      <c r="F352" s="1"/>
      <c r="G352" s="46" t="s">
        <v>190</v>
      </c>
      <c r="H352" s="46" t="s">
        <v>812</v>
      </c>
      <c r="I352" s="46" t="s">
        <v>519</v>
      </c>
      <c r="J352" s="4">
        <f t="shared" si="10"/>
        <v>1</v>
      </c>
      <c r="K352" s="4">
        <f t="shared" si="11"/>
        <v>1501</v>
      </c>
    </row>
    <row r="353" spans="1:11" ht="30" x14ac:dyDescent="0.25">
      <c r="A353" s="4"/>
      <c r="B353" s="4">
        <v>150133</v>
      </c>
      <c r="C353" s="2">
        <v>0</v>
      </c>
      <c r="D353" s="2">
        <v>0</v>
      </c>
      <c r="E353" s="1"/>
      <c r="F353" s="1"/>
      <c r="G353" s="46" t="s">
        <v>191</v>
      </c>
      <c r="H353" s="46" t="s">
        <v>812</v>
      </c>
      <c r="I353" s="46" t="s">
        <v>519</v>
      </c>
      <c r="J353" s="4">
        <f t="shared" si="10"/>
        <v>1</v>
      </c>
      <c r="K353" s="4">
        <f t="shared" si="11"/>
        <v>1501</v>
      </c>
    </row>
    <row r="354" spans="1:11" ht="30" x14ac:dyDescent="0.25">
      <c r="A354" s="4"/>
      <c r="B354" s="4">
        <v>150134</v>
      </c>
      <c r="C354" s="2">
        <v>0</v>
      </c>
      <c r="D354" s="2">
        <v>0</v>
      </c>
      <c r="E354" s="1"/>
      <c r="F354" s="1"/>
      <c r="G354" s="46" t="s">
        <v>192</v>
      </c>
      <c r="H354" s="46" t="s">
        <v>812</v>
      </c>
      <c r="I354" s="46" t="s">
        <v>519</v>
      </c>
      <c r="J354" s="4">
        <f t="shared" si="10"/>
        <v>1</v>
      </c>
      <c r="K354" s="4">
        <f t="shared" si="11"/>
        <v>1501</v>
      </c>
    </row>
    <row r="355" spans="1:11" ht="30" x14ac:dyDescent="0.25">
      <c r="A355" s="4"/>
      <c r="B355" s="4">
        <v>150135</v>
      </c>
      <c r="C355" s="2">
        <v>0</v>
      </c>
      <c r="D355" s="2">
        <v>0</v>
      </c>
      <c r="E355" s="1"/>
      <c r="F355" s="1"/>
      <c r="G355" s="46" t="s">
        <v>193</v>
      </c>
      <c r="H355" s="46" t="s">
        <v>812</v>
      </c>
      <c r="I355" s="46" t="s">
        <v>519</v>
      </c>
      <c r="J355" s="4">
        <f t="shared" si="10"/>
        <v>1</v>
      </c>
      <c r="K355" s="4">
        <f t="shared" si="11"/>
        <v>1501</v>
      </c>
    </row>
    <row r="356" spans="1:11" ht="30" x14ac:dyDescent="0.25">
      <c r="A356" s="4"/>
      <c r="B356" s="4">
        <v>150136</v>
      </c>
      <c r="C356" s="2">
        <v>0</v>
      </c>
      <c r="D356" s="2">
        <v>0</v>
      </c>
      <c r="E356" s="1"/>
      <c r="F356" s="1"/>
      <c r="G356" s="46" t="s">
        <v>194</v>
      </c>
      <c r="H356" s="46" t="s">
        <v>812</v>
      </c>
      <c r="I356" s="46" t="s">
        <v>519</v>
      </c>
      <c r="J356" s="4">
        <f t="shared" si="10"/>
        <v>1</v>
      </c>
      <c r="K356" s="4">
        <f t="shared" si="11"/>
        <v>1501</v>
      </c>
    </row>
    <row r="357" spans="1:11" ht="30" x14ac:dyDescent="0.25">
      <c r="A357" s="4"/>
      <c r="B357" s="4">
        <v>150137</v>
      </c>
      <c r="C357" s="2">
        <v>0</v>
      </c>
      <c r="D357" s="2">
        <v>0</v>
      </c>
      <c r="E357" s="1"/>
      <c r="F357" s="1"/>
      <c r="G357" s="46" t="s">
        <v>195</v>
      </c>
      <c r="H357" s="46" t="s">
        <v>812</v>
      </c>
      <c r="I357" s="46" t="s">
        <v>519</v>
      </c>
      <c r="J357" s="4">
        <f t="shared" si="10"/>
        <v>1</v>
      </c>
      <c r="K357" s="4">
        <f t="shared" si="11"/>
        <v>1501</v>
      </c>
    </row>
    <row r="358" spans="1:11" ht="30" x14ac:dyDescent="0.25">
      <c r="A358" s="4"/>
      <c r="B358" s="4">
        <v>150138</v>
      </c>
      <c r="C358" s="2">
        <v>0</v>
      </c>
      <c r="D358" s="2">
        <v>0</v>
      </c>
      <c r="E358" s="1"/>
      <c r="F358" s="1"/>
      <c r="G358" s="46" t="s">
        <v>196</v>
      </c>
      <c r="H358" s="46" t="s">
        <v>812</v>
      </c>
      <c r="I358" s="46" t="s">
        <v>519</v>
      </c>
      <c r="J358" s="4">
        <f t="shared" si="10"/>
        <v>1</v>
      </c>
      <c r="K358" s="4">
        <f t="shared" si="11"/>
        <v>1501</v>
      </c>
    </row>
    <row r="359" spans="1:11" ht="30" x14ac:dyDescent="0.25">
      <c r="A359" s="4"/>
      <c r="B359" s="4">
        <v>150139</v>
      </c>
      <c r="C359" s="2">
        <v>0</v>
      </c>
      <c r="D359" s="2">
        <v>0</v>
      </c>
      <c r="E359" s="1"/>
      <c r="F359" s="1"/>
      <c r="G359" s="46" t="s">
        <v>197</v>
      </c>
      <c r="H359" s="46" t="s">
        <v>812</v>
      </c>
      <c r="I359" s="46" t="s">
        <v>519</v>
      </c>
      <c r="J359" s="4">
        <f t="shared" si="10"/>
        <v>1</v>
      </c>
      <c r="K359" s="4">
        <f t="shared" si="11"/>
        <v>1501</v>
      </c>
    </row>
    <row r="360" spans="1:11" ht="30" x14ac:dyDescent="0.25">
      <c r="A360" s="4"/>
      <c r="B360" s="4">
        <v>150140</v>
      </c>
      <c r="C360" s="2">
        <v>0</v>
      </c>
      <c r="D360" s="2">
        <v>0</v>
      </c>
      <c r="E360" s="1"/>
      <c r="F360" s="1"/>
      <c r="G360" s="46" t="s">
        <v>198</v>
      </c>
      <c r="H360" s="46" t="s">
        <v>812</v>
      </c>
      <c r="I360" s="46" t="s">
        <v>519</v>
      </c>
      <c r="J360" s="4">
        <f t="shared" si="10"/>
        <v>1</v>
      </c>
      <c r="K360" s="4">
        <f t="shared" si="11"/>
        <v>1501</v>
      </c>
    </row>
    <row r="361" spans="1:11" ht="30" x14ac:dyDescent="0.25">
      <c r="A361" s="4"/>
      <c r="B361" s="4">
        <v>150141</v>
      </c>
      <c r="C361" s="2">
        <v>0</v>
      </c>
      <c r="D361" s="2">
        <v>0</v>
      </c>
      <c r="E361" s="1"/>
      <c r="F361" s="1"/>
      <c r="G361" s="46" t="s">
        <v>199</v>
      </c>
      <c r="H361" s="46" t="s">
        <v>812</v>
      </c>
      <c r="I361" s="46" t="s">
        <v>519</v>
      </c>
      <c r="J361" s="4">
        <f t="shared" si="10"/>
        <v>1</v>
      </c>
      <c r="K361" s="4">
        <f t="shared" si="11"/>
        <v>1501</v>
      </c>
    </row>
    <row r="362" spans="1:11" ht="30" x14ac:dyDescent="0.25">
      <c r="A362" s="4"/>
      <c r="B362" s="4">
        <v>150142</v>
      </c>
      <c r="C362" s="2">
        <v>0</v>
      </c>
      <c r="D362" s="2">
        <v>0</v>
      </c>
      <c r="E362" s="1"/>
      <c r="F362" s="1"/>
      <c r="G362" s="46" t="s">
        <v>200</v>
      </c>
      <c r="H362" s="46" t="s">
        <v>812</v>
      </c>
      <c r="I362" s="46" t="s">
        <v>519</v>
      </c>
      <c r="J362" s="4">
        <f t="shared" si="10"/>
        <v>1</v>
      </c>
      <c r="K362" s="4">
        <f t="shared" si="11"/>
        <v>1501</v>
      </c>
    </row>
    <row r="363" spans="1:11" ht="30" x14ac:dyDescent="0.25">
      <c r="A363" s="4"/>
      <c r="B363" s="4">
        <v>150143</v>
      </c>
      <c r="C363" s="2">
        <v>0</v>
      </c>
      <c r="D363" s="2">
        <v>0</v>
      </c>
      <c r="E363" s="1"/>
      <c r="F363" s="1"/>
      <c r="G363" s="46" t="s">
        <v>201</v>
      </c>
      <c r="H363" s="46" t="s">
        <v>812</v>
      </c>
      <c r="I363" s="46" t="s">
        <v>519</v>
      </c>
      <c r="J363" s="4">
        <f t="shared" si="10"/>
        <v>1</v>
      </c>
      <c r="K363" s="4">
        <f t="shared" si="11"/>
        <v>1501</v>
      </c>
    </row>
    <row r="364" spans="1:11" ht="30" x14ac:dyDescent="0.25">
      <c r="A364" s="4"/>
      <c r="B364" s="4">
        <v>150144</v>
      </c>
      <c r="C364" s="2">
        <v>0</v>
      </c>
      <c r="D364" s="2">
        <v>0</v>
      </c>
      <c r="E364" s="1"/>
      <c r="F364" s="1"/>
      <c r="G364" s="46" t="s">
        <v>202</v>
      </c>
      <c r="H364" s="46" t="s">
        <v>812</v>
      </c>
      <c r="I364" s="46" t="s">
        <v>519</v>
      </c>
      <c r="J364" s="4">
        <f t="shared" si="10"/>
        <v>1</v>
      </c>
      <c r="K364" s="4">
        <f t="shared" si="11"/>
        <v>1501</v>
      </c>
    </row>
    <row r="365" spans="1:11" ht="30" x14ac:dyDescent="0.25">
      <c r="A365" s="4"/>
      <c r="B365" s="4">
        <v>150145</v>
      </c>
      <c r="C365" s="2">
        <v>0</v>
      </c>
      <c r="D365" s="2">
        <v>0</v>
      </c>
      <c r="E365" s="1"/>
      <c r="F365" s="1"/>
      <c r="G365" s="46" t="s">
        <v>203</v>
      </c>
      <c r="H365" s="46" t="s">
        <v>812</v>
      </c>
      <c r="I365" s="46" t="s">
        <v>519</v>
      </c>
      <c r="J365" s="4">
        <f t="shared" si="10"/>
        <v>1</v>
      </c>
      <c r="K365" s="4">
        <f t="shared" si="11"/>
        <v>1501</v>
      </c>
    </row>
    <row r="366" spans="1:11" ht="30" x14ac:dyDescent="0.25">
      <c r="A366" s="4"/>
      <c r="B366" s="4">
        <v>150146</v>
      </c>
      <c r="C366" s="2">
        <v>0</v>
      </c>
      <c r="D366" s="2">
        <v>0</v>
      </c>
      <c r="E366" s="1"/>
      <c r="F366" s="1"/>
      <c r="G366" s="46" t="s">
        <v>204</v>
      </c>
      <c r="H366" s="46" t="s">
        <v>812</v>
      </c>
      <c r="I366" s="46" t="s">
        <v>519</v>
      </c>
      <c r="J366" s="4">
        <f t="shared" si="10"/>
        <v>1</v>
      </c>
      <c r="K366" s="4">
        <f t="shared" si="11"/>
        <v>1501</v>
      </c>
    </row>
    <row r="367" spans="1:11" ht="30" x14ac:dyDescent="0.25">
      <c r="A367" s="4"/>
      <c r="B367" s="4">
        <v>150147</v>
      </c>
      <c r="C367" s="2">
        <v>0</v>
      </c>
      <c r="D367" s="2">
        <v>0</v>
      </c>
      <c r="E367" s="1"/>
      <c r="F367" s="1"/>
      <c r="G367" s="46" t="s">
        <v>205</v>
      </c>
      <c r="H367" s="46" t="s">
        <v>812</v>
      </c>
      <c r="I367" s="46" t="s">
        <v>519</v>
      </c>
      <c r="J367" s="4">
        <f t="shared" si="10"/>
        <v>1</v>
      </c>
      <c r="K367" s="4">
        <f t="shared" si="11"/>
        <v>1501</v>
      </c>
    </row>
    <row r="368" spans="1:11" ht="30" x14ac:dyDescent="0.25">
      <c r="A368" s="4"/>
      <c r="B368" s="4">
        <v>150148</v>
      </c>
      <c r="C368" s="2">
        <v>0</v>
      </c>
      <c r="D368" s="2">
        <v>0</v>
      </c>
      <c r="E368" s="1"/>
      <c r="F368" s="1"/>
      <c r="G368" s="46" t="s">
        <v>206</v>
      </c>
      <c r="H368" s="46" t="s">
        <v>812</v>
      </c>
      <c r="I368" s="46" t="s">
        <v>519</v>
      </c>
      <c r="J368" s="4">
        <f t="shared" si="10"/>
        <v>1</v>
      </c>
      <c r="K368" s="4">
        <f t="shared" si="11"/>
        <v>1501</v>
      </c>
    </row>
    <row r="369" spans="1:11" ht="30" x14ac:dyDescent="0.25">
      <c r="A369" s="4"/>
      <c r="B369" s="4">
        <v>150149</v>
      </c>
      <c r="C369" s="2">
        <v>0</v>
      </c>
      <c r="D369" s="2">
        <v>0</v>
      </c>
      <c r="E369" s="1"/>
      <c r="F369" s="1"/>
      <c r="G369" s="46" t="s">
        <v>207</v>
      </c>
      <c r="H369" s="46" t="s">
        <v>812</v>
      </c>
      <c r="I369" s="46" t="s">
        <v>519</v>
      </c>
      <c r="J369" s="4">
        <f t="shared" si="10"/>
        <v>1</v>
      </c>
      <c r="K369" s="4">
        <f t="shared" si="11"/>
        <v>1501</v>
      </c>
    </row>
    <row r="370" spans="1:11" ht="30" x14ac:dyDescent="0.25">
      <c r="A370" s="4"/>
      <c r="B370" s="4">
        <v>150150</v>
      </c>
      <c r="C370" s="2">
        <v>0</v>
      </c>
      <c r="D370" s="2">
        <v>0</v>
      </c>
      <c r="E370" s="1"/>
      <c r="F370" s="1"/>
      <c r="G370" s="46" t="s">
        <v>208</v>
      </c>
      <c r="H370" s="46" t="s">
        <v>812</v>
      </c>
      <c r="I370" s="46" t="s">
        <v>519</v>
      </c>
      <c r="J370" s="4">
        <f t="shared" si="10"/>
        <v>1</v>
      </c>
      <c r="K370" s="4">
        <f t="shared" si="11"/>
        <v>1501</v>
      </c>
    </row>
    <row r="371" spans="1:11" ht="30" x14ac:dyDescent="0.25">
      <c r="A371" s="4"/>
      <c r="B371" s="4">
        <v>150151</v>
      </c>
      <c r="C371" s="2">
        <v>0</v>
      </c>
      <c r="D371" s="2">
        <v>0</v>
      </c>
      <c r="E371" s="1"/>
      <c r="F371" s="1"/>
      <c r="G371" s="46" t="s">
        <v>209</v>
      </c>
      <c r="H371" s="46" t="s">
        <v>812</v>
      </c>
      <c r="I371" s="46" t="s">
        <v>519</v>
      </c>
      <c r="J371" s="4">
        <f t="shared" si="10"/>
        <v>1</v>
      </c>
      <c r="K371" s="4">
        <f t="shared" si="11"/>
        <v>1501</v>
      </c>
    </row>
    <row r="372" spans="1:11" ht="30" x14ac:dyDescent="0.25">
      <c r="A372" s="4"/>
      <c r="B372" s="4">
        <v>150152</v>
      </c>
      <c r="C372" s="2">
        <v>0</v>
      </c>
      <c r="D372" s="2">
        <v>0</v>
      </c>
      <c r="E372" s="1"/>
      <c r="F372" s="1"/>
      <c r="G372" s="46" t="s">
        <v>210</v>
      </c>
      <c r="H372" s="46" t="s">
        <v>812</v>
      </c>
      <c r="I372" s="46" t="s">
        <v>519</v>
      </c>
      <c r="J372" s="4">
        <f t="shared" si="10"/>
        <v>1</v>
      </c>
      <c r="K372" s="4">
        <f t="shared" si="11"/>
        <v>1501</v>
      </c>
    </row>
    <row r="373" spans="1:11" ht="30" x14ac:dyDescent="0.25">
      <c r="A373" s="4"/>
      <c r="B373" s="4">
        <v>150153</v>
      </c>
      <c r="C373" s="2">
        <v>0</v>
      </c>
      <c r="D373" s="2">
        <v>0</v>
      </c>
      <c r="E373" s="1"/>
      <c r="F373" s="1"/>
      <c r="G373" s="46" t="s">
        <v>211</v>
      </c>
      <c r="H373" s="46" t="s">
        <v>812</v>
      </c>
      <c r="I373" s="46" t="s">
        <v>519</v>
      </c>
      <c r="J373" s="4">
        <f t="shared" si="10"/>
        <v>1</v>
      </c>
      <c r="K373" s="4">
        <f t="shared" si="11"/>
        <v>1501</v>
      </c>
    </row>
    <row r="374" spans="1:11" ht="30" x14ac:dyDescent="0.25">
      <c r="A374" s="4"/>
      <c r="B374" s="4">
        <v>150154</v>
      </c>
      <c r="C374" s="2">
        <v>0</v>
      </c>
      <c r="D374" s="2">
        <v>0</v>
      </c>
      <c r="E374" s="1"/>
      <c r="F374" s="1"/>
      <c r="G374" s="46" t="s">
        <v>212</v>
      </c>
      <c r="H374" s="46" t="s">
        <v>812</v>
      </c>
      <c r="I374" s="46" t="s">
        <v>519</v>
      </c>
      <c r="J374" s="4">
        <f t="shared" si="10"/>
        <v>1</v>
      </c>
      <c r="K374" s="4">
        <f t="shared" si="11"/>
        <v>1501</v>
      </c>
    </row>
    <row r="375" spans="1:11" ht="30" x14ac:dyDescent="0.25">
      <c r="A375" s="4"/>
      <c r="B375" s="4">
        <v>150155</v>
      </c>
      <c r="C375" s="2">
        <v>0</v>
      </c>
      <c r="D375" s="2">
        <v>0</v>
      </c>
      <c r="E375" s="1"/>
      <c r="F375" s="1"/>
      <c r="G375" s="46" t="s">
        <v>213</v>
      </c>
      <c r="H375" s="46" t="s">
        <v>812</v>
      </c>
      <c r="I375" s="46" t="s">
        <v>519</v>
      </c>
      <c r="J375" s="4">
        <f t="shared" si="10"/>
        <v>1</v>
      </c>
      <c r="K375" s="4">
        <f t="shared" si="11"/>
        <v>1501</v>
      </c>
    </row>
    <row r="376" spans="1:11" ht="30" x14ac:dyDescent="0.25">
      <c r="A376" s="4"/>
      <c r="B376" s="4">
        <v>150156</v>
      </c>
      <c r="C376" s="2">
        <v>0</v>
      </c>
      <c r="D376" s="2">
        <v>0</v>
      </c>
      <c r="E376" s="1"/>
      <c r="F376" s="1"/>
      <c r="G376" s="46" t="s">
        <v>214</v>
      </c>
      <c r="H376" s="46" t="s">
        <v>812</v>
      </c>
      <c r="I376" s="46" t="s">
        <v>519</v>
      </c>
      <c r="J376" s="4">
        <f t="shared" si="10"/>
        <v>1</v>
      </c>
      <c r="K376" s="4">
        <f t="shared" si="11"/>
        <v>1501</v>
      </c>
    </row>
    <row r="377" spans="1:11" ht="30" x14ac:dyDescent="0.25">
      <c r="A377" s="4"/>
      <c r="B377" s="4">
        <v>150157</v>
      </c>
      <c r="C377" s="2">
        <v>0</v>
      </c>
      <c r="D377" s="2">
        <v>0</v>
      </c>
      <c r="E377" s="1"/>
      <c r="F377" s="1"/>
      <c r="G377" s="46" t="s">
        <v>215</v>
      </c>
      <c r="H377" s="46" t="s">
        <v>812</v>
      </c>
      <c r="I377" s="46" t="s">
        <v>519</v>
      </c>
      <c r="J377" s="4">
        <f t="shared" si="10"/>
        <v>1</v>
      </c>
      <c r="K377" s="4">
        <f t="shared" si="11"/>
        <v>1501</v>
      </c>
    </row>
    <row r="378" spans="1:11" ht="30" x14ac:dyDescent="0.25">
      <c r="A378" s="4"/>
      <c r="B378" s="4">
        <v>150158</v>
      </c>
      <c r="C378" s="2">
        <v>0</v>
      </c>
      <c r="D378" s="2">
        <v>0</v>
      </c>
      <c r="E378" s="1"/>
      <c r="F378" s="1"/>
      <c r="G378" s="46" t="s">
        <v>216</v>
      </c>
      <c r="H378" s="46" t="s">
        <v>812</v>
      </c>
      <c r="I378" s="46" t="s">
        <v>519</v>
      </c>
      <c r="J378" s="4">
        <f t="shared" si="10"/>
        <v>1</v>
      </c>
      <c r="K378" s="4">
        <f t="shared" si="11"/>
        <v>1501</v>
      </c>
    </row>
    <row r="379" spans="1:11" ht="30" x14ac:dyDescent="0.25">
      <c r="A379" s="4"/>
      <c r="B379" s="4">
        <v>150159</v>
      </c>
      <c r="C379" s="2">
        <v>0</v>
      </c>
      <c r="D379" s="2">
        <v>0</v>
      </c>
      <c r="E379" s="1"/>
      <c r="F379" s="1"/>
      <c r="G379" s="46" t="s">
        <v>217</v>
      </c>
      <c r="H379" s="46" t="s">
        <v>812</v>
      </c>
      <c r="I379" s="46" t="s">
        <v>519</v>
      </c>
      <c r="J379" s="4">
        <f t="shared" si="10"/>
        <v>1</v>
      </c>
      <c r="K379" s="4">
        <f t="shared" si="11"/>
        <v>1501</v>
      </c>
    </row>
    <row r="380" spans="1:11" ht="30" x14ac:dyDescent="0.25">
      <c r="A380" s="4"/>
      <c r="B380" s="4">
        <v>150160</v>
      </c>
      <c r="C380" s="2">
        <v>0</v>
      </c>
      <c r="D380" s="2">
        <v>0</v>
      </c>
      <c r="E380" s="1"/>
      <c r="F380" s="1"/>
      <c r="G380" s="46" t="s">
        <v>218</v>
      </c>
      <c r="H380" s="46" t="s">
        <v>812</v>
      </c>
      <c r="I380" s="46" t="s">
        <v>519</v>
      </c>
      <c r="J380" s="4">
        <f t="shared" si="10"/>
        <v>1</v>
      </c>
      <c r="K380" s="4">
        <f t="shared" si="11"/>
        <v>1501</v>
      </c>
    </row>
    <row r="381" spans="1:11" ht="30" x14ac:dyDescent="0.25">
      <c r="A381" s="4"/>
      <c r="B381" s="4">
        <v>150161</v>
      </c>
      <c r="C381" s="2">
        <v>0</v>
      </c>
      <c r="D381" s="2">
        <v>0</v>
      </c>
      <c r="E381" s="1"/>
      <c r="F381" s="1"/>
      <c r="G381" s="46" t="s">
        <v>219</v>
      </c>
      <c r="H381" s="46" t="s">
        <v>812</v>
      </c>
      <c r="I381" s="46" t="s">
        <v>519</v>
      </c>
      <c r="J381" s="4">
        <f t="shared" si="10"/>
        <v>1</v>
      </c>
      <c r="K381" s="4">
        <f t="shared" si="11"/>
        <v>1501</v>
      </c>
    </row>
    <row r="382" spans="1:11" ht="30" x14ac:dyDescent="0.25">
      <c r="A382" s="4"/>
      <c r="B382" s="4">
        <v>150162</v>
      </c>
      <c r="C382" s="2">
        <v>0</v>
      </c>
      <c r="D382" s="2">
        <v>0</v>
      </c>
      <c r="E382" s="1"/>
      <c r="F382" s="1"/>
      <c r="G382" s="46" t="s">
        <v>220</v>
      </c>
      <c r="H382" s="46" t="s">
        <v>812</v>
      </c>
      <c r="I382" s="46" t="s">
        <v>519</v>
      </c>
      <c r="J382" s="4">
        <f t="shared" si="10"/>
        <v>1</v>
      </c>
      <c r="K382" s="4">
        <f t="shared" si="11"/>
        <v>1501</v>
      </c>
    </row>
    <row r="383" spans="1:11" ht="30" x14ac:dyDescent="0.25">
      <c r="A383" s="4"/>
      <c r="B383" s="4">
        <v>150163</v>
      </c>
      <c r="C383" s="2">
        <v>0</v>
      </c>
      <c r="D383" s="2">
        <v>0</v>
      </c>
      <c r="E383" s="1"/>
      <c r="F383" s="1"/>
      <c r="G383" s="46" t="s">
        <v>221</v>
      </c>
      <c r="H383" s="46" t="s">
        <v>812</v>
      </c>
      <c r="I383" s="46" t="s">
        <v>519</v>
      </c>
      <c r="J383" s="4">
        <f t="shared" si="10"/>
        <v>1</v>
      </c>
      <c r="K383" s="4">
        <f t="shared" si="11"/>
        <v>1501</v>
      </c>
    </row>
    <row r="384" spans="1:11" ht="30" x14ac:dyDescent="0.25">
      <c r="A384" s="4"/>
      <c r="B384" s="4">
        <v>150164</v>
      </c>
      <c r="C384" s="2">
        <v>0</v>
      </c>
      <c r="D384" s="2">
        <v>0</v>
      </c>
      <c r="E384" s="1"/>
      <c r="F384" s="1"/>
      <c r="G384" s="46" t="s">
        <v>222</v>
      </c>
      <c r="H384" s="46" t="s">
        <v>812</v>
      </c>
      <c r="I384" s="46" t="s">
        <v>519</v>
      </c>
      <c r="J384" s="4">
        <f t="shared" si="10"/>
        <v>1</v>
      </c>
      <c r="K384" s="4">
        <f t="shared" si="11"/>
        <v>1501</v>
      </c>
    </row>
    <row r="385" spans="1:11" ht="30" x14ac:dyDescent="0.25">
      <c r="A385" s="4"/>
      <c r="B385" s="4">
        <v>150165</v>
      </c>
      <c r="C385" s="2">
        <v>0</v>
      </c>
      <c r="D385" s="2">
        <v>0</v>
      </c>
      <c r="E385" s="1"/>
      <c r="F385" s="1"/>
      <c r="G385" s="46" t="s">
        <v>223</v>
      </c>
      <c r="H385" s="46" t="s">
        <v>812</v>
      </c>
      <c r="I385" s="46" t="s">
        <v>519</v>
      </c>
      <c r="J385" s="4">
        <f t="shared" si="10"/>
        <v>1</v>
      </c>
      <c r="K385" s="4">
        <f t="shared" si="11"/>
        <v>1501</v>
      </c>
    </row>
    <row r="386" spans="1:11" ht="30" x14ac:dyDescent="0.25">
      <c r="A386" s="4"/>
      <c r="B386" s="4">
        <v>150166</v>
      </c>
      <c r="C386" s="2">
        <v>0</v>
      </c>
      <c r="D386" s="2">
        <v>0</v>
      </c>
      <c r="E386" s="1"/>
      <c r="F386" s="1"/>
      <c r="G386" s="46" t="s">
        <v>979</v>
      </c>
      <c r="H386" s="46" t="s">
        <v>812</v>
      </c>
      <c r="I386" s="46" t="s">
        <v>519</v>
      </c>
      <c r="J386" s="4">
        <f t="shared" si="10"/>
        <v>1</v>
      </c>
      <c r="K386" s="4">
        <f t="shared" si="11"/>
        <v>1501</v>
      </c>
    </row>
    <row r="387" spans="1:11" ht="30" x14ac:dyDescent="0.25">
      <c r="A387" s="4"/>
      <c r="B387" s="4">
        <v>150167</v>
      </c>
      <c r="C387" s="2">
        <v>0</v>
      </c>
      <c r="D387" s="2">
        <v>0</v>
      </c>
      <c r="E387" s="1"/>
      <c r="F387" s="1"/>
      <c r="G387" s="46" t="s">
        <v>980</v>
      </c>
      <c r="H387" s="46" t="s">
        <v>812</v>
      </c>
      <c r="I387" s="46" t="s">
        <v>519</v>
      </c>
      <c r="J387" s="4">
        <f t="shared" si="10"/>
        <v>1</v>
      </c>
      <c r="K387" s="4">
        <f t="shared" si="11"/>
        <v>1501</v>
      </c>
    </row>
    <row r="388" spans="1:11" ht="30" x14ac:dyDescent="0.25">
      <c r="A388" s="4"/>
      <c r="B388" s="4">
        <v>150168</v>
      </c>
      <c r="C388" s="2">
        <v>0</v>
      </c>
      <c r="D388" s="2">
        <v>0</v>
      </c>
      <c r="E388" s="1"/>
      <c r="F388" s="1"/>
      <c r="G388" s="46" t="s">
        <v>981</v>
      </c>
      <c r="H388" s="46" t="s">
        <v>812</v>
      </c>
      <c r="I388" s="46" t="s">
        <v>519</v>
      </c>
      <c r="J388" s="4">
        <f t="shared" ref="J388:J451" si="12">+VALUE(LEFT(B388,1))</f>
        <v>1</v>
      </c>
      <c r="K388" s="4">
        <f t="shared" ref="K388:K451" si="13">+VALUE(LEFT(B388,4))</f>
        <v>1501</v>
      </c>
    </row>
    <row r="389" spans="1:11" ht="30" x14ac:dyDescent="0.25">
      <c r="A389" s="4"/>
      <c r="B389" s="4">
        <v>150169</v>
      </c>
      <c r="C389" s="2">
        <v>0</v>
      </c>
      <c r="D389" s="2">
        <v>0</v>
      </c>
      <c r="E389" s="1"/>
      <c r="F389" s="1"/>
      <c r="G389" s="46" t="s">
        <v>982</v>
      </c>
      <c r="H389" s="46" t="s">
        <v>812</v>
      </c>
      <c r="I389" s="46" t="s">
        <v>519</v>
      </c>
      <c r="J389" s="4">
        <f t="shared" si="12"/>
        <v>1</v>
      </c>
      <c r="K389" s="4">
        <f t="shared" si="13"/>
        <v>1501</v>
      </c>
    </row>
    <row r="390" spans="1:11" ht="30" x14ac:dyDescent="0.25">
      <c r="A390" s="4"/>
      <c r="B390" s="4">
        <v>150170</v>
      </c>
      <c r="C390" s="2">
        <v>0</v>
      </c>
      <c r="D390" s="2">
        <v>0</v>
      </c>
      <c r="E390" s="1"/>
      <c r="F390" s="1"/>
      <c r="G390" s="46" t="s">
        <v>224</v>
      </c>
      <c r="H390" s="46" t="s">
        <v>812</v>
      </c>
      <c r="I390" s="46" t="s">
        <v>519</v>
      </c>
      <c r="J390" s="4">
        <f t="shared" si="12"/>
        <v>1</v>
      </c>
      <c r="K390" s="4">
        <f t="shared" si="13"/>
        <v>1501</v>
      </c>
    </row>
    <row r="391" spans="1:11" ht="30" x14ac:dyDescent="0.25">
      <c r="A391" s="4"/>
      <c r="B391" s="4">
        <v>150171</v>
      </c>
      <c r="C391" s="2">
        <v>0</v>
      </c>
      <c r="D391" s="2">
        <v>0</v>
      </c>
      <c r="E391" s="1"/>
      <c r="F391" s="1"/>
      <c r="G391" s="46" t="s">
        <v>225</v>
      </c>
      <c r="H391" s="46" t="s">
        <v>812</v>
      </c>
      <c r="I391" s="46" t="s">
        <v>519</v>
      </c>
      <c r="J391" s="4">
        <f t="shared" si="12"/>
        <v>1</v>
      </c>
      <c r="K391" s="4">
        <f t="shared" si="13"/>
        <v>1501</v>
      </c>
    </row>
    <row r="392" spans="1:11" ht="30" x14ac:dyDescent="0.25">
      <c r="A392" s="4"/>
      <c r="B392" s="4">
        <v>150201</v>
      </c>
      <c r="C392" s="2">
        <v>0</v>
      </c>
      <c r="D392" s="2">
        <v>0</v>
      </c>
      <c r="E392" s="1"/>
      <c r="F392" s="1"/>
      <c r="G392" s="46" t="s">
        <v>72</v>
      </c>
      <c r="H392" s="46" t="s">
        <v>813</v>
      </c>
      <c r="I392" s="46" t="s">
        <v>519</v>
      </c>
      <c r="J392" s="4">
        <f t="shared" si="12"/>
        <v>1</v>
      </c>
      <c r="K392" s="4">
        <f t="shared" si="13"/>
        <v>1502</v>
      </c>
    </row>
    <row r="393" spans="1:11" ht="30" x14ac:dyDescent="0.25">
      <c r="A393" s="4"/>
      <c r="B393" s="4">
        <v>150202</v>
      </c>
      <c r="C393" s="2">
        <v>0</v>
      </c>
      <c r="D393" s="2">
        <v>0</v>
      </c>
      <c r="E393" s="1"/>
      <c r="F393" s="1"/>
      <c r="G393" s="46" t="s">
        <v>160</v>
      </c>
      <c r="H393" s="46" t="s">
        <v>813</v>
      </c>
      <c r="I393" s="46" t="s">
        <v>519</v>
      </c>
      <c r="J393" s="4">
        <f t="shared" si="12"/>
        <v>1</v>
      </c>
      <c r="K393" s="4">
        <f t="shared" si="13"/>
        <v>1502</v>
      </c>
    </row>
    <row r="394" spans="1:11" ht="30" x14ac:dyDescent="0.25">
      <c r="A394" s="4"/>
      <c r="B394" s="4">
        <v>150203</v>
      </c>
      <c r="C394" s="2">
        <v>0</v>
      </c>
      <c r="D394" s="2">
        <v>0</v>
      </c>
      <c r="E394" s="1"/>
      <c r="F394" s="1"/>
      <c r="G394" s="46" t="s">
        <v>161</v>
      </c>
      <c r="H394" s="46" t="s">
        <v>813</v>
      </c>
      <c r="I394" s="46" t="s">
        <v>519</v>
      </c>
      <c r="J394" s="4">
        <f t="shared" si="12"/>
        <v>1</v>
      </c>
      <c r="K394" s="4">
        <f t="shared" si="13"/>
        <v>1502</v>
      </c>
    </row>
    <row r="395" spans="1:11" ht="30" x14ac:dyDescent="0.25">
      <c r="A395" s="4"/>
      <c r="B395" s="4">
        <v>150204</v>
      </c>
      <c r="C395" s="2">
        <v>0</v>
      </c>
      <c r="D395" s="2">
        <v>0</v>
      </c>
      <c r="E395" s="1"/>
      <c r="F395" s="1"/>
      <c r="G395" s="46" t="s">
        <v>162</v>
      </c>
      <c r="H395" s="46" t="s">
        <v>813</v>
      </c>
      <c r="I395" s="46" t="s">
        <v>519</v>
      </c>
      <c r="J395" s="4">
        <f t="shared" si="12"/>
        <v>1</v>
      </c>
      <c r="K395" s="4">
        <f t="shared" si="13"/>
        <v>1502</v>
      </c>
    </row>
    <row r="396" spans="1:11" ht="30" x14ac:dyDescent="0.25">
      <c r="A396" s="4"/>
      <c r="B396" s="4">
        <v>150205</v>
      </c>
      <c r="C396" s="2">
        <v>0</v>
      </c>
      <c r="D396" s="2">
        <v>0</v>
      </c>
      <c r="E396" s="1"/>
      <c r="F396" s="1"/>
      <c r="G396" s="46" t="s">
        <v>163</v>
      </c>
      <c r="H396" s="46" t="s">
        <v>813</v>
      </c>
      <c r="I396" s="46" t="s">
        <v>519</v>
      </c>
      <c r="J396" s="4">
        <f t="shared" si="12"/>
        <v>1</v>
      </c>
      <c r="K396" s="4">
        <f t="shared" si="13"/>
        <v>1502</v>
      </c>
    </row>
    <row r="397" spans="1:11" ht="30" x14ac:dyDescent="0.25">
      <c r="A397" s="4"/>
      <c r="B397" s="4">
        <v>150206</v>
      </c>
      <c r="C397" s="2">
        <v>0</v>
      </c>
      <c r="D397" s="2">
        <v>0</v>
      </c>
      <c r="E397" s="1"/>
      <c r="F397" s="1"/>
      <c r="G397" s="46" t="s">
        <v>164</v>
      </c>
      <c r="H397" s="46" t="s">
        <v>813</v>
      </c>
      <c r="I397" s="46" t="s">
        <v>519</v>
      </c>
      <c r="J397" s="4">
        <f t="shared" si="12"/>
        <v>1</v>
      </c>
      <c r="K397" s="4">
        <f t="shared" si="13"/>
        <v>1502</v>
      </c>
    </row>
    <row r="398" spans="1:11" ht="30" x14ac:dyDescent="0.25">
      <c r="A398" s="4"/>
      <c r="B398" s="4">
        <v>150207</v>
      </c>
      <c r="C398" s="2">
        <v>0</v>
      </c>
      <c r="D398" s="2">
        <v>0</v>
      </c>
      <c r="E398" s="1"/>
      <c r="F398" s="1"/>
      <c r="G398" s="46" t="s">
        <v>165</v>
      </c>
      <c r="H398" s="46" t="s">
        <v>813</v>
      </c>
      <c r="I398" s="46" t="s">
        <v>519</v>
      </c>
      <c r="J398" s="4">
        <f t="shared" si="12"/>
        <v>1</v>
      </c>
      <c r="K398" s="4">
        <f t="shared" si="13"/>
        <v>1502</v>
      </c>
    </row>
    <row r="399" spans="1:11" ht="30" x14ac:dyDescent="0.25">
      <c r="A399" s="4"/>
      <c r="B399" s="4">
        <v>150208</v>
      </c>
      <c r="C399" s="2">
        <v>0</v>
      </c>
      <c r="D399" s="2">
        <v>0</v>
      </c>
      <c r="E399" s="1"/>
      <c r="F399" s="1"/>
      <c r="G399" s="46" t="s">
        <v>166</v>
      </c>
      <c r="H399" s="46" t="s">
        <v>813</v>
      </c>
      <c r="I399" s="46" t="s">
        <v>519</v>
      </c>
      <c r="J399" s="4">
        <f t="shared" si="12"/>
        <v>1</v>
      </c>
      <c r="K399" s="4">
        <f t="shared" si="13"/>
        <v>1502</v>
      </c>
    </row>
    <row r="400" spans="1:11" ht="30" x14ac:dyDescent="0.25">
      <c r="A400" s="4"/>
      <c r="B400" s="4">
        <v>150209</v>
      </c>
      <c r="C400" s="2">
        <v>0</v>
      </c>
      <c r="D400" s="2">
        <v>0</v>
      </c>
      <c r="E400" s="1"/>
      <c r="F400" s="1"/>
      <c r="G400" s="46" t="s">
        <v>167</v>
      </c>
      <c r="H400" s="46" t="s">
        <v>813</v>
      </c>
      <c r="I400" s="46" t="s">
        <v>519</v>
      </c>
      <c r="J400" s="4">
        <f t="shared" si="12"/>
        <v>1</v>
      </c>
      <c r="K400" s="4">
        <f t="shared" si="13"/>
        <v>1502</v>
      </c>
    </row>
    <row r="401" spans="1:11" ht="30" x14ac:dyDescent="0.25">
      <c r="A401" s="4"/>
      <c r="B401" s="4">
        <v>150210</v>
      </c>
      <c r="C401" s="2">
        <v>0</v>
      </c>
      <c r="D401" s="2">
        <v>0</v>
      </c>
      <c r="E401" s="1"/>
      <c r="F401" s="1"/>
      <c r="G401" s="46" t="s">
        <v>168</v>
      </c>
      <c r="H401" s="46" t="s">
        <v>813</v>
      </c>
      <c r="I401" s="46" t="s">
        <v>519</v>
      </c>
      <c r="J401" s="4">
        <f t="shared" si="12"/>
        <v>1</v>
      </c>
      <c r="K401" s="4">
        <f t="shared" si="13"/>
        <v>1502</v>
      </c>
    </row>
    <row r="402" spans="1:11" ht="30" x14ac:dyDescent="0.25">
      <c r="A402" s="4"/>
      <c r="B402" s="4">
        <v>150211</v>
      </c>
      <c r="C402" s="2">
        <v>0</v>
      </c>
      <c r="D402" s="2">
        <v>0</v>
      </c>
      <c r="E402" s="1"/>
      <c r="F402" s="1"/>
      <c r="G402" s="46" t="s">
        <v>169</v>
      </c>
      <c r="H402" s="46" t="s">
        <v>813</v>
      </c>
      <c r="I402" s="46" t="s">
        <v>519</v>
      </c>
      <c r="J402" s="4">
        <f t="shared" si="12"/>
        <v>1</v>
      </c>
      <c r="K402" s="4">
        <f t="shared" si="13"/>
        <v>1502</v>
      </c>
    </row>
    <row r="403" spans="1:11" ht="30" x14ac:dyDescent="0.25">
      <c r="A403" s="4"/>
      <c r="B403" s="4">
        <v>150212</v>
      </c>
      <c r="C403" s="2">
        <v>0</v>
      </c>
      <c r="D403" s="2">
        <v>0</v>
      </c>
      <c r="E403" s="1"/>
      <c r="F403" s="1"/>
      <c r="G403" s="46" t="s">
        <v>170</v>
      </c>
      <c r="H403" s="46" t="s">
        <v>813</v>
      </c>
      <c r="I403" s="46" t="s">
        <v>519</v>
      </c>
      <c r="J403" s="4">
        <f t="shared" si="12"/>
        <v>1</v>
      </c>
      <c r="K403" s="4">
        <f t="shared" si="13"/>
        <v>1502</v>
      </c>
    </row>
    <row r="404" spans="1:11" ht="30" x14ac:dyDescent="0.25">
      <c r="A404" s="4"/>
      <c r="B404" s="4">
        <v>150213</v>
      </c>
      <c r="C404" s="2">
        <v>0</v>
      </c>
      <c r="D404" s="2">
        <v>0</v>
      </c>
      <c r="E404" s="1"/>
      <c r="F404" s="1"/>
      <c r="G404" s="46" t="s">
        <v>171</v>
      </c>
      <c r="H404" s="46" t="s">
        <v>813</v>
      </c>
      <c r="I404" s="46" t="s">
        <v>519</v>
      </c>
      <c r="J404" s="4">
        <f t="shared" si="12"/>
        <v>1</v>
      </c>
      <c r="K404" s="4">
        <f t="shared" si="13"/>
        <v>1502</v>
      </c>
    </row>
    <row r="405" spans="1:11" ht="30" x14ac:dyDescent="0.25">
      <c r="A405" s="4"/>
      <c r="B405" s="4">
        <v>150214</v>
      </c>
      <c r="C405" s="2">
        <v>0</v>
      </c>
      <c r="D405" s="2">
        <v>0</v>
      </c>
      <c r="E405" s="1"/>
      <c r="F405" s="1"/>
      <c r="G405" s="46" t="s">
        <v>172</v>
      </c>
      <c r="H405" s="46" t="s">
        <v>813</v>
      </c>
      <c r="I405" s="46" t="s">
        <v>519</v>
      </c>
      <c r="J405" s="4">
        <f t="shared" si="12"/>
        <v>1</v>
      </c>
      <c r="K405" s="4">
        <f t="shared" si="13"/>
        <v>1502</v>
      </c>
    </row>
    <row r="406" spans="1:11" ht="30" x14ac:dyDescent="0.25">
      <c r="A406" s="4"/>
      <c r="B406" s="4">
        <v>150215</v>
      </c>
      <c r="C406" s="2">
        <v>0</v>
      </c>
      <c r="D406" s="2">
        <v>0</v>
      </c>
      <c r="E406" s="1"/>
      <c r="F406" s="1"/>
      <c r="G406" s="46" t="s">
        <v>173</v>
      </c>
      <c r="H406" s="46" t="s">
        <v>813</v>
      </c>
      <c r="I406" s="46" t="s">
        <v>519</v>
      </c>
      <c r="J406" s="4">
        <f t="shared" si="12"/>
        <v>1</v>
      </c>
      <c r="K406" s="4">
        <f t="shared" si="13"/>
        <v>1502</v>
      </c>
    </row>
    <row r="407" spans="1:11" ht="30" x14ac:dyDescent="0.25">
      <c r="A407" s="4"/>
      <c r="B407" s="4">
        <v>150216</v>
      </c>
      <c r="C407" s="2">
        <v>0</v>
      </c>
      <c r="D407" s="2">
        <v>0</v>
      </c>
      <c r="E407" s="1"/>
      <c r="F407" s="1"/>
      <c r="G407" s="46" t="s">
        <v>174</v>
      </c>
      <c r="H407" s="46" t="s">
        <v>813</v>
      </c>
      <c r="I407" s="46" t="s">
        <v>519</v>
      </c>
      <c r="J407" s="4">
        <f t="shared" si="12"/>
        <v>1</v>
      </c>
      <c r="K407" s="4">
        <f t="shared" si="13"/>
        <v>1502</v>
      </c>
    </row>
    <row r="408" spans="1:11" ht="30" x14ac:dyDescent="0.25">
      <c r="A408" s="4"/>
      <c r="B408" s="4">
        <v>150217</v>
      </c>
      <c r="C408" s="2">
        <v>0</v>
      </c>
      <c r="D408" s="2">
        <v>0</v>
      </c>
      <c r="E408" s="1"/>
      <c r="F408" s="1"/>
      <c r="G408" s="46" t="s">
        <v>175</v>
      </c>
      <c r="H408" s="46" t="s">
        <v>813</v>
      </c>
      <c r="I408" s="46" t="s">
        <v>519</v>
      </c>
      <c r="J408" s="4">
        <f t="shared" si="12"/>
        <v>1</v>
      </c>
      <c r="K408" s="4">
        <f t="shared" si="13"/>
        <v>1502</v>
      </c>
    </row>
    <row r="409" spans="1:11" ht="30" x14ac:dyDescent="0.25">
      <c r="A409" s="4"/>
      <c r="B409" s="4">
        <v>150218</v>
      </c>
      <c r="C409" s="2">
        <v>0</v>
      </c>
      <c r="D409" s="2">
        <v>0</v>
      </c>
      <c r="E409" s="1"/>
      <c r="F409" s="1"/>
      <c r="G409" s="46" t="s">
        <v>176</v>
      </c>
      <c r="H409" s="46" t="s">
        <v>813</v>
      </c>
      <c r="I409" s="46" t="s">
        <v>519</v>
      </c>
      <c r="J409" s="4">
        <f t="shared" si="12"/>
        <v>1</v>
      </c>
      <c r="K409" s="4">
        <f t="shared" si="13"/>
        <v>1502</v>
      </c>
    </row>
    <row r="410" spans="1:11" ht="30" x14ac:dyDescent="0.25">
      <c r="A410" s="4"/>
      <c r="B410" s="4">
        <v>150219</v>
      </c>
      <c r="C410" s="2">
        <v>0</v>
      </c>
      <c r="D410" s="2">
        <v>0</v>
      </c>
      <c r="E410" s="1"/>
      <c r="F410" s="1"/>
      <c r="G410" s="46" t="s">
        <v>177</v>
      </c>
      <c r="H410" s="46" t="s">
        <v>813</v>
      </c>
      <c r="I410" s="46" t="s">
        <v>519</v>
      </c>
      <c r="J410" s="4">
        <f t="shared" si="12"/>
        <v>1</v>
      </c>
      <c r="K410" s="4">
        <f t="shared" si="13"/>
        <v>1502</v>
      </c>
    </row>
    <row r="411" spans="1:11" ht="30" x14ac:dyDescent="0.25">
      <c r="A411" s="4"/>
      <c r="B411" s="4">
        <v>150220</v>
      </c>
      <c r="C411" s="2">
        <v>0</v>
      </c>
      <c r="D411" s="2">
        <v>0</v>
      </c>
      <c r="E411" s="1"/>
      <c r="F411" s="1"/>
      <c r="G411" s="46" t="s">
        <v>178</v>
      </c>
      <c r="H411" s="46" t="s">
        <v>813</v>
      </c>
      <c r="I411" s="46" t="s">
        <v>519</v>
      </c>
      <c r="J411" s="4">
        <f t="shared" si="12"/>
        <v>1</v>
      </c>
      <c r="K411" s="4">
        <f t="shared" si="13"/>
        <v>1502</v>
      </c>
    </row>
    <row r="412" spans="1:11" ht="30" x14ac:dyDescent="0.25">
      <c r="A412" s="4"/>
      <c r="B412" s="4">
        <v>150221</v>
      </c>
      <c r="C412" s="2">
        <v>0</v>
      </c>
      <c r="D412" s="2">
        <v>0</v>
      </c>
      <c r="E412" s="1"/>
      <c r="F412" s="1"/>
      <c r="G412" s="46" t="s">
        <v>179</v>
      </c>
      <c r="H412" s="46" t="s">
        <v>813</v>
      </c>
      <c r="I412" s="46" t="s">
        <v>519</v>
      </c>
      <c r="J412" s="4">
        <f t="shared" si="12"/>
        <v>1</v>
      </c>
      <c r="K412" s="4">
        <f t="shared" si="13"/>
        <v>1502</v>
      </c>
    </row>
    <row r="413" spans="1:11" ht="30" x14ac:dyDescent="0.25">
      <c r="A413" s="4"/>
      <c r="B413" s="4">
        <v>150222</v>
      </c>
      <c r="C413" s="2">
        <v>0</v>
      </c>
      <c r="D413" s="2">
        <v>0</v>
      </c>
      <c r="E413" s="1"/>
      <c r="F413" s="1"/>
      <c r="G413" s="46" t="s">
        <v>180</v>
      </c>
      <c r="H413" s="46" t="s">
        <v>813</v>
      </c>
      <c r="I413" s="46" t="s">
        <v>519</v>
      </c>
      <c r="J413" s="4">
        <f t="shared" si="12"/>
        <v>1</v>
      </c>
      <c r="K413" s="4">
        <f t="shared" si="13"/>
        <v>1502</v>
      </c>
    </row>
    <row r="414" spans="1:11" ht="30" x14ac:dyDescent="0.25">
      <c r="A414" s="4"/>
      <c r="B414" s="4">
        <v>150223</v>
      </c>
      <c r="C414" s="2">
        <v>0</v>
      </c>
      <c r="D414" s="2">
        <v>0</v>
      </c>
      <c r="E414" s="1"/>
      <c r="F414" s="1"/>
      <c r="G414" s="46" t="s">
        <v>181</v>
      </c>
      <c r="H414" s="46" t="s">
        <v>813</v>
      </c>
      <c r="I414" s="46" t="s">
        <v>519</v>
      </c>
      <c r="J414" s="4">
        <f t="shared" si="12"/>
        <v>1</v>
      </c>
      <c r="K414" s="4">
        <f t="shared" si="13"/>
        <v>1502</v>
      </c>
    </row>
    <row r="415" spans="1:11" ht="30" x14ac:dyDescent="0.25">
      <c r="A415" s="4"/>
      <c r="B415" s="4">
        <v>150224</v>
      </c>
      <c r="C415" s="2">
        <v>0</v>
      </c>
      <c r="D415" s="2">
        <v>0</v>
      </c>
      <c r="E415" s="1"/>
      <c r="F415" s="1"/>
      <c r="G415" s="46" t="s">
        <v>182</v>
      </c>
      <c r="H415" s="46" t="s">
        <v>813</v>
      </c>
      <c r="I415" s="46" t="s">
        <v>519</v>
      </c>
      <c r="J415" s="4">
        <f t="shared" si="12"/>
        <v>1</v>
      </c>
      <c r="K415" s="4">
        <f t="shared" si="13"/>
        <v>1502</v>
      </c>
    </row>
    <row r="416" spans="1:11" ht="30" x14ac:dyDescent="0.25">
      <c r="A416" s="4"/>
      <c r="B416" s="4">
        <v>150225</v>
      </c>
      <c r="C416" s="2">
        <v>0</v>
      </c>
      <c r="D416" s="2">
        <v>0</v>
      </c>
      <c r="E416" s="1"/>
      <c r="F416" s="1"/>
      <c r="G416" s="46" t="s">
        <v>183</v>
      </c>
      <c r="H416" s="46" t="s">
        <v>813</v>
      </c>
      <c r="I416" s="46" t="s">
        <v>519</v>
      </c>
      <c r="J416" s="4">
        <f t="shared" si="12"/>
        <v>1</v>
      </c>
      <c r="K416" s="4">
        <f t="shared" si="13"/>
        <v>1502</v>
      </c>
    </row>
    <row r="417" spans="1:11" ht="30" x14ac:dyDescent="0.25">
      <c r="A417" s="4"/>
      <c r="B417" s="4">
        <v>150226</v>
      </c>
      <c r="C417" s="2">
        <v>0</v>
      </c>
      <c r="D417" s="2">
        <v>0</v>
      </c>
      <c r="E417" s="1"/>
      <c r="F417" s="1"/>
      <c r="G417" s="46" t="s">
        <v>184</v>
      </c>
      <c r="H417" s="46" t="s">
        <v>813</v>
      </c>
      <c r="I417" s="46" t="s">
        <v>519</v>
      </c>
      <c r="J417" s="4">
        <f t="shared" si="12"/>
        <v>1</v>
      </c>
      <c r="K417" s="4">
        <f t="shared" si="13"/>
        <v>1502</v>
      </c>
    </row>
    <row r="418" spans="1:11" ht="30" x14ac:dyDescent="0.25">
      <c r="A418" s="4"/>
      <c r="B418" s="4">
        <v>150227</v>
      </c>
      <c r="C418" s="2">
        <v>0</v>
      </c>
      <c r="D418" s="2">
        <v>0</v>
      </c>
      <c r="E418" s="1"/>
      <c r="F418" s="1"/>
      <c r="G418" s="46" t="s">
        <v>185</v>
      </c>
      <c r="H418" s="46" t="s">
        <v>813</v>
      </c>
      <c r="I418" s="46" t="s">
        <v>519</v>
      </c>
      <c r="J418" s="4">
        <f t="shared" si="12"/>
        <v>1</v>
      </c>
      <c r="K418" s="4">
        <f t="shared" si="13"/>
        <v>1502</v>
      </c>
    </row>
    <row r="419" spans="1:11" ht="30" x14ac:dyDescent="0.25">
      <c r="A419" s="4"/>
      <c r="B419" s="4">
        <v>150228</v>
      </c>
      <c r="C419" s="2">
        <v>0</v>
      </c>
      <c r="D419" s="2">
        <v>0</v>
      </c>
      <c r="E419" s="1"/>
      <c r="F419" s="1"/>
      <c r="G419" s="46" t="s">
        <v>186</v>
      </c>
      <c r="H419" s="46" t="s">
        <v>813</v>
      </c>
      <c r="I419" s="46" t="s">
        <v>519</v>
      </c>
      <c r="J419" s="4">
        <f t="shared" si="12"/>
        <v>1</v>
      </c>
      <c r="K419" s="4">
        <f t="shared" si="13"/>
        <v>1502</v>
      </c>
    </row>
    <row r="420" spans="1:11" ht="30" x14ac:dyDescent="0.25">
      <c r="A420" s="4"/>
      <c r="B420" s="4">
        <v>150229</v>
      </c>
      <c r="C420" s="2">
        <v>0</v>
      </c>
      <c r="D420" s="2">
        <v>0</v>
      </c>
      <c r="E420" s="1"/>
      <c r="F420" s="1"/>
      <c r="G420" s="46" t="s">
        <v>187</v>
      </c>
      <c r="H420" s="46" t="s">
        <v>813</v>
      </c>
      <c r="I420" s="46" t="s">
        <v>519</v>
      </c>
      <c r="J420" s="4">
        <f t="shared" si="12"/>
        <v>1</v>
      </c>
      <c r="K420" s="4">
        <f t="shared" si="13"/>
        <v>1502</v>
      </c>
    </row>
    <row r="421" spans="1:11" ht="30" x14ac:dyDescent="0.25">
      <c r="A421" s="4"/>
      <c r="B421" s="4">
        <v>150230</v>
      </c>
      <c r="C421" s="2">
        <v>0</v>
      </c>
      <c r="D421" s="2">
        <v>0</v>
      </c>
      <c r="E421" s="1"/>
      <c r="F421" s="1"/>
      <c r="G421" s="46" t="s">
        <v>188</v>
      </c>
      <c r="H421" s="46" t="s">
        <v>813</v>
      </c>
      <c r="I421" s="46" t="s">
        <v>519</v>
      </c>
      <c r="J421" s="4">
        <f t="shared" si="12"/>
        <v>1</v>
      </c>
      <c r="K421" s="4">
        <f t="shared" si="13"/>
        <v>1502</v>
      </c>
    </row>
    <row r="422" spans="1:11" ht="30" x14ac:dyDescent="0.25">
      <c r="A422" s="4"/>
      <c r="B422" s="4">
        <v>150231</v>
      </c>
      <c r="C422" s="2">
        <v>0</v>
      </c>
      <c r="D422" s="2">
        <v>0</v>
      </c>
      <c r="E422" s="1"/>
      <c r="F422" s="1"/>
      <c r="G422" s="46" t="s">
        <v>189</v>
      </c>
      <c r="H422" s="46" t="s">
        <v>813</v>
      </c>
      <c r="I422" s="46" t="s">
        <v>519</v>
      </c>
      <c r="J422" s="4">
        <f t="shared" si="12"/>
        <v>1</v>
      </c>
      <c r="K422" s="4">
        <f t="shared" si="13"/>
        <v>1502</v>
      </c>
    </row>
    <row r="423" spans="1:11" ht="30" x14ac:dyDescent="0.25">
      <c r="A423" s="4"/>
      <c r="B423" s="4">
        <v>150232</v>
      </c>
      <c r="C423" s="2">
        <v>0</v>
      </c>
      <c r="D423" s="2">
        <v>0</v>
      </c>
      <c r="E423" s="1"/>
      <c r="F423" s="1"/>
      <c r="G423" s="46" t="s">
        <v>190</v>
      </c>
      <c r="H423" s="46" t="s">
        <v>813</v>
      </c>
      <c r="I423" s="46" t="s">
        <v>519</v>
      </c>
      <c r="J423" s="4">
        <f t="shared" si="12"/>
        <v>1</v>
      </c>
      <c r="K423" s="4">
        <f t="shared" si="13"/>
        <v>1502</v>
      </c>
    </row>
    <row r="424" spans="1:11" ht="30" x14ac:dyDescent="0.25">
      <c r="A424" s="4"/>
      <c r="B424" s="4">
        <v>150233</v>
      </c>
      <c r="C424" s="2">
        <v>0</v>
      </c>
      <c r="D424" s="2">
        <v>0</v>
      </c>
      <c r="E424" s="1"/>
      <c r="F424" s="1"/>
      <c r="G424" s="46" t="s">
        <v>191</v>
      </c>
      <c r="H424" s="46" t="s">
        <v>813</v>
      </c>
      <c r="I424" s="46" t="s">
        <v>519</v>
      </c>
      <c r="J424" s="4">
        <f t="shared" si="12"/>
        <v>1</v>
      </c>
      <c r="K424" s="4">
        <f t="shared" si="13"/>
        <v>1502</v>
      </c>
    </row>
    <row r="425" spans="1:11" ht="30" x14ac:dyDescent="0.25">
      <c r="A425" s="4"/>
      <c r="B425" s="4">
        <v>150234</v>
      </c>
      <c r="C425" s="2">
        <v>0</v>
      </c>
      <c r="D425" s="2">
        <v>0</v>
      </c>
      <c r="E425" s="1"/>
      <c r="F425" s="1"/>
      <c r="G425" s="46" t="s">
        <v>192</v>
      </c>
      <c r="H425" s="46" t="s">
        <v>813</v>
      </c>
      <c r="I425" s="46" t="s">
        <v>519</v>
      </c>
      <c r="J425" s="4">
        <f t="shared" si="12"/>
        <v>1</v>
      </c>
      <c r="K425" s="4">
        <f t="shared" si="13"/>
        <v>1502</v>
      </c>
    </row>
    <row r="426" spans="1:11" ht="30" x14ac:dyDescent="0.25">
      <c r="A426" s="4"/>
      <c r="B426" s="4">
        <v>150235</v>
      </c>
      <c r="C426" s="2">
        <v>0</v>
      </c>
      <c r="D426" s="2">
        <v>0</v>
      </c>
      <c r="E426" s="1"/>
      <c r="F426" s="1"/>
      <c r="G426" s="46" t="s">
        <v>193</v>
      </c>
      <c r="H426" s="46" t="s">
        <v>813</v>
      </c>
      <c r="I426" s="46" t="s">
        <v>519</v>
      </c>
      <c r="J426" s="4">
        <f t="shared" si="12"/>
        <v>1</v>
      </c>
      <c r="K426" s="4">
        <f t="shared" si="13"/>
        <v>1502</v>
      </c>
    </row>
    <row r="427" spans="1:11" ht="30" x14ac:dyDescent="0.25">
      <c r="A427" s="4"/>
      <c r="B427" s="4">
        <v>150236</v>
      </c>
      <c r="C427" s="2">
        <v>0</v>
      </c>
      <c r="D427" s="2">
        <v>0</v>
      </c>
      <c r="E427" s="1"/>
      <c r="F427" s="1"/>
      <c r="G427" s="46" t="s">
        <v>194</v>
      </c>
      <c r="H427" s="46" t="s">
        <v>813</v>
      </c>
      <c r="I427" s="46" t="s">
        <v>519</v>
      </c>
      <c r="J427" s="4">
        <f t="shared" si="12"/>
        <v>1</v>
      </c>
      <c r="K427" s="4">
        <f t="shared" si="13"/>
        <v>1502</v>
      </c>
    </row>
    <row r="428" spans="1:11" ht="30" x14ac:dyDescent="0.25">
      <c r="A428" s="4"/>
      <c r="B428" s="4">
        <v>150237</v>
      </c>
      <c r="C428" s="2">
        <v>0</v>
      </c>
      <c r="D428" s="2">
        <v>0</v>
      </c>
      <c r="E428" s="1"/>
      <c r="F428" s="1"/>
      <c r="G428" s="46" t="s">
        <v>195</v>
      </c>
      <c r="H428" s="46" t="s">
        <v>813</v>
      </c>
      <c r="I428" s="46" t="s">
        <v>519</v>
      </c>
      <c r="J428" s="4">
        <f t="shared" si="12"/>
        <v>1</v>
      </c>
      <c r="K428" s="4">
        <f t="shared" si="13"/>
        <v>1502</v>
      </c>
    </row>
    <row r="429" spans="1:11" ht="30" x14ac:dyDescent="0.25">
      <c r="A429" s="4"/>
      <c r="B429" s="4">
        <v>150238</v>
      </c>
      <c r="C429" s="2">
        <v>0</v>
      </c>
      <c r="D429" s="2">
        <v>0</v>
      </c>
      <c r="E429" s="1"/>
      <c r="F429" s="1"/>
      <c r="G429" s="46" t="s">
        <v>196</v>
      </c>
      <c r="H429" s="46" t="s">
        <v>813</v>
      </c>
      <c r="I429" s="46" t="s">
        <v>519</v>
      </c>
      <c r="J429" s="4">
        <f t="shared" si="12"/>
        <v>1</v>
      </c>
      <c r="K429" s="4">
        <f t="shared" si="13"/>
        <v>1502</v>
      </c>
    </row>
    <row r="430" spans="1:11" ht="30" x14ac:dyDescent="0.25">
      <c r="A430" s="4"/>
      <c r="B430" s="4">
        <v>150239</v>
      </c>
      <c r="C430" s="2">
        <v>0</v>
      </c>
      <c r="D430" s="2">
        <v>0</v>
      </c>
      <c r="E430" s="1"/>
      <c r="F430" s="1"/>
      <c r="G430" s="46" t="s">
        <v>197</v>
      </c>
      <c r="H430" s="46" t="s">
        <v>813</v>
      </c>
      <c r="I430" s="46" t="s">
        <v>519</v>
      </c>
      <c r="J430" s="4">
        <f t="shared" si="12"/>
        <v>1</v>
      </c>
      <c r="K430" s="4">
        <f t="shared" si="13"/>
        <v>1502</v>
      </c>
    </row>
    <row r="431" spans="1:11" ht="30" x14ac:dyDescent="0.25">
      <c r="A431" s="4"/>
      <c r="B431" s="4">
        <v>150240</v>
      </c>
      <c r="C431" s="2">
        <v>0</v>
      </c>
      <c r="D431" s="2">
        <v>0</v>
      </c>
      <c r="E431" s="1"/>
      <c r="F431" s="1"/>
      <c r="G431" s="46" t="s">
        <v>198</v>
      </c>
      <c r="H431" s="46" t="s">
        <v>813</v>
      </c>
      <c r="I431" s="46" t="s">
        <v>519</v>
      </c>
      <c r="J431" s="4">
        <f t="shared" si="12"/>
        <v>1</v>
      </c>
      <c r="K431" s="4">
        <f t="shared" si="13"/>
        <v>1502</v>
      </c>
    </row>
    <row r="432" spans="1:11" ht="30" x14ac:dyDescent="0.25">
      <c r="A432" s="4"/>
      <c r="B432" s="4">
        <v>150241</v>
      </c>
      <c r="C432" s="2">
        <v>0</v>
      </c>
      <c r="D432" s="2">
        <v>0</v>
      </c>
      <c r="E432" s="1"/>
      <c r="F432" s="1"/>
      <c r="G432" s="46" t="s">
        <v>199</v>
      </c>
      <c r="H432" s="46" t="s">
        <v>813</v>
      </c>
      <c r="I432" s="46" t="s">
        <v>519</v>
      </c>
      <c r="J432" s="4">
        <f t="shared" si="12"/>
        <v>1</v>
      </c>
      <c r="K432" s="4">
        <f t="shared" si="13"/>
        <v>1502</v>
      </c>
    </row>
    <row r="433" spans="1:11" ht="30" x14ac:dyDescent="0.25">
      <c r="A433" s="4"/>
      <c r="B433" s="4">
        <v>150242</v>
      </c>
      <c r="C433" s="2">
        <v>0</v>
      </c>
      <c r="D433" s="2">
        <v>0</v>
      </c>
      <c r="E433" s="1"/>
      <c r="F433" s="1"/>
      <c r="G433" s="46" t="s">
        <v>200</v>
      </c>
      <c r="H433" s="46" t="s">
        <v>813</v>
      </c>
      <c r="I433" s="46" t="s">
        <v>519</v>
      </c>
      <c r="J433" s="4">
        <f t="shared" si="12"/>
        <v>1</v>
      </c>
      <c r="K433" s="4">
        <f t="shared" si="13"/>
        <v>1502</v>
      </c>
    </row>
    <row r="434" spans="1:11" ht="30" x14ac:dyDescent="0.25">
      <c r="A434" s="4"/>
      <c r="B434" s="4">
        <v>150243</v>
      </c>
      <c r="C434" s="2">
        <v>0</v>
      </c>
      <c r="D434" s="2">
        <v>0</v>
      </c>
      <c r="E434" s="1"/>
      <c r="F434" s="1"/>
      <c r="G434" s="46" t="s">
        <v>201</v>
      </c>
      <c r="H434" s="46" t="s">
        <v>813</v>
      </c>
      <c r="I434" s="46" t="s">
        <v>519</v>
      </c>
      <c r="J434" s="4">
        <f t="shared" si="12"/>
        <v>1</v>
      </c>
      <c r="K434" s="4">
        <f t="shared" si="13"/>
        <v>1502</v>
      </c>
    </row>
    <row r="435" spans="1:11" ht="30" x14ac:dyDescent="0.25">
      <c r="A435" s="4"/>
      <c r="B435" s="4">
        <v>150244</v>
      </c>
      <c r="C435" s="2">
        <v>0</v>
      </c>
      <c r="D435" s="2">
        <v>0</v>
      </c>
      <c r="E435" s="1"/>
      <c r="F435" s="1"/>
      <c r="G435" s="46" t="s">
        <v>202</v>
      </c>
      <c r="H435" s="46" t="s">
        <v>813</v>
      </c>
      <c r="I435" s="46" t="s">
        <v>519</v>
      </c>
      <c r="J435" s="4">
        <f t="shared" si="12"/>
        <v>1</v>
      </c>
      <c r="K435" s="4">
        <f t="shared" si="13"/>
        <v>1502</v>
      </c>
    </row>
    <row r="436" spans="1:11" ht="30" x14ac:dyDescent="0.25">
      <c r="A436" s="4"/>
      <c r="B436" s="4">
        <v>150245</v>
      </c>
      <c r="C436" s="2">
        <v>0</v>
      </c>
      <c r="D436" s="2">
        <v>0</v>
      </c>
      <c r="E436" s="1"/>
      <c r="F436" s="1"/>
      <c r="G436" s="46" t="s">
        <v>203</v>
      </c>
      <c r="H436" s="46" t="s">
        <v>813</v>
      </c>
      <c r="I436" s="46" t="s">
        <v>519</v>
      </c>
      <c r="J436" s="4">
        <f t="shared" si="12"/>
        <v>1</v>
      </c>
      <c r="K436" s="4">
        <f t="shared" si="13"/>
        <v>1502</v>
      </c>
    </row>
    <row r="437" spans="1:11" ht="30" x14ac:dyDescent="0.25">
      <c r="A437" s="4"/>
      <c r="B437" s="4">
        <v>150246</v>
      </c>
      <c r="C437" s="2">
        <v>0</v>
      </c>
      <c r="D437" s="2">
        <v>0</v>
      </c>
      <c r="E437" s="1"/>
      <c r="F437" s="1"/>
      <c r="G437" s="46" t="s">
        <v>204</v>
      </c>
      <c r="H437" s="46" t="s">
        <v>813</v>
      </c>
      <c r="I437" s="46" t="s">
        <v>519</v>
      </c>
      <c r="J437" s="4">
        <f t="shared" si="12"/>
        <v>1</v>
      </c>
      <c r="K437" s="4">
        <f t="shared" si="13"/>
        <v>1502</v>
      </c>
    </row>
    <row r="438" spans="1:11" ht="30" x14ac:dyDescent="0.25">
      <c r="A438" s="4"/>
      <c r="B438" s="4">
        <v>150247</v>
      </c>
      <c r="C438" s="2">
        <v>0</v>
      </c>
      <c r="D438" s="2">
        <v>0</v>
      </c>
      <c r="E438" s="1"/>
      <c r="F438" s="1"/>
      <c r="G438" s="46" t="s">
        <v>205</v>
      </c>
      <c r="H438" s="46" t="s">
        <v>813</v>
      </c>
      <c r="I438" s="46" t="s">
        <v>519</v>
      </c>
      <c r="J438" s="4">
        <f t="shared" si="12"/>
        <v>1</v>
      </c>
      <c r="K438" s="4">
        <f t="shared" si="13"/>
        <v>1502</v>
      </c>
    </row>
    <row r="439" spans="1:11" ht="30" x14ac:dyDescent="0.25">
      <c r="A439" s="4"/>
      <c r="B439" s="4">
        <v>150248</v>
      </c>
      <c r="C439" s="2">
        <v>0</v>
      </c>
      <c r="D439" s="2">
        <v>0</v>
      </c>
      <c r="E439" s="1"/>
      <c r="F439" s="1"/>
      <c r="G439" s="46" t="s">
        <v>206</v>
      </c>
      <c r="H439" s="46" t="s">
        <v>813</v>
      </c>
      <c r="I439" s="46" t="s">
        <v>519</v>
      </c>
      <c r="J439" s="4">
        <f t="shared" si="12"/>
        <v>1</v>
      </c>
      <c r="K439" s="4">
        <f t="shared" si="13"/>
        <v>1502</v>
      </c>
    </row>
    <row r="440" spans="1:11" ht="30" x14ac:dyDescent="0.25">
      <c r="A440" s="4"/>
      <c r="B440" s="4">
        <v>150249</v>
      </c>
      <c r="C440" s="2">
        <v>0</v>
      </c>
      <c r="D440" s="2">
        <v>0</v>
      </c>
      <c r="E440" s="1"/>
      <c r="F440" s="1"/>
      <c r="G440" s="46" t="s">
        <v>207</v>
      </c>
      <c r="H440" s="46" t="s">
        <v>813</v>
      </c>
      <c r="I440" s="46" t="s">
        <v>519</v>
      </c>
      <c r="J440" s="4">
        <f t="shared" si="12"/>
        <v>1</v>
      </c>
      <c r="K440" s="4">
        <f t="shared" si="13"/>
        <v>1502</v>
      </c>
    </row>
    <row r="441" spans="1:11" ht="30" x14ac:dyDescent="0.25">
      <c r="A441" s="4"/>
      <c r="B441" s="4">
        <v>150250</v>
      </c>
      <c r="C441" s="2">
        <v>0</v>
      </c>
      <c r="D441" s="2">
        <v>0</v>
      </c>
      <c r="E441" s="1"/>
      <c r="F441" s="1"/>
      <c r="G441" s="46" t="s">
        <v>208</v>
      </c>
      <c r="H441" s="46" t="s">
        <v>813</v>
      </c>
      <c r="I441" s="46" t="s">
        <v>519</v>
      </c>
      <c r="J441" s="4">
        <f t="shared" si="12"/>
        <v>1</v>
      </c>
      <c r="K441" s="4">
        <f t="shared" si="13"/>
        <v>1502</v>
      </c>
    </row>
    <row r="442" spans="1:11" ht="30" x14ac:dyDescent="0.25">
      <c r="A442" s="4"/>
      <c r="B442" s="4">
        <v>150251</v>
      </c>
      <c r="C442" s="2">
        <v>0</v>
      </c>
      <c r="D442" s="2">
        <v>0</v>
      </c>
      <c r="E442" s="1"/>
      <c r="F442" s="1"/>
      <c r="G442" s="46" t="s">
        <v>209</v>
      </c>
      <c r="H442" s="46" t="s">
        <v>813</v>
      </c>
      <c r="I442" s="46" t="s">
        <v>519</v>
      </c>
      <c r="J442" s="4">
        <f t="shared" si="12"/>
        <v>1</v>
      </c>
      <c r="K442" s="4">
        <f t="shared" si="13"/>
        <v>1502</v>
      </c>
    </row>
    <row r="443" spans="1:11" ht="30" x14ac:dyDescent="0.25">
      <c r="A443" s="4"/>
      <c r="B443" s="4">
        <v>150252</v>
      </c>
      <c r="C443" s="2">
        <v>0</v>
      </c>
      <c r="D443" s="2">
        <v>0</v>
      </c>
      <c r="E443" s="1"/>
      <c r="F443" s="1"/>
      <c r="G443" s="46" t="s">
        <v>210</v>
      </c>
      <c r="H443" s="46" t="s">
        <v>813</v>
      </c>
      <c r="I443" s="46" t="s">
        <v>519</v>
      </c>
      <c r="J443" s="4">
        <f t="shared" si="12"/>
        <v>1</v>
      </c>
      <c r="K443" s="4">
        <f t="shared" si="13"/>
        <v>1502</v>
      </c>
    </row>
    <row r="444" spans="1:11" ht="30" x14ac:dyDescent="0.25">
      <c r="A444" s="4"/>
      <c r="B444" s="4">
        <v>150253</v>
      </c>
      <c r="C444" s="2">
        <v>0</v>
      </c>
      <c r="D444" s="2">
        <v>0</v>
      </c>
      <c r="E444" s="1"/>
      <c r="F444" s="1"/>
      <c r="G444" s="46" t="s">
        <v>211</v>
      </c>
      <c r="H444" s="46" t="s">
        <v>813</v>
      </c>
      <c r="I444" s="46" t="s">
        <v>519</v>
      </c>
      <c r="J444" s="4">
        <f t="shared" si="12"/>
        <v>1</v>
      </c>
      <c r="K444" s="4">
        <f t="shared" si="13"/>
        <v>1502</v>
      </c>
    </row>
    <row r="445" spans="1:11" ht="30" x14ac:dyDescent="0.25">
      <c r="A445" s="4"/>
      <c r="B445" s="4">
        <v>150254</v>
      </c>
      <c r="C445" s="2">
        <v>0</v>
      </c>
      <c r="D445" s="2">
        <v>0</v>
      </c>
      <c r="E445" s="1"/>
      <c r="F445" s="1"/>
      <c r="G445" s="46" t="s">
        <v>212</v>
      </c>
      <c r="H445" s="46" t="s">
        <v>813</v>
      </c>
      <c r="I445" s="46" t="s">
        <v>519</v>
      </c>
      <c r="J445" s="4">
        <f t="shared" si="12"/>
        <v>1</v>
      </c>
      <c r="K445" s="4">
        <f t="shared" si="13"/>
        <v>1502</v>
      </c>
    </row>
    <row r="446" spans="1:11" ht="30" x14ac:dyDescent="0.25">
      <c r="A446" s="4"/>
      <c r="B446" s="4">
        <v>150255</v>
      </c>
      <c r="C446" s="2">
        <v>0</v>
      </c>
      <c r="D446" s="2">
        <v>0</v>
      </c>
      <c r="E446" s="1"/>
      <c r="F446" s="1"/>
      <c r="G446" s="46" t="s">
        <v>213</v>
      </c>
      <c r="H446" s="46" t="s">
        <v>813</v>
      </c>
      <c r="I446" s="46" t="s">
        <v>519</v>
      </c>
      <c r="J446" s="4">
        <f t="shared" si="12"/>
        <v>1</v>
      </c>
      <c r="K446" s="4">
        <f t="shared" si="13"/>
        <v>1502</v>
      </c>
    </row>
    <row r="447" spans="1:11" ht="30" x14ac:dyDescent="0.25">
      <c r="A447" s="4"/>
      <c r="B447" s="4">
        <v>150256</v>
      </c>
      <c r="C447" s="2">
        <v>0</v>
      </c>
      <c r="D447" s="2">
        <v>0</v>
      </c>
      <c r="E447" s="1"/>
      <c r="F447" s="1"/>
      <c r="G447" s="46" t="s">
        <v>214</v>
      </c>
      <c r="H447" s="46" t="s">
        <v>813</v>
      </c>
      <c r="I447" s="46" t="s">
        <v>519</v>
      </c>
      <c r="J447" s="4">
        <f t="shared" si="12"/>
        <v>1</v>
      </c>
      <c r="K447" s="4">
        <f t="shared" si="13"/>
        <v>1502</v>
      </c>
    </row>
    <row r="448" spans="1:11" ht="30" x14ac:dyDescent="0.25">
      <c r="A448" s="4"/>
      <c r="B448" s="4">
        <v>150257</v>
      </c>
      <c r="C448" s="2">
        <v>0</v>
      </c>
      <c r="D448" s="2">
        <v>0</v>
      </c>
      <c r="E448" s="1"/>
      <c r="F448" s="1"/>
      <c r="G448" s="46" t="s">
        <v>215</v>
      </c>
      <c r="H448" s="46" t="s">
        <v>813</v>
      </c>
      <c r="I448" s="46" t="s">
        <v>519</v>
      </c>
      <c r="J448" s="4">
        <f t="shared" si="12"/>
        <v>1</v>
      </c>
      <c r="K448" s="4">
        <f t="shared" si="13"/>
        <v>1502</v>
      </c>
    </row>
    <row r="449" spans="1:11" ht="30" x14ac:dyDescent="0.25">
      <c r="A449" s="4"/>
      <c r="B449" s="4">
        <v>150258</v>
      </c>
      <c r="C449" s="2">
        <v>0</v>
      </c>
      <c r="D449" s="2">
        <v>0</v>
      </c>
      <c r="E449" s="1"/>
      <c r="F449" s="1"/>
      <c r="G449" s="46" t="s">
        <v>226</v>
      </c>
      <c r="H449" s="46" t="s">
        <v>813</v>
      </c>
      <c r="I449" s="46" t="s">
        <v>519</v>
      </c>
      <c r="J449" s="4">
        <f t="shared" si="12"/>
        <v>1</v>
      </c>
      <c r="K449" s="4">
        <f t="shared" si="13"/>
        <v>1502</v>
      </c>
    </row>
    <row r="450" spans="1:11" ht="30" x14ac:dyDescent="0.25">
      <c r="A450" s="4"/>
      <c r="B450" s="4">
        <v>150259</v>
      </c>
      <c r="C450" s="2">
        <v>0</v>
      </c>
      <c r="D450" s="2">
        <v>0</v>
      </c>
      <c r="E450" s="1"/>
      <c r="F450" s="1"/>
      <c r="G450" s="46" t="s">
        <v>227</v>
      </c>
      <c r="H450" s="46" t="s">
        <v>813</v>
      </c>
      <c r="I450" s="46" t="s">
        <v>519</v>
      </c>
      <c r="J450" s="4">
        <f t="shared" si="12"/>
        <v>1</v>
      </c>
      <c r="K450" s="4">
        <f t="shared" si="13"/>
        <v>1502</v>
      </c>
    </row>
    <row r="451" spans="1:11" ht="30" x14ac:dyDescent="0.25">
      <c r="A451" s="4"/>
      <c r="B451" s="4">
        <v>150260</v>
      </c>
      <c r="C451" s="2">
        <v>0</v>
      </c>
      <c r="D451" s="2">
        <v>0</v>
      </c>
      <c r="E451" s="1"/>
      <c r="F451" s="1"/>
      <c r="G451" s="46" t="s">
        <v>228</v>
      </c>
      <c r="H451" s="46" t="s">
        <v>813</v>
      </c>
      <c r="I451" s="46" t="s">
        <v>519</v>
      </c>
      <c r="J451" s="4">
        <f t="shared" si="12"/>
        <v>1</v>
      </c>
      <c r="K451" s="4">
        <f t="shared" si="13"/>
        <v>1502</v>
      </c>
    </row>
    <row r="452" spans="1:11" ht="30" x14ac:dyDescent="0.25">
      <c r="A452" s="4"/>
      <c r="B452" s="4">
        <v>150261</v>
      </c>
      <c r="C452" s="2">
        <v>0</v>
      </c>
      <c r="D452" s="2">
        <v>0</v>
      </c>
      <c r="E452" s="1"/>
      <c r="F452" s="1"/>
      <c r="G452" s="46" t="s">
        <v>219</v>
      </c>
      <c r="H452" s="46" t="s">
        <v>813</v>
      </c>
      <c r="I452" s="46" t="s">
        <v>519</v>
      </c>
      <c r="J452" s="4">
        <f t="shared" ref="J452:J515" si="14">+VALUE(LEFT(B452,1))</f>
        <v>1</v>
      </c>
      <c r="K452" s="4">
        <f t="shared" ref="K452:K515" si="15">+VALUE(LEFT(B452,4))</f>
        <v>1502</v>
      </c>
    </row>
    <row r="453" spans="1:11" ht="30" x14ac:dyDescent="0.25">
      <c r="A453" s="4"/>
      <c r="B453" s="4">
        <v>150262</v>
      </c>
      <c r="C453" s="2">
        <v>0</v>
      </c>
      <c r="D453" s="2">
        <v>0</v>
      </c>
      <c r="E453" s="1"/>
      <c r="F453" s="1"/>
      <c r="G453" s="46" t="s">
        <v>220</v>
      </c>
      <c r="H453" s="46" t="s">
        <v>813</v>
      </c>
      <c r="I453" s="46" t="s">
        <v>519</v>
      </c>
      <c r="J453" s="4">
        <f t="shared" si="14"/>
        <v>1</v>
      </c>
      <c r="K453" s="4">
        <f t="shared" si="15"/>
        <v>1502</v>
      </c>
    </row>
    <row r="454" spans="1:11" ht="30" x14ac:dyDescent="0.25">
      <c r="A454" s="4"/>
      <c r="B454" s="4">
        <v>150263</v>
      </c>
      <c r="C454" s="2">
        <v>0</v>
      </c>
      <c r="D454" s="2">
        <v>0</v>
      </c>
      <c r="E454" s="1"/>
      <c r="F454" s="1"/>
      <c r="G454" s="46" t="s">
        <v>221</v>
      </c>
      <c r="H454" s="46" t="s">
        <v>813</v>
      </c>
      <c r="I454" s="46" t="s">
        <v>519</v>
      </c>
      <c r="J454" s="4">
        <f t="shared" si="14"/>
        <v>1</v>
      </c>
      <c r="K454" s="4">
        <f t="shared" si="15"/>
        <v>1502</v>
      </c>
    </row>
    <row r="455" spans="1:11" ht="30" x14ac:dyDescent="0.25">
      <c r="A455" s="4"/>
      <c r="B455" s="4">
        <v>150264</v>
      </c>
      <c r="C455" s="2">
        <v>0</v>
      </c>
      <c r="D455" s="2">
        <v>0</v>
      </c>
      <c r="E455" s="1"/>
      <c r="F455" s="1"/>
      <c r="G455" s="46" t="s">
        <v>229</v>
      </c>
      <c r="H455" s="46" t="s">
        <v>813</v>
      </c>
      <c r="I455" s="46" t="s">
        <v>519</v>
      </c>
      <c r="J455" s="4">
        <f t="shared" si="14"/>
        <v>1</v>
      </c>
      <c r="K455" s="4">
        <f t="shared" si="15"/>
        <v>1502</v>
      </c>
    </row>
    <row r="456" spans="1:11" ht="30" x14ac:dyDescent="0.25">
      <c r="A456" s="4"/>
      <c r="B456" s="4">
        <v>150265</v>
      </c>
      <c r="C456" s="2">
        <v>0</v>
      </c>
      <c r="D456" s="2">
        <v>0</v>
      </c>
      <c r="E456" s="1"/>
      <c r="F456" s="1"/>
      <c r="G456" s="46" t="s">
        <v>223</v>
      </c>
      <c r="H456" s="46" t="s">
        <v>813</v>
      </c>
      <c r="I456" s="46" t="s">
        <v>519</v>
      </c>
      <c r="J456" s="4">
        <f t="shared" si="14"/>
        <v>1</v>
      </c>
      <c r="K456" s="4">
        <f t="shared" si="15"/>
        <v>1502</v>
      </c>
    </row>
    <row r="457" spans="1:11" ht="30" x14ac:dyDescent="0.25">
      <c r="A457" s="4"/>
      <c r="B457" s="4">
        <v>150266</v>
      </c>
      <c r="C457" s="2">
        <v>0</v>
      </c>
      <c r="D457" s="2">
        <v>0</v>
      </c>
      <c r="E457" s="1"/>
      <c r="F457" s="1"/>
      <c r="G457" s="46" t="s">
        <v>224</v>
      </c>
      <c r="H457" s="46" t="s">
        <v>813</v>
      </c>
      <c r="I457" s="46" t="s">
        <v>519</v>
      </c>
      <c r="J457" s="4">
        <f t="shared" si="14"/>
        <v>1</v>
      </c>
      <c r="K457" s="4">
        <f t="shared" si="15"/>
        <v>1502</v>
      </c>
    </row>
    <row r="458" spans="1:11" ht="30" x14ac:dyDescent="0.25">
      <c r="A458" s="4"/>
      <c r="B458" s="4">
        <v>150267</v>
      </c>
      <c r="C458" s="2">
        <v>0</v>
      </c>
      <c r="D458" s="2">
        <v>0</v>
      </c>
      <c r="E458" s="1"/>
      <c r="F458" s="1"/>
      <c r="G458" s="46" t="s">
        <v>225</v>
      </c>
      <c r="H458" s="46" t="s">
        <v>813</v>
      </c>
      <c r="I458" s="46" t="s">
        <v>519</v>
      </c>
      <c r="J458" s="4">
        <f t="shared" si="14"/>
        <v>1</v>
      </c>
      <c r="K458" s="4">
        <f t="shared" si="15"/>
        <v>1502</v>
      </c>
    </row>
    <row r="459" spans="1:11" ht="30" x14ac:dyDescent="0.25">
      <c r="A459" s="4"/>
      <c r="B459" s="4">
        <v>150301</v>
      </c>
      <c r="C459" s="2">
        <v>0</v>
      </c>
      <c r="D459" s="2">
        <v>0</v>
      </c>
      <c r="E459" s="1"/>
      <c r="F459" s="1"/>
      <c r="G459" s="46" t="s">
        <v>230</v>
      </c>
      <c r="H459" s="46" t="s">
        <v>814</v>
      </c>
      <c r="I459" s="46" t="s">
        <v>519</v>
      </c>
      <c r="J459" s="4">
        <f t="shared" si="14"/>
        <v>1</v>
      </c>
      <c r="K459" s="4">
        <f t="shared" si="15"/>
        <v>1503</v>
      </c>
    </row>
    <row r="460" spans="1:11" ht="30" x14ac:dyDescent="0.25">
      <c r="A460" s="4"/>
      <c r="B460" s="4">
        <v>150302</v>
      </c>
      <c r="C460" s="2">
        <v>0</v>
      </c>
      <c r="D460" s="2">
        <v>0</v>
      </c>
      <c r="E460" s="1"/>
      <c r="F460" s="1"/>
      <c r="G460" s="46" t="s">
        <v>231</v>
      </c>
      <c r="H460" s="46" t="s">
        <v>814</v>
      </c>
      <c r="I460" s="46" t="s">
        <v>519</v>
      </c>
      <c r="J460" s="4">
        <f t="shared" si="14"/>
        <v>1</v>
      </c>
      <c r="K460" s="4">
        <f t="shared" si="15"/>
        <v>1503</v>
      </c>
    </row>
    <row r="461" spans="1:11" ht="30" x14ac:dyDescent="0.25">
      <c r="A461" s="4"/>
      <c r="B461" s="4">
        <v>150303</v>
      </c>
      <c r="C461" s="2">
        <v>0</v>
      </c>
      <c r="D461" s="2">
        <v>0</v>
      </c>
      <c r="E461" s="1"/>
      <c r="F461" s="1"/>
      <c r="G461" s="46" t="s">
        <v>75</v>
      </c>
      <c r="H461" s="46" t="s">
        <v>814</v>
      </c>
      <c r="I461" s="46" t="s">
        <v>519</v>
      </c>
      <c r="J461" s="4">
        <f t="shared" si="14"/>
        <v>1</v>
      </c>
      <c r="K461" s="4">
        <f t="shared" si="15"/>
        <v>1503</v>
      </c>
    </row>
    <row r="462" spans="1:11" ht="30" x14ac:dyDescent="0.25">
      <c r="A462" s="4"/>
      <c r="B462" s="4">
        <v>150304</v>
      </c>
      <c r="C462" s="2">
        <v>0</v>
      </c>
      <c r="D462" s="2">
        <v>0</v>
      </c>
      <c r="E462" s="1"/>
      <c r="F462" s="1"/>
      <c r="G462" s="46" t="s">
        <v>232</v>
      </c>
      <c r="H462" s="46" t="s">
        <v>814</v>
      </c>
      <c r="I462" s="46" t="s">
        <v>519</v>
      </c>
      <c r="J462" s="4">
        <f t="shared" si="14"/>
        <v>1</v>
      </c>
      <c r="K462" s="4">
        <f t="shared" si="15"/>
        <v>1503</v>
      </c>
    </row>
    <row r="463" spans="1:11" ht="30" x14ac:dyDescent="0.25">
      <c r="A463" s="4"/>
      <c r="B463" s="4">
        <v>150305</v>
      </c>
      <c r="C463" s="2">
        <v>0</v>
      </c>
      <c r="D463" s="2">
        <v>0</v>
      </c>
      <c r="E463" s="1"/>
      <c r="F463" s="1"/>
      <c r="G463" s="46" t="s">
        <v>233</v>
      </c>
      <c r="H463" s="46" t="s">
        <v>814</v>
      </c>
      <c r="I463" s="46" t="s">
        <v>519</v>
      </c>
      <c r="J463" s="4">
        <f t="shared" si="14"/>
        <v>1</v>
      </c>
      <c r="K463" s="4">
        <f t="shared" si="15"/>
        <v>1503</v>
      </c>
    </row>
    <row r="464" spans="1:11" ht="30" x14ac:dyDescent="0.25">
      <c r="A464" s="4"/>
      <c r="B464" s="4">
        <v>150306</v>
      </c>
      <c r="C464" s="2">
        <v>0</v>
      </c>
      <c r="D464" s="2">
        <v>0</v>
      </c>
      <c r="E464" s="1"/>
      <c r="F464" s="1"/>
      <c r="G464" s="46" t="s">
        <v>234</v>
      </c>
      <c r="H464" s="46" t="s">
        <v>814</v>
      </c>
      <c r="I464" s="46" t="s">
        <v>519</v>
      </c>
      <c r="J464" s="4">
        <f t="shared" si="14"/>
        <v>1</v>
      </c>
      <c r="K464" s="4">
        <f t="shared" si="15"/>
        <v>1503</v>
      </c>
    </row>
    <row r="465" spans="1:11" ht="30" x14ac:dyDescent="0.25">
      <c r="A465" s="4"/>
      <c r="B465" s="4">
        <v>150307</v>
      </c>
      <c r="C465" s="2">
        <v>0</v>
      </c>
      <c r="D465" s="2">
        <v>0</v>
      </c>
      <c r="E465" s="1"/>
      <c r="F465" s="1"/>
      <c r="G465" s="46" t="s">
        <v>235</v>
      </c>
      <c r="H465" s="46" t="s">
        <v>814</v>
      </c>
      <c r="I465" s="46" t="s">
        <v>519</v>
      </c>
      <c r="J465" s="4">
        <f t="shared" si="14"/>
        <v>1</v>
      </c>
      <c r="K465" s="4">
        <f t="shared" si="15"/>
        <v>1503</v>
      </c>
    </row>
    <row r="466" spans="1:11" ht="30" x14ac:dyDescent="0.25">
      <c r="A466" s="4"/>
      <c r="B466" s="4">
        <v>150308</v>
      </c>
      <c r="C466" s="2">
        <v>0</v>
      </c>
      <c r="D466" s="2">
        <v>0</v>
      </c>
      <c r="E466" s="1"/>
      <c r="F466" s="1"/>
      <c r="G466" s="46" t="s">
        <v>236</v>
      </c>
      <c r="H466" s="46" t="s">
        <v>814</v>
      </c>
      <c r="I466" s="46" t="s">
        <v>519</v>
      </c>
      <c r="J466" s="4">
        <f t="shared" si="14"/>
        <v>1</v>
      </c>
      <c r="K466" s="4">
        <f t="shared" si="15"/>
        <v>1503</v>
      </c>
    </row>
    <row r="467" spans="1:11" ht="30" x14ac:dyDescent="0.25">
      <c r="A467" s="4"/>
      <c r="B467" s="4">
        <v>150309</v>
      </c>
      <c r="C467" s="2">
        <v>0</v>
      </c>
      <c r="D467" s="2">
        <v>0</v>
      </c>
      <c r="E467" s="1"/>
      <c r="F467" s="1"/>
      <c r="G467" s="46" t="s">
        <v>237</v>
      </c>
      <c r="H467" s="46" t="s">
        <v>814</v>
      </c>
      <c r="I467" s="46" t="s">
        <v>519</v>
      </c>
      <c r="J467" s="4">
        <f t="shared" si="14"/>
        <v>1</v>
      </c>
      <c r="K467" s="4">
        <f t="shared" si="15"/>
        <v>1503</v>
      </c>
    </row>
    <row r="468" spans="1:11" ht="30" x14ac:dyDescent="0.25">
      <c r="A468" s="4"/>
      <c r="B468" s="4">
        <v>150310</v>
      </c>
      <c r="C468" s="2">
        <v>0</v>
      </c>
      <c r="D468" s="2">
        <v>0</v>
      </c>
      <c r="E468" s="1"/>
      <c r="F468" s="1"/>
      <c r="G468" s="46" t="s">
        <v>238</v>
      </c>
      <c r="H468" s="46" t="s">
        <v>814</v>
      </c>
      <c r="I468" s="46" t="s">
        <v>519</v>
      </c>
      <c r="J468" s="4">
        <f t="shared" si="14"/>
        <v>1</v>
      </c>
      <c r="K468" s="4">
        <f t="shared" si="15"/>
        <v>1503</v>
      </c>
    </row>
    <row r="469" spans="1:11" ht="30" x14ac:dyDescent="0.25">
      <c r="A469" s="4"/>
      <c r="B469" s="4">
        <v>150311</v>
      </c>
      <c r="C469" s="2">
        <v>0</v>
      </c>
      <c r="D469" s="2">
        <v>0</v>
      </c>
      <c r="E469" s="1"/>
      <c r="F469" s="1"/>
      <c r="G469" s="46" t="s">
        <v>980</v>
      </c>
      <c r="H469" s="46" t="s">
        <v>814</v>
      </c>
      <c r="I469" s="46" t="s">
        <v>519</v>
      </c>
      <c r="J469" s="4">
        <f t="shared" si="14"/>
        <v>1</v>
      </c>
      <c r="K469" s="4">
        <f t="shared" si="15"/>
        <v>1503</v>
      </c>
    </row>
    <row r="470" spans="1:11" ht="30" x14ac:dyDescent="0.25">
      <c r="A470" s="4"/>
      <c r="B470" s="4">
        <v>150312</v>
      </c>
      <c r="C470" s="2">
        <v>0</v>
      </c>
      <c r="D470" s="2">
        <v>0</v>
      </c>
      <c r="E470" s="1"/>
      <c r="F470" s="1"/>
      <c r="G470" s="46" t="s">
        <v>982</v>
      </c>
      <c r="H470" s="46" t="s">
        <v>814</v>
      </c>
      <c r="I470" s="46" t="s">
        <v>519</v>
      </c>
      <c r="J470" s="4">
        <f t="shared" si="14"/>
        <v>1</v>
      </c>
      <c r="K470" s="4">
        <f t="shared" si="15"/>
        <v>1503</v>
      </c>
    </row>
    <row r="471" spans="1:11" ht="30" x14ac:dyDescent="0.25">
      <c r="A471" s="4"/>
      <c r="B471" s="4">
        <v>150313</v>
      </c>
      <c r="C471" s="2">
        <v>0</v>
      </c>
      <c r="D471" s="2">
        <v>0</v>
      </c>
      <c r="E471" s="1"/>
      <c r="F471" s="1"/>
      <c r="G471" s="46" t="s">
        <v>224</v>
      </c>
      <c r="H471" s="46" t="s">
        <v>814</v>
      </c>
      <c r="I471" s="46" t="s">
        <v>519</v>
      </c>
      <c r="J471" s="4">
        <f t="shared" si="14"/>
        <v>1</v>
      </c>
      <c r="K471" s="4">
        <f t="shared" si="15"/>
        <v>1503</v>
      </c>
    </row>
    <row r="472" spans="1:11" ht="30" x14ac:dyDescent="0.25">
      <c r="A472" s="4"/>
      <c r="B472" s="4">
        <v>150314</v>
      </c>
      <c r="C472" s="2">
        <v>0</v>
      </c>
      <c r="D472" s="2">
        <v>0</v>
      </c>
      <c r="E472" s="1"/>
      <c r="F472" s="1"/>
      <c r="G472" s="46" t="s">
        <v>225</v>
      </c>
      <c r="H472" s="46" t="s">
        <v>814</v>
      </c>
      <c r="I472" s="46" t="s">
        <v>519</v>
      </c>
      <c r="J472" s="4">
        <f t="shared" si="14"/>
        <v>1</v>
      </c>
      <c r="K472" s="4">
        <f t="shared" si="15"/>
        <v>1503</v>
      </c>
    </row>
    <row r="473" spans="1:11" ht="45" x14ac:dyDescent="0.25">
      <c r="A473" s="4"/>
      <c r="B473" s="4">
        <v>150401</v>
      </c>
      <c r="C473" s="2">
        <v>0</v>
      </c>
      <c r="D473" s="2">
        <v>0</v>
      </c>
      <c r="E473" s="1"/>
      <c r="F473" s="1"/>
      <c r="G473" s="46" t="s">
        <v>230</v>
      </c>
      <c r="H473" s="46" t="s">
        <v>815</v>
      </c>
      <c r="I473" s="46" t="s">
        <v>519</v>
      </c>
      <c r="J473" s="4">
        <f t="shared" si="14"/>
        <v>1</v>
      </c>
      <c r="K473" s="4">
        <f t="shared" si="15"/>
        <v>1504</v>
      </c>
    </row>
    <row r="474" spans="1:11" ht="45" x14ac:dyDescent="0.25">
      <c r="A474" s="4"/>
      <c r="B474" s="4">
        <v>150402</v>
      </c>
      <c r="C474" s="2">
        <v>0</v>
      </c>
      <c r="D474" s="2">
        <v>0</v>
      </c>
      <c r="E474" s="1"/>
      <c r="F474" s="1"/>
      <c r="G474" s="46" t="s">
        <v>231</v>
      </c>
      <c r="H474" s="46" t="s">
        <v>815</v>
      </c>
      <c r="I474" s="46" t="s">
        <v>519</v>
      </c>
      <c r="J474" s="4">
        <f t="shared" si="14"/>
        <v>1</v>
      </c>
      <c r="K474" s="4">
        <f t="shared" si="15"/>
        <v>1504</v>
      </c>
    </row>
    <row r="475" spans="1:11" ht="45" x14ac:dyDescent="0.25">
      <c r="A475" s="4"/>
      <c r="B475" s="4">
        <v>150403</v>
      </c>
      <c r="C475" s="2">
        <v>0</v>
      </c>
      <c r="D475" s="2">
        <v>0</v>
      </c>
      <c r="E475" s="1"/>
      <c r="F475" s="1"/>
      <c r="G475" s="46" t="s">
        <v>75</v>
      </c>
      <c r="H475" s="46" t="s">
        <v>815</v>
      </c>
      <c r="I475" s="46" t="s">
        <v>519</v>
      </c>
      <c r="J475" s="4">
        <f t="shared" si="14"/>
        <v>1</v>
      </c>
      <c r="K475" s="4">
        <f t="shared" si="15"/>
        <v>1504</v>
      </c>
    </row>
    <row r="476" spans="1:11" ht="45" x14ac:dyDescent="0.25">
      <c r="A476" s="4"/>
      <c r="B476" s="4">
        <v>150404</v>
      </c>
      <c r="C476" s="2">
        <v>0</v>
      </c>
      <c r="D476" s="2">
        <v>0</v>
      </c>
      <c r="E476" s="1"/>
      <c r="F476" s="1"/>
      <c r="G476" s="46" t="s">
        <v>232</v>
      </c>
      <c r="H476" s="46" t="s">
        <v>815</v>
      </c>
      <c r="I476" s="46" t="s">
        <v>519</v>
      </c>
      <c r="J476" s="4">
        <f t="shared" si="14"/>
        <v>1</v>
      </c>
      <c r="K476" s="4">
        <f t="shared" si="15"/>
        <v>1504</v>
      </c>
    </row>
    <row r="477" spans="1:11" ht="45" x14ac:dyDescent="0.25">
      <c r="A477" s="4"/>
      <c r="B477" s="4">
        <v>150405</v>
      </c>
      <c r="C477" s="2">
        <v>0</v>
      </c>
      <c r="D477" s="2">
        <v>0</v>
      </c>
      <c r="E477" s="1"/>
      <c r="F477" s="1"/>
      <c r="G477" s="46" t="s">
        <v>233</v>
      </c>
      <c r="H477" s="46" t="s">
        <v>815</v>
      </c>
      <c r="I477" s="46" t="s">
        <v>519</v>
      </c>
      <c r="J477" s="4">
        <f t="shared" si="14"/>
        <v>1</v>
      </c>
      <c r="K477" s="4">
        <f t="shared" si="15"/>
        <v>1504</v>
      </c>
    </row>
    <row r="478" spans="1:11" ht="45" x14ac:dyDescent="0.25">
      <c r="A478" s="4"/>
      <c r="B478" s="4">
        <v>150406</v>
      </c>
      <c r="C478" s="2">
        <v>0</v>
      </c>
      <c r="D478" s="2">
        <v>0</v>
      </c>
      <c r="E478" s="1"/>
      <c r="F478" s="1"/>
      <c r="G478" s="46" t="s">
        <v>234</v>
      </c>
      <c r="H478" s="46" t="s">
        <v>815</v>
      </c>
      <c r="I478" s="46" t="s">
        <v>519</v>
      </c>
      <c r="J478" s="4">
        <f t="shared" si="14"/>
        <v>1</v>
      </c>
      <c r="K478" s="4">
        <f t="shared" si="15"/>
        <v>1504</v>
      </c>
    </row>
    <row r="479" spans="1:11" ht="45" x14ac:dyDescent="0.25">
      <c r="A479" s="4"/>
      <c r="B479" s="4">
        <v>150407</v>
      </c>
      <c r="C479" s="2">
        <v>0</v>
      </c>
      <c r="D479" s="2">
        <v>0</v>
      </c>
      <c r="E479" s="1"/>
      <c r="F479" s="1"/>
      <c r="G479" s="46" t="s">
        <v>235</v>
      </c>
      <c r="H479" s="46" t="s">
        <v>815</v>
      </c>
      <c r="I479" s="46" t="s">
        <v>519</v>
      </c>
      <c r="J479" s="4">
        <f t="shared" si="14"/>
        <v>1</v>
      </c>
      <c r="K479" s="4">
        <f t="shared" si="15"/>
        <v>1504</v>
      </c>
    </row>
    <row r="480" spans="1:11" ht="45" x14ac:dyDescent="0.25">
      <c r="A480" s="4"/>
      <c r="B480" s="4">
        <v>150408</v>
      </c>
      <c r="C480" s="2">
        <v>0</v>
      </c>
      <c r="D480" s="2">
        <v>0</v>
      </c>
      <c r="E480" s="1"/>
      <c r="F480" s="1"/>
      <c r="G480" s="46" t="s">
        <v>236</v>
      </c>
      <c r="H480" s="46" t="s">
        <v>815</v>
      </c>
      <c r="I480" s="46" t="s">
        <v>519</v>
      </c>
      <c r="J480" s="4">
        <f t="shared" si="14"/>
        <v>1</v>
      </c>
      <c r="K480" s="4">
        <f t="shared" si="15"/>
        <v>1504</v>
      </c>
    </row>
    <row r="481" spans="1:11" ht="45" x14ac:dyDescent="0.25">
      <c r="A481" s="4"/>
      <c r="B481" s="4">
        <v>150409</v>
      </c>
      <c r="C481" s="2">
        <v>0</v>
      </c>
      <c r="D481" s="2">
        <v>0</v>
      </c>
      <c r="E481" s="1"/>
      <c r="F481" s="1"/>
      <c r="G481" s="46" t="s">
        <v>237</v>
      </c>
      <c r="H481" s="46" t="s">
        <v>815</v>
      </c>
      <c r="I481" s="46" t="s">
        <v>519</v>
      </c>
      <c r="J481" s="4">
        <f t="shared" si="14"/>
        <v>1</v>
      </c>
      <c r="K481" s="4">
        <f t="shared" si="15"/>
        <v>1504</v>
      </c>
    </row>
    <row r="482" spans="1:11" ht="45" x14ac:dyDescent="0.25">
      <c r="A482" s="4"/>
      <c r="B482" s="4">
        <v>150410</v>
      </c>
      <c r="C482" s="2">
        <v>0</v>
      </c>
      <c r="D482" s="2">
        <v>0</v>
      </c>
      <c r="E482" s="1"/>
      <c r="F482" s="1"/>
      <c r="G482" s="46" t="s">
        <v>238</v>
      </c>
      <c r="H482" s="46" t="s">
        <v>815</v>
      </c>
      <c r="I482" s="46" t="s">
        <v>519</v>
      </c>
      <c r="J482" s="4">
        <f t="shared" si="14"/>
        <v>1</v>
      </c>
      <c r="K482" s="4">
        <f t="shared" si="15"/>
        <v>1504</v>
      </c>
    </row>
    <row r="483" spans="1:11" ht="45" x14ac:dyDescent="0.25">
      <c r="A483" s="4"/>
      <c r="B483" s="4">
        <v>150411</v>
      </c>
      <c r="C483" s="2">
        <v>0</v>
      </c>
      <c r="D483" s="2">
        <v>0</v>
      </c>
      <c r="E483" s="1"/>
      <c r="F483" s="1"/>
      <c r="G483" s="46" t="s">
        <v>224</v>
      </c>
      <c r="H483" s="46" t="s">
        <v>815</v>
      </c>
      <c r="I483" s="46" t="s">
        <v>519</v>
      </c>
      <c r="J483" s="4">
        <f t="shared" si="14"/>
        <v>1</v>
      </c>
      <c r="K483" s="4">
        <f t="shared" si="15"/>
        <v>1504</v>
      </c>
    </row>
    <row r="484" spans="1:11" ht="45" x14ac:dyDescent="0.25">
      <c r="A484" s="4"/>
      <c r="B484" s="4">
        <v>150412</v>
      </c>
      <c r="C484" s="2">
        <v>0</v>
      </c>
      <c r="D484" s="2">
        <v>0</v>
      </c>
      <c r="E484" s="1"/>
      <c r="F484" s="1"/>
      <c r="G484" s="46" t="s">
        <v>225</v>
      </c>
      <c r="H484" s="46" t="s">
        <v>815</v>
      </c>
      <c r="I484" s="46" t="s">
        <v>519</v>
      </c>
      <c r="J484" s="4">
        <f t="shared" si="14"/>
        <v>1</v>
      </c>
      <c r="K484" s="4">
        <f t="shared" si="15"/>
        <v>1504</v>
      </c>
    </row>
    <row r="485" spans="1:11" ht="30" x14ac:dyDescent="0.25">
      <c r="A485" s="4"/>
      <c r="B485" s="4">
        <v>150501</v>
      </c>
      <c r="C485" s="2">
        <v>0</v>
      </c>
      <c r="D485" s="2">
        <v>0</v>
      </c>
      <c r="E485" s="1"/>
      <c r="F485" s="1"/>
      <c r="G485" s="46" t="s">
        <v>72</v>
      </c>
      <c r="H485" s="46" t="s">
        <v>816</v>
      </c>
      <c r="I485" s="46" t="s">
        <v>519</v>
      </c>
      <c r="J485" s="4">
        <f t="shared" si="14"/>
        <v>1</v>
      </c>
      <c r="K485" s="4">
        <f t="shared" si="15"/>
        <v>1505</v>
      </c>
    </row>
    <row r="486" spans="1:11" ht="30" x14ac:dyDescent="0.25">
      <c r="A486" s="4"/>
      <c r="B486" s="4">
        <v>150502</v>
      </c>
      <c r="C486" s="2">
        <v>0</v>
      </c>
      <c r="D486" s="2">
        <v>0</v>
      </c>
      <c r="E486" s="1"/>
      <c r="F486" s="1"/>
      <c r="G486" s="46" t="s">
        <v>230</v>
      </c>
      <c r="H486" s="46" t="s">
        <v>816</v>
      </c>
      <c r="I486" s="46" t="s">
        <v>519</v>
      </c>
      <c r="J486" s="4">
        <f t="shared" si="14"/>
        <v>1</v>
      </c>
      <c r="K486" s="4">
        <f t="shared" si="15"/>
        <v>1505</v>
      </c>
    </row>
    <row r="487" spans="1:11" ht="30" x14ac:dyDescent="0.25">
      <c r="A487" s="4"/>
      <c r="B487" s="4">
        <v>150503</v>
      </c>
      <c r="C487" s="2">
        <v>0</v>
      </c>
      <c r="D487" s="2">
        <v>0</v>
      </c>
      <c r="E487" s="1"/>
      <c r="F487" s="1"/>
      <c r="G487" s="46" t="s">
        <v>231</v>
      </c>
      <c r="H487" s="46" t="s">
        <v>816</v>
      </c>
      <c r="I487" s="46" t="s">
        <v>519</v>
      </c>
      <c r="J487" s="4">
        <f t="shared" si="14"/>
        <v>1</v>
      </c>
      <c r="K487" s="4">
        <f t="shared" si="15"/>
        <v>1505</v>
      </c>
    </row>
    <row r="488" spans="1:11" ht="30" x14ac:dyDescent="0.25">
      <c r="A488" s="4"/>
      <c r="B488" s="4">
        <v>150504</v>
      </c>
      <c r="C488" s="2">
        <v>0</v>
      </c>
      <c r="D488" s="2">
        <v>0</v>
      </c>
      <c r="E488" s="1"/>
      <c r="F488" s="1"/>
      <c r="G488" s="46" t="s">
        <v>75</v>
      </c>
      <c r="H488" s="46" t="s">
        <v>816</v>
      </c>
      <c r="I488" s="46" t="s">
        <v>519</v>
      </c>
      <c r="J488" s="4">
        <f t="shared" si="14"/>
        <v>1</v>
      </c>
      <c r="K488" s="4">
        <f t="shared" si="15"/>
        <v>1505</v>
      </c>
    </row>
    <row r="489" spans="1:11" ht="30" x14ac:dyDescent="0.25">
      <c r="A489" s="4"/>
      <c r="B489" s="4">
        <v>150505</v>
      </c>
      <c r="C489" s="2">
        <v>0</v>
      </c>
      <c r="D489" s="2">
        <v>0</v>
      </c>
      <c r="E489" s="1"/>
      <c r="F489" s="1"/>
      <c r="G489" s="46" t="s">
        <v>232</v>
      </c>
      <c r="H489" s="46" t="s">
        <v>816</v>
      </c>
      <c r="I489" s="46" t="s">
        <v>519</v>
      </c>
      <c r="J489" s="4">
        <f t="shared" si="14"/>
        <v>1</v>
      </c>
      <c r="K489" s="4">
        <f t="shared" si="15"/>
        <v>1505</v>
      </c>
    </row>
    <row r="490" spans="1:11" ht="30" x14ac:dyDescent="0.25">
      <c r="A490" s="4"/>
      <c r="B490" s="4">
        <v>150506</v>
      </c>
      <c r="C490" s="2">
        <v>0</v>
      </c>
      <c r="D490" s="2">
        <v>0</v>
      </c>
      <c r="E490" s="1"/>
      <c r="F490" s="1"/>
      <c r="G490" s="46" t="s">
        <v>233</v>
      </c>
      <c r="H490" s="46" t="s">
        <v>816</v>
      </c>
      <c r="I490" s="46" t="s">
        <v>519</v>
      </c>
      <c r="J490" s="4">
        <f t="shared" si="14"/>
        <v>1</v>
      </c>
      <c r="K490" s="4">
        <f t="shared" si="15"/>
        <v>1505</v>
      </c>
    </row>
    <row r="491" spans="1:11" ht="30" x14ac:dyDescent="0.25">
      <c r="A491" s="4"/>
      <c r="B491" s="4">
        <v>150507</v>
      </c>
      <c r="C491" s="2">
        <v>0</v>
      </c>
      <c r="D491" s="2">
        <v>0</v>
      </c>
      <c r="E491" s="1"/>
      <c r="F491" s="1"/>
      <c r="G491" s="46" t="s">
        <v>234</v>
      </c>
      <c r="H491" s="46" t="s">
        <v>816</v>
      </c>
      <c r="I491" s="46" t="s">
        <v>519</v>
      </c>
      <c r="J491" s="4">
        <f t="shared" si="14"/>
        <v>1</v>
      </c>
      <c r="K491" s="4">
        <f t="shared" si="15"/>
        <v>1505</v>
      </c>
    </row>
    <row r="492" spans="1:11" ht="30" x14ac:dyDescent="0.25">
      <c r="A492" s="4"/>
      <c r="B492" s="4">
        <v>150508</v>
      </c>
      <c r="C492" s="2">
        <v>0</v>
      </c>
      <c r="D492" s="2">
        <v>0</v>
      </c>
      <c r="E492" s="1"/>
      <c r="F492" s="1"/>
      <c r="G492" s="46" t="s">
        <v>235</v>
      </c>
      <c r="H492" s="46" t="s">
        <v>816</v>
      </c>
      <c r="I492" s="46" t="s">
        <v>519</v>
      </c>
      <c r="J492" s="4">
        <f t="shared" si="14"/>
        <v>1</v>
      </c>
      <c r="K492" s="4">
        <f t="shared" si="15"/>
        <v>1505</v>
      </c>
    </row>
    <row r="493" spans="1:11" ht="30" x14ac:dyDescent="0.25">
      <c r="A493" s="4"/>
      <c r="B493" s="4">
        <v>150509</v>
      </c>
      <c r="C493" s="2">
        <v>0</v>
      </c>
      <c r="D493" s="2">
        <v>0</v>
      </c>
      <c r="E493" s="1"/>
      <c r="F493" s="1"/>
      <c r="G493" s="46" t="s">
        <v>236</v>
      </c>
      <c r="H493" s="46" t="s">
        <v>816</v>
      </c>
      <c r="I493" s="46" t="s">
        <v>519</v>
      </c>
      <c r="J493" s="4">
        <f t="shared" si="14"/>
        <v>1</v>
      </c>
      <c r="K493" s="4">
        <f t="shared" si="15"/>
        <v>1505</v>
      </c>
    </row>
    <row r="494" spans="1:11" ht="30" x14ac:dyDescent="0.25">
      <c r="A494" s="4"/>
      <c r="B494" s="4">
        <v>150510</v>
      </c>
      <c r="C494" s="2">
        <v>0</v>
      </c>
      <c r="D494" s="2">
        <v>0</v>
      </c>
      <c r="E494" s="1"/>
      <c r="F494" s="1"/>
      <c r="G494" s="46" t="s">
        <v>237</v>
      </c>
      <c r="H494" s="46" t="s">
        <v>816</v>
      </c>
      <c r="I494" s="46" t="s">
        <v>519</v>
      </c>
      <c r="J494" s="4">
        <f t="shared" si="14"/>
        <v>1</v>
      </c>
      <c r="K494" s="4">
        <f t="shared" si="15"/>
        <v>1505</v>
      </c>
    </row>
    <row r="495" spans="1:11" ht="30" x14ac:dyDescent="0.25">
      <c r="A495" s="4"/>
      <c r="B495" s="4">
        <v>150511</v>
      </c>
      <c r="C495" s="2">
        <v>0</v>
      </c>
      <c r="D495" s="2">
        <v>0</v>
      </c>
      <c r="E495" s="1"/>
      <c r="F495" s="1"/>
      <c r="G495" s="46" t="s">
        <v>238</v>
      </c>
      <c r="H495" s="46" t="s">
        <v>816</v>
      </c>
      <c r="I495" s="46" t="s">
        <v>519</v>
      </c>
      <c r="J495" s="4">
        <f t="shared" si="14"/>
        <v>1</v>
      </c>
      <c r="K495" s="4">
        <f t="shared" si="15"/>
        <v>1505</v>
      </c>
    </row>
    <row r="496" spans="1:11" ht="30" x14ac:dyDescent="0.25">
      <c r="A496" s="4"/>
      <c r="B496" s="4">
        <v>150512</v>
      </c>
      <c r="C496" s="2">
        <v>0</v>
      </c>
      <c r="D496" s="2">
        <v>0</v>
      </c>
      <c r="E496" s="1"/>
      <c r="F496" s="1"/>
      <c r="G496" s="46" t="s">
        <v>979</v>
      </c>
      <c r="H496" s="46" t="s">
        <v>816</v>
      </c>
      <c r="I496" s="46" t="s">
        <v>519</v>
      </c>
      <c r="J496" s="4">
        <f t="shared" si="14"/>
        <v>1</v>
      </c>
      <c r="K496" s="4">
        <f t="shared" si="15"/>
        <v>1505</v>
      </c>
    </row>
    <row r="497" spans="1:11" ht="30" x14ac:dyDescent="0.25">
      <c r="A497" s="4"/>
      <c r="B497" s="4">
        <v>150513</v>
      </c>
      <c r="C497" s="2">
        <v>0</v>
      </c>
      <c r="D497" s="2">
        <v>0</v>
      </c>
      <c r="E497" s="1"/>
      <c r="F497" s="1"/>
      <c r="G497" s="46" t="s">
        <v>980</v>
      </c>
      <c r="H497" s="46" t="s">
        <v>816</v>
      </c>
      <c r="I497" s="46" t="s">
        <v>519</v>
      </c>
      <c r="J497" s="4">
        <f t="shared" si="14"/>
        <v>1</v>
      </c>
      <c r="K497" s="4">
        <f t="shared" si="15"/>
        <v>1505</v>
      </c>
    </row>
    <row r="498" spans="1:11" ht="30" x14ac:dyDescent="0.25">
      <c r="A498" s="4"/>
      <c r="B498" s="4">
        <v>150514</v>
      </c>
      <c r="C498" s="2">
        <v>0</v>
      </c>
      <c r="D498" s="2">
        <v>0</v>
      </c>
      <c r="E498" s="1"/>
      <c r="F498" s="1"/>
      <c r="G498" s="46" t="s">
        <v>981</v>
      </c>
      <c r="H498" s="46" t="s">
        <v>816</v>
      </c>
      <c r="I498" s="46" t="s">
        <v>519</v>
      </c>
      <c r="J498" s="4">
        <f t="shared" si="14"/>
        <v>1</v>
      </c>
      <c r="K498" s="4">
        <f t="shared" si="15"/>
        <v>1505</v>
      </c>
    </row>
    <row r="499" spans="1:11" ht="30" x14ac:dyDescent="0.25">
      <c r="A499" s="4"/>
      <c r="B499" s="4">
        <v>150515</v>
      </c>
      <c r="C499" s="2">
        <v>0</v>
      </c>
      <c r="D499" s="2">
        <v>0</v>
      </c>
      <c r="E499" s="1"/>
      <c r="F499" s="1"/>
      <c r="G499" s="46" t="s">
        <v>982</v>
      </c>
      <c r="H499" s="46" t="s">
        <v>816</v>
      </c>
      <c r="I499" s="46" t="s">
        <v>519</v>
      </c>
      <c r="J499" s="4">
        <f t="shared" si="14"/>
        <v>1</v>
      </c>
      <c r="K499" s="4">
        <f t="shared" si="15"/>
        <v>1505</v>
      </c>
    </row>
    <row r="500" spans="1:11" ht="30" x14ac:dyDescent="0.25">
      <c r="A500" s="4"/>
      <c r="B500" s="4">
        <v>150516</v>
      </c>
      <c r="C500" s="2">
        <v>0</v>
      </c>
      <c r="D500" s="2">
        <v>0</v>
      </c>
      <c r="E500" s="1"/>
      <c r="F500" s="1"/>
      <c r="G500" s="46" t="s">
        <v>224</v>
      </c>
      <c r="H500" s="46" t="s">
        <v>816</v>
      </c>
      <c r="I500" s="46" t="s">
        <v>519</v>
      </c>
      <c r="J500" s="4">
        <f t="shared" si="14"/>
        <v>1</v>
      </c>
      <c r="K500" s="4">
        <f t="shared" si="15"/>
        <v>1505</v>
      </c>
    </row>
    <row r="501" spans="1:11" ht="30" x14ac:dyDescent="0.25">
      <c r="A501" s="4"/>
      <c r="B501" s="4">
        <v>150517</v>
      </c>
      <c r="C501" s="2">
        <v>0</v>
      </c>
      <c r="D501" s="2">
        <v>0</v>
      </c>
      <c r="E501" s="1"/>
      <c r="F501" s="1"/>
      <c r="G501" s="46" t="s">
        <v>225</v>
      </c>
      <c r="H501" s="46" t="s">
        <v>816</v>
      </c>
      <c r="I501" s="46" t="s">
        <v>519</v>
      </c>
      <c r="J501" s="4">
        <f t="shared" si="14"/>
        <v>1</v>
      </c>
      <c r="K501" s="4">
        <f t="shared" si="15"/>
        <v>1505</v>
      </c>
    </row>
    <row r="502" spans="1:11" ht="30" x14ac:dyDescent="0.25">
      <c r="A502" s="4"/>
      <c r="B502" s="4">
        <v>150601</v>
      </c>
      <c r="C502" s="2">
        <v>0</v>
      </c>
      <c r="D502" s="2">
        <v>0</v>
      </c>
      <c r="E502" s="1"/>
      <c r="F502" s="1"/>
      <c r="G502" s="46" t="s">
        <v>72</v>
      </c>
      <c r="H502" s="46" t="s">
        <v>817</v>
      </c>
      <c r="I502" s="46" t="s">
        <v>519</v>
      </c>
      <c r="J502" s="4">
        <f t="shared" si="14"/>
        <v>1</v>
      </c>
      <c r="K502" s="4">
        <f t="shared" si="15"/>
        <v>1506</v>
      </c>
    </row>
    <row r="503" spans="1:11" ht="30" x14ac:dyDescent="0.25">
      <c r="A503" s="4"/>
      <c r="B503" s="4">
        <v>150602</v>
      </c>
      <c r="C503" s="2">
        <v>0</v>
      </c>
      <c r="D503" s="2">
        <v>0</v>
      </c>
      <c r="E503" s="1"/>
      <c r="F503" s="1"/>
      <c r="G503" s="46" t="s">
        <v>230</v>
      </c>
      <c r="H503" s="46" t="s">
        <v>817</v>
      </c>
      <c r="I503" s="46" t="s">
        <v>519</v>
      </c>
      <c r="J503" s="4">
        <f t="shared" si="14"/>
        <v>1</v>
      </c>
      <c r="K503" s="4">
        <f t="shared" si="15"/>
        <v>1506</v>
      </c>
    </row>
    <row r="504" spans="1:11" ht="30" x14ac:dyDescent="0.25">
      <c r="A504" s="4"/>
      <c r="B504" s="4">
        <v>150603</v>
      </c>
      <c r="C504" s="2">
        <v>0</v>
      </c>
      <c r="D504" s="2">
        <v>0</v>
      </c>
      <c r="E504" s="1"/>
      <c r="F504" s="1"/>
      <c r="G504" s="46" t="s">
        <v>231</v>
      </c>
      <c r="H504" s="46" t="s">
        <v>817</v>
      </c>
      <c r="I504" s="46" t="s">
        <v>519</v>
      </c>
      <c r="J504" s="4">
        <f t="shared" si="14"/>
        <v>1</v>
      </c>
      <c r="K504" s="4">
        <f t="shared" si="15"/>
        <v>1506</v>
      </c>
    </row>
    <row r="505" spans="1:11" ht="30" x14ac:dyDescent="0.25">
      <c r="A505" s="4"/>
      <c r="B505" s="4">
        <v>150604</v>
      </c>
      <c r="C505" s="2">
        <v>0</v>
      </c>
      <c r="D505" s="2">
        <v>0</v>
      </c>
      <c r="E505" s="1"/>
      <c r="F505" s="1"/>
      <c r="G505" s="46" t="s">
        <v>75</v>
      </c>
      <c r="H505" s="46" t="s">
        <v>817</v>
      </c>
      <c r="I505" s="46" t="s">
        <v>519</v>
      </c>
      <c r="J505" s="4">
        <f t="shared" si="14"/>
        <v>1</v>
      </c>
      <c r="K505" s="4">
        <f t="shared" si="15"/>
        <v>1506</v>
      </c>
    </row>
    <row r="506" spans="1:11" ht="30" x14ac:dyDescent="0.25">
      <c r="A506" s="4"/>
      <c r="B506" s="4">
        <v>150605</v>
      </c>
      <c r="C506" s="2">
        <v>0</v>
      </c>
      <c r="D506" s="2">
        <v>0</v>
      </c>
      <c r="E506" s="1"/>
      <c r="F506" s="1"/>
      <c r="G506" s="46" t="s">
        <v>232</v>
      </c>
      <c r="H506" s="46" t="s">
        <v>817</v>
      </c>
      <c r="I506" s="46" t="s">
        <v>519</v>
      </c>
      <c r="J506" s="4">
        <f t="shared" si="14"/>
        <v>1</v>
      </c>
      <c r="K506" s="4">
        <f t="shared" si="15"/>
        <v>1506</v>
      </c>
    </row>
    <row r="507" spans="1:11" ht="30" x14ac:dyDescent="0.25">
      <c r="A507" s="4"/>
      <c r="B507" s="4">
        <v>150606</v>
      </c>
      <c r="C507" s="2">
        <v>0</v>
      </c>
      <c r="D507" s="2">
        <v>0</v>
      </c>
      <c r="E507" s="1"/>
      <c r="F507" s="1"/>
      <c r="G507" s="46" t="s">
        <v>233</v>
      </c>
      <c r="H507" s="46" t="s">
        <v>817</v>
      </c>
      <c r="I507" s="46" t="s">
        <v>519</v>
      </c>
      <c r="J507" s="4">
        <f t="shared" si="14"/>
        <v>1</v>
      </c>
      <c r="K507" s="4">
        <f t="shared" si="15"/>
        <v>1506</v>
      </c>
    </row>
    <row r="508" spans="1:11" ht="30" x14ac:dyDescent="0.25">
      <c r="A508" s="4"/>
      <c r="B508" s="4">
        <v>150607</v>
      </c>
      <c r="C508" s="2">
        <v>0</v>
      </c>
      <c r="D508" s="2">
        <v>0</v>
      </c>
      <c r="E508" s="1"/>
      <c r="F508" s="1"/>
      <c r="G508" s="46" t="s">
        <v>234</v>
      </c>
      <c r="H508" s="46" t="s">
        <v>817</v>
      </c>
      <c r="I508" s="46" t="s">
        <v>519</v>
      </c>
      <c r="J508" s="4">
        <f t="shared" si="14"/>
        <v>1</v>
      </c>
      <c r="K508" s="4">
        <f t="shared" si="15"/>
        <v>1506</v>
      </c>
    </row>
    <row r="509" spans="1:11" ht="30" x14ac:dyDescent="0.25">
      <c r="A509" s="4"/>
      <c r="B509" s="4">
        <v>150608</v>
      </c>
      <c r="C509" s="2">
        <v>0</v>
      </c>
      <c r="D509" s="2">
        <v>0</v>
      </c>
      <c r="E509" s="1"/>
      <c r="F509" s="1"/>
      <c r="G509" s="46" t="s">
        <v>235</v>
      </c>
      <c r="H509" s="46" t="s">
        <v>817</v>
      </c>
      <c r="I509" s="46" t="s">
        <v>519</v>
      </c>
      <c r="J509" s="4">
        <f t="shared" si="14"/>
        <v>1</v>
      </c>
      <c r="K509" s="4">
        <f t="shared" si="15"/>
        <v>1506</v>
      </c>
    </row>
    <row r="510" spans="1:11" ht="30" x14ac:dyDescent="0.25">
      <c r="A510" s="4"/>
      <c r="B510" s="4">
        <v>150609</v>
      </c>
      <c r="C510" s="2">
        <v>0</v>
      </c>
      <c r="D510" s="2">
        <v>0</v>
      </c>
      <c r="E510" s="1"/>
      <c r="F510" s="1"/>
      <c r="G510" s="46" t="s">
        <v>236</v>
      </c>
      <c r="H510" s="46" t="s">
        <v>817</v>
      </c>
      <c r="I510" s="46" t="s">
        <v>519</v>
      </c>
      <c r="J510" s="4">
        <f t="shared" si="14"/>
        <v>1</v>
      </c>
      <c r="K510" s="4">
        <f t="shared" si="15"/>
        <v>1506</v>
      </c>
    </row>
    <row r="511" spans="1:11" ht="30" x14ac:dyDescent="0.25">
      <c r="B511" s="4">
        <v>150610</v>
      </c>
      <c r="C511" s="2">
        <v>0</v>
      </c>
      <c r="D511" s="2">
        <v>0</v>
      </c>
      <c r="E511" s="1"/>
      <c r="F511" s="1"/>
      <c r="G511" s="46" t="s">
        <v>237</v>
      </c>
      <c r="H511" s="46" t="s">
        <v>817</v>
      </c>
      <c r="I511" s="46" t="s">
        <v>519</v>
      </c>
      <c r="J511" s="4">
        <f t="shared" si="14"/>
        <v>1</v>
      </c>
      <c r="K511" s="4">
        <f t="shared" si="15"/>
        <v>1506</v>
      </c>
    </row>
    <row r="512" spans="1:11" ht="30" x14ac:dyDescent="0.25">
      <c r="B512" s="4">
        <v>150611</v>
      </c>
      <c r="C512" s="2">
        <v>0</v>
      </c>
      <c r="D512" s="2">
        <v>0</v>
      </c>
      <c r="E512" s="1"/>
      <c r="F512" s="1"/>
      <c r="G512" s="46" t="s">
        <v>238</v>
      </c>
      <c r="H512" s="46" t="s">
        <v>817</v>
      </c>
      <c r="I512" s="46" t="s">
        <v>519</v>
      </c>
      <c r="J512" s="4">
        <f t="shared" si="14"/>
        <v>1</v>
      </c>
      <c r="K512" s="4">
        <f t="shared" si="15"/>
        <v>1506</v>
      </c>
    </row>
    <row r="513" spans="1:11" ht="30" x14ac:dyDescent="0.25">
      <c r="B513" s="4">
        <v>150612</v>
      </c>
      <c r="C513" s="2">
        <v>0</v>
      </c>
      <c r="D513" s="2">
        <v>0</v>
      </c>
      <c r="E513" s="1"/>
      <c r="F513" s="1"/>
      <c r="G513" s="46" t="s">
        <v>224</v>
      </c>
      <c r="H513" s="46" t="s">
        <v>817</v>
      </c>
      <c r="I513" s="46" t="s">
        <v>519</v>
      </c>
      <c r="J513" s="4">
        <f t="shared" si="14"/>
        <v>1</v>
      </c>
      <c r="K513" s="4">
        <f t="shared" si="15"/>
        <v>1506</v>
      </c>
    </row>
    <row r="514" spans="1:11" ht="30" x14ac:dyDescent="0.25">
      <c r="B514" s="4">
        <v>150613</v>
      </c>
      <c r="C514" s="2">
        <v>0</v>
      </c>
      <c r="D514" s="2">
        <v>0</v>
      </c>
      <c r="E514" s="1"/>
      <c r="F514" s="1"/>
      <c r="G514" s="46" t="s">
        <v>225</v>
      </c>
      <c r="H514" s="46" t="s">
        <v>817</v>
      </c>
      <c r="I514" s="46" t="s">
        <v>519</v>
      </c>
      <c r="J514" s="4">
        <f t="shared" si="14"/>
        <v>1</v>
      </c>
      <c r="K514" s="4">
        <f t="shared" si="15"/>
        <v>1506</v>
      </c>
    </row>
    <row r="515" spans="1:11" ht="30" x14ac:dyDescent="0.25">
      <c r="A515" s="4">
        <v>16</v>
      </c>
      <c r="B515" s="4">
        <v>160101</v>
      </c>
      <c r="C515" s="2">
        <v>0</v>
      </c>
      <c r="D515" s="2">
        <v>0</v>
      </c>
      <c r="E515" s="1"/>
      <c r="F515" s="1"/>
      <c r="G515" s="46" t="s">
        <v>72</v>
      </c>
      <c r="H515" s="46" t="s">
        <v>818</v>
      </c>
      <c r="I515" s="46" t="s">
        <v>934</v>
      </c>
      <c r="J515" s="4">
        <f t="shared" si="14"/>
        <v>1</v>
      </c>
      <c r="K515" s="4">
        <f t="shared" si="15"/>
        <v>1601</v>
      </c>
    </row>
    <row r="516" spans="1:11" ht="30" x14ac:dyDescent="0.25">
      <c r="A516" s="4"/>
      <c r="B516" s="4">
        <v>160102</v>
      </c>
      <c r="C516" s="2">
        <v>0</v>
      </c>
      <c r="D516" s="2">
        <v>0</v>
      </c>
      <c r="E516" s="1"/>
      <c r="F516" s="1"/>
      <c r="G516" s="46" t="s">
        <v>239</v>
      </c>
      <c r="H516" s="46" t="s">
        <v>818</v>
      </c>
      <c r="I516" s="46" t="s">
        <v>934</v>
      </c>
      <c r="J516" s="4">
        <f t="shared" ref="J516:J579" si="16">+VALUE(LEFT(B516,1))</f>
        <v>1</v>
      </c>
      <c r="K516" s="4">
        <f t="shared" ref="K516:K579" si="17">+VALUE(LEFT(B516,4))</f>
        <v>1601</v>
      </c>
    </row>
    <row r="517" spans="1:11" ht="30" x14ac:dyDescent="0.25">
      <c r="A517" s="4"/>
      <c r="B517" s="4">
        <v>160103</v>
      </c>
      <c r="C517" s="2">
        <v>0</v>
      </c>
      <c r="D517" s="2">
        <v>0</v>
      </c>
      <c r="E517" s="1"/>
      <c r="F517" s="1"/>
      <c r="G517" s="46" t="s">
        <v>240</v>
      </c>
      <c r="H517" s="46" t="s">
        <v>818</v>
      </c>
      <c r="I517" s="46" t="s">
        <v>934</v>
      </c>
      <c r="J517" s="4">
        <f t="shared" si="16"/>
        <v>1</v>
      </c>
      <c r="K517" s="4">
        <f t="shared" si="17"/>
        <v>1601</v>
      </c>
    </row>
    <row r="518" spans="1:11" ht="30" x14ac:dyDescent="0.25">
      <c r="A518" s="4"/>
      <c r="B518" s="4">
        <v>160104</v>
      </c>
      <c r="C518" s="2">
        <v>0</v>
      </c>
      <c r="D518" s="2">
        <v>0</v>
      </c>
      <c r="E518" s="1"/>
      <c r="F518" s="1"/>
      <c r="G518" s="46" t="s">
        <v>241</v>
      </c>
      <c r="H518" s="46" t="s">
        <v>818</v>
      </c>
      <c r="I518" s="46" t="s">
        <v>934</v>
      </c>
      <c r="J518" s="4">
        <f t="shared" si="16"/>
        <v>1</v>
      </c>
      <c r="K518" s="4">
        <f t="shared" si="17"/>
        <v>1601</v>
      </c>
    </row>
    <row r="519" spans="1:11" x14ac:dyDescent="0.25">
      <c r="A519" s="4">
        <v>17</v>
      </c>
      <c r="B519" s="4">
        <v>170101</v>
      </c>
      <c r="C519" s="2">
        <v>0</v>
      </c>
      <c r="D519" s="2">
        <v>0</v>
      </c>
      <c r="E519" s="1"/>
      <c r="F519" s="1"/>
      <c r="G519" s="46" t="s">
        <v>242</v>
      </c>
      <c r="H519" s="46" t="s">
        <v>819</v>
      </c>
      <c r="I519" s="46" t="s">
        <v>935</v>
      </c>
      <c r="J519" s="4">
        <f t="shared" si="16"/>
        <v>1</v>
      </c>
      <c r="K519" s="4">
        <f t="shared" si="17"/>
        <v>1701</v>
      </c>
    </row>
    <row r="520" spans="1:11" ht="30" x14ac:dyDescent="0.25">
      <c r="A520" s="4"/>
      <c r="B520" s="4">
        <v>170102</v>
      </c>
      <c r="C520" s="2">
        <v>0</v>
      </c>
      <c r="D520" s="2">
        <v>0</v>
      </c>
      <c r="E520" s="1"/>
      <c r="F520" s="1"/>
      <c r="G520" s="46" t="s">
        <v>243</v>
      </c>
      <c r="H520" s="46" t="s">
        <v>819</v>
      </c>
      <c r="I520" s="46" t="s">
        <v>935</v>
      </c>
      <c r="J520" s="4">
        <f t="shared" si="16"/>
        <v>1</v>
      </c>
      <c r="K520" s="4">
        <f t="shared" si="17"/>
        <v>1701</v>
      </c>
    </row>
    <row r="521" spans="1:11" x14ac:dyDescent="0.25">
      <c r="A521" s="4"/>
      <c r="B521" s="4">
        <v>170103</v>
      </c>
      <c r="C521" s="2">
        <v>0</v>
      </c>
      <c r="D521" s="2">
        <v>0</v>
      </c>
      <c r="E521" s="1"/>
      <c r="F521" s="1"/>
      <c r="G521" s="46" t="s">
        <v>244</v>
      </c>
      <c r="H521" s="46" t="s">
        <v>819</v>
      </c>
      <c r="I521" s="46" t="s">
        <v>935</v>
      </c>
      <c r="J521" s="4">
        <f t="shared" si="16"/>
        <v>1</v>
      </c>
      <c r="K521" s="4">
        <f t="shared" si="17"/>
        <v>1701</v>
      </c>
    </row>
    <row r="522" spans="1:11" x14ac:dyDescent="0.25">
      <c r="A522" s="4"/>
      <c r="B522" s="4">
        <v>170104</v>
      </c>
      <c r="C522" s="2">
        <v>0</v>
      </c>
      <c r="D522" s="2">
        <v>0</v>
      </c>
      <c r="E522" s="1"/>
      <c r="F522" s="1"/>
      <c r="G522" s="46" t="s">
        <v>245</v>
      </c>
      <c r="H522" s="46" t="s">
        <v>819</v>
      </c>
      <c r="I522" s="46" t="s">
        <v>935</v>
      </c>
      <c r="J522" s="4">
        <f t="shared" si="16"/>
        <v>1</v>
      </c>
      <c r="K522" s="4">
        <f t="shared" si="17"/>
        <v>1701</v>
      </c>
    </row>
    <row r="523" spans="1:11" ht="45" x14ac:dyDescent="0.25">
      <c r="A523" s="4"/>
      <c r="B523" s="4">
        <v>170105</v>
      </c>
      <c r="C523" s="2">
        <v>0</v>
      </c>
      <c r="D523" s="2">
        <v>0</v>
      </c>
      <c r="E523" s="1"/>
      <c r="F523" s="1"/>
      <c r="G523" s="46" t="s">
        <v>246</v>
      </c>
      <c r="H523" s="46" t="s">
        <v>819</v>
      </c>
      <c r="I523" s="46" t="s">
        <v>935</v>
      </c>
      <c r="J523" s="4">
        <f t="shared" si="16"/>
        <v>1</v>
      </c>
      <c r="K523" s="4">
        <f t="shared" si="17"/>
        <v>1701</v>
      </c>
    </row>
    <row r="524" spans="1:11" x14ac:dyDescent="0.25">
      <c r="A524" s="4"/>
      <c r="B524" s="4">
        <v>170108</v>
      </c>
      <c r="C524" s="2">
        <v>0</v>
      </c>
      <c r="D524" s="2">
        <v>0</v>
      </c>
      <c r="E524" s="1"/>
      <c r="F524" s="1"/>
      <c r="G524" s="46" t="s">
        <v>249</v>
      </c>
      <c r="H524" s="46" t="s">
        <v>819</v>
      </c>
      <c r="I524" s="46" t="s">
        <v>935</v>
      </c>
      <c r="J524" s="4">
        <f t="shared" si="16"/>
        <v>1</v>
      </c>
      <c r="K524" s="4">
        <f t="shared" si="17"/>
        <v>1701</v>
      </c>
    </row>
    <row r="525" spans="1:11" ht="30" x14ac:dyDescent="0.25">
      <c r="A525" s="4"/>
      <c r="B525" s="4">
        <v>170301</v>
      </c>
      <c r="C525" s="2">
        <v>0</v>
      </c>
      <c r="D525" s="2">
        <v>0</v>
      </c>
      <c r="E525" s="1"/>
      <c r="F525" s="1"/>
      <c r="G525" s="46" t="s">
        <v>242</v>
      </c>
      <c r="H525" s="46" t="s">
        <v>820</v>
      </c>
      <c r="I525" s="46" t="s">
        <v>935</v>
      </c>
      <c r="J525" s="4">
        <f t="shared" si="16"/>
        <v>1</v>
      </c>
      <c r="K525" s="4">
        <f t="shared" si="17"/>
        <v>1703</v>
      </c>
    </row>
    <row r="526" spans="1:11" ht="30" x14ac:dyDescent="0.25">
      <c r="A526" s="4"/>
      <c r="B526" s="4">
        <v>170302</v>
      </c>
      <c r="C526" s="2">
        <v>0</v>
      </c>
      <c r="D526" s="2">
        <v>0</v>
      </c>
      <c r="E526" s="1"/>
      <c r="F526" s="1"/>
      <c r="G526" s="46" t="s">
        <v>243</v>
      </c>
      <c r="H526" s="46" t="s">
        <v>820</v>
      </c>
      <c r="I526" s="46" t="s">
        <v>935</v>
      </c>
      <c r="J526" s="4">
        <f t="shared" si="16"/>
        <v>1</v>
      </c>
      <c r="K526" s="4">
        <f t="shared" si="17"/>
        <v>1703</v>
      </c>
    </row>
    <row r="527" spans="1:11" ht="30" x14ac:dyDescent="0.25">
      <c r="A527" s="4"/>
      <c r="B527" s="4">
        <v>170303</v>
      </c>
      <c r="C527" s="2">
        <v>0</v>
      </c>
      <c r="D527" s="2">
        <v>0</v>
      </c>
      <c r="E527" s="1"/>
      <c r="F527" s="1"/>
      <c r="G527" s="46" t="s">
        <v>244</v>
      </c>
      <c r="H527" s="46" t="s">
        <v>820</v>
      </c>
      <c r="I527" s="46" t="s">
        <v>935</v>
      </c>
      <c r="J527" s="4">
        <f t="shared" si="16"/>
        <v>1</v>
      </c>
      <c r="K527" s="4">
        <f t="shared" si="17"/>
        <v>1703</v>
      </c>
    </row>
    <row r="528" spans="1:11" ht="30" x14ac:dyDescent="0.25">
      <c r="A528" s="4"/>
      <c r="B528" s="4">
        <v>170304</v>
      </c>
      <c r="C528" s="2">
        <v>0</v>
      </c>
      <c r="D528" s="2">
        <v>0</v>
      </c>
      <c r="E528" s="1"/>
      <c r="F528" s="1"/>
      <c r="G528" s="46" t="s">
        <v>245</v>
      </c>
      <c r="H528" s="46" t="s">
        <v>820</v>
      </c>
      <c r="I528" s="46" t="s">
        <v>935</v>
      </c>
      <c r="J528" s="4">
        <f t="shared" si="16"/>
        <v>1</v>
      </c>
      <c r="K528" s="4">
        <f t="shared" si="17"/>
        <v>1703</v>
      </c>
    </row>
    <row r="529" spans="1:11" ht="45" x14ac:dyDescent="0.25">
      <c r="A529" s="4"/>
      <c r="B529" s="4">
        <v>170305</v>
      </c>
      <c r="C529" s="2">
        <v>0</v>
      </c>
      <c r="D529" s="2">
        <v>0</v>
      </c>
      <c r="E529" s="1"/>
      <c r="F529" s="1"/>
      <c r="G529" s="46" t="s">
        <v>246</v>
      </c>
      <c r="H529" s="46" t="s">
        <v>820</v>
      </c>
      <c r="I529" s="46" t="s">
        <v>935</v>
      </c>
      <c r="J529" s="4">
        <f t="shared" si="16"/>
        <v>1</v>
      </c>
      <c r="K529" s="4">
        <f t="shared" si="17"/>
        <v>1703</v>
      </c>
    </row>
    <row r="530" spans="1:11" ht="30" x14ac:dyDescent="0.25">
      <c r="A530" s="4"/>
      <c r="B530" s="4">
        <v>170308</v>
      </c>
      <c r="C530" s="2">
        <v>0</v>
      </c>
      <c r="D530" s="2">
        <v>0</v>
      </c>
      <c r="E530" s="1"/>
      <c r="F530" s="1"/>
      <c r="G530" s="46" t="s">
        <v>249</v>
      </c>
      <c r="H530" s="46" t="s">
        <v>820</v>
      </c>
      <c r="I530" s="46" t="s">
        <v>935</v>
      </c>
      <c r="J530" s="4">
        <f t="shared" si="16"/>
        <v>1</v>
      </c>
      <c r="K530" s="4">
        <f t="shared" si="17"/>
        <v>1703</v>
      </c>
    </row>
    <row r="531" spans="1:11" ht="30" x14ac:dyDescent="0.25">
      <c r="A531" s="4"/>
      <c r="B531" s="4">
        <v>170501</v>
      </c>
      <c r="C531" s="2">
        <v>0</v>
      </c>
      <c r="D531" s="2">
        <v>0</v>
      </c>
      <c r="E531" s="1"/>
      <c r="F531" s="1"/>
      <c r="G531" s="46" t="s">
        <v>242</v>
      </c>
      <c r="H531" s="46" t="s">
        <v>821</v>
      </c>
      <c r="I531" s="46" t="s">
        <v>935</v>
      </c>
      <c r="J531" s="4">
        <f t="shared" si="16"/>
        <v>1</v>
      </c>
      <c r="K531" s="4">
        <f t="shared" si="17"/>
        <v>1705</v>
      </c>
    </row>
    <row r="532" spans="1:11" ht="30" x14ac:dyDescent="0.25">
      <c r="A532" s="4"/>
      <c r="B532" s="4">
        <v>170502</v>
      </c>
      <c r="C532" s="2">
        <v>0</v>
      </c>
      <c r="D532" s="2">
        <v>0</v>
      </c>
      <c r="E532" s="1"/>
      <c r="F532" s="1"/>
      <c r="G532" s="46" t="s">
        <v>243</v>
      </c>
      <c r="H532" s="46" t="s">
        <v>821</v>
      </c>
      <c r="I532" s="46" t="s">
        <v>935</v>
      </c>
      <c r="J532" s="4">
        <f t="shared" si="16"/>
        <v>1</v>
      </c>
      <c r="K532" s="4">
        <f t="shared" si="17"/>
        <v>1705</v>
      </c>
    </row>
    <row r="533" spans="1:11" ht="30" x14ac:dyDescent="0.25">
      <c r="A533" s="4"/>
      <c r="B533" s="4">
        <v>170503</v>
      </c>
      <c r="C533" s="2">
        <v>0</v>
      </c>
      <c r="D533" s="2">
        <v>0</v>
      </c>
      <c r="E533" s="1"/>
      <c r="F533" s="1"/>
      <c r="G533" s="46" t="s">
        <v>244</v>
      </c>
      <c r="H533" s="46" t="s">
        <v>821</v>
      </c>
      <c r="I533" s="46" t="s">
        <v>935</v>
      </c>
      <c r="J533" s="4">
        <f t="shared" si="16"/>
        <v>1</v>
      </c>
      <c r="K533" s="4">
        <f t="shared" si="17"/>
        <v>1705</v>
      </c>
    </row>
    <row r="534" spans="1:11" ht="30" x14ac:dyDescent="0.25">
      <c r="A534" s="4"/>
      <c r="B534" s="4">
        <v>170504</v>
      </c>
      <c r="C534" s="2">
        <v>0</v>
      </c>
      <c r="D534" s="2">
        <v>0</v>
      </c>
      <c r="E534" s="1"/>
      <c r="F534" s="1"/>
      <c r="G534" s="46" t="s">
        <v>245</v>
      </c>
      <c r="H534" s="46" t="s">
        <v>821</v>
      </c>
      <c r="I534" s="46" t="s">
        <v>935</v>
      </c>
      <c r="J534" s="4">
        <f t="shared" si="16"/>
        <v>1</v>
      </c>
      <c r="K534" s="4">
        <f t="shared" si="17"/>
        <v>1705</v>
      </c>
    </row>
    <row r="535" spans="1:11" ht="45" x14ac:dyDescent="0.25">
      <c r="A535" s="4"/>
      <c r="B535" s="4">
        <v>170505</v>
      </c>
      <c r="C535" s="2">
        <v>0</v>
      </c>
      <c r="D535" s="2">
        <v>0</v>
      </c>
      <c r="E535" s="1"/>
      <c r="F535" s="1"/>
      <c r="G535" s="46" t="s">
        <v>246</v>
      </c>
      <c r="H535" s="46" t="s">
        <v>821</v>
      </c>
      <c r="I535" s="46" t="s">
        <v>935</v>
      </c>
      <c r="J535" s="4">
        <f t="shared" si="16"/>
        <v>1</v>
      </c>
      <c r="K535" s="4">
        <f t="shared" si="17"/>
        <v>1705</v>
      </c>
    </row>
    <row r="536" spans="1:11" ht="30" x14ac:dyDescent="0.25">
      <c r="A536" s="4"/>
      <c r="B536" s="4">
        <v>170508</v>
      </c>
      <c r="C536" s="2">
        <v>0</v>
      </c>
      <c r="D536" s="2">
        <v>0</v>
      </c>
      <c r="E536" s="1"/>
      <c r="F536" s="1"/>
      <c r="G536" s="46" t="s">
        <v>249</v>
      </c>
      <c r="H536" s="46" t="s">
        <v>821</v>
      </c>
      <c r="I536" s="46" t="s">
        <v>935</v>
      </c>
      <c r="J536" s="4">
        <f t="shared" si="16"/>
        <v>1</v>
      </c>
      <c r="K536" s="4">
        <f t="shared" si="17"/>
        <v>1705</v>
      </c>
    </row>
    <row r="537" spans="1:11" ht="30" x14ac:dyDescent="0.25">
      <c r="A537" s="4">
        <v>18</v>
      </c>
      <c r="B537" s="4">
        <v>180101</v>
      </c>
      <c r="C537" s="2">
        <v>0</v>
      </c>
      <c r="D537" s="2">
        <v>0</v>
      </c>
      <c r="E537" s="1"/>
      <c r="F537" s="1"/>
      <c r="G537" s="46" t="s">
        <v>251</v>
      </c>
      <c r="H537" s="46" t="s">
        <v>822</v>
      </c>
      <c r="I537" s="46" t="s">
        <v>78</v>
      </c>
      <c r="J537" s="4">
        <f t="shared" si="16"/>
        <v>1</v>
      </c>
      <c r="K537" s="4">
        <f t="shared" si="17"/>
        <v>1801</v>
      </c>
    </row>
    <row r="538" spans="1:11" ht="30" x14ac:dyDescent="0.25">
      <c r="A538" s="4"/>
      <c r="B538" s="4">
        <v>180102</v>
      </c>
      <c r="C538" s="2">
        <v>0</v>
      </c>
      <c r="D538" s="2">
        <v>0</v>
      </c>
      <c r="E538" s="1"/>
      <c r="F538" s="1"/>
      <c r="G538" s="46" t="s">
        <v>252</v>
      </c>
      <c r="H538" s="46" t="s">
        <v>822</v>
      </c>
      <c r="I538" s="46" t="s">
        <v>78</v>
      </c>
      <c r="J538" s="4">
        <f t="shared" si="16"/>
        <v>1</v>
      </c>
      <c r="K538" s="4">
        <f t="shared" si="17"/>
        <v>1801</v>
      </c>
    </row>
    <row r="539" spans="1:11" ht="30" x14ac:dyDescent="0.25">
      <c r="A539" s="4"/>
      <c r="B539" s="4">
        <v>180103</v>
      </c>
      <c r="C539" s="2">
        <v>0</v>
      </c>
      <c r="D539" s="2">
        <v>0</v>
      </c>
      <c r="E539" s="1"/>
      <c r="F539" s="1"/>
      <c r="G539" s="46" t="s">
        <v>253</v>
      </c>
      <c r="H539" s="46" t="s">
        <v>822</v>
      </c>
      <c r="I539" s="46" t="s">
        <v>78</v>
      </c>
      <c r="J539" s="4">
        <f t="shared" si="16"/>
        <v>1</v>
      </c>
      <c r="K539" s="4">
        <f t="shared" si="17"/>
        <v>1801</v>
      </c>
    </row>
    <row r="540" spans="1:11" ht="30" x14ac:dyDescent="0.25">
      <c r="A540" s="4"/>
      <c r="B540" s="4">
        <v>180104</v>
      </c>
      <c r="C540" s="2">
        <v>0</v>
      </c>
      <c r="D540" s="2">
        <v>0</v>
      </c>
      <c r="E540" s="1"/>
      <c r="F540" s="1"/>
      <c r="G540" s="46" t="s">
        <v>254</v>
      </c>
      <c r="H540" s="46" t="s">
        <v>822</v>
      </c>
      <c r="I540" s="46" t="s">
        <v>78</v>
      </c>
      <c r="J540" s="4">
        <f t="shared" si="16"/>
        <v>1</v>
      </c>
      <c r="K540" s="4">
        <f t="shared" si="17"/>
        <v>1801</v>
      </c>
    </row>
    <row r="541" spans="1:11" ht="30" x14ac:dyDescent="0.25">
      <c r="A541" s="4"/>
      <c r="B541" s="4">
        <v>180105</v>
      </c>
      <c r="C541" s="2">
        <v>0</v>
      </c>
      <c r="D541" s="2">
        <v>0</v>
      </c>
      <c r="E541" s="1"/>
      <c r="F541" s="1"/>
      <c r="G541" s="46" t="s">
        <v>255</v>
      </c>
      <c r="H541" s="46" t="s">
        <v>822</v>
      </c>
      <c r="I541" s="46" t="s">
        <v>78</v>
      </c>
      <c r="J541" s="4">
        <f t="shared" si="16"/>
        <v>1</v>
      </c>
      <c r="K541" s="4">
        <f t="shared" si="17"/>
        <v>1801</v>
      </c>
    </row>
    <row r="542" spans="1:11" ht="30" x14ac:dyDescent="0.25">
      <c r="A542" s="4"/>
      <c r="B542" s="4">
        <v>180106</v>
      </c>
      <c r="C542" s="2">
        <v>0</v>
      </c>
      <c r="D542" s="2">
        <v>0</v>
      </c>
      <c r="E542" s="1"/>
      <c r="F542" s="1"/>
      <c r="G542" s="46" t="s">
        <v>256</v>
      </c>
      <c r="H542" s="46" t="s">
        <v>822</v>
      </c>
      <c r="I542" s="46" t="s">
        <v>78</v>
      </c>
      <c r="J542" s="4">
        <f t="shared" si="16"/>
        <v>1</v>
      </c>
      <c r="K542" s="4">
        <f t="shared" si="17"/>
        <v>1801</v>
      </c>
    </row>
    <row r="543" spans="1:11" ht="30" x14ac:dyDescent="0.25">
      <c r="A543" s="4"/>
      <c r="B543" s="4">
        <v>180107</v>
      </c>
      <c r="C543" s="2">
        <v>0</v>
      </c>
      <c r="D543" s="2">
        <v>0</v>
      </c>
      <c r="E543" s="1"/>
      <c r="F543" s="1"/>
      <c r="G543" s="46" t="s">
        <v>78</v>
      </c>
      <c r="H543" s="46" t="s">
        <v>822</v>
      </c>
      <c r="I543" s="46" t="s">
        <v>78</v>
      </c>
      <c r="J543" s="4">
        <f t="shared" si="16"/>
        <v>1</v>
      </c>
      <c r="K543" s="4">
        <f t="shared" si="17"/>
        <v>1801</v>
      </c>
    </row>
    <row r="544" spans="1:11" ht="45" x14ac:dyDescent="0.25">
      <c r="A544" s="4"/>
      <c r="B544" s="4">
        <v>180201</v>
      </c>
      <c r="C544" s="2">
        <v>0</v>
      </c>
      <c r="D544" s="2">
        <v>0</v>
      </c>
      <c r="E544" s="1"/>
      <c r="F544" s="1"/>
      <c r="G544" s="46" t="s">
        <v>251</v>
      </c>
      <c r="H544" s="46" t="s">
        <v>823</v>
      </c>
      <c r="I544" s="46" t="s">
        <v>78</v>
      </c>
      <c r="J544" s="4">
        <f t="shared" si="16"/>
        <v>1</v>
      </c>
      <c r="K544" s="4">
        <f t="shared" si="17"/>
        <v>1802</v>
      </c>
    </row>
    <row r="545" spans="1:11" ht="45" x14ac:dyDescent="0.25">
      <c r="A545" s="4"/>
      <c r="B545" s="4">
        <v>180202</v>
      </c>
      <c r="C545" s="2">
        <v>0</v>
      </c>
      <c r="D545" s="2">
        <v>0</v>
      </c>
      <c r="E545" s="1"/>
      <c r="F545" s="1"/>
      <c r="G545" s="46" t="s">
        <v>252</v>
      </c>
      <c r="H545" s="46" t="s">
        <v>823</v>
      </c>
      <c r="I545" s="46" t="s">
        <v>78</v>
      </c>
      <c r="J545" s="4">
        <f t="shared" si="16"/>
        <v>1</v>
      </c>
      <c r="K545" s="4">
        <f t="shared" si="17"/>
        <v>1802</v>
      </c>
    </row>
    <row r="546" spans="1:11" ht="45" x14ac:dyDescent="0.25">
      <c r="A546" s="4"/>
      <c r="B546" s="4">
        <v>180203</v>
      </c>
      <c r="C546" s="2">
        <v>0</v>
      </c>
      <c r="D546" s="2">
        <v>0</v>
      </c>
      <c r="E546" s="1"/>
      <c r="F546" s="1"/>
      <c r="G546" s="46" t="s">
        <v>253</v>
      </c>
      <c r="H546" s="46" t="s">
        <v>823</v>
      </c>
      <c r="I546" s="46" t="s">
        <v>78</v>
      </c>
      <c r="J546" s="4">
        <f t="shared" si="16"/>
        <v>1</v>
      </c>
      <c r="K546" s="4">
        <f t="shared" si="17"/>
        <v>1802</v>
      </c>
    </row>
    <row r="547" spans="1:11" ht="45" x14ac:dyDescent="0.25">
      <c r="A547" s="4"/>
      <c r="B547" s="4">
        <v>180204</v>
      </c>
      <c r="C547" s="2">
        <v>0</v>
      </c>
      <c r="D547" s="2">
        <v>0</v>
      </c>
      <c r="E547" s="1"/>
      <c r="F547" s="1"/>
      <c r="G547" s="46" t="s">
        <v>254</v>
      </c>
      <c r="H547" s="46" t="s">
        <v>823</v>
      </c>
      <c r="I547" s="46" t="s">
        <v>78</v>
      </c>
      <c r="J547" s="4">
        <f t="shared" si="16"/>
        <v>1</v>
      </c>
      <c r="K547" s="4">
        <f t="shared" si="17"/>
        <v>1802</v>
      </c>
    </row>
    <row r="548" spans="1:11" ht="45" x14ac:dyDescent="0.25">
      <c r="A548" s="4"/>
      <c r="B548" s="4">
        <v>180205</v>
      </c>
      <c r="C548" s="2">
        <v>0</v>
      </c>
      <c r="D548" s="2">
        <v>0</v>
      </c>
      <c r="E548" s="1"/>
      <c r="F548" s="1"/>
      <c r="G548" s="46" t="s">
        <v>255</v>
      </c>
      <c r="H548" s="46" t="s">
        <v>823</v>
      </c>
      <c r="I548" s="46" t="s">
        <v>78</v>
      </c>
      <c r="J548" s="4">
        <f t="shared" si="16"/>
        <v>1</v>
      </c>
      <c r="K548" s="4">
        <f t="shared" si="17"/>
        <v>1802</v>
      </c>
    </row>
    <row r="549" spans="1:11" ht="45" x14ac:dyDescent="0.25">
      <c r="A549" s="4"/>
      <c r="B549" s="4">
        <v>180206</v>
      </c>
      <c r="C549" s="2">
        <v>0</v>
      </c>
      <c r="D549" s="2">
        <v>0</v>
      </c>
      <c r="E549" s="1"/>
      <c r="F549" s="1"/>
      <c r="G549" s="46" t="s">
        <v>256</v>
      </c>
      <c r="H549" s="46" t="s">
        <v>823</v>
      </c>
      <c r="I549" s="46" t="s">
        <v>78</v>
      </c>
      <c r="J549" s="4">
        <f t="shared" si="16"/>
        <v>1</v>
      </c>
      <c r="K549" s="4">
        <f t="shared" si="17"/>
        <v>1802</v>
      </c>
    </row>
    <row r="550" spans="1:11" ht="45" x14ac:dyDescent="0.25">
      <c r="A550" s="4"/>
      <c r="B550" s="4">
        <v>180207</v>
      </c>
      <c r="C550" s="2">
        <v>0</v>
      </c>
      <c r="D550" s="2">
        <v>0</v>
      </c>
      <c r="E550" s="1"/>
      <c r="F550" s="1"/>
      <c r="G550" s="46" t="s">
        <v>78</v>
      </c>
      <c r="H550" s="46" t="s">
        <v>823</v>
      </c>
      <c r="I550" s="46" t="s">
        <v>78</v>
      </c>
      <c r="J550" s="4">
        <f t="shared" si="16"/>
        <v>1</v>
      </c>
      <c r="K550" s="4">
        <f t="shared" si="17"/>
        <v>1802</v>
      </c>
    </row>
    <row r="551" spans="1:11" x14ac:dyDescent="0.25">
      <c r="A551" s="4"/>
      <c r="B551" s="4">
        <v>180301</v>
      </c>
      <c r="C551" s="2">
        <v>0</v>
      </c>
      <c r="D551" s="2">
        <v>0</v>
      </c>
      <c r="E551" s="1"/>
      <c r="F551" s="1"/>
      <c r="G551" s="46" t="s">
        <v>251</v>
      </c>
      <c r="H551" s="46" t="s">
        <v>824</v>
      </c>
      <c r="I551" s="46" t="s">
        <v>78</v>
      </c>
      <c r="J551" s="4">
        <f t="shared" si="16"/>
        <v>1</v>
      </c>
      <c r="K551" s="4">
        <f t="shared" si="17"/>
        <v>1803</v>
      </c>
    </row>
    <row r="552" spans="1:11" x14ac:dyDescent="0.25">
      <c r="A552" s="4"/>
      <c r="B552" s="4">
        <v>180302</v>
      </c>
      <c r="C552" s="2">
        <v>0</v>
      </c>
      <c r="D552" s="2">
        <v>0</v>
      </c>
      <c r="E552" s="1"/>
      <c r="F552" s="1"/>
      <c r="G552" s="46" t="s">
        <v>252</v>
      </c>
      <c r="H552" s="46" t="s">
        <v>824</v>
      </c>
      <c r="I552" s="46" t="s">
        <v>78</v>
      </c>
      <c r="J552" s="4">
        <f t="shared" si="16"/>
        <v>1</v>
      </c>
      <c r="K552" s="4">
        <f t="shared" si="17"/>
        <v>1803</v>
      </c>
    </row>
    <row r="553" spans="1:11" x14ac:dyDescent="0.25">
      <c r="A553" s="4"/>
      <c r="B553" s="4">
        <v>180303</v>
      </c>
      <c r="C553" s="2">
        <v>0</v>
      </c>
      <c r="D553" s="2">
        <v>0</v>
      </c>
      <c r="E553" s="1"/>
      <c r="F553" s="1"/>
      <c r="G553" s="46" t="s">
        <v>253</v>
      </c>
      <c r="H553" s="46" t="s">
        <v>824</v>
      </c>
      <c r="I553" s="46" t="s">
        <v>78</v>
      </c>
      <c r="J553" s="4">
        <f t="shared" si="16"/>
        <v>1</v>
      </c>
      <c r="K553" s="4">
        <f t="shared" si="17"/>
        <v>1803</v>
      </c>
    </row>
    <row r="554" spans="1:11" x14ac:dyDescent="0.25">
      <c r="A554" s="4"/>
      <c r="B554" s="4">
        <v>180304</v>
      </c>
      <c r="C554" s="2">
        <v>0</v>
      </c>
      <c r="D554" s="2">
        <v>0</v>
      </c>
      <c r="E554" s="1"/>
      <c r="F554" s="1"/>
      <c r="G554" s="46" t="s">
        <v>254</v>
      </c>
      <c r="H554" s="46" t="s">
        <v>824</v>
      </c>
      <c r="I554" s="46" t="s">
        <v>78</v>
      </c>
      <c r="J554" s="4">
        <f t="shared" si="16"/>
        <v>1</v>
      </c>
      <c r="K554" s="4">
        <f t="shared" si="17"/>
        <v>1803</v>
      </c>
    </row>
    <row r="555" spans="1:11" x14ac:dyDescent="0.25">
      <c r="A555" s="4"/>
      <c r="B555" s="4">
        <v>180305</v>
      </c>
      <c r="C555" s="2">
        <v>0</v>
      </c>
      <c r="D555" s="2">
        <v>0</v>
      </c>
      <c r="E555" s="1"/>
      <c r="F555" s="1"/>
      <c r="G555" s="46" t="s">
        <v>255</v>
      </c>
      <c r="H555" s="46" t="s">
        <v>824</v>
      </c>
      <c r="I555" s="46" t="s">
        <v>78</v>
      </c>
      <c r="J555" s="4">
        <f t="shared" si="16"/>
        <v>1</v>
      </c>
      <c r="K555" s="4">
        <f t="shared" si="17"/>
        <v>1803</v>
      </c>
    </row>
    <row r="556" spans="1:11" x14ac:dyDescent="0.25">
      <c r="A556" s="4"/>
      <c r="B556" s="4">
        <v>180306</v>
      </c>
      <c r="C556" s="2">
        <v>0</v>
      </c>
      <c r="D556" s="2">
        <v>0</v>
      </c>
      <c r="E556" s="1"/>
      <c r="F556" s="1"/>
      <c r="G556" s="46" t="s">
        <v>256</v>
      </c>
      <c r="H556" s="46" t="s">
        <v>824</v>
      </c>
      <c r="I556" s="46" t="s">
        <v>78</v>
      </c>
      <c r="J556" s="4">
        <f t="shared" si="16"/>
        <v>1</v>
      </c>
      <c r="K556" s="4">
        <f t="shared" si="17"/>
        <v>1803</v>
      </c>
    </row>
    <row r="557" spans="1:11" x14ac:dyDescent="0.25">
      <c r="A557" s="4"/>
      <c r="B557" s="4">
        <v>180307</v>
      </c>
      <c r="C557" s="2">
        <v>0</v>
      </c>
      <c r="D557" s="2">
        <v>0</v>
      </c>
      <c r="E557" s="1"/>
      <c r="F557" s="1"/>
      <c r="G557" s="46" t="s">
        <v>78</v>
      </c>
      <c r="H557" s="46" t="s">
        <v>824</v>
      </c>
      <c r="I557" s="46" t="s">
        <v>78</v>
      </c>
      <c r="J557" s="4">
        <f t="shared" si="16"/>
        <v>1</v>
      </c>
      <c r="K557" s="4">
        <f t="shared" si="17"/>
        <v>1803</v>
      </c>
    </row>
    <row r="558" spans="1:11" x14ac:dyDescent="0.25">
      <c r="A558" s="4"/>
      <c r="B558" s="4">
        <v>180801</v>
      </c>
      <c r="C558" s="2">
        <v>0</v>
      </c>
      <c r="D558" s="2">
        <v>0</v>
      </c>
      <c r="E558" s="1"/>
      <c r="F558" s="1"/>
      <c r="G558" s="46" t="s">
        <v>78</v>
      </c>
      <c r="H558" s="46" t="s">
        <v>825</v>
      </c>
      <c r="I558" s="46" t="s">
        <v>78</v>
      </c>
      <c r="J558" s="4">
        <f t="shared" si="16"/>
        <v>1</v>
      </c>
      <c r="K558" s="4">
        <f t="shared" si="17"/>
        <v>1808</v>
      </c>
    </row>
    <row r="559" spans="1:11" x14ac:dyDescent="0.25">
      <c r="A559" s="4"/>
      <c r="B559" s="4">
        <v>181001</v>
      </c>
      <c r="C559" s="2">
        <v>0</v>
      </c>
      <c r="D559" s="2">
        <v>0</v>
      </c>
      <c r="E559" s="1"/>
      <c r="F559" s="1"/>
      <c r="G559" s="46" t="s">
        <v>78</v>
      </c>
      <c r="H559" s="46" t="s">
        <v>826</v>
      </c>
      <c r="I559" s="46" t="s">
        <v>78</v>
      </c>
      <c r="J559" s="4">
        <f t="shared" si="16"/>
        <v>1</v>
      </c>
      <c r="K559" s="4">
        <f t="shared" si="17"/>
        <v>1810</v>
      </c>
    </row>
    <row r="560" spans="1:11" x14ac:dyDescent="0.25">
      <c r="A560" s="4"/>
      <c r="B560" s="4">
        <v>181101</v>
      </c>
      <c r="C560" s="2">
        <v>0</v>
      </c>
      <c r="D560" s="2">
        <v>0</v>
      </c>
      <c r="E560" s="1"/>
      <c r="F560" s="1"/>
      <c r="G560" s="46" t="s">
        <v>78</v>
      </c>
      <c r="H560" s="46" t="s">
        <v>827</v>
      </c>
      <c r="I560" s="46" t="s">
        <v>78</v>
      </c>
      <c r="J560" s="4">
        <f t="shared" si="16"/>
        <v>1</v>
      </c>
      <c r="K560" s="4">
        <f t="shared" si="17"/>
        <v>1811</v>
      </c>
    </row>
    <row r="561" spans="1:11" x14ac:dyDescent="0.25">
      <c r="A561" s="4"/>
      <c r="B561" s="4">
        <v>181201</v>
      </c>
      <c r="C561" s="2">
        <v>0</v>
      </c>
      <c r="D561" s="2">
        <v>0</v>
      </c>
      <c r="E561" s="1"/>
      <c r="F561" s="1"/>
      <c r="G561" s="46" t="s">
        <v>251</v>
      </c>
      <c r="H561" s="46" t="s">
        <v>828</v>
      </c>
      <c r="I561" s="46" t="s">
        <v>78</v>
      </c>
      <c r="J561" s="4">
        <f t="shared" si="16"/>
        <v>1</v>
      </c>
      <c r="K561" s="4">
        <f t="shared" si="17"/>
        <v>1812</v>
      </c>
    </row>
    <row r="562" spans="1:11" x14ac:dyDescent="0.25">
      <c r="A562" s="4"/>
      <c r="B562" s="4">
        <v>181202</v>
      </c>
      <c r="C562" s="2">
        <v>0</v>
      </c>
      <c r="D562" s="2">
        <v>0</v>
      </c>
      <c r="E562" s="1"/>
      <c r="F562" s="1"/>
      <c r="G562" s="46" t="s">
        <v>260</v>
      </c>
      <c r="H562" s="46" t="s">
        <v>828</v>
      </c>
      <c r="I562" s="46" t="s">
        <v>78</v>
      </c>
      <c r="J562" s="4">
        <f t="shared" si="16"/>
        <v>1</v>
      </c>
      <c r="K562" s="4">
        <f t="shared" si="17"/>
        <v>1812</v>
      </c>
    </row>
    <row r="563" spans="1:11" x14ac:dyDescent="0.25">
      <c r="A563" s="4"/>
      <c r="B563" s="4">
        <v>181203</v>
      </c>
      <c r="C563" s="2">
        <v>0</v>
      </c>
      <c r="D563" s="2">
        <v>0</v>
      </c>
      <c r="E563" s="1"/>
      <c r="F563" s="1"/>
      <c r="G563" s="46" t="s">
        <v>261</v>
      </c>
      <c r="H563" s="46" t="s">
        <v>828</v>
      </c>
      <c r="I563" s="46" t="s">
        <v>78</v>
      </c>
      <c r="J563" s="4">
        <f t="shared" si="16"/>
        <v>1</v>
      </c>
      <c r="K563" s="4">
        <f t="shared" si="17"/>
        <v>1812</v>
      </c>
    </row>
    <row r="564" spans="1:11" x14ac:dyDescent="0.25">
      <c r="A564" s="4"/>
      <c r="B564" s="4">
        <v>181204</v>
      </c>
      <c r="C564" s="2">
        <v>0</v>
      </c>
      <c r="D564" s="2">
        <v>0</v>
      </c>
      <c r="E564" s="1"/>
      <c r="F564" s="1"/>
      <c r="G564" s="46" t="s">
        <v>262</v>
      </c>
      <c r="H564" s="46" t="s">
        <v>828</v>
      </c>
      <c r="I564" s="46" t="s">
        <v>78</v>
      </c>
      <c r="J564" s="4">
        <f t="shared" si="16"/>
        <v>1</v>
      </c>
      <c r="K564" s="4">
        <f t="shared" si="17"/>
        <v>1812</v>
      </c>
    </row>
    <row r="565" spans="1:11" x14ac:dyDescent="0.25">
      <c r="A565" s="4"/>
      <c r="B565" s="4">
        <v>181205</v>
      </c>
      <c r="C565" s="2">
        <v>0</v>
      </c>
      <c r="D565" s="2">
        <v>0</v>
      </c>
      <c r="E565" s="1"/>
      <c r="F565" s="1"/>
      <c r="G565" s="46" t="s">
        <v>255</v>
      </c>
      <c r="H565" s="46" t="s">
        <v>828</v>
      </c>
      <c r="I565" s="46" t="s">
        <v>78</v>
      </c>
      <c r="J565" s="4">
        <f t="shared" si="16"/>
        <v>1</v>
      </c>
      <c r="K565" s="4">
        <f t="shared" si="17"/>
        <v>1812</v>
      </c>
    </row>
    <row r="566" spans="1:11" x14ac:dyDescent="0.25">
      <c r="A566" s="4"/>
      <c r="B566" s="4">
        <v>181206</v>
      </c>
      <c r="C566" s="2">
        <v>0</v>
      </c>
      <c r="D566" s="2">
        <v>0</v>
      </c>
      <c r="E566" s="1"/>
      <c r="F566" s="1"/>
      <c r="G566" s="46" t="s">
        <v>259</v>
      </c>
      <c r="H566" s="46" t="s">
        <v>828</v>
      </c>
      <c r="I566" s="46" t="s">
        <v>78</v>
      </c>
      <c r="J566" s="4">
        <f t="shared" si="16"/>
        <v>1</v>
      </c>
      <c r="K566" s="4">
        <f t="shared" si="17"/>
        <v>1812</v>
      </c>
    </row>
    <row r="567" spans="1:11" x14ac:dyDescent="0.25">
      <c r="A567" s="4"/>
      <c r="B567" s="4">
        <v>181207</v>
      </c>
      <c r="C567" s="2">
        <v>0</v>
      </c>
      <c r="D567" s="2">
        <v>0</v>
      </c>
      <c r="E567" s="1"/>
      <c r="F567" s="1"/>
      <c r="G567" s="46" t="s">
        <v>256</v>
      </c>
      <c r="H567" s="46" t="s">
        <v>828</v>
      </c>
      <c r="I567" s="46" t="s">
        <v>78</v>
      </c>
      <c r="J567" s="4">
        <f t="shared" si="16"/>
        <v>1</v>
      </c>
      <c r="K567" s="4">
        <f t="shared" si="17"/>
        <v>1812</v>
      </c>
    </row>
    <row r="568" spans="1:11" x14ac:dyDescent="0.25">
      <c r="A568" s="4"/>
      <c r="B568" s="4">
        <v>181208</v>
      </c>
      <c r="C568" s="2">
        <v>0</v>
      </c>
      <c r="D568" s="2">
        <v>0</v>
      </c>
      <c r="E568" s="1"/>
      <c r="F568" s="1"/>
      <c r="G568" s="46" t="s">
        <v>78</v>
      </c>
      <c r="H568" s="46" t="s">
        <v>828</v>
      </c>
      <c r="I568" s="46" t="s">
        <v>78</v>
      </c>
      <c r="J568" s="4">
        <f t="shared" si="16"/>
        <v>1</v>
      </c>
      <c r="K568" s="4">
        <f t="shared" si="17"/>
        <v>1812</v>
      </c>
    </row>
    <row r="569" spans="1:11" x14ac:dyDescent="0.25">
      <c r="A569" s="4"/>
      <c r="B569" s="4">
        <v>181209</v>
      </c>
      <c r="C569" s="2">
        <v>0</v>
      </c>
      <c r="D569" s="2">
        <v>0</v>
      </c>
      <c r="E569" s="1"/>
      <c r="F569" s="1"/>
      <c r="G569" s="46" t="s">
        <v>263</v>
      </c>
      <c r="H569" s="46" t="s">
        <v>828</v>
      </c>
      <c r="I569" s="46" t="s">
        <v>78</v>
      </c>
      <c r="J569" s="4">
        <f t="shared" si="16"/>
        <v>1</v>
      </c>
      <c r="K569" s="4">
        <f t="shared" si="17"/>
        <v>1812</v>
      </c>
    </row>
    <row r="570" spans="1:11" x14ac:dyDescent="0.25">
      <c r="A570" s="4"/>
      <c r="B570" s="4">
        <v>181210</v>
      </c>
      <c r="C570" s="2">
        <v>0</v>
      </c>
      <c r="D570" s="2">
        <v>0</v>
      </c>
      <c r="E570" s="1"/>
      <c r="F570" s="1"/>
      <c r="G570" s="46" t="s">
        <v>264</v>
      </c>
      <c r="H570" s="46" t="s">
        <v>828</v>
      </c>
      <c r="I570" s="46" t="s">
        <v>78</v>
      </c>
      <c r="J570" s="4">
        <f t="shared" si="16"/>
        <v>1</v>
      </c>
      <c r="K570" s="4">
        <f t="shared" si="17"/>
        <v>1812</v>
      </c>
    </row>
    <row r="571" spans="1:11" x14ac:dyDescent="0.25">
      <c r="A571" s="4"/>
      <c r="B571" s="4">
        <v>181211</v>
      </c>
      <c r="C571" s="2">
        <v>0</v>
      </c>
      <c r="D571" s="2">
        <v>0</v>
      </c>
      <c r="E571" s="1"/>
      <c r="F571" s="1"/>
      <c r="G571" s="46" t="s">
        <v>265</v>
      </c>
      <c r="H571" s="46" t="s">
        <v>828</v>
      </c>
      <c r="I571" s="46" t="s">
        <v>78</v>
      </c>
      <c r="J571" s="4">
        <f t="shared" si="16"/>
        <v>1</v>
      </c>
      <c r="K571" s="4">
        <f t="shared" si="17"/>
        <v>1812</v>
      </c>
    </row>
    <row r="572" spans="1:11" x14ac:dyDescent="0.25">
      <c r="A572" s="4"/>
      <c r="B572" s="4">
        <v>181212</v>
      </c>
      <c r="C572" s="2">
        <v>0</v>
      </c>
      <c r="D572" s="2">
        <v>0</v>
      </c>
      <c r="E572" s="1"/>
      <c r="F572" s="1"/>
      <c r="G572" s="46" t="s">
        <v>266</v>
      </c>
      <c r="H572" s="46" t="s">
        <v>828</v>
      </c>
      <c r="I572" s="46" t="s">
        <v>78</v>
      </c>
      <c r="J572" s="4">
        <f t="shared" si="16"/>
        <v>1</v>
      </c>
      <c r="K572" s="4">
        <f t="shared" si="17"/>
        <v>1812</v>
      </c>
    </row>
    <row r="573" spans="1:11" ht="30" x14ac:dyDescent="0.25">
      <c r="A573" s="4"/>
      <c r="B573" s="4">
        <v>181213</v>
      </c>
      <c r="C573" s="2">
        <v>0</v>
      </c>
      <c r="D573" s="2">
        <v>0</v>
      </c>
      <c r="E573" s="1"/>
      <c r="F573" s="1"/>
      <c r="G573" s="46" t="s">
        <v>267</v>
      </c>
      <c r="H573" s="46" t="s">
        <v>828</v>
      </c>
      <c r="I573" s="46" t="s">
        <v>78</v>
      </c>
      <c r="J573" s="4">
        <f t="shared" si="16"/>
        <v>1</v>
      </c>
      <c r="K573" s="4">
        <f t="shared" si="17"/>
        <v>1812</v>
      </c>
    </row>
    <row r="574" spans="1:11" x14ac:dyDescent="0.25">
      <c r="A574" s="4"/>
      <c r="B574" s="4">
        <v>181215</v>
      </c>
      <c r="C574" s="2">
        <v>0</v>
      </c>
      <c r="D574" s="2">
        <v>0</v>
      </c>
      <c r="E574" s="1"/>
      <c r="F574" s="1"/>
      <c r="G574" s="46" t="s">
        <v>269</v>
      </c>
      <c r="H574" s="46" t="s">
        <v>828</v>
      </c>
      <c r="I574" s="46" t="s">
        <v>78</v>
      </c>
      <c r="J574" s="4">
        <f t="shared" si="16"/>
        <v>1</v>
      </c>
      <c r="K574" s="4">
        <f t="shared" si="17"/>
        <v>1812</v>
      </c>
    </row>
    <row r="575" spans="1:11" x14ac:dyDescent="0.25">
      <c r="A575" s="4">
        <v>21</v>
      </c>
      <c r="B575" s="4">
        <v>210101</v>
      </c>
      <c r="C575" s="2">
        <v>0</v>
      </c>
      <c r="D575" s="2">
        <v>0</v>
      </c>
      <c r="E575" s="1"/>
      <c r="F575" s="1"/>
      <c r="G575" s="46" t="s">
        <v>270</v>
      </c>
      <c r="H575" s="46" t="s">
        <v>983</v>
      </c>
      <c r="I575" s="46" t="s">
        <v>936</v>
      </c>
      <c r="J575" s="4">
        <f t="shared" si="16"/>
        <v>2</v>
      </c>
      <c r="K575" s="4">
        <f t="shared" si="17"/>
        <v>2101</v>
      </c>
    </row>
    <row r="576" spans="1:11" x14ac:dyDescent="0.25">
      <c r="A576" s="4"/>
      <c r="B576" s="4">
        <v>210102</v>
      </c>
      <c r="C576" s="2">
        <v>0</v>
      </c>
      <c r="D576" s="2">
        <v>0</v>
      </c>
      <c r="E576" s="1"/>
      <c r="F576" s="1"/>
      <c r="G576" s="46" t="s">
        <v>271</v>
      </c>
      <c r="H576" s="46" t="s">
        <v>983</v>
      </c>
      <c r="I576" s="46" t="s">
        <v>936</v>
      </c>
      <c r="J576" s="4">
        <f t="shared" si="16"/>
        <v>2</v>
      </c>
      <c r="K576" s="4">
        <f t="shared" si="17"/>
        <v>2101</v>
      </c>
    </row>
    <row r="577" spans="1:11" x14ac:dyDescent="0.25">
      <c r="A577" s="4"/>
      <c r="B577" s="4">
        <v>210103</v>
      </c>
      <c r="C577" s="2">
        <v>0</v>
      </c>
      <c r="D577" s="2">
        <v>0</v>
      </c>
      <c r="E577" s="1"/>
      <c r="F577" s="1"/>
      <c r="G577" s="46" t="s">
        <v>272</v>
      </c>
      <c r="H577" s="46" t="s">
        <v>983</v>
      </c>
      <c r="I577" s="46" t="s">
        <v>936</v>
      </c>
      <c r="J577" s="4">
        <f t="shared" si="16"/>
        <v>2</v>
      </c>
      <c r="K577" s="4">
        <f t="shared" si="17"/>
        <v>2101</v>
      </c>
    </row>
    <row r="578" spans="1:11" x14ac:dyDescent="0.25">
      <c r="A578" s="4"/>
      <c r="B578" s="4">
        <v>210104</v>
      </c>
      <c r="C578" s="2">
        <v>0</v>
      </c>
      <c r="D578" s="2">
        <v>0</v>
      </c>
      <c r="E578" s="1"/>
      <c r="F578" s="1"/>
      <c r="G578" s="46" t="s">
        <v>273</v>
      </c>
      <c r="H578" s="46" t="s">
        <v>983</v>
      </c>
      <c r="I578" s="46" t="s">
        <v>936</v>
      </c>
      <c r="J578" s="4">
        <f t="shared" si="16"/>
        <v>2</v>
      </c>
      <c r="K578" s="4">
        <f t="shared" si="17"/>
        <v>2101</v>
      </c>
    </row>
    <row r="579" spans="1:11" x14ac:dyDescent="0.25">
      <c r="A579" s="4"/>
      <c r="B579" s="4">
        <v>210105</v>
      </c>
      <c r="C579" s="2">
        <v>0</v>
      </c>
      <c r="D579" s="2">
        <v>0</v>
      </c>
      <c r="E579" s="1"/>
      <c r="F579" s="1"/>
      <c r="G579" s="46" t="s">
        <v>274</v>
      </c>
      <c r="H579" s="46" t="s">
        <v>983</v>
      </c>
      <c r="I579" s="46" t="s">
        <v>936</v>
      </c>
      <c r="J579" s="4">
        <f t="shared" si="16"/>
        <v>2</v>
      </c>
      <c r="K579" s="4">
        <f t="shared" si="17"/>
        <v>2101</v>
      </c>
    </row>
    <row r="580" spans="1:11" x14ac:dyDescent="0.25">
      <c r="A580" s="4"/>
      <c r="B580" s="4">
        <v>210106</v>
      </c>
      <c r="C580" s="2">
        <v>0</v>
      </c>
      <c r="D580" s="2">
        <v>0</v>
      </c>
      <c r="E580" s="1"/>
      <c r="F580" s="1"/>
      <c r="G580" s="46" t="s">
        <v>275</v>
      </c>
      <c r="H580" s="46" t="s">
        <v>983</v>
      </c>
      <c r="I580" s="46" t="s">
        <v>936</v>
      </c>
      <c r="J580" s="4">
        <f t="shared" ref="J580:J643" si="18">+VALUE(LEFT(B580,1))</f>
        <v>2</v>
      </c>
      <c r="K580" s="4">
        <f t="shared" ref="K580:K643" si="19">+VALUE(LEFT(B580,4))</f>
        <v>2101</v>
      </c>
    </row>
    <row r="581" spans="1:11" x14ac:dyDescent="0.25">
      <c r="A581" s="4"/>
      <c r="B581" s="4">
        <v>210107</v>
      </c>
      <c r="C581" s="2">
        <v>0</v>
      </c>
      <c r="D581" s="2">
        <v>0</v>
      </c>
      <c r="E581" s="1"/>
      <c r="F581" s="1"/>
      <c r="G581" s="46" t="s">
        <v>276</v>
      </c>
      <c r="H581" s="46" t="s">
        <v>983</v>
      </c>
      <c r="I581" s="46" t="s">
        <v>936</v>
      </c>
      <c r="J581" s="4">
        <f t="shared" si="18"/>
        <v>2</v>
      </c>
      <c r="K581" s="4">
        <f t="shared" si="19"/>
        <v>2101</v>
      </c>
    </row>
    <row r="582" spans="1:11" x14ac:dyDescent="0.25">
      <c r="A582" s="4"/>
      <c r="B582" s="4">
        <v>210108</v>
      </c>
      <c r="C582" s="2">
        <v>0</v>
      </c>
      <c r="D582" s="2">
        <v>0</v>
      </c>
      <c r="E582" s="1"/>
      <c r="F582" s="1"/>
      <c r="G582" s="46" t="s">
        <v>277</v>
      </c>
      <c r="H582" s="46" t="s">
        <v>983</v>
      </c>
      <c r="I582" s="46" t="s">
        <v>936</v>
      </c>
      <c r="J582" s="4">
        <f t="shared" si="18"/>
        <v>2</v>
      </c>
      <c r="K582" s="4">
        <f t="shared" si="19"/>
        <v>2101</v>
      </c>
    </row>
    <row r="583" spans="1:11" ht="30" x14ac:dyDescent="0.25">
      <c r="A583" s="4"/>
      <c r="B583" s="4">
        <v>210109</v>
      </c>
      <c r="C583" s="2">
        <v>0</v>
      </c>
      <c r="D583" s="2">
        <v>0</v>
      </c>
      <c r="E583" s="1"/>
      <c r="F583" s="1"/>
      <c r="G583" s="46" t="s">
        <v>278</v>
      </c>
      <c r="H583" s="46" t="s">
        <v>983</v>
      </c>
      <c r="I583" s="46" t="s">
        <v>936</v>
      </c>
      <c r="J583" s="4">
        <f t="shared" si="18"/>
        <v>2</v>
      </c>
      <c r="K583" s="4">
        <f t="shared" si="19"/>
        <v>2101</v>
      </c>
    </row>
    <row r="584" spans="1:11" ht="30" x14ac:dyDescent="0.25">
      <c r="A584" s="4"/>
      <c r="B584" s="4">
        <v>210110</v>
      </c>
      <c r="C584" s="2">
        <v>0</v>
      </c>
      <c r="D584" s="2">
        <v>0</v>
      </c>
      <c r="E584" s="1"/>
      <c r="F584" s="1"/>
      <c r="G584" s="46" t="s">
        <v>279</v>
      </c>
      <c r="H584" s="46" t="s">
        <v>983</v>
      </c>
      <c r="I584" s="46" t="s">
        <v>936</v>
      </c>
      <c r="J584" s="4">
        <f t="shared" si="18"/>
        <v>2</v>
      </c>
      <c r="K584" s="4">
        <f t="shared" si="19"/>
        <v>2101</v>
      </c>
    </row>
    <row r="585" spans="1:11" ht="30" x14ac:dyDescent="0.25">
      <c r="A585" s="4"/>
      <c r="B585" s="4">
        <v>210111</v>
      </c>
      <c r="C585" s="2">
        <v>0</v>
      </c>
      <c r="D585" s="2">
        <v>0</v>
      </c>
      <c r="E585" s="1"/>
      <c r="F585" s="1"/>
      <c r="G585" s="46" t="s">
        <v>280</v>
      </c>
      <c r="H585" s="46" t="s">
        <v>983</v>
      </c>
      <c r="I585" s="46" t="s">
        <v>936</v>
      </c>
      <c r="J585" s="4">
        <f t="shared" si="18"/>
        <v>2</v>
      </c>
      <c r="K585" s="4">
        <f t="shared" si="19"/>
        <v>2101</v>
      </c>
    </row>
    <row r="586" spans="1:11" x14ac:dyDescent="0.25">
      <c r="A586" s="4"/>
      <c r="B586" s="4">
        <v>210112</v>
      </c>
      <c r="C586" s="2">
        <v>0</v>
      </c>
      <c r="D586" s="2">
        <v>0</v>
      </c>
      <c r="E586" s="1"/>
      <c r="F586" s="1"/>
      <c r="G586" s="46" t="s">
        <v>281</v>
      </c>
      <c r="H586" s="46" t="s">
        <v>983</v>
      </c>
      <c r="I586" s="46" t="s">
        <v>936</v>
      </c>
      <c r="J586" s="4">
        <f t="shared" si="18"/>
        <v>2</v>
      </c>
      <c r="K586" s="4">
        <f t="shared" si="19"/>
        <v>2101</v>
      </c>
    </row>
    <row r="587" spans="1:11" ht="30" x14ac:dyDescent="0.25">
      <c r="A587" s="4"/>
      <c r="B587" s="4">
        <v>210113</v>
      </c>
      <c r="C587" s="2">
        <v>0</v>
      </c>
      <c r="D587" s="2">
        <v>0</v>
      </c>
      <c r="E587" s="1"/>
      <c r="F587" s="1"/>
      <c r="G587" s="46" t="s">
        <v>1064</v>
      </c>
      <c r="H587" s="46" t="s">
        <v>983</v>
      </c>
      <c r="I587" s="46" t="s">
        <v>936</v>
      </c>
      <c r="J587" s="4">
        <f t="shared" si="18"/>
        <v>2</v>
      </c>
      <c r="K587" s="4">
        <f t="shared" si="19"/>
        <v>2101</v>
      </c>
    </row>
    <row r="588" spans="1:11" x14ac:dyDescent="0.25">
      <c r="A588" s="4"/>
      <c r="B588" s="4">
        <v>210114</v>
      </c>
      <c r="C588" s="2">
        <v>0</v>
      </c>
      <c r="D588" s="2">
        <v>0</v>
      </c>
      <c r="E588" s="1"/>
      <c r="F588" s="1"/>
      <c r="G588" s="46" t="s">
        <v>136</v>
      </c>
      <c r="H588" s="46" t="s">
        <v>983</v>
      </c>
      <c r="I588" s="46" t="s">
        <v>936</v>
      </c>
      <c r="J588" s="4">
        <f t="shared" si="18"/>
        <v>2</v>
      </c>
      <c r="K588" s="4">
        <f t="shared" si="19"/>
        <v>2101</v>
      </c>
    </row>
    <row r="589" spans="1:11" x14ac:dyDescent="0.25">
      <c r="A589" s="4"/>
      <c r="B589" s="4">
        <v>210115</v>
      </c>
      <c r="C589" s="2">
        <v>0</v>
      </c>
      <c r="D589" s="2">
        <v>0</v>
      </c>
      <c r="E589" s="1"/>
      <c r="F589" s="1"/>
      <c r="G589" s="46" t="s">
        <v>282</v>
      </c>
      <c r="H589" s="46" t="s">
        <v>983</v>
      </c>
      <c r="I589" s="46" t="s">
        <v>936</v>
      </c>
      <c r="J589" s="4">
        <f t="shared" si="18"/>
        <v>2</v>
      </c>
      <c r="K589" s="4">
        <f t="shared" si="19"/>
        <v>2101</v>
      </c>
    </row>
    <row r="590" spans="1:11" ht="30" x14ac:dyDescent="0.25">
      <c r="A590" s="4"/>
      <c r="B590" s="4">
        <v>210201</v>
      </c>
      <c r="C590" s="2">
        <v>0</v>
      </c>
      <c r="D590" s="2">
        <v>0</v>
      </c>
      <c r="E590" s="1"/>
      <c r="F590" s="1"/>
      <c r="G590" s="46" t="s">
        <v>270</v>
      </c>
      <c r="H590" s="46" t="s">
        <v>829</v>
      </c>
      <c r="I590" s="46" t="s">
        <v>936</v>
      </c>
      <c r="J590" s="4">
        <f t="shared" si="18"/>
        <v>2</v>
      </c>
      <c r="K590" s="4">
        <f t="shared" si="19"/>
        <v>2102</v>
      </c>
    </row>
    <row r="591" spans="1:11" ht="30" x14ac:dyDescent="0.25">
      <c r="A591" s="4"/>
      <c r="B591" s="4">
        <v>210202</v>
      </c>
      <c r="C591" s="2">
        <v>0</v>
      </c>
      <c r="D591" s="2">
        <v>0</v>
      </c>
      <c r="E591" s="1"/>
      <c r="F591" s="1"/>
      <c r="G591" s="46" t="s">
        <v>271</v>
      </c>
      <c r="H591" s="46" t="s">
        <v>829</v>
      </c>
      <c r="I591" s="46" t="s">
        <v>936</v>
      </c>
      <c r="J591" s="4">
        <f t="shared" si="18"/>
        <v>2</v>
      </c>
      <c r="K591" s="4">
        <f t="shared" si="19"/>
        <v>2102</v>
      </c>
    </row>
    <row r="592" spans="1:11" ht="30" x14ac:dyDescent="0.25">
      <c r="A592" s="4"/>
      <c r="B592" s="4">
        <v>210203</v>
      </c>
      <c r="C592" s="2">
        <v>0</v>
      </c>
      <c r="D592" s="2">
        <v>0</v>
      </c>
      <c r="E592" s="1"/>
      <c r="F592" s="1"/>
      <c r="G592" s="46" t="s">
        <v>272</v>
      </c>
      <c r="H592" s="46" t="s">
        <v>829</v>
      </c>
      <c r="I592" s="46" t="s">
        <v>936</v>
      </c>
      <c r="J592" s="4">
        <f t="shared" si="18"/>
        <v>2</v>
      </c>
      <c r="K592" s="4">
        <f t="shared" si="19"/>
        <v>2102</v>
      </c>
    </row>
    <row r="593" spans="1:11" ht="30" x14ac:dyDescent="0.25">
      <c r="A593" s="4"/>
      <c r="B593" s="4">
        <v>210204</v>
      </c>
      <c r="C593" s="2">
        <v>0</v>
      </c>
      <c r="D593" s="2">
        <v>0</v>
      </c>
      <c r="E593" s="1"/>
      <c r="F593" s="1"/>
      <c r="G593" s="46" t="s">
        <v>273</v>
      </c>
      <c r="H593" s="46" t="s">
        <v>829</v>
      </c>
      <c r="I593" s="46" t="s">
        <v>936</v>
      </c>
      <c r="J593" s="4">
        <f t="shared" si="18"/>
        <v>2</v>
      </c>
      <c r="K593" s="4">
        <f t="shared" si="19"/>
        <v>2102</v>
      </c>
    </row>
    <row r="594" spans="1:11" ht="30" x14ac:dyDescent="0.25">
      <c r="A594" s="4"/>
      <c r="B594" s="4">
        <v>210205</v>
      </c>
      <c r="C594" s="2">
        <v>0</v>
      </c>
      <c r="D594" s="2">
        <v>0</v>
      </c>
      <c r="E594" s="1"/>
      <c r="F594" s="1"/>
      <c r="G594" s="46" t="s">
        <v>274</v>
      </c>
      <c r="H594" s="46" t="s">
        <v>829</v>
      </c>
      <c r="I594" s="46" t="s">
        <v>936</v>
      </c>
      <c r="J594" s="4">
        <f t="shared" si="18"/>
        <v>2</v>
      </c>
      <c r="K594" s="4">
        <f t="shared" si="19"/>
        <v>2102</v>
      </c>
    </row>
    <row r="595" spans="1:11" ht="30" x14ac:dyDescent="0.25">
      <c r="A595" s="4"/>
      <c r="B595" s="4">
        <v>210206</v>
      </c>
      <c r="C595" s="2">
        <v>0</v>
      </c>
      <c r="D595" s="2">
        <v>0</v>
      </c>
      <c r="E595" s="1"/>
      <c r="F595" s="1"/>
      <c r="G595" s="46" t="s">
        <v>275</v>
      </c>
      <c r="H595" s="46" t="s">
        <v>829</v>
      </c>
      <c r="I595" s="46" t="s">
        <v>936</v>
      </c>
      <c r="J595" s="4">
        <f t="shared" si="18"/>
        <v>2</v>
      </c>
      <c r="K595" s="4">
        <f t="shared" si="19"/>
        <v>2102</v>
      </c>
    </row>
    <row r="596" spans="1:11" ht="30" x14ac:dyDescent="0.25">
      <c r="A596" s="4"/>
      <c r="B596" s="4">
        <v>210207</v>
      </c>
      <c r="C596" s="2">
        <v>0</v>
      </c>
      <c r="D596" s="2">
        <v>0</v>
      </c>
      <c r="E596" s="1"/>
      <c r="F596" s="1"/>
      <c r="G596" s="46" t="s">
        <v>276</v>
      </c>
      <c r="H596" s="46" t="s">
        <v>829</v>
      </c>
      <c r="I596" s="46" t="s">
        <v>936</v>
      </c>
      <c r="J596" s="4">
        <f t="shared" si="18"/>
        <v>2</v>
      </c>
      <c r="K596" s="4">
        <f t="shared" si="19"/>
        <v>2102</v>
      </c>
    </row>
    <row r="597" spans="1:11" ht="30" x14ac:dyDescent="0.25">
      <c r="A597" s="4"/>
      <c r="B597" s="4">
        <v>210208</v>
      </c>
      <c r="C597" s="2">
        <v>0</v>
      </c>
      <c r="D597" s="2">
        <v>0</v>
      </c>
      <c r="E597" s="1"/>
      <c r="F597" s="1"/>
      <c r="G597" s="46" t="s">
        <v>277</v>
      </c>
      <c r="H597" s="46" t="s">
        <v>829</v>
      </c>
      <c r="I597" s="46" t="s">
        <v>936</v>
      </c>
      <c r="J597" s="4">
        <f t="shared" si="18"/>
        <v>2</v>
      </c>
      <c r="K597" s="4">
        <f t="shared" si="19"/>
        <v>2102</v>
      </c>
    </row>
    <row r="598" spans="1:11" ht="30" x14ac:dyDescent="0.25">
      <c r="A598" s="4"/>
      <c r="B598" s="4">
        <v>210209</v>
      </c>
      <c r="C598" s="2">
        <v>0</v>
      </c>
      <c r="D598" s="2">
        <v>0</v>
      </c>
      <c r="E598" s="1"/>
      <c r="F598" s="1"/>
      <c r="G598" s="46" t="s">
        <v>278</v>
      </c>
      <c r="H598" s="46" t="s">
        <v>829</v>
      </c>
      <c r="I598" s="46" t="s">
        <v>936</v>
      </c>
      <c r="J598" s="4">
        <f t="shared" si="18"/>
        <v>2</v>
      </c>
      <c r="K598" s="4">
        <f t="shared" si="19"/>
        <v>2102</v>
      </c>
    </row>
    <row r="599" spans="1:11" ht="30" x14ac:dyDescent="0.25">
      <c r="A599" s="4"/>
      <c r="B599" s="4">
        <v>210210</v>
      </c>
      <c r="C599" s="2">
        <v>0</v>
      </c>
      <c r="D599" s="2">
        <v>0</v>
      </c>
      <c r="E599" s="1"/>
      <c r="F599" s="1"/>
      <c r="G599" s="46" t="s">
        <v>279</v>
      </c>
      <c r="H599" s="46" t="s">
        <v>829</v>
      </c>
      <c r="I599" s="46" t="s">
        <v>936</v>
      </c>
      <c r="J599" s="4">
        <f t="shared" si="18"/>
        <v>2</v>
      </c>
      <c r="K599" s="4">
        <f t="shared" si="19"/>
        <v>2102</v>
      </c>
    </row>
    <row r="600" spans="1:11" ht="30" x14ac:dyDescent="0.25">
      <c r="A600" s="4"/>
      <c r="B600" s="4">
        <v>210211</v>
      </c>
      <c r="C600" s="2">
        <v>0</v>
      </c>
      <c r="D600" s="2">
        <v>0</v>
      </c>
      <c r="E600" s="1"/>
      <c r="F600" s="1"/>
      <c r="G600" s="46" t="s">
        <v>280</v>
      </c>
      <c r="H600" s="46" t="s">
        <v>829</v>
      </c>
      <c r="I600" s="46" t="s">
        <v>936</v>
      </c>
      <c r="J600" s="4">
        <f t="shared" si="18"/>
        <v>2</v>
      </c>
      <c r="K600" s="4">
        <f t="shared" si="19"/>
        <v>2102</v>
      </c>
    </row>
    <row r="601" spans="1:11" ht="30" x14ac:dyDescent="0.25">
      <c r="A601" s="4"/>
      <c r="B601" s="4">
        <v>210213</v>
      </c>
      <c r="C601" s="2">
        <v>0</v>
      </c>
      <c r="D601" s="2">
        <v>0</v>
      </c>
      <c r="E601" s="1"/>
      <c r="F601" s="1"/>
      <c r="G601" s="46" t="s">
        <v>1064</v>
      </c>
      <c r="H601" s="46" t="s">
        <v>829</v>
      </c>
      <c r="I601" s="46" t="s">
        <v>936</v>
      </c>
      <c r="J601" s="4">
        <f t="shared" si="18"/>
        <v>2</v>
      </c>
      <c r="K601" s="4">
        <f t="shared" si="19"/>
        <v>2102</v>
      </c>
    </row>
    <row r="602" spans="1:11" ht="30" x14ac:dyDescent="0.25">
      <c r="A602" s="4"/>
      <c r="B602" s="4">
        <v>210214</v>
      </c>
      <c r="C602" s="2">
        <v>0</v>
      </c>
      <c r="D602" s="2">
        <v>0</v>
      </c>
      <c r="E602" s="1"/>
      <c r="F602" s="1"/>
      <c r="G602" s="46" t="s">
        <v>136</v>
      </c>
      <c r="H602" s="46" t="s">
        <v>829</v>
      </c>
      <c r="I602" s="46" t="s">
        <v>936</v>
      </c>
      <c r="J602" s="4">
        <f t="shared" si="18"/>
        <v>2</v>
      </c>
      <c r="K602" s="4">
        <f t="shared" si="19"/>
        <v>2102</v>
      </c>
    </row>
    <row r="603" spans="1:11" ht="30" x14ac:dyDescent="0.25">
      <c r="A603" s="4"/>
      <c r="B603" s="4">
        <v>210215</v>
      </c>
      <c r="C603" s="2">
        <v>0</v>
      </c>
      <c r="D603" s="2">
        <v>0</v>
      </c>
      <c r="E603" s="1"/>
      <c r="F603" s="1"/>
      <c r="G603" s="46" t="s">
        <v>282</v>
      </c>
      <c r="H603" s="46" t="s">
        <v>829</v>
      </c>
      <c r="I603" s="46" t="s">
        <v>936</v>
      </c>
      <c r="J603" s="4">
        <f t="shared" si="18"/>
        <v>2</v>
      </c>
      <c r="K603" s="4">
        <f t="shared" si="19"/>
        <v>2102</v>
      </c>
    </row>
    <row r="604" spans="1:11" ht="30" x14ac:dyDescent="0.25">
      <c r="A604" s="4"/>
      <c r="B604" s="4">
        <v>210301</v>
      </c>
      <c r="C604" s="2">
        <v>0</v>
      </c>
      <c r="D604" s="2">
        <v>0</v>
      </c>
      <c r="E604" s="1"/>
      <c r="F604" s="1"/>
      <c r="G604" s="46" t="s">
        <v>270</v>
      </c>
      <c r="H604" s="46" t="s">
        <v>984</v>
      </c>
      <c r="I604" s="46" t="s">
        <v>936</v>
      </c>
      <c r="J604" s="4">
        <f t="shared" si="18"/>
        <v>2</v>
      </c>
      <c r="K604" s="4">
        <f t="shared" si="19"/>
        <v>2103</v>
      </c>
    </row>
    <row r="605" spans="1:11" ht="30" x14ac:dyDescent="0.25">
      <c r="A605" s="4"/>
      <c r="B605" s="4">
        <v>210302</v>
      </c>
      <c r="C605" s="2">
        <v>0</v>
      </c>
      <c r="D605" s="2">
        <v>0</v>
      </c>
      <c r="E605" s="1"/>
      <c r="F605" s="1"/>
      <c r="G605" s="46" t="s">
        <v>271</v>
      </c>
      <c r="H605" s="46" t="s">
        <v>984</v>
      </c>
      <c r="I605" s="46" t="s">
        <v>936</v>
      </c>
      <c r="J605" s="4">
        <f t="shared" si="18"/>
        <v>2</v>
      </c>
      <c r="K605" s="4">
        <f t="shared" si="19"/>
        <v>2103</v>
      </c>
    </row>
    <row r="606" spans="1:11" ht="30" x14ac:dyDescent="0.25">
      <c r="A606" s="4"/>
      <c r="B606" s="4">
        <v>210303</v>
      </c>
      <c r="C606" s="2">
        <v>0</v>
      </c>
      <c r="D606" s="2">
        <v>0</v>
      </c>
      <c r="E606" s="1"/>
      <c r="F606" s="1"/>
      <c r="G606" s="46" t="s">
        <v>272</v>
      </c>
      <c r="H606" s="46" t="s">
        <v>984</v>
      </c>
      <c r="I606" s="46" t="s">
        <v>936</v>
      </c>
      <c r="J606" s="4">
        <f t="shared" si="18"/>
        <v>2</v>
      </c>
      <c r="K606" s="4">
        <f t="shared" si="19"/>
        <v>2103</v>
      </c>
    </row>
    <row r="607" spans="1:11" ht="30" x14ac:dyDescent="0.25">
      <c r="A607" s="4"/>
      <c r="B607" s="4">
        <v>210304</v>
      </c>
      <c r="C607" s="2">
        <v>0</v>
      </c>
      <c r="D607" s="2">
        <v>0</v>
      </c>
      <c r="E607" s="1"/>
      <c r="F607" s="1"/>
      <c r="G607" s="46" t="s">
        <v>273</v>
      </c>
      <c r="H607" s="46" t="s">
        <v>984</v>
      </c>
      <c r="I607" s="46" t="s">
        <v>936</v>
      </c>
      <c r="J607" s="4">
        <f t="shared" si="18"/>
        <v>2</v>
      </c>
      <c r="K607" s="4">
        <f t="shared" si="19"/>
        <v>2103</v>
      </c>
    </row>
    <row r="608" spans="1:11" ht="30" x14ac:dyDescent="0.25">
      <c r="A608" s="4"/>
      <c r="B608" s="4">
        <v>210305</v>
      </c>
      <c r="C608" s="2">
        <v>0</v>
      </c>
      <c r="D608" s="2">
        <v>0</v>
      </c>
      <c r="E608" s="1"/>
      <c r="F608" s="1"/>
      <c r="G608" s="46" t="s">
        <v>274</v>
      </c>
      <c r="H608" s="46" t="s">
        <v>984</v>
      </c>
      <c r="I608" s="46" t="s">
        <v>936</v>
      </c>
      <c r="J608" s="4">
        <f t="shared" si="18"/>
        <v>2</v>
      </c>
      <c r="K608" s="4">
        <f t="shared" si="19"/>
        <v>2103</v>
      </c>
    </row>
    <row r="609" spans="1:11" ht="30" x14ac:dyDescent="0.25">
      <c r="A609" s="4"/>
      <c r="B609" s="4">
        <v>210306</v>
      </c>
      <c r="C609" s="2">
        <v>0</v>
      </c>
      <c r="D609" s="2">
        <v>0</v>
      </c>
      <c r="E609" s="1"/>
      <c r="F609" s="1"/>
      <c r="G609" s="46" t="s">
        <v>275</v>
      </c>
      <c r="H609" s="46" t="s">
        <v>984</v>
      </c>
      <c r="I609" s="46" t="s">
        <v>936</v>
      </c>
      <c r="J609" s="4">
        <f t="shared" si="18"/>
        <v>2</v>
      </c>
      <c r="K609" s="4">
        <f t="shared" si="19"/>
        <v>2103</v>
      </c>
    </row>
    <row r="610" spans="1:11" ht="30" x14ac:dyDescent="0.25">
      <c r="A610" s="4"/>
      <c r="B610" s="4">
        <v>210307</v>
      </c>
      <c r="C610" s="2">
        <v>0</v>
      </c>
      <c r="D610" s="2">
        <v>0</v>
      </c>
      <c r="E610" s="1"/>
      <c r="F610" s="1"/>
      <c r="G610" s="46" t="s">
        <v>276</v>
      </c>
      <c r="H610" s="46" t="s">
        <v>984</v>
      </c>
      <c r="I610" s="46" t="s">
        <v>936</v>
      </c>
      <c r="J610" s="4">
        <f t="shared" si="18"/>
        <v>2</v>
      </c>
      <c r="K610" s="4">
        <f t="shared" si="19"/>
        <v>2103</v>
      </c>
    </row>
    <row r="611" spans="1:11" ht="30" x14ac:dyDescent="0.25">
      <c r="A611" s="4"/>
      <c r="B611" s="4">
        <v>210308</v>
      </c>
      <c r="C611" s="2">
        <v>0</v>
      </c>
      <c r="D611" s="2">
        <v>0</v>
      </c>
      <c r="E611" s="1"/>
      <c r="F611" s="1"/>
      <c r="G611" s="46" t="s">
        <v>277</v>
      </c>
      <c r="H611" s="46" t="s">
        <v>984</v>
      </c>
      <c r="I611" s="46" t="s">
        <v>936</v>
      </c>
      <c r="J611" s="4">
        <f t="shared" si="18"/>
        <v>2</v>
      </c>
      <c r="K611" s="4">
        <f t="shared" si="19"/>
        <v>2103</v>
      </c>
    </row>
    <row r="612" spans="1:11" ht="30" x14ac:dyDescent="0.25">
      <c r="A612" s="4"/>
      <c r="B612" s="4">
        <v>210309</v>
      </c>
      <c r="C612" s="2">
        <v>0</v>
      </c>
      <c r="D612" s="2">
        <v>0</v>
      </c>
      <c r="E612" s="1"/>
      <c r="F612" s="1"/>
      <c r="G612" s="46" t="s">
        <v>278</v>
      </c>
      <c r="H612" s="46" t="s">
        <v>984</v>
      </c>
      <c r="I612" s="46" t="s">
        <v>936</v>
      </c>
      <c r="J612" s="4">
        <f t="shared" si="18"/>
        <v>2</v>
      </c>
      <c r="K612" s="4">
        <f t="shared" si="19"/>
        <v>2103</v>
      </c>
    </row>
    <row r="613" spans="1:11" ht="30" x14ac:dyDescent="0.25">
      <c r="A613" s="4"/>
      <c r="B613" s="4">
        <v>210310</v>
      </c>
      <c r="C613" s="2">
        <v>0</v>
      </c>
      <c r="D613" s="2">
        <v>0</v>
      </c>
      <c r="E613" s="1"/>
      <c r="F613" s="1"/>
      <c r="G613" s="46" t="s">
        <v>279</v>
      </c>
      <c r="H613" s="46" t="s">
        <v>984</v>
      </c>
      <c r="I613" s="46" t="s">
        <v>936</v>
      </c>
      <c r="J613" s="4">
        <f t="shared" si="18"/>
        <v>2</v>
      </c>
      <c r="K613" s="4">
        <f t="shared" si="19"/>
        <v>2103</v>
      </c>
    </row>
    <row r="614" spans="1:11" ht="30" x14ac:dyDescent="0.25">
      <c r="A614" s="4"/>
      <c r="B614" s="4">
        <v>210311</v>
      </c>
      <c r="C614" s="2">
        <v>0</v>
      </c>
      <c r="D614" s="2">
        <v>0</v>
      </c>
      <c r="E614" s="1"/>
      <c r="F614" s="1"/>
      <c r="G614" s="46" t="s">
        <v>280</v>
      </c>
      <c r="H614" s="46" t="s">
        <v>984</v>
      </c>
      <c r="I614" s="46" t="s">
        <v>936</v>
      </c>
      <c r="J614" s="4">
        <f t="shared" si="18"/>
        <v>2</v>
      </c>
      <c r="K614" s="4">
        <f t="shared" si="19"/>
        <v>2103</v>
      </c>
    </row>
    <row r="615" spans="1:11" ht="30" x14ac:dyDescent="0.25">
      <c r="A615" s="4"/>
      <c r="B615" s="4">
        <v>210313</v>
      </c>
      <c r="C615" s="2">
        <v>0</v>
      </c>
      <c r="D615" s="2">
        <v>0</v>
      </c>
      <c r="E615" s="1"/>
      <c r="F615" s="1"/>
      <c r="G615" s="46" t="s">
        <v>1064</v>
      </c>
      <c r="H615" s="46" t="s">
        <v>984</v>
      </c>
      <c r="I615" s="46" t="s">
        <v>936</v>
      </c>
      <c r="J615" s="4">
        <f t="shared" si="18"/>
        <v>2</v>
      </c>
      <c r="K615" s="4">
        <f t="shared" si="19"/>
        <v>2103</v>
      </c>
    </row>
    <row r="616" spans="1:11" ht="30" x14ac:dyDescent="0.25">
      <c r="A616" s="4"/>
      <c r="B616" s="4">
        <v>210314</v>
      </c>
      <c r="C616" s="2">
        <v>0</v>
      </c>
      <c r="D616" s="2">
        <v>0</v>
      </c>
      <c r="E616" s="1"/>
      <c r="F616" s="1"/>
      <c r="G616" s="46" t="s">
        <v>136</v>
      </c>
      <c r="H616" s="46" t="s">
        <v>984</v>
      </c>
      <c r="I616" s="46" t="s">
        <v>936</v>
      </c>
      <c r="J616" s="4">
        <f t="shared" si="18"/>
        <v>2</v>
      </c>
      <c r="K616" s="4">
        <f t="shared" si="19"/>
        <v>2103</v>
      </c>
    </row>
    <row r="617" spans="1:11" ht="30" x14ac:dyDescent="0.25">
      <c r="A617" s="4"/>
      <c r="B617" s="4">
        <v>210315</v>
      </c>
      <c r="C617" s="2">
        <v>0</v>
      </c>
      <c r="D617" s="2">
        <v>0</v>
      </c>
      <c r="E617" s="1"/>
      <c r="F617" s="1"/>
      <c r="G617" s="46" t="s">
        <v>282</v>
      </c>
      <c r="H617" s="46" t="s">
        <v>984</v>
      </c>
      <c r="I617" s="46" t="s">
        <v>936</v>
      </c>
      <c r="J617" s="4">
        <f t="shared" si="18"/>
        <v>2</v>
      </c>
      <c r="K617" s="4">
        <f t="shared" si="19"/>
        <v>2103</v>
      </c>
    </row>
    <row r="618" spans="1:11" x14ac:dyDescent="0.25">
      <c r="A618" s="4"/>
      <c r="B618" s="4">
        <v>210501</v>
      </c>
      <c r="C618" s="2">
        <v>0</v>
      </c>
      <c r="D618" s="2">
        <v>0</v>
      </c>
      <c r="E618" s="1"/>
      <c r="F618" s="1"/>
      <c r="G618" s="46" t="s">
        <v>283</v>
      </c>
      <c r="H618" s="46" t="s">
        <v>985</v>
      </c>
      <c r="I618" s="46" t="s">
        <v>936</v>
      </c>
      <c r="J618" s="4">
        <f t="shared" si="18"/>
        <v>2</v>
      </c>
      <c r="K618" s="4">
        <f t="shared" si="19"/>
        <v>2105</v>
      </c>
    </row>
    <row r="619" spans="1:11" x14ac:dyDescent="0.25">
      <c r="A619" s="4"/>
      <c r="B619" s="4">
        <v>210502</v>
      </c>
      <c r="C619" s="2">
        <v>0</v>
      </c>
      <c r="D619" s="2">
        <v>0</v>
      </c>
      <c r="E619" s="1"/>
      <c r="F619" s="1"/>
      <c r="G619" s="46" t="s">
        <v>284</v>
      </c>
      <c r="H619" s="46" t="s">
        <v>985</v>
      </c>
      <c r="I619" s="46" t="s">
        <v>936</v>
      </c>
      <c r="J619" s="4">
        <f t="shared" si="18"/>
        <v>2</v>
      </c>
      <c r="K619" s="4">
        <f t="shared" si="19"/>
        <v>2105</v>
      </c>
    </row>
    <row r="620" spans="1:11" x14ac:dyDescent="0.25">
      <c r="A620" s="4"/>
      <c r="B620" s="4">
        <v>210503</v>
      </c>
      <c r="C620" s="2">
        <v>0</v>
      </c>
      <c r="D620" s="2">
        <v>0</v>
      </c>
      <c r="E620" s="1"/>
      <c r="F620" s="1"/>
      <c r="G620" s="46" t="s">
        <v>285</v>
      </c>
      <c r="H620" s="46" t="s">
        <v>985</v>
      </c>
      <c r="I620" s="46" t="s">
        <v>936</v>
      </c>
      <c r="J620" s="4">
        <f t="shared" si="18"/>
        <v>2</v>
      </c>
      <c r="K620" s="4">
        <f t="shared" si="19"/>
        <v>2105</v>
      </c>
    </row>
    <row r="621" spans="1:11" x14ac:dyDescent="0.25">
      <c r="A621" s="4"/>
      <c r="B621" s="4">
        <v>210504</v>
      </c>
      <c r="C621" s="2">
        <v>0</v>
      </c>
      <c r="D621" s="2">
        <v>0</v>
      </c>
      <c r="E621" s="1"/>
      <c r="F621" s="1"/>
      <c r="G621" s="46" t="s">
        <v>286</v>
      </c>
      <c r="H621" s="46" t="s">
        <v>985</v>
      </c>
      <c r="I621" s="46" t="s">
        <v>936</v>
      </c>
      <c r="J621" s="4">
        <f t="shared" si="18"/>
        <v>2</v>
      </c>
      <c r="K621" s="4">
        <f t="shared" si="19"/>
        <v>2105</v>
      </c>
    </row>
    <row r="622" spans="1:11" x14ac:dyDescent="0.25">
      <c r="A622" s="4"/>
      <c r="B622" s="4">
        <v>210505</v>
      </c>
      <c r="C622" s="2">
        <v>0</v>
      </c>
      <c r="D622" s="2">
        <v>0</v>
      </c>
      <c r="E622" s="1"/>
      <c r="F622" s="1"/>
      <c r="G622" s="46" t="s">
        <v>1042</v>
      </c>
      <c r="H622" s="46" t="s">
        <v>985</v>
      </c>
      <c r="I622" s="46" t="s">
        <v>936</v>
      </c>
      <c r="J622" s="4">
        <f t="shared" si="18"/>
        <v>2</v>
      </c>
      <c r="K622" s="4">
        <f t="shared" si="19"/>
        <v>2105</v>
      </c>
    </row>
    <row r="623" spans="1:11" x14ac:dyDescent="0.25">
      <c r="A623" s="4"/>
      <c r="B623" s="4">
        <v>210506</v>
      </c>
      <c r="C623" s="2">
        <v>0</v>
      </c>
      <c r="D623" s="2">
        <v>0</v>
      </c>
      <c r="E623" s="1"/>
      <c r="F623" s="1"/>
      <c r="G623" s="46" t="s">
        <v>287</v>
      </c>
      <c r="H623" s="46" t="s">
        <v>985</v>
      </c>
      <c r="I623" s="46" t="s">
        <v>936</v>
      </c>
      <c r="J623" s="4">
        <f t="shared" si="18"/>
        <v>2</v>
      </c>
      <c r="K623" s="4">
        <f t="shared" si="19"/>
        <v>2105</v>
      </c>
    </row>
    <row r="624" spans="1:11" x14ac:dyDescent="0.25">
      <c r="A624" s="4"/>
      <c r="B624" s="4">
        <v>210601</v>
      </c>
      <c r="C624" s="2">
        <v>0</v>
      </c>
      <c r="D624" s="2">
        <v>0</v>
      </c>
      <c r="E624" s="1"/>
      <c r="F624" s="1"/>
      <c r="G624" s="46" t="s">
        <v>283</v>
      </c>
      <c r="H624" s="46" t="s">
        <v>830</v>
      </c>
      <c r="I624" s="46" t="s">
        <v>936</v>
      </c>
      <c r="J624" s="4">
        <f t="shared" si="18"/>
        <v>2</v>
      </c>
      <c r="K624" s="4">
        <f t="shared" si="19"/>
        <v>2106</v>
      </c>
    </row>
    <row r="625" spans="1:11" x14ac:dyDescent="0.25">
      <c r="A625" s="4"/>
      <c r="B625" s="4">
        <v>210602</v>
      </c>
      <c r="C625" s="2">
        <v>0</v>
      </c>
      <c r="D625" s="2">
        <v>0</v>
      </c>
      <c r="E625" s="1"/>
      <c r="F625" s="1"/>
      <c r="G625" s="46" t="s">
        <v>284</v>
      </c>
      <c r="H625" s="46" t="s">
        <v>830</v>
      </c>
      <c r="I625" s="46" t="s">
        <v>936</v>
      </c>
      <c r="J625" s="4">
        <f t="shared" si="18"/>
        <v>2</v>
      </c>
      <c r="K625" s="4">
        <f t="shared" si="19"/>
        <v>2106</v>
      </c>
    </row>
    <row r="626" spans="1:11" x14ac:dyDescent="0.25">
      <c r="A626" s="4"/>
      <c r="B626" s="4">
        <v>210603</v>
      </c>
      <c r="C626" s="2">
        <v>0</v>
      </c>
      <c r="D626" s="2">
        <v>0</v>
      </c>
      <c r="E626" s="1"/>
      <c r="F626" s="1"/>
      <c r="G626" s="46" t="s">
        <v>285</v>
      </c>
      <c r="H626" s="46" t="s">
        <v>830</v>
      </c>
      <c r="I626" s="46" t="s">
        <v>936</v>
      </c>
      <c r="J626" s="4">
        <f t="shared" si="18"/>
        <v>2</v>
      </c>
      <c r="K626" s="4">
        <f t="shared" si="19"/>
        <v>2106</v>
      </c>
    </row>
    <row r="627" spans="1:11" x14ac:dyDescent="0.25">
      <c r="A627" s="4"/>
      <c r="B627" s="4">
        <v>210604</v>
      </c>
      <c r="C627" s="2">
        <v>0</v>
      </c>
      <c r="D627" s="2">
        <v>0</v>
      </c>
      <c r="E627" s="1"/>
      <c r="F627" s="1"/>
      <c r="G627" s="46" t="s">
        <v>286</v>
      </c>
      <c r="H627" s="46" t="s">
        <v>830</v>
      </c>
      <c r="I627" s="46" t="s">
        <v>936</v>
      </c>
      <c r="J627" s="4">
        <f t="shared" si="18"/>
        <v>2</v>
      </c>
      <c r="K627" s="4">
        <f t="shared" si="19"/>
        <v>2106</v>
      </c>
    </row>
    <row r="628" spans="1:11" x14ac:dyDescent="0.25">
      <c r="A628" s="4"/>
      <c r="B628" s="4">
        <v>210605</v>
      </c>
      <c r="C628" s="2">
        <v>0</v>
      </c>
      <c r="D628" s="2">
        <v>0</v>
      </c>
      <c r="E628" s="1"/>
      <c r="F628" s="1"/>
      <c r="G628" s="46" t="s">
        <v>1042</v>
      </c>
      <c r="H628" s="46" t="s">
        <v>830</v>
      </c>
      <c r="I628" s="46" t="s">
        <v>936</v>
      </c>
      <c r="J628" s="4">
        <f t="shared" si="18"/>
        <v>2</v>
      </c>
      <c r="K628" s="4">
        <f t="shared" si="19"/>
        <v>2106</v>
      </c>
    </row>
    <row r="629" spans="1:11" x14ac:dyDescent="0.25">
      <c r="A629" s="4"/>
      <c r="B629" s="4">
        <v>210606</v>
      </c>
      <c r="C629" s="2">
        <v>0</v>
      </c>
      <c r="D629" s="2">
        <v>0</v>
      </c>
      <c r="E629" s="1"/>
      <c r="F629" s="1"/>
      <c r="G629" s="46" t="s">
        <v>287</v>
      </c>
      <c r="H629" s="46" t="s">
        <v>830</v>
      </c>
      <c r="I629" s="46" t="s">
        <v>936</v>
      </c>
      <c r="J629" s="4">
        <f t="shared" si="18"/>
        <v>2</v>
      </c>
      <c r="K629" s="4">
        <f t="shared" si="19"/>
        <v>2106</v>
      </c>
    </row>
    <row r="630" spans="1:11" x14ac:dyDescent="0.25">
      <c r="A630" s="4"/>
      <c r="B630" s="4">
        <v>210607</v>
      </c>
      <c r="C630" s="2">
        <v>0</v>
      </c>
      <c r="D630" s="2">
        <v>0</v>
      </c>
      <c r="E630" s="1"/>
      <c r="F630" s="1"/>
      <c r="G630" s="46" t="s">
        <v>1043</v>
      </c>
      <c r="H630" s="46" t="s">
        <v>830</v>
      </c>
      <c r="I630" s="46" t="s">
        <v>936</v>
      </c>
      <c r="J630" s="4">
        <f t="shared" si="18"/>
        <v>2</v>
      </c>
      <c r="K630" s="4">
        <f t="shared" si="19"/>
        <v>2106</v>
      </c>
    </row>
    <row r="631" spans="1:11" ht="30" x14ac:dyDescent="0.25">
      <c r="A631" s="4"/>
      <c r="B631" s="4">
        <v>210701</v>
      </c>
      <c r="C631" s="2">
        <v>0</v>
      </c>
      <c r="D631" s="2">
        <v>0</v>
      </c>
      <c r="E631" s="1"/>
      <c r="F631" s="1"/>
      <c r="G631" s="46" t="s">
        <v>283</v>
      </c>
      <c r="H631" s="46" t="s">
        <v>986</v>
      </c>
      <c r="I631" s="46" t="s">
        <v>936</v>
      </c>
      <c r="J631" s="4">
        <f t="shared" si="18"/>
        <v>2</v>
      </c>
      <c r="K631" s="4">
        <f t="shared" si="19"/>
        <v>2107</v>
      </c>
    </row>
    <row r="632" spans="1:11" ht="30" x14ac:dyDescent="0.25">
      <c r="A632" s="4"/>
      <c r="B632" s="4">
        <v>210702</v>
      </c>
      <c r="C632" s="2">
        <v>0</v>
      </c>
      <c r="D632" s="2">
        <v>0</v>
      </c>
      <c r="E632" s="1"/>
      <c r="F632" s="1"/>
      <c r="G632" s="46" t="s">
        <v>284</v>
      </c>
      <c r="H632" s="46" t="s">
        <v>986</v>
      </c>
      <c r="I632" s="46" t="s">
        <v>936</v>
      </c>
      <c r="J632" s="4">
        <f t="shared" si="18"/>
        <v>2</v>
      </c>
      <c r="K632" s="4">
        <f t="shared" si="19"/>
        <v>2107</v>
      </c>
    </row>
    <row r="633" spans="1:11" ht="30" x14ac:dyDescent="0.25">
      <c r="A633" s="4"/>
      <c r="B633" s="4">
        <v>210703</v>
      </c>
      <c r="C633" s="2">
        <v>0</v>
      </c>
      <c r="D633" s="2">
        <v>0</v>
      </c>
      <c r="E633" s="1"/>
      <c r="F633" s="1"/>
      <c r="G633" s="46" t="s">
        <v>285</v>
      </c>
      <c r="H633" s="46" t="s">
        <v>986</v>
      </c>
      <c r="I633" s="46" t="s">
        <v>936</v>
      </c>
      <c r="J633" s="4">
        <f t="shared" si="18"/>
        <v>2</v>
      </c>
      <c r="K633" s="4">
        <f t="shared" si="19"/>
        <v>2107</v>
      </c>
    </row>
    <row r="634" spans="1:11" ht="30" x14ac:dyDescent="0.25">
      <c r="A634" s="4"/>
      <c r="B634" s="4">
        <v>210704</v>
      </c>
      <c r="C634" s="2">
        <v>0</v>
      </c>
      <c r="D634" s="2">
        <v>0</v>
      </c>
      <c r="E634" s="1"/>
      <c r="F634" s="1"/>
      <c r="G634" s="46" t="s">
        <v>286</v>
      </c>
      <c r="H634" s="46" t="s">
        <v>986</v>
      </c>
      <c r="I634" s="46" t="s">
        <v>936</v>
      </c>
      <c r="J634" s="4">
        <f t="shared" si="18"/>
        <v>2</v>
      </c>
      <c r="K634" s="4">
        <f t="shared" si="19"/>
        <v>2107</v>
      </c>
    </row>
    <row r="635" spans="1:11" ht="30" x14ac:dyDescent="0.25">
      <c r="A635" s="4"/>
      <c r="B635" s="4">
        <v>210705</v>
      </c>
      <c r="C635" s="2">
        <v>0</v>
      </c>
      <c r="D635" s="2">
        <v>0</v>
      </c>
      <c r="E635" s="1"/>
      <c r="F635" s="1"/>
      <c r="G635" s="46" t="s">
        <v>1042</v>
      </c>
      <c r="H635" s="46" t="s">
        <v>986</v>
      </c>
      <c r="I635" s="46" t="s">
        <v>936</v>
      </c>
      <c r="J635" s="4">
        <f t="shared" si="18"/>
        <v>2</v>
      </c>
      <c r="K635" s="4">
        <f t="shared" si="19"/>
        <v>2107</v>
      </c>
    </row>
    <row r="636" spans="1:11" ht="30" x14ac:dyDescent="0.25">
      <c r="A636" s="4"/>
      <c r="B636" s="4">
        <v>210706</v>
      </c>
      <c r="C636" s="2">
        <v>0</v>
      </c>
      <c r="D636" s="2">
        <v>0</v>
      </c>
      <c r="E636" s="1"/>
      <c r="F636" s="1"/>
      <c r="G636" s="46" t="s">
        <v>287</v>
      </c>
      <c r="H636" s="46" t="s">
        <v>986</v>
      </c>
      <c r="I636" s="46" t="s">
        <v>936</v>
      </c>
      <c r="J636" s="4">
        <f t="shared" si="18"/>
        <v>2</v>
      </c>
      <c r="K636" s="4">
        <f t="shared" si="19"/>
        <v>2107</v>
      </c>
    </row>
    <row r="637" spans="1:11" ht="30" x14ac:dyDescent="0.25">
      <c r="A637" s="4"/>
      <c r="B637" s="4">
        <v>210707</v>
      </c>
      <c r="C637" s="2">
        <v>0</v>
      </c>
      <c r="D637" s="2">
        <v>0</v>
      </c>
      <c r="E637" s="1"/>
      <c r="F637" s="1"/>
      <c r="G637" s="46" t="s">
        <v>1043</v>
      </c>
      <c r="H637" s="46" t="s">
        <v>986</v>
      </c>
      <c r="I637" s="46" t="s">
        <v>936</v>
      </c>
      <c r="J637" s="4">
        <f t="shared" si="18"/>
        <v>2</v>
      </c>
      <c r="K637" s="4">
        <f t="shared" si="19"/>
        <v>2107</v>
      </c>
    </row>
    <row r="638" spans="1:11" ht="30" x14ac:dyDescent="0.25">
      <c r="A638" s="4"/>
      <c r="B638" s="4">
        <v>210901</v>
      </c>
      <c r="C638" s="2">
        <v>0</v>
      </c>
      <c r="D638" s="2">
        <v>0</v>
      </c>
      <c r="E638" s="1"/>
      <c r="F638" s="1"/>
      <c r="G638" s="46" t="s">
        <v>1065</v>
      </c>
      <c r="H638" s="46" t="s">
        <v>1139</v>
      </c>
      <c r="I638" s="46" t="s">
        <v>936</v>
      </c>
      <c r="J638" s="4">
        <f t="shared" si="18"/>
        <v>2</v>
      </c>
      <c r="K638" s="4">
        <f t="shared" si="19"/>
        <v>2109</v>
      </c>
    </row>
    <row r="639" spans="1:11" ht="30" x14ac:dyDescent="0.25">
      <c r="A639" s="4"/>
      <c r="B639" s="4">
        <v>210902</v>
      </c>
      <c r="C639" s="2">
        <v>0</v>
      </c>
      <c r="D639" s="2">
        <v>0</v>
      </c>
      <c r="E639" s="1"/>
      <c r="F639" s="1"/>
      <c r="G639" s="46" t="s">
        <v>288</v>
      </c>
      <c r="H639" s="46" t="s">
        <v>1139</v>
      </c>
      <c r="I639" s="46" t="s">
        <v>936</v>
      </c>
      <c r="J639" s="4">
        <f t="shared" si="18"/>
        <v>2</v>
      </c>
      <c r="K639" s="4">
        <f t="shared" si="19"/>
        <v>2109</v>
      </c>
    </row>
    <row r="640" spans="1:11" ht="30" x14ac:dyDescent="0.25">
      <c r="A640" s="4"/>
      <c r="B640" s="4">
        <v>210903</v>
      </c>
      <c r="C640" s="2">
        <v>0</v>
      </c>
      <c r="D640" s="2">
        <v>0</v>
      </c>
      <c r="E640" s="1"/>
      <c r="F640" s="1"/>
      <c r="G640" s="46" t="s">
        <v>289</v>
      </c>
      <c r="H640" s="46" t="s">
        <v>1139</v>
      </c>
      <c r="I640" s="46" t="s">
        <v>936</v>
      </c>
      <c r="J640" s="4">
        <f t="shared" si="18"/>
        <v>2</v>
      </c>
      <c r="K640" s="4">
        <f t="shared" si="19"/>
        <v>2109</v>
      </c>
    </row>
    <row r="641" spans="1:11" ht="30" x14ac:dyDescent="0.25">
      <c r="A641" s="4"/>
      <c r="B641" s="4">
        <v>210904</v>
      </c>
      <c r="C641" s="2">
        <v>0</v>
      </c>
      <c r="D641" s="2">
        <v>0</v>
      </c>
      <c r="E641" s="1"/>
      <c r="F641" s="1"/>
      <c r="G641" s="46" t="s">
        <v>290</v>
      </c>
      <c r="H641" s="46" t="s">
        <v>1139</v>
      </c>
      <c r="I641" s="46" t="s">
        <v>936</v>
      </c>
      <c r="J641" s="4">
        <f t="shared" si="18"/>
        <v>2</v>
      </c>
      <c r="K641" s="4">
        <f t="shared" si="19"/>
        <v>2109</v>
      </c>
    </row>
    <row r="642" spans="1:11" ht="30" x14ac:dyDescent="0.25">
      <c r="A642" s="4"/>
      <c r="B642" s="4">
        <v>210905</v>
      </c>
      <c r="C642" s="2">
        <v>0</v>
      </c>
      <c r="D642" s="2">
        <v>0</v>
      </c>
      <c r="E642" s="1"/>
      <c r="F642" s="1"/>
      <c r="G642" s="46" t="s">
        <v>1066</v>
      </c>
      <c r="H642" s="46" t="s">
        <v>1139</v>
      </c>
      <c r="I642" s="46" t="s">
        <v>936</v>
      </c>
      <c r="J642" s="4">
        <f t="shared" si="18"/>
        <v>2</v>
      </c>
      <c r="K642" s="4">
        <f t="shared" si="19"/>
        <v>2109</v>
      </c>
    </row>
    <row r="643" spans="1:11" ht="30" x14ac:dyDescent="0.25">
      <c r="A643" s="4"/>
      <c r="B643" s="4">
        <v>210906</v>
      </c>
      <c r="C643" s="2">
        <v>0</v>
      </c>
      <c r="D643" s="2">
        <v>0</v>
      </c>
      <c r="E643" s="1"/>
      <c r="F643" s="1"/>
      <c r="G643" s="46" t="s">
        <v>1067</v>
      </c>
      <c r="H643" s="46" t="s">
        <v>1139</v>
      </c>
      <c r="I643" s="46" t="s">
        <v>936</v>
      </c>
      <c r="J643" s="4">
        <f t="shared" si="18"/>
        <v>2</v>
      </c>
      <c r="K643" s="4">
        <f t="shared" si="19"/>
        <v>2109</v>
      </c>
    </row>
    <row r="644" spans="1:11" ht="30" x14ac:dyDescent="0.25">
      <c r="A644" s="4"/>
      <c r="B644" s="4">
        <v>210907</v>
      </c>
      <c r="C644" s="2">
        <v>0</v>
      </c>
      <c r="D644" s="2">
        <v>0</v>
      </c>
      <c r="E644" s="1"/>
      <c r="F644" s="1"/>
      <c r="G644" s="46" t="s">
        <v>1068</v>
      </c>
      <c r="H644" s="46" t="s">
        <v>1139</v>
      </c>
      <c r="I644" s="46" t="s">
        <v>936</v>
      </c>
      <c r="J644" s="4">
        <f t="shared" ref="J644:J707" si="20">+VALUE(LEFT(B644,1))</f>
        <v>2</v>
      </c>
      <c r="K644" s="4">
        <f t="shared" ref="K644:K707" si="21">+VALUE(LEFT(B644,4))</f>
        <v>2109</v>
      </c>
    </row>
    <row r="645" spans="1:11" ht="30" x14ac:dyDescent="0.25">
      <c r="A645" s="4"/>
      <c r="B645" s="4">
        <v>210990</v>
      </c>
      <c r="C645" s="2">
        <v>0</v>
      </c>
      <c r="D645" s="2">
        <v>0</v>
      </c>
      <c r="E645" s="1"/>
      <c r="F645" s="1"/>
      <c r="G645" s="46" t="s">
        <v>1069</v>
      </c>
      <c r="H645" s="46" t="s">
        <v>1139</v>
      </c>
      <c r="I645" s="46" t="s">
        <v>936</v>
      </c>
      <c r="J645" s="4">
        <f t="shared" si="20"/>
        <v>2</v>
      </c>
      <c r="K645" s="4">
        <f t="shared" si="21"/>
        <v>2109</v>
      </c>
    </row>
    <row r="646" spans="1:11" ht="45" x14ac:dyDescent="0.25">
      <c r="A646" s="4"/>
      <c r="B646" s="4">
        <v>211001</v>
      </c>
      <c r="C646" s="2">
        <v>0</v>
      </c>
      <c r="D646" s="2">
        <v>0</v>
      </c>
      <c r="E646" s="1"/>
      <c r="F646" s="1"/>
      <c r="G646" s="46" t="s">
        <v>1065</v>
      </c>
      <c r="H646" s="46" t="s">
        <v>1140</v>
      </c>
      <c r="I646" s="46" t="s">
        <v>936</v>
      </c>
      <c r="J646" s="4">
        <f t="shared" si="20"/>
        <v>2</v>
      </c>
      <c r="K646" s="4">
        <f t="shared" si="21"/>
        <v>2110</v>
      </c>
    </row>
    <row r="647" spans="1:11" ht="45" x14ac:dyDescent="0.25">
      <c r="A647" s="4"/>
      <c r="B647" s="4">
        <v>211002</v>
      </c>
      <c r="C647" s="2">
        <v>0</v>
      </c>
      <c r="D647" s="2">
        <v>0</v>
      </c>
      <c r="E647" s="1"/>
      <c r="F647" s="1"/>
      <c r="G647" s="46" t="s">
        <v>288</v>
      </c>
      <c r="H647" s="46" t="s">
        <v>1140</v>
      </c>
      <c r="I647" s="46" t="s">
        <v>936</v>
      </c>
      <c r="J647" s="4">
        <f t="shared" si="20"/>
        <v>2</v>
      </c>
      <c r="K647" s="4">
        <f t="shared" si="21"/>
        <v>2110</v>
      </c>
    </row>
    <row r="648" spans="1:11" ht="45" x14ac:dyDescent="0.25">
      <c r="A648" s="4"/>
      <c r="B648" s="4">
        <v>211003</v>
      </c>
      <c r="C648" s="2">
        <v>0</v>
      </c>
      <c r="D648" s="2">
        <v>0</v>
      </c>
      <c r="E648" s="1"/>
      <c r="F648" s="1"/>
      <c r="G648" s="46" t="s">
        <v>289</v>
      </c>
      <c r="H648" s="46" t="s">
        <v>1140</v>
      </c>
      <c r="I648" s="46" t="s">
        <v>936</v>
      </c>
      <c r="J648" s="4">
        <f t="shared" si="20"/>
        <v>2</v>
      </c>
      <c r="K648" s="4">
        <f t="shared" si="21"/>
        <v>2110</v>
      </c>
    </row>
    <row r="649" spans="1:11" ht="45" x14ac:dyDescent="0.25">
      <c r="A649" s="4"/>
      <c r="B649" s="4">
        <v>211004</v>
      </c>
      <c r="C649" s="2">
        <v>0</v>
      </c>
      <c r="D649" s="2">
        <v>0</v>
      </c>
      <c r="E649" s="1"/>
      <c r="F649" s="1"/>
      <c r="G649" s="46" t="s">
        <v>290</v>
      </c>
      <c r="H649" s="46" t="s">
        <v>1140</v>
      </c>
      <c r="I649" s="46" t="s">
        <v>936</v>
      </c>
      <c r="J649" s="4">
        <f t="shared" si="20"/>
        <v>2</v>
      </c>
      <c r="K649" s="4">
        <f t="shared" si="21"/>
        <v>2110</v>
      </c>
    </row>
    <row r="650" spans="1:11" ht="45" x14ac:dyDescent="0.25">
      <c r="A650" s="4"/>
      <c r="B650" s="4">
        <v>211005</v>
      </c>
      <c r="C650" s="2">
        <v>0</v>
      </c>
      <c r="D650" s="2">
        <v>0</v>
      </c>
      <c r="E650" s="1"/>
      <c r="F650" s="1"/>
      <c r="G650" s="46" t="s">
        <v>1066</v>
      </c>
      <c r="H650" s="46" t="s">
        <v>1140</v>
      </c>
      <c r="I650" s="46" t="s">
        <v>936</v>
      </c>
      <c r="J650" s="4">
        <f t="shared" si="20"/>
        <v>2</v>
      </c>
      <c r="K650" s="4">
        <f t="shared" si="21"/>
        <v>2110</v>
      </c>
    </row>
    <row r="651" spans="1:11" ht="45" x14ac:dyDescent="0.25">
      <c r="A651" s="4"/>
      <c r="B651" s="4">
        <v>211006</v>
      </c>
      <c r="C651" s="2">
        <v>0</v>
      </c>
      <c r="D651" s="2">
        <v>0</v>
      </c>
      <c r="E651" s="1"/>
      <c r="F651" s="1"/>
      <c r="G651" s="46" t="s">
        <v>1067</v>
      </c>
      <c r="H651" s="46" t="s">
        <v>1140</v>
      </c>
      <c r="I651" s="46" t="s">
        <v>936</v>
      </c>
      <c r="J651" s="4">
        <f t="shared" si="20"/>
        <v>2</v>
      </c>
      <c r="K651" s="4">
        <f t="shared" si="21"/>
        <v>2110</v>
      </c>
    </row>
    <row r="652" spans="1:11" ht="45" x14ac:dyDescent="0.25">
      <c r="A652" s="4"/>
      <c r="B652" s="4">
        <v>211007</v>
      </c>
      <c r="C652" s="2">
        <v>0</v>
      </c>
      <c r="D652" s="2">
        <v>0</v>
      </c>
      <c r="E652" s="1"/>
      <c r="F652" s="1"/>
      <c r="G652" s="46" t="s">
        <v>1068</v>
      </c>
      <c r="H652" s="46" t="s">
        <v>1140</v>
      </c>
      <c r="I652" s="46" t="s">
        <v>936</v>
      </c>
      <c r="J652" s="4">
        <f t="shared" si="20"/>
        <v>2</v>
      </c>
      <c r="K652" s="4">
        <f t="shared" si="21"/>
        <v>2110</v>
      </c>
    </row>
    <row r="653" spans="1:11" ht="45" x14ac:dyDescent="0.25">
      <c r="A653" s="4"/>
      <c r="B653" s="4">
        <v>211090</v>
      </c>
      <c r="C653" s="2">
        <v>0</v>
      </c>
      <c r="D653" s="2">
        <v>0</v>
      </c>
      <c r="E653" s="1"/>
      <c r="F653" s="1"/>
      <c r="G653" s="46" t="s">
        <v>1069</v>
      </c>
      <c r="H653" s="46" t="s">
        <v>1140</v>
      </c>
      <c r="I653" s="46" t="s">
        <v>936</v>
      </c>
      <c r="J653" s="4">
        <f t="shared" si="20"/>
        <v>2</v>
      </c>
      <c r="K653" s="4">
        <f t="shared" si="21"/>
        <v>2110</v>
      </c>
    </row>
    <row r="654" spans="1:11" ht="45" x14ac:dyDescent="0.25">
      <c r="A654" s="4"/>
      <c r="B654" s="4">
        <v>211101</v>
      </c>
      <c r="C654" s="2">
        <v>0</v>
      </c>
      <c r="D654" s="2">
        <v>0</v>
      </c>
      <c r="E654" s="1"/>
      <c r="F654" s="1"/>
      <c r="G654" s="46" t="s">
        <v>1065</v>
      </c>
      <c r="H654" s="46" t="s">
        <v>1141</v>
      </c>
      <c r="I654" s="46" t="s">
        <v>936</v>
      </c>
      <c r="J654" s="4">
        <f t="shared" si="20"/>
        <v>2</v>
      </c>
      <c r="K654" s="4">
        <f t="shared" si="21"/>
        <v>2111</v>
      </c>
    </row>
    <row r="655" spans="1:11" ht="45" x14ac:dyDescent="0.25">
      <c r="A655" s="4"/>
      <c r="B655" s="4">
        <v>211102</v>
      </c>
      <c r="C655" s="2">
        <v>0</v>
      </c>
      <c r="D655" s="2">
        <v>0</v>
      </c>
      <c r="E655" s="1"/>
      <c r="F655" s="1"/>
      <c r="G655" s="46" t="s">
        <v>288</v>
      </c>
      <c r="H655" s="46" t="s">
        <v>1141</v>
      </c>
      <c r="I655" s="46" t="s">
        <v>936</v>
      </c>
      <c r="J655" s="4">
        <f t="shared" si="20"/>
        <v>2</v>
      </c>
      <c r="K655" s="4">
        <f t="shared" si="21"/>
        <v>2111</v>
      </c>
    </row>
    <row r="656" spans="1:11" ht="45" x14ac:dyDescent="0.25">
      <c r="A656" s="4"/>
      <c r="B656" s="4">
        <v>211103</v>
      </c>
      <c r="C656" s="2">
        <v>0</v>
      </c>
      <c r="D656" s="2">
        <v>0</v>
      </c>
      <c r="E656" s="1"/>
      <c r="F656" s="1"/>
      <c r="G656" s="46" t="s">
        <v>289</v>
      </c>
      <c r="H656" s="46" t="s">
        <v>1141</v>
      </c>
      <c r="I656" s="46" t="s">
        <v>936</v>
      </c>
      <c r="J656" s="4">
        <f t="shared" si="20"/>
        <v>2</v>
      </c>
      <c r="K656" s="4">
        <f t="shared" si="21"/>
        <v>2111</v>
      </c>
    </row>
    <row r="657" spans="1:11" ht="45" x14ac:dyDescent="0.25">
      <c r="A657" s="4"/>
      <c r="B657" s="4">
        <v>211104</v>
      </c>
      <c r="C657" s="2">
        <v>0</v>
      </c>
      <c r="D657" s="2">
        <v>0</v>
      </c>
      <c r="E657" s="1"/>
      <c r="F657" s="1"/>
      <c r="G657" s="46" t="s">
        <v>290</v>
      </c>
      <c r="H657" s="46" t="s">
        <v>1141</v>
      </c>
      <c r="I657" s="46" t="s">
        <v>936</v>
      </c>
      <c r="J657" s="4">
        <f t="shared" si="20"/>
        <v>2</v>
      </c>
      <c r="K657" s="4">
        <f t="shared" si="21"/>
        <v>2111</v>
      </c>
    </row>
    <row r="658" spans="1:11" ht="45" x14ac:dyDescent="0.25">
      <c r="A658" s="4"/>
      <c r="B658" s="4">
        <v>211105</v>
      </c>
      <c r="C658" s="2">
        <v>0</v>
      </c>
      <c r="D658" s="2">
        <v>0</v>
      </c>
      <c r="E658" s="1"/>
      <c r="F658" s="1"/>
      <c r="G658" s="46" t="s">
        <v>1066</v>
      </c>
      <c r="H658" s="46" t="s">
        <v>1141</v>
      </c>
      <c r="I658" s="46" t="s">
        <v>936</v>
      </c>
      <c r="J658" s="4">
        <f t="shared" si="20"/>
        <v>2</v>
      </c>
      <c r="K658" s="4">
        <f t="shared" si="21"/>
        <v>2111</v>
      </c>
    </row>
    <row r="659" spans="1:11" ht="45" x14ac:dyDescent="0.25">
      <c r="A659" s="4"/>
      <c r="B659" s="4">
        <v>211106</v>
      </c>
      <c r="C659" s="2">
        <v>0</v>
      </c>
      <c r="D659" s="2">
        <v>0</v>
      </c>
      <c r="E659" s="1"/>
      <c r="F659" s="1"/>
      <c r="G659" s="46" t="s">
        <v>1067</v>
      </c>
      <c r="H659" s="46" t="s">
        <v>1141</v>
      </c>
      <c r="I659" s="46" t="s">
        <v>936</v>
      </c>
      <c r="J659" s="4">
        <f t="shared" si="20"/>
        <v>2</v>
      </c>
      <c r="K659" s="4">
        <f t="shared" si="21"/>
        <v>2111</v>
      </c>
    </row>
    <row r="660" spans="1:11" ht="45" x14ac:dyDescent="0.25">
      <c r="A660" s="4"/>
      <c r="B660" s="4">
        <v>211107</v>
      </c>
      <c r="C660" s="2">
        <v>0</v>
      </c>
      <c r="D660" s="2">
        <v>0</v>
      </c>
      <c r="E660" s="1"/>
      <c r="F660" s="1"/>
      <c r="G660" s="46" t="s">
        <v>1068</v>
      </c>
      <c r="H660" s="46" t="s">
        <v>1141</v>
      </c>
      <c r="I660" s="46" t="s">
        <v>936</v>
      </c>
      <c r="J660" s="4">
        <f t="shared" si="20"/>
        <v>2</v>
      </c>
      <c r="K660" s="4">
        <f t="shared" si="21"/>
        <v>2111</v>
      </c>
    </row>
    <row r="661" spans="1:11" ht="45" x14ac:dyDescent="0.25">
      <c r="A661" s="4"/>
      <c r="B661" s="4">
        <v>211190</v>
      </c>
      <c r="C661" s="2">
        <v>0</v>
      </c>
      <c r="D661" s="2">
        <v>0</v>
      </c>
      <c r="E661" s="1"/>
      <c r="F661" s="1"/>
      <c r="G661" s="46" t="s">
        <v>1069</v>
      </c>
      <c r="H661" s="46" t="s">
        <v>1141</v>
      </c>
      <c r="I661" s="46" t="s">
        <v>936</v>
      </c>
      <c r="J661" s="4">
        <f t="shared" si="20"/>
        <v>2</v>
      </c>
      <c r="K661" s="4">
        <f t="shared" si="21"/>
        <v>2111</v>
      </c>
    </row>
    <row r="662" spans="1:11" ht="30" x14ac:dyDescent="0.25">
      <c r="A662" s="4"/>
      <c r="B662" s="4">
        <v>211301</v>
      </c>
      <c r="C662" s="2">
        <v>0</v>
      </c>
      <c r="D662" s="2">
        <v>0</v>
      </c>
      <c r="E662" s="1"/>
      <c r="F662" s="1"/>
      <c r="G662" s="46" t="s">
        <v>291</v>
      </c>
      <c r="H662" s="46" t="s">
        <v>987</v>
      </c>
      <c r="I662" s="46" t="s">
        <v>936</v>
      </c>
      <c r="J662" s="4">
        <f t="shared" si="20"/>
        <v>2</v>
      </c>
      <c r="K662" s="4">
        <f t="shared" si="21"/>
        <v>2113</v>
      </c>
    </row>
    <row r="663" spans="1:11" ht="30" x14ac:dyDescent="0.25">
      <c r="A663" s="4"/>
      <c r="B663" s="4">
        <v>211302</v>
      </c>
      <c r="C663" s="2">
        <v>0</v>
      </c>
      <c r="D663" s="2">
        <v>0</v>
      </c>
      <c r="E663" s="1"/>
      <c r="F663" s="1"/>
      <c r="G663" s="46" t="s">
        <v>292</v>
      </c>
      <c r="H663" s="46" t="s">
        <v>987</v>
      </c>
      <c r="I663" s="46" t="s">
        <v>936</v>
      </c>
      <c r="J663" s="4">
        <f t="shared" si="20"/>
        <v>2</v>
      </c>
      <c r="K663" s="4">
        <f t="shared" si="21"/>
        <v>2113</v>
      </c>
    </row>
    <row r="664" spans="1:11" ht="30" x14ac:dyDescent="0.25">
      <c r="A664" s="4"/>
      <c r="B664" s="4">
        <v>211401</v>
      </c>
      <c r="C664" s="2">
        <v>0</v>
      </c>
      <c r="D664" s="2">
        <v>0</v>
      </c>
      <c r="E664" s="1"/>
      <c r="F664" s="1"/>
      <c r="G664" s="46" t="s">
        <v>291</v>
      </c>
      <c r="H664" s="46" t="s">
        <v>831</v>
      </c>
      <c r="I664" s="46" t="s">
        <v>936</v>
      </c>
      <c r="J664" s="4">
        <f t="shared" si="20"/>
        <v>2</v>
      </c>
      <c r="K664" s="4">
        <f t="shared" si="21"/>
        <v>2114</v>
      </c>
    </row>
    <row r="665" spans="1:11" ht="30" x14ac:dyDescent="0.25">
      <c r="A665" s="4"/>
      <c r="B665" s="4">
        <v>211402</v>
      </c>
      <c r="C665" s="2">
        <v>0</v>
      </c>
      <c r="D665" s="2">
        <v>0</v>
      </c>
      <c r="E665" s="1"/>
      <c r="F665" s="1"/>
      <c r="G665" s="46" t="s">
        <v>292</v>
      </c>
      <c r="H665" s="46" t="s">
        <v>831</v>
      </c>
      <c r="I665" s="46" t="s">
        <v>936</v>
      </c>
      <c r="J665" s="4">
        <f t="shared" si="20"/>
        <v>2</v>
      </c>
      <c r="K665" s="4">
        <f t="shared" si="21"/>
        <v>2114</v>
      </c>
    </row>
    <row r="666" spans="1:11" ht="30" x14ac:dyDescent="0.25">
      <c r="A666" s="4"/>
      <c r="B666" s="4">
        <v>211501</v>
      </c>
      <c r="C666" s="2">
        <v>0</v>
      </c>
      <c r="D666" s="2">
        <v>0</v>
      </c>
      <c r="E666" s="1"/>
      <c r="F666" s="1"/>
      <c r="G666" s="46" t="s">
        <v>291</v>
      </c>
      <c r="H666" s="46" t="s">
        <v>988</v>
      </c>
      <c r="I666" s="46" t="s">
        <v>936</v>
      </c>
      <c r="J666" s="4">
        <f t="shared" si="20"/>
        <v>2</v>
      </c>
      <c r="K666" s="4">
        <f t="shared" si="21"/>
        <v>2115</v>
      </c>
    </row>
    <row r="667" spans="1:11" ht="30" x14ac:dyDescent="0.25">
      <c r="A667" s="4"/>
      <c r="B667" s="4">
        <v>211502</v>
      </c>
      <c r="C667" s="2">
        <v>0</v>
      </c>
      <c r="D667" s="2">
        <v>0</v>
      </c>
      <c r="E667" s="1"/>
      <c r="F667" s="1"/>
      <c r="G667" s="46" t="s">
        <v>292</v>
      </c>
      <c r="H667" s="46" t="s">
        <v>988</v>
      </c>
      <c r="I667" s="46" t="s">
        <v>936</v>
      </c>
      <c r="J667" s="4">
        <f t="shared" si="20"/>
        <v>2</v>
      </c>
      <c r="K667" s="4">
        <f t="shared" si="21"/>
        <v>2115</v>
      </c>
    </row>
    <row r="668" spans="1:11" x14ac:dyDescent="0.25">
      <c r="A668" s="4"/>
      <c r="B668" s="4">
        <v>211616</v>
      </c>
      <c r="C668" s="2">
        <v>0</v>
      </c>
      <c r="D668" s="2">
        <v>0</v>
      </c>
      <c r="E668" s="1"/>
      <c r="F668" s="1"/>
      <c r="G668" s="46" t="s">
        <v>1070</v>
      </c>
      <c r="H668" s="46" t="s">
        <v>1142</v>
      </c>
      <c r="I668" s="46" t="s">
        <v>936</v>
      </c>
      <c r="J668" s="4">
        <f t="shared" si="20"/>
        <v>2</v>
      </c>
      <c r="K668" s="4">
        <f t="shared" si="21"/>
        <v>2116</v>
      </c>
    </row>
    <row r="669" spans="1:11" ht="30" x14ac:dyDescent="0.25">
      <c r="A669" s="4"/>
      <c r="B669" s="4">
        <v>211716</v>
      </c>
      <c r="C669" s="2">
        <v>0</v>
      </c>
      <c r="D669" s="2">
        <v>0</v>
      </c>
      <c r="E669" s="1"/>
      <c r="F669" s="1"/>
      <c r="G669" s="46" t="s">
        <v>1070</v>
      </c>
      <c r="H669" s="46" t="s">
        <v>1143</v>
      </c>
      <c r="I669" s="46" t="s">
        <v>936</v>
      </c>
      <c r="J669" s="4">
        <f t="shared" si="20"/>
        <v>2</v>
      </c>
      <c r="K669" s="4">
        <f t="shared" si="21"/>
        <v>2117</v>
      </c>
    </row>
    <row r="670" spans="1:11" ht="30" x14ac:dyDescent="0.25">
      <c r="A670" s="4"/>
      <c r="B670" s="4">
        <v>211816</v>
      </c>
      <c r="C670" s="2">
        <v>0</v>
      </c>
      <c r="D670" s="2">
        <v>0</v>
      </c>
      <c r="E670" s="1"/>
      <c r="F670" s="1"/>
      <c r="G670" s="46" t="s">
        <v>1070</v>
      </c>
      <c r="H670" s="46" t="s">
        <v>1144</v>
      </c>
      <c r="I670" s="46" t="s">
        <v>936</v>
      </c>
      <c r="J670" s="4">
        <f t="shared" si="20"/>
        <v>2</v>
      </c>
      <c r="K670" s="4">
        <f t="shared" si="21"/>
        <v>2118</v>
      </c>
    </row>
    <row r="671" spans="1:11" x14ac:dyDescent="0.25">
      <c r="A671" s="4"/>
      <c r="B671" s="4">
        <v>212001</v>
      </c>
      <c r="C671" s="2">
        <v>0</v>
      </c>
      <c r="D671" s="2">
        <v>0</v>
      </c>
      <c r="E671" s="1"/>
      <c r="F671" s="1"/>
      <c r="G671" s="46" t="s">
        <v>293</v>
      </c>
      <c r="H671" s="46" t="s">
        <v>989</v>
      </c>
      <c r="I671" s="46" t="s">
        <v>936</v>
      </c>
      <c r="J671" s="4">
        <f t="shared" si="20"/>
        <v>2</v>
      </c>
      <c r="K671" s="4">
        <f t="shared" si="21"/>
        <v>2120</v>
      </c>
    </row>
    <row r="672" spans="1:11" x14ac:dyDescent="0.25">
      <c r="A672" s="4"/>
      <c r="B672" s="4">
        <v>212002</v>
      </c>
      <c r="C672" s="2">
        <v>0</v>
      </c>
      <c r="D672" s="2">
        <v>0</v>
      </c>
      <c r="E672" s="1"/>
      <c r="F672" s="1"/>
      <c r="G672" s="46" t="s">
        <v>294</v>
      </c>
      <c r="H672" s="46" t="s">
        <v>989</v>
      </c>
      <c r="I672" s="46" t="s">
        <v>936</v>
      </c>
      <c r="J672" s="4">
        <f t="shared" si="20"/>
        <v>2</v>
      </c>
      <c r="K672" s="4">
        <f t="shared" si="21"/>
        <v>2120</v>
      </c>
    </row>
    <row r="673" spans="1:11" x14ac:dyDescent="0.25">
      <c r="A673" s="4"/>
      <c r="B673" s="4">
        <v>212003</v>
      </c>
      <c r="C673" s="2">
        <v>0</v>
      </c>
      <c r="D673" s="2">
        <v>0</v>
      </c>
      <c r="E673" s="1"/>
      <c r="F673" s="1"/>
      <c r="G673" s="46" t="s">
        <v>94</v>
      </c>
      <c r="H673" s="46" t="s">
        <v>989</v>
      </c>
      <c r="I673" s="46" t="s">
        <v>936</v>
      </c>
      <c r="J673" s="4">
        <f t="shared" si="20"/>
        <v>2</v>
      </c>
      <c r="K673" s="4">
        <f t="shared" si="21"/>
        <v>2120</v>
      </c>
    </row>
    <row r="674" spans="1:11" x14ac:dyDescent="0.25">
      <c r="A674" s="4"/>
      <c r="B674" s="4">
        <v>212004</v>
      </c>
      <c r="C674" s="2">
        <v>0</v>
      </c>
      <c r="D674" s="2">
        <v>0</v>
      </c>
      <c r="E674" s="1"/>
      <c r="F674" s="1"/>
      <c r="G674" s="46" t="s">
        <v>93</v>
      </c>
      <c r="H674" s="46" t="s">
        <v>989</v>
      </c>
      <c r="I674" s="46" t="s">
        <v>936</v>
      </c>
      <c r="J674" s="4">
        <f t="shared" si="20"/>
        <v>2</v>
      </c>
      <c r="K674" s="4">
        <f t="shared" si="21"/>
        <v>2120</v>
      </c>
    </row>
    <row r="675" spans="1:11" x14ac:dyDescent="0.25">
      <c r="A675" s="4"/>
      <c r="B675" s="4">
        <v>212005</v>
      </c>
      <c r="C675" s="2">
        <v>0</v>
      </c>
      <c r="D675" s="2">
        <v>0</v>
      </c>
      <c r="E675" s="1"/>
      <c r="F675" s="1"/>
      <c r="G675" s="46" t="s">
        <v>295</v>
      </c>
      <c r="H675" s="46" t="s">
        <v>989</v>
      </c>
      <c r="I675" s="46" t="s">
        <v>936</v>
      </c>
      <c r="J675" s="4">
        <f t="shared" si="20"/>
        <v>2</v>
      </c>
      <c r="K675" s="4">
        <f t="shared" si="21"/>
        <v>2120</v>
      </c>
    </row>
    <row r="676" spans="1:11" x14ac:dyDescent="0.25">
      <c r="A676" s="4"/>
      <c r="B676" s="4">
        <v>212006</v>
      </c>
      <c r="C676" s="2">
        <v>0</v>
      </c>
      <c r="D676" s="2">
        <v>0</v>
      </c>
      <c r="E676" s="1"/>
      <c r="F676" s="1"/>
      <c r="G676" s="46" t="s">
        <v>296</v>
      </c>
      <c r="H676" s="46" t="s">
        <v>989</v>
      </c>
      <c r="I676" s="46" t="s">
        <v>936</v>
      </c>
      <c r="J676" s="4">
        <f t="shared" si="20"/>
        <v>2</v>
      </c>
      <c r="K676" s="4">
        <f t="shared" si="21"/>
        <v>2120</v>
      </c>
    </row>
    <row r="677" spans="1:11" x14ac:dyDescent="0.25">
      <c r="A677" s="4"/>
      <c r="B677" s="4">
        <v>212007</v>
      </c>
      <c r="C677" s="2">
        <v>0</v>
      </c>
      <c r="D677" s="2">
        <v>0</v>
      </c>
      <c r="E677" s="1"/>
      <c r="F677" s="1"/>
      <c r="G677" s="46" t="s">
        <v>96</v>
      </c>
      <c r="H677" s="46" t="s">
        <v>989</v>
      </c>
      <c r="I677" s="46" t="s">
        <v>936</v>
      </c>
      <c r="J677" s="4">
        <f t="shared" si="20"/>
        <v>2</v>
      </c>
      <c r="K677" s="4">
        <f t="shared" si="21"/>
        <v>2120</v>
      </c>
    </row>
    <row r="678" spans="1:11" x14ac:dyDescent="0.25">
      <c r="A678" s="4"/>
      <c r="B678" s="4">
        <v>212008</v>
      </c>
      <c r="C678" s="2">
        <v>0</v>
      </c>
      <c r="D678" s="2">
        <v>0</v>
      </c>
      <c r="E678" s="1"/>
      <c r="F678" s="1"/>
      <c r="G678" s="46" t="s">
        <v>137</v>
      </c>
      <c r="H678" s="46" t="s">
        <v>989</v>
      </c>
      <c r="I678" s="46" t="s">
        <v>936</v>
      </c>
      <c r="J678" s="4">
        <f t="shared" si="20"/>
        <v>2</v>
      </c>
      <c r="K678" s="4">
        <f t="shared" si="21"/>
        <v>2120</v>
      </c>
    </row>
    <row r="679" spans="1:11" x14ac:dyDescent="0.25">
      <c r="A679" s="4"/>
      <c r="B679" s="4">
        <v>212009</v>
      </c>
      <c r="C679" s="2">
        <v>0</v>
      </c>
      <c r="D679" s="2">
        <v>0</v>
      </c>
      <c r="E679" s="1"/>
      <c r="F679" s="1"/>
      <c r="G679" s="46" t="s">
        <v>297</v>
      </c>
      <c r="H679" s="46" t="s">
        <v>989</v>
      </c>
      <c r="I679" s="46" t="s">
        <v>936</v>
      </c>
      <c r="J679" s="4">
        <f t="shared" si="20"/>
        <v>2</v>
      </c>
      <c r="K679" s="4">
        <f t="shared" si="21"/>
        <v>2120</v>
      </c>
    </row>
    <row r="680" spans="1:11" x14ac:dyDescent="0.25">
      <c r="A680" s="4"/>
      <c r="B680" s="4">
        <v>212010</v>
      </c>
      <c r="C680" s="2">
        <v>0</v>
      </c>
      <c r="D680" s="2">
        <v>0</v>
      </c>
      <c r="E680" s="1"/>
      <c r="F680" s="1"/>
      <c r="G680" s="46" t="s">
        <v>298</v>
      </c>
      <c r="H680" s="46" t="s">
        <v>989</v>
      </c>
      <c r="I680" s="46" t="s">
        <v>936</v>
      </c>
      <c r="J680" s="4">
        <f t="shared" si="20"/>
        <v>2</v>
      </c>
      <c r="K680" s="4">
        <f t="shared" si="21"/>
        <v>2120</v>
      </c>
    </row>
    <row r="681" spans="1:11" x14ac:dyDescent="0.25">
      <c r="A681" s="4"/>
      <c r="B681" s="4">
        <v>212011</v>
      </c>
      <c r="C681" s="2">
        <v>0</v>
      </c>
      <c r="D681" s="2">
        <v>0</v>
      </c>
      <c r="E681" s="1"/>
      <c r="F681" s="1"/>
      <c r="G681" s="46" t="s">
        <v>299</v>
      </c>
      <c r="H681" s="46" t="s">
        <v>989</v>
      </c>
      <c r="I681" s="46" t="s">
        <v>936</v>
      </c>
      <c r="J681" s="4">
        <f t="shared" si="20"/>
        <v>2</v>
      </c>
      <c r="K681" s="4">
        <f t="shared" si="21"/>
        <v>2120</v>
      </c>
    </row>
    <row r="682" spans="1:11" x14ac:dyDescent="0.25">
      <c r="A682" s="4"/>
      <c r="B682" s="4">
        <v>212012</v>
      </c>
      <c r="C682" s="2">
        <v>0</v>
      </c>
      <c r="D682" s="2">
        <v>0</v>
      </c>
      <c r="E682" s="1"/>
      <c r="F682" s="1"/>
      <c r="G682" s="46" t="s">
        <v>300</v>
      </c>
      <c r="H682" s="46" t="s">
        <v>989</v>
      </c>
      <c r="I682" s="46" t="s">
        <v>936</v>
      </c>
      <c r="J682" s="4">
        <f t="shared" si="20"/>
        <v>2</v>
      </c>
      <c r="K682" s="4">
        <f t="shared" si="21"/>
        <v>2120</v>
      </c>
    </row>
    <row r="683" spans="1:11" x14ac:dyDescent="0.25">
      <c r="A683" s="4"/>
      <c r="B683" s="4">
        <v>212013</v>
      </c>
      <c r="C683" s="2">
        <v>0</v>
      </c>
      <c r="D683" s="2">
        <v>0</v>
      </c>
      <c r="E683" s="1"/>
      <c r="F683" s="1"/>
      <c r="G683" s="46" t="s">
        <v>301</v>
      </c>
      <c r="H683" s="46" t="s">
        <v>989</v>
      </c>
      <c r="I683" s="46" t="s">
        <v>936</v>
      </c>
      <c r="J683" s="4">
        <f t="shared" si="20"/>
        <v>2</v>
      </c>
      <c r="K683" s="4">
        <f t="shared" si="21"/>
        <v>2120</v>
      </c>
    </row>
    <row r="684" spans="1:11" x14ac:dyDescent="0.25">
      <c r="A684" s="4"/>
      <c r="B684" s="4">
        <v>212014</v>
      </c>
      <c r="C684" s="2">
        <v>0</v>
      </c>
      <c r="D684" s="2">
        <v>0</v>
      </c>
      <c r="E684" s="1"/>
      <c r="F684" s="1"/>
      <c r="G684" s="46" t="s">
        <v>302</v>
      </c>
      <c r="H684" s="46" t="s">
        <v>989</v>
      </c>
      <c r="I684" s="46" t="s">
        <v>936</v>
      </c>
      <c r="J684" s="4">
        <f t="shared" si="20"/>
        <v>2</v>
      </c>
      <c r="K684" s="4">
        <f t="shared" si="21"/>
        <v>2120</v>
      </c>
    </row>
    <row r="685" spans="1:11" x14ac:dyDescent="0.25">
      <c r="A685" s="4"/>
      <c r="B685" s="4">
        <v>212015</v>
      </c>
      <c r="C685" s="2">
        <v>0</v>
      </c>
      <c r="D685" s="2">
        <v>0</v>
      </c>
      <c r="E685" s="1"/>
      <c r="F685" s="1"/>
      <c r="G685" s="46" t="s">
        <v>303</v>
      </c>
      <c r="H685" s="46" t="s">
        <v>989</v>
      </c>
      <c r="I685" s="46" t="s">
        <v>936</v>
      </c>
      <c r="J685" s="4">
        <f t="shared" si="20"/>
        <v>2</v>
      </c>
      <c r="K685" s="4">
        <f t="shared" si="21"/>
        <v>2120</v>
      </c>
    </row>
    <row r="686" spans="1:11" x14ac:dyDescent="0.25">
      <c r="A686" s="4"/>
      <c r="B686" s="4">
        <v>212016</v>
      </c>
      <c r="C686" s="2">
        <v>0</v>
      </c>
      <c r="D686" s="2">
        <v>0</v>
      </c>
      <c r="E686" s="1"/>
      <c r="F686" s="1"/>
      <c r="G686" s="46" t="s">
        <v>304</v>
      </c>
      <c r="H686" s="46" t="s">
        <v>989</v>
      </c>
      <c r="I686" s="46" t="s">
        <v>936</v>
      </c>
      <c r="J686" s="4">
        <f t="shared" si="20"/>
        <v>2</v>
      </c>
      <c r="K686" s="4">
        <f t="shared" si="21"/>
        <v>2120</v>
      </c>
    </row>
    <row r="687" spans="1:11" ht="30" x14ac:dyDescent="0.25">
      <c r="A687" s="4"/>
      <c r="B687" s="4">
        <v>212101</v>
      </c>
      <c r="C687" s="2">
        <v>0</v>
      </c>
      <c r="D687" s="2">
        <v>0</v>
      </c>
      <c r="E687" s="1"/>
      <c r="F687" s="1"/>
      <c r="G687" s="46" t="s">
        <v>293</v>
      </c>
      <c r="H687" s="46" t="s">
        <v>832</v>
      </c>
      <c r="I687" s="46" t="s">
        <v>936</v>
      </c>
      <c r="J687" s="4">
        <f t="shared" si="20"/>
        <v>2</v>
      </c>
      <c r="K687" s="4">
        <f t="shared" si="21"/>
        <v>2121</v>
      </c>
    </row>
    <row r="688" spans="1:11" ht="30" x14ac:dyDescent="0.25">
      <c r="A688" s="4"/>
      <c r="B688" s="4">
        <v>212102</v>
      </c>
      <c r="C688" s="2">
        <v>0</v>
      </c>
      <c r="D688" s="2">
        <v>0</v>
      </c>
      <c r="E688" s="1"/>
      <c r="F688" s="1"/>
      <c r="G688" s="46" t="s">
        <v>294</v>
      </c>
      <c r="H688" s="46" t="s">
        <v>832</v>
      </c>
      <c r="I688" s="46" t="s">
        <v>936</v>
      </c>
      <c r="J688" s="4">
        <f t="shared" si="20"/>
        <v>2</v>
      </c>
      <c r="K688" s="4">
        <f t="shared" si="21"/>
        <v>2121</v>
      </c>
    </row>
    <row r="689" spans="1:11" ht="30" x14ac:dyDescent="0.25">
      <c r="A689" s="4"/>
      <c r="B689" s="4">
        <v>212103</v>
      </c>
      <c r="C689" s="2">
        <v>0</v>
      </c>
      <c r="D689" s="2">
        <v>0</v>
      </c>
      <c r="E689" s="1"/>
      <c r="F689" s="1"/>
      <c r="G689" s="46" t="s">
        <v>94</v>
      </c>
      <c r="H689" s="46" t="s">
        <v>832</v>
      </c>
      <c r="I689" s="46" t="s">
        <v>936</v>
      </c>
      <c r="J689" s="4">
        <f t="shared" si="20"/>
        <v>2</v>
      </c>
      <c r="K689" s="4">
        <f t="shared" si="21"/>
        <v>2121</v>
      </c>
    </row>
    <row r="690" spans="1:11" ht="30" x14ac:dyDescent="0.25">
      <c r="A690" s="4"/>
      <c r="B690" s="4">
        <v>212104</v>
      </c>
      <c r="C690" s="2">
        <v>0</v>
      </c>
      <c r="D690" s="2">
        <v>0</v>
      </c>
      <c r="E690" s="1"/>
      <c r="F690" s="1"/>
      <c r="G690" s="46" t="s">
        <v>93</v>
      </c>
      <c r="H690" s="46" t="s">
        <v>832</v>
      </c>
      <c r="I690" s="46" t="s">
        <v>936</v>
      </c>
      <c r="J690" s="4">
        <f t="shared" si="20"/>
        <v>2</v>
      </c>
      <c r="K690" s="4">
        <f t="shared" si="21"/>
        <v>2121</v>
      </c>
    </row>
    <row r="691" spans="1:11" ht="30" x14ac:dyDescent="0.25">
      <c r="A691" s="4"/>
      <c r="B691" s="4">
        <v>212105</v>
      </c>
      <c r="C691" s="2">
        <v>0</v>
      </c>
      <c r="D691" s="2">
        <v>0</v>
      </c>
      <c r="E691" s="1"/>
      <c r="F691" s="1"/>
      <c r="G691" s="46" t="s">
        <v>295</v>
      </c>
      <c r="H691" s="46" t="s">
        <v>832</v>
      </c>
      <c r="I691" s="46" t="s">
        <v>936</v>
      </c>
      <c r="J691" s="4">
        <f t="shared" si="20"/>
        <v>2</v>
      </c>
      <c r="K691" s="4">
        <f t="shared" si="21"/>
        <v>2121</v>
      </c>
    </row>
    <row r="692" spans="1:11" ht="30" x14ac:dyDescent="0.25">
      <c r="A692" s="4"/>
      <c r="B692" s="4">
        <v>212106</v>
      </c>
      <c r="C692" s="2">
        <v>0</v>
      </c>
      <c r="D692" s="2">
        <v>0</v>
      </c>
      <c r="E692" s="1"/>
      <c r="F692" s="1"/>
      <c r="G692" s="46" t="s">
        <v>296</v>
      </c>
      <c r="H692" s="46" t="s">
        <v>832</v>
      </c>
      <c r="I692" s="46" t="s">
        <v>936</v>
      </c>
      <c r="J692" s="4">
        <f t="shared" si="20"/>
        <v>2</v>
      </c>
      <c r="K692" s="4">
        <f t="shared" si="21"/>
        <v>2121</v>
      </c>
    </row>
    <row r="693" spans="1:11" ht="30" x14ac:dyDescent="0.25">
      <c r="A693" s="4"/>
      <c r="B693" s="4">
        <v>212107</v>
      </c>
      <c r="C693" s="2">
        <v>0</v>
      </c>
      <c r="D693" s="2">
        <v>0</v>
      </c>
      <c r="E693" s="1"/>
      <c r="F693" s="1"/>
      <c r="G693" s="46" t="s">
        <v>96</v>
      </c>
      <c r="H693" s="46" t="s">
        <v>832</v>
      </c>
      <c r="I693" s="46" t="s">
        <v>936</v>
      </c>
      <c r="J693" s="4">
        <f t="shared" si="20"/>
        <v>2</v>
      </c>
      <c r="K693" s="4">
        <f t="shared" si="21"/>
        <v>2121</v>
      </c>
    </row>
    <row r="694" spans="1:11" ht="30" x14ac:dyDescent="0.25">
      <c r="A694" s="4"/>
      <c r="B694" s="4">
        <v>212108</v>
      </c>
      <c r="C694" s="2">
        <v>0</v>
      </c>
      <c r="D694" s="2">
        <v>0</v>
      </c>
      <c r="E694" s="1"/>
      <c r="F694" s="1"/>
      <c r="G694" s="46" t="s">
        <v>137</v>
      </c>
      <c r="H694" s="46" t="s">
        <v>832</v>
      </c>
      <c r="I694" s="46" t="s">
        <v>936</v>
      </c>
      <c r="J694" s="4">
        <f t="shared" si="20"/>
        <v>2</v>
      </c>
      <c r="K694" s="4">
        <f t="shared" si="21"/>
        <v>2121</v>
      </c>
    </row>
    <row r="695" spans="1:11" ht="30" x14ac:dyDescent="0.25">
      <c r="A695" s="4"/>
      <c r="B695" s="4">
        <v>212109</v>
      </c>
      <c r="C695" s="2">
        <v>0</v>
      </c>
      <c r="D695" s="2">
        <v>0</v>
      </c>
      <c r="E695" s="1"/>
      <c r="F695" s="1"/>
      <c r="G695" s="46" t="s">
        <v>297</v>
      </c>
      <c r="H695" s="46" t="s">
        <v>832</v>
      </c>
      <c r="I695" s="46" t="s">
        <v>936</v>
      </c>
      <c r="J695" s="4">
        <f t="shared" si="20"/>
        <v>2</v>
      </c>
      <c r="K695" s="4">
        <f t="shared" si="21"/>
        <v>2121</v>
      </c>
    </row>
    <row r="696" spans="1:11" ht="30" x14ac:dyDescent="0.25">
      <c r="A696" s="4"/>
      <c r="B696" s="4">
        <v>212110</v>
      </c>
      <c r="C696" s="2">
        <v>0</v>
      </c>
      <c r="D696" s="2">
        <v>0</v>
      </c>
      <c r="E696" s="1"/>
      <c r="F696" s="1"/>
      <c r="G696" s="46" t="s">
        <v>298</v>
      </c>
      <c r="H696" s="46" t="s">
        <v>832</v>
      </c>
      <c r="I696" s="46" t="s">
        <v>936</v>
      </c>
      <c r="J696" s="4">
        <f t="shared" si="20"/>
        <v>2</v>
      </c>
      <c r="K696" s="4">
        <f t="shared" si="21"/>
        <v>2121</v>
      </c>
    </row>
    <row r="697" spans="1:11" ht="30" x14ac:dyDescent="0.25">
      <c r="A697" s="4"/>
      <c r="B697" s="4">
        <v>212111</v>
      </c>
      <c r="C697" s="2">
        <v>0</v>
      </c>
      <c r="D697" s="2">
        <v>0</v>
      </c>
      <c r="E697" s="1"/>
      <c r="F697" s="1"/>
      <c r="G697" s="46" t="s">
        <v>299</v>
      </c>
      <c r="H697" s="46" t="s">
        <v>832</v>
      </c>
      <c r="I697" s="46" t="s">
        <v>936</v>
      </c>
      <c r="J697" s="4">
        <f t="shared" si="20"/>
        <v>2</v>
      </c>
      <c r="K697" s="4">
        <f t="shared" si="21"/>
        <v>2121</v>
      </c>
    </row>
    <row r="698" spans="1:11" ht="30" x14ac:dyDescent="0.25">
      <c r="A698" s="4"/>
      <c r="B698" s="4">
        <v>212112</v>
      </c>
      <c r="C698" s="2">
        <v>0</v>
      </c>
      <c r="D698" s="2">
        <v>0</v>
      </c>
      <c r="E698" s="1"/>
      <c r="F698" s="1"/>
      <c r="G698" s="46" t="s">
        <v>300</v>
      </c>
      <c r="H698" s="46" t="s">
        <v>832</v>
      </c>
      <c r="I698" s="46" t="s">
        <v>936</v>
      </c>
      <c r="J698" s="4">
        <f t="shared" si="20"/>
        <v>2</v>
      </c>
      <c r="K698" s="4">
        <f t="shared" si="21"/>
        <v>2121</v>
      </c>
    </row>
    <row r="699" spans="1:11" ht="30" x14ac:dyDescent="0.25">
      <c r="A699" s="4"/>
      <c r="B699" s="4">
        <v>212113</v>
      </c>
      <c r="C699" s="2">
        <v>0</v>
      </c>
      <c r="D699" s="2">
        <v>0</v>
      </c>
      <c r="E699" s="1"/>
      <c r="F699" s="1"/>
      <c r="G699" s="46" t="s">
        <v>301</v>
      </c>
      <c r="H699" s="46" t="s">
        <v>832</v>
      </c>
      <c r="I699" s="46" t="s">
        <v>936</v>
      </c>
      <c r="J699" s="4">
        <f t="shared" si="20"/>
        <v>2</v>
      </c>
      <c r="K699" s="4">
        <f t="shared" si="21"/>
        <v>2121</v>
      </c>
    </row>
    <row r="700" spans="1:11" ht="30" x14ac:dyDescent="0.25">
      <c r="A700" s="4"/>
      <c r="B700" s="4">
        <v>212114</v>
      </c>
      <c r="C700" s="2">
        <v>0</v>
      </c>
      <c r="D700" s="2">
        <v>0</v>
      </c>
      <c r="E700" s="1"/>
      <c r="F700" s="1"/>
      <c r="G700" s="46" t="s">
        <v>302</v>
      </c>
      <c r="H700" s="46" t="s">
        <v>832</v>
      </c>
      <c r="I700" s="46" t="s">
        <v>936</v>
      </c>
      <c r="J700" s="4">
        <f t="shared" si="20"/>
        <v>2</v>
      </c>
      <c r="K700" s="4">
        <f t="shared" si="21"/>
        <v>2121</v>
      </c>
    </row>
    <row r="701" spans="1:11" ht="30" x14ac:dyDescent="0.25">
      <c r="A701" s="4"/>
      <c r="B701" s="4">
        <v>212115</v>
      </c>
      <c r="C701" s="2">
        <v>0</v>
      </c>
      <c r="D701" s="2">
        <v>0</v>
      </c>
      <c r="E701" s="1"/>
      <c r="F701" s="1"/>
      <c r="G701" s="46" t="s">
        <v>303</v>
      </c>
      <c r="H701" s="46" t="s">
        <v>832</v>
      </c>
      <c r="I701" s="46" t="s">
        <v>936</v>
      </c>
      <c r="J701" s="4">
        <f t="shared" si="20"/>
        <v>2</v>
      </c>
      <c r="K701" s="4">
        <f t="shared" si="21"/>
        <v>2121</v>
      </c>
    </row>
    <row r="702" spans="1:11" ht="30" x14ac:dyDescent="0.25">
      <c r="A702" s="4"/>
      <c r="B702" s="4">
        <v>212116</v>
      </c>
      <c r="C702" s="2">
        <v>0</v>
      </c>
      <c r="D702" s="2">
        <v>0</v>
      </c>
      <c r="E702" s="1"/>
      <c r="F702" s="1"/>
      <c r="G702" s="46" t="s">
        <v>304</v>
      </c>
      <c r="H702" s="46" t="s">
        <v>832</v>
      </c>
      <c r="I702" s="46" t="s">
        <v>936</v>
      </c>
      <c r="J702" s="4">
        <f t="shared" si="20"/>
        <v>2</v>
      </c>
      <c r="K702" s="4">
        <f t="shared" si="21"/>
        <v>2121</v>
      </c>
    </row>
    <row r="703" spans="1:11" ht="30" x14ac:dyDescent="0.25">
      <c r="A703" s="4"/>
      <c r="B703" s="4">
        <v>212301</v>
      </c>
      <c r="C703" s="2">
        <v>0</v>
      </c>
      <c r="D703" s="2">
        <v>0</v>
      </c>
      <c r="E703" s="1"/>
      <c r="F703" s="1"/>
      <c r="G703" s="46" t="s">
        <v>305</v>
      </c>
      <c r="H703" s="46" t="s">
        <v>833</v>
      </c>
      <c r="I703" s="46" t="s">
        <v>936</v>
      </c>
      <c r="J703" s="4">
        <f t="shared" si="20"/>
        <v>2</v>
      </c>
      <c r="K703" s="4">
        <f t="shared" si="21"/>
        <v>2123</v>
      </c>
    </row>
    <row r="704" spans="1:11" x14ac:dyDescent="0.25">
      <c r="A704" s="4"/>
      <c r="B704" s="4">
        <v>212401</v>
      </c>
      <c r="C704" s="2">
        <v>0</v>
      </c>
      <c r="D704" s="2">
        <v>0</v>
      </c>
      <c r="E704" s="1"/>
      <c r="F704" s="1"/>
      <c r="G704" s="46" t="s">
        <v>306</v>
      </c>
      <c r="H704" s="46" t="s">
        <v>990</v>
      </c>
      <c r="I704" s="46" t="s">
        <v>936</v>
      </c>
      <c r="J704" s="4">
        <f t="shared" si="20"/>
        <v>2</v>
      </c>
      <c r="K704" s="4">
        <f t="shared" si="21"/>
        <v>2124</v>
      </c>
    </row>
    <row r="705" spans="1:11" x14ac:dyDescent="0.25">
      <c r="A705" s="4"/>
      <c r="B705" s="4">
        <v>212402</v>
      </c>
      <c r="C705" s="2">
        <v>0</v>
      </c>
      <c r="D705" s="2">
        <v>0</v>
      </c>
      <c r="E705" s="1"/>
      <c r="F705" s="1"/>
      <c r="G705" s="46" t="s">
        <v>307</v>
      </c>
      <c r="H705" s="46" t="s">
        <v>990</v>
      </c>
      <c r="I705" s="46" t="s">
        <v>936</v>
      </c>
      <c r="J705" s="4">
        <f t="shared" si="20"/>
        <v>2</v>
      </c>
      <c r="K705" s="4">
        <f t="shared" si="21"/>
        <v>2124</v>
      </c>
    </row>
    <row r="706" spans="1:11" x14ac:dyDescent="0.25">
      <c r="A706" s="4"/>
      <c r="B706" s="4">
        <v>212403</v>
      </c>
      <c r="C706" s="2">
        <v>0</v>
      </c>
      <c r="D706" s="2">
        <v>0</v>
      </c>
      <c r="E706" s="1"/>
      <c r="F706" s="1"/>
      <c r="G706" s="46" t="s">
        <v>308</v>
      </c>
      <c r="H706" s="46" t="s">
        <v>990</v>
      </c>
      <c r="I706" s="46" t="s">
        <v>936</v>
      </c>
      <c r="J706" s="4">
        <f t="shared" si="20"/>
        <v>2</v>
      </c>
      <c r="K706" s="4">
        <f t="shared" si="21"/>
        <v>2124</v>
      </c>
    </row>
    <row r="707" spans="1:11" x14ac:dyDescent="0.25">
      <c r="A707" s="4"/>
      <c r="B707" s="4">
        <v>212404</v>
      </c>
      <c r="C707" s="2">
        <v>0</v>
      </c>
      <c r="D707" s="2">
        <v>0</v>
      </c>
      <c r="E707" s="1"/>
      <c r="F707" s="1"/>
      <c r="G707" s="46" t="s">
        <v>991</v>
      </c>
      <c r="H707" s="46" t="s">
        <v>990</v>
      </c>
      <c r="I707" s="46" t="s">
        <v>936</v>
      </c>
      <c r="J707" s="4">
        <f t="shared" si="20"/>
        <v>2</v>
      </c>
      <c r="K707" s="4">
        <f t="shared" si="21"/>
        <v>2124</v>
      </c>
    </row>
    <row r="708" spans="1:11" x14ac:dyDescent="0.25">
      <c r="A708" s="4"/>
      <c r="B708" s="4">
        <v>212501</v>
      </c>
      <c r="C708" s="2">
        <v>0</v>
      </c>
      <c r="D708" s="2">
        <v>0</v>
      </c>
      <c r="E708" s="1"/>
      <c r="F708" s="1"/>
      <c r="G708" s="46" t="s">
        <v>306</v>
      </c>
      <c r="H708" s="46" t="s">
        <v>834</v>
      </c>
      <c r="I708" s="46" t="s">
        <v>936</v>
      </c>
      <c r="J708" s="4">
        <f t="shared" ref="J708:J771" si="22">+VALUE(LEFT(B708,1))</f>
        <v>2</v>
      </c>
      <c r="K708" s="4">
        <f t="shared" ref="K708:K771" si="23">+VALUE(LEFT(B708,4))</f>
        <v>2125</v>
      </c>
    </row>
    <row r="709" spans="1:11" x14ac:dyDescent="0.25">
      <c r="A709" s="4"/>
      <c r="B709" s="4">
        <v>212502</v>
      </c>
      <c r="C709" s="2">
        <v>0</v>
      </c>
      <c r="D709" s="2">
        <v>0</v>
      </c>
      <c r="E709" s="1"/>
      <c r="F709" s="1"/>
      <c r="G709" s="46" t="s">
        <v>307</v>
      </c>
      <c r="H709" s="46" t="s">
        <v>834</v>
      </c>
      <c r="I709" s="46" t="s">
        <v>936</v>
      </c>
      <c r="J709" s="4">
        <f t="shared" si="22"/>
        <v>2</v>
      </c>
      <c r="K709" s="4">
        <f t="shared" si="23"/>
        <v>2125</v>
      </c>
    </row>
    <row r="710" spans="1:11" x14ac:dyDescent="0.25">
      <c r="A710" s="4"/>
      <c r="B710" s="4">
        <v>212503</v>
      </c>
      <c r="C710" s="2">
        <v>0</v>
      </c>
      <c r="D710" s="2">
        <v>0</v>
      </c>
      <c r="E710" s="1"/>
      <c r="F710" s="1"/>
      <c r="G710" s="46" t="s">
        <v>308</v>
      </c>
      <c r="H710" s="46" t="s">
        <v>834</v>
      </c>
      <c r="I710" s="46" t="s">
        <v>936</v>
      </c>
      <c r="J710" s="4">
        <f t="shared" si="22"/>
        <v>2</v>
      </c>
      <c r="K710" s="4">
        <f t="shared" si="23"/>
        <v>2125</v>
      </c>
    </row>
    <row r="711" spans="1:11" ht="30" x14ac:dyDescent="0.25">
      <c r="A711" s="4"/>
      <c r="B711" s="4">
        <v>212701</v>
      </c>
      <c r="C711" s="2">
        <v>0</v>
      </c>
      <c r="D711" s="2">
        <v>0</v>
      </c>
      <c r="E711" s="1"/>
      <c r="F711" s="1"/>
      <c r="G711" s="46" t="s">
        <v>1071</v>
      </c>
      <c r="H711" s="46" t="s">
        <v>1145</v>
      </c>
      <c r="I711" s="46" t="s">
        <v>936</v>
      </c>
      <c r="J711" s="4">
        <f t="shared" si="22"/>
        <v>2</v>
      </c>
      <c r="K711" s="4">
        <f t="shared" si="23"/>
        <v>2127</v>
      </c>
    </row>
    <row r="712" spans="1:11" ht="45" x14ac:dyDescent="0.25">
      <c r="A712" s="4"/>
      <c r="B712" s="4">
        <v>212801</v>
      </c>
      <c r="C712" s="2">
        <v>0</v>
      </c>
      <c r="D712" s="2">
        <v>0</v>
      </c>
      <c r="E712" s="1"/>
      <c r="F712" s="1"/>
      <c r="G712" s="46" t="s">
        <v>1071</v>
      </c>
      <c r="H712" s="46" t="s">
        <v>1146</v>
      </c>
      <c r="I712" s="46" t="s">
        <v>936</v>
      </c>
      <c r="J712" s="4">
        <f t="shared" si="22"/>
        <v>2</v>
      </c>
      <c r="K712" s="4">
        <f t="shared" si="23"/>
        <v>2128</v>
      </c>
    </row>
    <row r="713" spans="1:11" ht="30" x14ac:dyDescent="0.25">
      <c r="A713" s="4"/>
      <c r="B713" s="4">
        <v>213001</v>
      </c>
      <c r="C713" s="2">
        <v>0</v>
      </c>
      <c r="D713" s="2">
        <v>0</v>
      </c>
      <c r="E713" s="1"/>
      <c r="F713" s="1"/>
      <c r="G713" s="46" t="s">
        <v>309</v>
      </c>
      <c r="H713" s="46" t="s">
        <v>992</v>
      </c>
      <c r="I713" s="46" t="s">
        <v>936</v>
      </c>
      <c r="J713" s="4">
        <f t="shared" si="22"/>
        <v>2</v>
      </c>
      <c r="K713" s="4">
        <f t="shared" si="23"/>
        <v>2130</v>
      </c>
    </row>
    <row r="714" spans="1:11" ht="30" x14ac:dyDescent="0.25">
      <c r="A714" s="4"/>
      <c r="B714" s="4">
        <v>213002</v>
      </c>
      <c r="C714" s="2">
        <v>0</v>
      </c>
      <c r="D714" s="2">
        <v>0</v>
      </c>
      <c r="E714" s="1"/>
      <c r="F714" s="1"/>
      <c r="G714" s="46" t="s">
        <v>310</v>
      </c>
      <c r="H714" s="46" t="s">
        <v>992</v>
      </c>
      <c r="I714" s="46" t="s">
        <v>936</v>
      </c>
      <c r="J714" s="4">
        <f t="shared" si="22"/>
        <v>2</v>
      </c>
      <c r="K714" s="4">
        <f t="shared" si="23"/>
        <v>2130</v>
      </c>
    </row>
    <row r="715" spans="1:11" ht="30" x14ac:dyDescent="0.25">
      <c r="A715" s="4"/>
      <c r="B715" s="4">
        <v>213003</v>
      </c>
      <c r="C715" s="2">
        <v>0</v>
      </c>
      <c r="D715" s="2">
        <v>0</v>
      </c>
      <c r="E715" s="1"/>
      <c r="F715" s="1"/>
      <c r="G715" s="46" t="s">
        <v>311</v>
      </c>
      <c r="H715" s="46" t="s">
        <v>992</v>
      </c>
      <c r="I715" s="46" t="s">
        <v>936</v>
      </c>
      <c r="J715" s="4">
        <f t="shared" si="22"/>
        <v>2</v>
      </c>
      <c r="K715" s="4">
        <f t="shared" si="23"/>
        <v>2130</v>
      </c>
    </row>
    <row r="716" spans="1:11" ht="30" x14ac:dyDescent="0.25">
      <c r="A716" s="4"/>
      <c r="B716" s="4">
        <v>213101</v>
      </c>
      <c r="C716" s="2">
        <v>0</v>
      </c>
      <c r="D716" s="2">
        <v>0</v>
      </c>
      <c r="E716" s="1"/>
      <c r="F716" s="1"/>
      <c r="G716" s="46" t="s">
        <v>309</v>
      </c>
      <c r="H716" s="46" t="s">
        <v>835</v>
      </c>
      <c r="I716" s="46" t="s">
        <v>936</v>
      </c>
      <c r="J716" s="4">
        <f t="shared" si="22"/>
        <v>2</v>
      </c>
      <c r="K716" s="4">
        <f t="shared" si="23"/>
        <v>2131</v>
      </c>
    </row>
    <row r="717" spans="1:11" ht="30" x14ac:dyDescent="0.25">
      <c r="B717" s="4">
        <v>213102</v>
      </c>
      <c r="C717" s="2">
        <v>0</v>
      </c>
      <c r="D717" s="2">
        <v>0</v>
      </c>
      <c r="E717" s="1"/>
      <c r="F717" s="1"/>
      <c r="G717" s="46" t="s">
        <v>310</v>
      </c>
      <c r="H717" s="46" t="s">
        <v>835</v>
      </c>
      <c r="I717" s="46" t="s">
        <v>936</v>
      </c>
      <c r="J717" s="4">
        <f t="shared" si="22"/>
        <v>2</v>
      </c>
      <c r="K717" s="4">
        <f t="shared" si="23"/>
        <v>2131</v>
      </c>
    </row>
    <row r="718" spans="1:11" ht="30" x14ac:dyDescent="0.25">
      <c r="A718" s="4"/>
      <c r="B718" s="4">
        <v>213103</v>
      </c>
      <c r="C718" s="2">
        <v>0</v>
      </c>
      <c r="D718" s="2">
        <v>0</v>
      </c>
      <c r="E718" s="1"/>
      <c r="F718" s="1"/>
      <c r="G718" s="46" t="s">
        <v>311</v>
      </c>
      <c r="H718" s="46" t="s">
        <v>835</v>
      </c>
      <c r="I718" s="46" t="s">
        <v>936</v>
      </c>
      <c r="J718" s="4">
        <f t="shared" si="22"/>
        <v>2</v>
      </c>
      <c r="K718" s="4">
        <f t="shared" si="23"/>
        <v>2131</v>
      </c>
    </row>
    <row r="719" spans="1:11" x14ac:dyDescent="0.25">
      <c r="A719" s="4"/>
      <c r="B719" s="4">
        <v>213301</v>
      </c>
      <c r="C719" s="2">
        <v>0</v>
      </c>
      <c r="D719" s="2">
        <v>0</v>
      </c>
      <c r="E719" s="1"/>
      <c r="F719" s="1"/>
      <c r="G719" s="46" t="s">
        <v>312</v>
      </c>
      <c r="H719" s="46" t="s">
        <v>993</v>
      </c>
      <c r="I719" s="46" t="s">
        <v>936</v>
      </c>
      <c r="J719" s="4">
        <f t="shared" si="22"/>
        <v>2</v>
      </c>
      <c r="K719" s="4">
        <f t="shared" si="23"/>
        <v>2133</v>
      </c>
    </row>
    <row r="720" spans="1:11" x14ac:dyDescent="0.25">
      <c r="A720" s="4"/>
      <c r="B720" s="4">
        <v>213401</v>
      </c>
      <c r="C720" s="2">
        <v>0</v>
      </c>
      <c r="D720" s="2">
        <v>0</v>
      </c>
      <c r="E720" s="1"/>
      <c r="F720" s="1"/>
      <c r="G720" s="46" t="s">
        <v>312</v>
      </c>
      <c r="H720" s="46" t="s">
        <v>836</v>
      </c>
      <c r="I720" s="46" t="s">
        <v>936</v>
      </c>
      <c r="J720" s="4">
        <f t="shared" si="22"/>
        <v>2</v>
      </c>
      <c r="K720" s="4">
        <f t="shared" si="23"/>
        <v>2134</v>
      </c>
    </row>
    <row r="721" spans="1:11" x14ac:dyDescent="0.25">
      <c r="A721" s="4"/>
      <c r="B721" s="4">
        <v>213601</v>
      </c>
      <c r="C721" s="2">
        <v>0</v>
      </c>
      <c r="D721" s="2">
        <v>0</v>
      </c>
      <c r="E721" s="1"/>
      <c r="F721" s="1"/>
      <c r="G721" s="46" t="s">
        <v>34</v>
      </c>
      <c r="H721" s="46" t="s">
        <v>1147</v>
      </c>
      <c r="I721" s="46" t="s">
        <v>936</v>
      </c>
      <c r="J721" s="4">
        <f t="shared" si="22"/>
        <v>2</v>
      </c>
      <c r="K721" s="4">
        <f t="shared" si="23"/>
        <v>2136</v>
      </c>
    </row>
    <row r="722" spans="1:11" x14ac:dyDescent="0.25">
      <c r="A722" s="4"/>
      <c r="B722" s="4">
        <v>213602</v>
      </c>
      <c r="C722" s="2">
        <v>0</v>
      </c>
      <c r="D722" s="2">
        <v>0</v>
      </c>
      <c r="E722" s="1"/>
      <c r="F722" s="1"/>
      <c r="G722" s="46" t="s">
        <v>1072</v>
      </c>
      <c r="H722" s="46" t="s">
        <v>1147</v>
      </c>
      <c r="I722" s="46" t="s">
        <v>936</v>
      </c>
      <c r="J722" s="4">
        <f t="shared" si="22"/>
        <v>2</v>
      </c>
      <c r="K722" s="4">
        <f t="shared" si="23"/>
        <v>2136</v>
      </c>
    </row>
    <row r="723" spans="1:11" x14ac:dyDescent="0.25">
      <c r="A723" s="4"/>
      <c r="B723" s="4">
        <v>213603</v>
      </c>
      <c r="C723" s="2">
        <v>0</v>
      </c>
      <c r="D723" s="2">
        <v>0</v>
      </c>
      <c r="E723" s="1"/>
      <c r="F723" s="1"/>
      <c r="G723" s="46" t="s">
        <v>36</v>
      </c>
      <c r="H723" s="46" t="s">
        <v>1147</v>
      </c>
      <c r="I723" s="46" t="s">
        <v>936</v>
      </c>
      <c r="J723" s="4">
        <f t="shared" si="22"/>
        <v>2</v>
      </c>
      <c r="K723" s="4">
        <f t="shared" si="23"/>
        <v>2136</v>
      </c>
    </row>
    <row r="724" spans="1:11" x14ac:dyDescent="0.25">
      <c r="A724" s="4"/>
      <c r="B724" s="4">
        <v>213690</v>
      </c>
      <c r="C724" s="2">
        <v>0</v>
      </c>
      <c r="D724" s="2">
        <v>0</v>
      </c>
      <c r="E724" s="1"/>
      <c r="F724" s="1"/>
      <c r="G724" s="46" t="s">
        <v>46</v>
      </c>
      <c r="H724" s="46" t="s">
        <v>1147</v>
      </c>
      <c r="I724" s="46" t="s">
        <v>936</v>
      </c>
      <c r="J724" s="4">
        <f t="shared" si="22"/>
        <v>2</v>
      </c>
      <c r="K724" s="4">
        <f t="shared" si="23"/>
        <v>2136</v>
      </c>
    </row>
    <row r="725" spans="1:11" x14ac:dyDescent="0.25">
      <c r="A725" s="4">
        <v>22</v>
      </c>
      <c r="B725" s="4">
        <v>220101</v>
      </c>
      <c r="C725" s="2">
        <v>0</v>
      </c>
      <c r="D725" s="2">
        <v>0</v>
      </c>
      <c r="E725" s="1"/>
      <c r="F725" s="1"/>
      <c r="G725" s="46" t="s">
        <v>313</v>
      </c>
      <c r="H725" s="46" t="s">
        <v>837</v>
      </c>
      <c r="I725" s="46" t="s">
        <v>937</v>
      </c>
      <c r="J725" s="4">
        <f t="shared" si="22"/>
        <v>2</v>
      </c>
      <c r="K725" s="4">
        <f t="shared" si="23"/>
        <v>2201</v>
      </c>
    </row>
    <row r="726" spans="1:11" x14ac:dyDescent="0.25">
      <c r="A726" s="4"/>
      <c r="B726" s="4">
        <v>220102</v>
      </c>
      <c r="C726" s="2">
        <v>0</v>
      </c>
      <c r="D726" s="2">
        <v>0</v>
      </c>
      <c r="E726" s="1"/>
      <c r="F726" s="1"/>
      <c r="G726" s="46" t="s">
        <v>314</v>
      </c>
      <c r="H726" s="46" t="s">
        <v>837</v>
      </c>
      <c r="I726" s="46" t="s">
        <v>937</v>
      </c>
      <c r="J726" s="4">
        <f t="shared" si="22"/>
        <v>2</v>
      </c>
      <c r="K726" s="4">
        <f t="shared" si="23"/>
        <v>2201</v>
      </c>
    </row>
    <row r="727" spans="1:11" x14ac:dyDescent="0.25">
      <c r="A727" s="4"/>
      <c r="B727" s="4">
        <v>220103</v>
      </c>
      <c r="C727" s="2">
        <v>0</v>
      </c>
      <c r="D727" s="2">
        <v>0</v>
      </c>
      <c r="E727" s="1"/>
      <c r="F727" s="1"/>
      <c r="G727" s="46" t="s">
        <v>93</v>
      </c>
      <c r="H727" s="46" t="s">
        <v>837</v>
      </c>
      <c r="I727" s="46" t="s">
        <v>937</v>
      </c>
      <c r="J727" s="4">
        <f t="shared" si="22"/>
        <v>2</v>
      </c>
      <c r="K727" s="4">
        <f t="shared" si="23"/>
        <v>2201</v>
      </c>
    </row>
    <row r="728" spans="1:11" x14ac:dyDescent="0.25">
      <c r="A728" s="4"/>
      <c r="B728" s="4">
        <v>220104</v>
      </c>
      <c r="C728" s="2">
        <v>0</v>
      </c>
      <c r="D728" s="2">
        <v>0</v>
      </c>
      <c r="E728" s="1"/>
      <c r="F728" s="1"/>
      <c r="G728" s="46" t="s">
        <v>94</v>
      </c>
      <c r="H728" s="46" t="s">
        <v>837</v>
      </c>
      <c r="I728" s="46" t="s">
        <v>937</v>
      </c>
      <c r="J728" s="4">
        <f t="shared" si="22"/>
        <v>2</v>
      </c>
      <c r="K728" s="4">
        <f t="shared" si="23"/>
        <v>2201</v>
      </c>
    </row>
    <row r="729" spans="1:11" x14ac:dyDescent="0.25">
      <c r="A729" s="4"/>
      <c r="B729" s="4">
        <v>220105</v>
      </c>
      <c r="C729" s="2">
        <v>0</v>
      </c>
      <c r="D729" s="2">
        <v>0</v>
      </c>
      <c r="E729" s="1"/>
      <c r="F729" s="1"/>
      <c r="G729" s="46" t="s">
        <v>99</v>
      </c>
      <c r="H729" s="46" t="s">
        <v>837</v>
      </c>
      <c r="I729" s="46" t="s">
        <v>937</v>
      </c>
      <c r="J729" s="4">
        <f t="shared" si="22"/>
        <v>2</v>
      </c>
      <c r="K729" s="4">
        <f t="shared" si="23"/>
        <v>2201</v>
      </c>
    </row>
    <row r="730" spans="1:11" x14ac:dyDescent="0.25">
      <c r="A730" s="4"/>
      <c r="B730" s="4">
        <v>220106</v>
      </c>
      <c r="C730" s="2">
        <v>0</v>
      </c>
      <c r="D730" s="2">
        <v>0</v>
      </c>
      <c r="E730" s="1"/>
      <c r="F730" s="1"/>
      <c r="G730" s="46" t="s">
        <v>96</v>
      </c>
      <c r="H730" s="46" t="s">
        <v>837</v>
      </c>
      <c r="I730" s="46" t="s">
        <v>937</v>
      </c>
      <c r="J730" s="4">
        <f t="shared" si="22"/>
        <v>2</v>
      </c>
      <c r="K730" s="4">
        <f t="shared" si="23"/>
        <v>2201</v>
      </c>
    </row>
    <row r="731" spans="1:11" x14ac:dyDescent="0.25">
      <c r="A731" s="4"/>
      <c r="B731" s="4">
        <v>220107</v>
      </c>
      <c r="C731" s="2">
        <v>0</v>
      </c>
      <c r="D731" s="2">
        <v>0</v>
      </c>
      <c r="E731" s="1"/>
      <c r="F731" s="1"/>
      <c r="G731" s="46" t="s">
        <v>315</v>
      </c>
      <c r="H731" s="46" t="s">
        <v>837</v>
      </c>
      <c r="I731" s="46" t="s">
        <v>937</v>
      </c>
      <c r="J731" s="4">
        <f t="shared" si="22"/>
        <v>2</v>
      </c>
      <c r="K731" s="4">
        <f t="shared" si="23"/>
        <v>2201</v>
      </c>
    </row>
    <row r="732" spans="1:11" x14ac:dyDescent="0.25">
      <c r="A732" s="4"/>
      <c r="B732" s="4">
        <v>220108</v>
      </c>
      <c r="C732" s="2">
        <v>0</v>
      </c>
      <c r="D732" s="2">
        <v>0</v>
      </c>
      <c r="E732" s="1"/>
      <c r="F732" s="1"/>
      <c r="G732" s="46" t="s">
        <v>316</v>
      </c>
      <c r="H732" s="46" t="s">
        <v>837</v>
      </c>
      <c r="I732" s="46" t="s">
        <v>937</v>
      </c>
      <c r="J732" s="4">
        <f t="shared" si="22"/>
        <v>2</v>
      </c>
      <c r="K732" s="4">
        <f t="shared" si="23"/>
        <v>2201</v>
      </c>
    </row>
    <row r="733" spans="1:11" x14ac:dyDescent="0.25">
      <c r="A733" s="4"/>
      <c r="B733" s="4">
        <v>220109</v>
      </c>
      <c r="C733" s="2">
        <v>0</v>
      </c>
      <c r="D733" s="2">
        <v>0</v>
      </c>
      <c r="E733" s="1"/>
      <c r="F733" s="1"/>
      <c r="G733" s="46" t="s">
        <v>317</v>
      </c>
      <c r="H733" s="46" t="s">
        <v>837</v>
      </c>
      <c r="I733" s="46" t="s">
        <v>937</v>
      </c>
      <c r="J733" s="4">
        <f t="shared" si="22"/>
        <v>2</v>
      </c>
      <c r="K733" s="4">
        <f t="shared" si="23"/>
        <v>2201</v>
      </c>
    </row>
    <row r="734" spans="1:11" x14ac:dyDescent="0.25">
      <c r="A734" s="4"/>
      <c r="B734" s="4">
        <v>220110</v>
      </c>
      <c r="C734" s="2">
        <v>0</v>
      </c>
      <c r="D734" s="2">
        <v>0</v>
      </c>
      <c r="E734" s="1"/>
      <c r="F734" s="1"/>
      <c r="G734" s="46" t="s">
        <v>318</v>
      </c>
      <c r="H734" s="46" t="s">
        <v>837</v>
      </c>
      <c r="I734" s="46" t="s">
        <v>937</v>
      </c>
      <c r="J734" s="4">
        <f t="shared" si="22"/>
        <v>2</v>
      </c>
      <c r="K734" s="4">
        <f t="shared" si="23"/>
        <v>2201</v>
      </c>
    </row>
    <row r="735" spans="1:11" x14ac:dyDescent="0.25">
      <c r="A735" s="4"/>
      <c r="B735" s="4">
        <v>220111</v>
      </c>
      <c r="C735" s="2">
        <v>0</v>
      </c>
      <c r="D735" s="2">
        <v>0</v>
      </c>
      <c r="E735" s="1"/>
      <c r="F735" s="1"/>
      <c r="G735" s="46" t="s">
        <v>319</v>
      </c>
      <c r="H735" s="46" t="s">
        <v>837</v>
      </c>
      <c r="I735" s="46" t="s">
        <v>937</v>
      </c>
      <c r="J735" s="4">
        <f t="shared" si="22"/>
        <v>2</v>
      </c>
      <c r="K735" s="4">
        <f t="shared" si="23"/>
        <v>2201</v>
      </c>
    </row>
    <row r="736" spans="1:11" x14ac:dyDescent="0.25">
      <c r="A736" s="4"/>
      <c r="B736" s="4">
        <v>220112</v>
      </c>
      <c r="C736" s="2">
        <v>0</v>
      </c>
      <c r="D736" s="2">
        <v>0</v>
      </c>
      <c r="E736" s="1"/>
      <c r="F736" s="1"/>
      <c r="G736" s="46" t="s">
        <v>320</v>
      </c>
      <c r="H736" s="46" t="s">
        <v>837</v>
      </c>
      <c r="I736" s="46" t="s">
        <v>937</v>
      </c>
      <c r="J736" s="4">
        <f t="shared" si="22"/>
        <v>2</v>
      </c>
      <c r="K736" s="4">
        <f t="shared" si="23"/>
        <v>2201</v>
      </c>
    </row>
    <row r="737" spans="1:11" x14ac:dyDescent="0.25">
      <c r="A737" s="4"/>
      <c r="B737" s="4">
        <v>220113</v>
      </c>
      <c r="C737" s="2">
        <v>0</v>
      </c>
      <c r="D737" s="2">
        <v>0</v>
      </c>
      <c r="E737" s="1"/>
      <c r="F737" s="1"/>
      <c r="G737" s="46" t="s">
        <v>321</v>
      </c>
      <c r="H737" s="46" t="s">
        <v>837</v>
      </c>
      <c r="I737" s="46" t="s">
        <v>937</v>
      </c>
      <c r="J737" s="4">
        <f t="shared" si="22"/>
        <v>2</v>
      </c>
      <c r="K737" s="4">
        <f t="shared" si="23"/>
        <v>2201</v>
      </c>
    </row>
    <row r="738" spans="1:11" x14ac:dyDescent="0.25">
      <c r="A738" s="4"/>
      <c r="B738" s="4">
        <v>220114</v>
      </c>
      <c r="C738" s="2">
        <v>0</v>
      </c>
      <c r="D738" s="2">
        <v>0</v>
      </c>
      <c r="E738" s="1"/>
      <c r="F738" s="1"/>
      <c r="G738" s="46" t="s">
        <v>322</v>
      </c>
      <c r="H738" s="46" t="s">
        <v>837</v>
      </c>
      <c r="I738" s="46" t="s">
        <v>937</v>
      </c>
      <c r="J738" s="4">
        <f t="shared" si="22"/>
        <v>2</v>
      </c>
      <c r="K738" s="4">
        <f t="shared" si="23"/>
        <v>2201</v>
      </c>
    </row>
    <row r="739" spans="1:11" x14ac:dyDescent="0.25">
      <c r="A739" s="4"/>
      <c r="B739" s="4">
        <v>220115</v>
      </c>
      <c r="C739" s="2">
        <v>0</v>
      </c>
      <c r="D739" s="2">
        <v>0</v>
      </c>
      <c r="E739" s="1"/>
      <c r="F739" s="1"/>
      <c r="G739" s="46" t="s">
        <v>323</v>
      </c>
      <c r="H739" s="46" t="s">
        <v>837</v>
      </c>
      <c r="I739" s="46" t="s">
        <v>937</v>
      </c>
      <c r="J739" s="4">
        <f t="shared" si="22"/>
        <v>2</v>
      </c>
      <c r="K739" s="4">
        <f t="shared" si="23"/>
        <v>2201</v>
      </c>
    </row>
    <row r="740" spans="1:11" x14ac:dyDescent="0.25">
      <c r="A740" s="4"/>
      <c r="B740" s="4">
        <v>220116</v>
      </c>
      <c r="C740" s="2">
        <v>0</v>
      </c>
      <c r="D740" s="2">
        <v>0</v>
      </c>
      <c r="E740" s="1"/>
      <c r="F740" s="1"/>
      <c r="G740" s="46" t="s">
        <v>324</v>
      </c>
      <c r="H740" s="46" t="s">
        <v>837</v>
      </c>
      <c r="I740" s="46" t="s">
        <v>937</v>
      </c>
      <c r="J740" s="4">
        <f t="shared" si="22"/>
        <v>2</v>
      </c>
      <c r="K740" s="4">
        <f t="shared" si="23"/>
        <v>2201</v>
      </c>
    </row>
    <row r="741" spans="1:11" x14ac:dyDescent="0.25">
      <c r="A741" s="4"/>
      <c r="B741" s="4">
        <v>220117</v>
      </c>
      <c r="C741" s="2">
        <v>0</v>
      </c>
      <c r="D741" s="2">
        <v>0</v>
      </c>
      <c r="E741" s="1"/>
      <c r="F741" s="1"/>
      <c r="G741" s="46" t="s">
        <v>109</v>
      </c>
      <c r="H741" s="46" t="s">
        <v>837</v>
      </c>
      <c r="I741" s="46" t="s">
        <v>937</v>
      </c>
      <c r="J741" s="4">
        <f t="shared" si="22"/>
        <v>2</v>
      </c>
      <c r="K741" s="4">
        <f t="shared" si="23"/>
        <v>2201</v>
      </c>
    </row>
    <row r="742" spans="1:11" x14ac:dyDescent="0.25">
      <c r="A742" s="4"/>
      <c r="B742" s="4">
        <v>220201</v>
      </c>
      <c r="C742" s="2">
        <v>0</v>
      </c>
      <c r="D742" s="2">
        <v>0</v>
      </c>
      <c r="E742" s="1"/>
      <c r="F742" s="1"/>
      <c r="G742" s="46" t="s">
        <v>325</v>
      </c>
      <c r="H742" s="46" t="s">
        <v>396</v>
      </c>
      <c r="I742" s="46" t="s">
        <v>937</v>
      </c>
      <c r="J742" s="4">
        <f t="shared" si="22"/>
        <v>2</v>
      </c>
      <c r="K742" s="4">
        <f t="shared" si="23"/>
        <v>2202</v>
      </c>
    </row>
    <row r="743" spans="1:11" x14ac:dyDescent="0.25">
      <c r="A743" s="4"/>
      <c r="B743" s="4">
        <v>220202</v>
      </c>
      <c r="C743" s="2">
        <v>0</v>
      </c>
      <c r="D743" s="2">
        <v>0</v>
      </c>
      <c r="E743" s="1"/>
      <c r="F743" s="1"/>
      <c r="G743" s="46" t="s">
        <v>326</v>
      </c>
      <c r="H743" s="46" t="s">
        <v>396</v>
      </c>
      <c r="I743" s="46" t="s">
        <v>937</v>
      </c>
      <c r="J743" s="4">
        <f t="shared" si="22"/>
        <v>2</v>
      </c>
      <c r="K743" s="4">
        <f t="shared" si="23"/>
        <v>2202</v>
      </c>
    </row>
    <row r="744" spans="1:11" x14ac:dyDescent="0.25">
      <c r="A744" s="4"/>
      <c r="B744" s="4">
        <v>220301</v>
      </c>
      <c r="C744" s="2">
        <v>0</v>
      </c>
      <c r="D744" s="2">
        <v>0</v>
      </c>
      <c r="E744" s="1"/>
      <c r="F744" s="1"/>
      <c r="G744" s="46" t="s">
        <v>327</v>
      </c>
      <c r="H744" s="46" t="s">
        <v>838</v>
      </c>
      <c r="I744" s="46" t="s">
        <v>937</v>
      </c>
      <c r="J744" s="4">
        <f t="shared" si="22"/>
        <v>2</v>
      </c>
      <c r="K744" s="4">
        <f t="shared" si="23"/>
        <v>2203</v>
      </c>
    </row>
    <row r="745" spans="1:11" x14ac:dyDescent="0.25">
      <c r="A745" s="4"/>
      <c r="B745" s="4">
        <v>220302</v>
      </c>
      <c r="C745" s="2">
        <v>0</v>
      </c>
      <c r="D745" s="2">
        <v>0</v>
      </c>
      <c r="E745" s="1"/>
      <c r="F745" s="1"/>
      <c r="G745" s="46" t="s">
        <v>328</v>
      </c>
      <c r="H745" s="46" t="s">
        <v>838</v>
      </c>
      <c r="I745" s="46" t="s">
        <v>937</v>
      </c>
      <c r="J745" s="4">
        <f t="shared" si="22"/>
        <v>2</v>
      </c>
      <c r="K745" s="4">
        <f t="shared" si="23"/>
        <v>2203</v>
      </c>
    </row>
    <row r="746" spans="1:11" x14ac:dyDescent="0.25">
      <c r="A746" s="4"/>
      <c r="B746" s="4">
        <v>220303</v>
      </c>
      <c r="C746" s="2">
        <v>0</v>
      </c>
      <c r="D746" s="2">
        <v>0</v>
      </c>
      <c r="E746" s="1"/>
      <c r="F746" s="1"/>
      <c r="G746" s="46" t="s">
        <v>329</v>
      </c>
      <c r="H746" s="46" t="s">
        <v>838</v>
      </c>
      <c r="I746" s="46" t="s">
        <v>937</v>
      </c>
      <c r="J746" s="4">
        <f t="shared" si="22"/>
        <v>2</v>
      </c>
      <c r="K746" s="4">
        <f t="shared" si="23"/>
        <v>2203</v>
      </c>
    </row>
    <row r="747" spans="1:11" x14ac:dyDescent="0.25">
      <c r="A747" s="4"/>
      <c r="B747" s="4">
        <v>220304</v>
      </c>
      <c r="C747" s="2">
        <v>0</v>
      </c>
      <c r="D747" s="2">
        <v>0</v>
      </c>
      <c r="E747" s="1"/>
      <c r="F747" s="1"/>
      <c r="G747" s="46" t="s">
        <v>330</v>
      </c>
      <c r="H747" s="46" t="s">
        <v>838</v>
      </c>
      <c r="I747" s="46" t="s">
        <v>937</v>
      </c>
      <c r="J747" s="4">
        <f t="shared" si="22"/>
        <v>2</v>
      </c>
      <c r="K747" s="4">
        <f t="shared" si="23"/>
        <v>2203</v>
      </c>
    </row>
    <row r="748" spans="1:11" x14ac:dyDescent="0.25">
      <c r="A748" s="4"/>
      <c r="B748" s="4">
        <v>220305</v>
      </c>
      <c r="C748" s="2">
        <v>0</v>
      </c>
      <c r="D748" s="2">
        <v>0</v>
      </c>
      <c r="E748" s="1"/>
      <c r="F748" s="1"/>
      <c r="G748" s="46" t="s">
        <v>331</v>
      </c>
      <c r="H748" s="46" t="s">
        <v>838</v>
      </c>
      <c r="I748" s="46" t="s">
        <v>937</v>
      </c>
      <c r="J748" s="4">
        <f t="shared" si="22"/>
        <v>2</v>
      </c>
      <c r="K748" s="4">
        <f t="shared" si="23"/>
        <v>2203</v>
      </c>
    </row>
    <row r="749" spans="1:11" x14ac:dyDescent="0.25">
      <c r="A749" s="4"/>
      <c r="B749" s="4">
        <v>220306</v>
      </c>
      <c r="C749" s="2">
        <v>0</v>
      </c>
      <c r="D749" s="2">
        <v>0</v>
      </c>
      <c r="E749" s="1"/>
      <c r="F749" s="1"/>
      <c r="G749" s="46" t="s">
        <v>332</v>
      </c>
      <c r="H749" s="46" t="s">
        <v>838</v>
      </c>
      <c r="I749" s="46" t="s">
        <v>937</v>
      </c>
      <c r="J749" s="4">
        <f t="shared" si="22"/>
        <v>2</v>
      </c>
      <c r="K749" s="4">
        <f t="shared" si="23"/>
        <v>2203</v>
      </c>
    </row>
    <row r="750" spans="1:11" x14ac:dyDescent="0.25">
      <c r="A750" s="4"/>
      <c r="B750" s="4">
        <v>220307</v>
      </c>
      <c r="C750" s="2">
        <v>0</v>
      </c>
      <c r="D750" s="2">
        <v>0</v>
      </c>
      <c r="E750" s="1"/>
      <c r="F750" s="1"/>
      <c r="G750" s="46" t="s">
        <v>333</v>
      </c>
      <c r="H750" s="46" t="s">
        <v>838</v>
      </c>
      <c r="I750" s="46" t="s">
        <v>937</v>
      </c>
      <c r="J750" s="4">
        <f t="shared" si="22"/>
        <v>2</v>
      </c>
      <c r="K750" s="4">
        <f t="shared" si="23"/>
        <v>2203</v>
      </c>
    </row>
    <row r="751" spans="1:11" x14ac:dyDescent="0.25">
      <c r="A751" s="4"/>
      <c r="B751" s="4">
        <v>220308</v>
      </c>
      <c r="C751" s="2">
        <v>0</v>
      </c>
      <c r="D751" s="2">
        <v>0</v>
      </c>
      <c r="E751" s="1"/>
      <c r="F751" s="1"/>
      <c r="G751" s="46" t="s">
        <v>334</v>
      </c>
      <c r="H751" s="46" t="s">
        <v>838</v>
      </c>
      <c r="I751" s="46" t="s">
        <v>937</v>
      </c>
      <c r="J751" s="4">
        <f t="shared" si="22"/>
        <v>2</v>
      </c>
      <c r="K751" s="4">
        <f t="shared" si="23"/>
        <v>2203</v>
      </c>
    </row>
    <row r="752" spans="1:11" x14ac:dyDescent="0.25">
      <c r="A752" s="4"/>
      <c r="B752" s="4">
        <v>220309</v>
      </c>
      <c r="C752" s="2">
        <v>0</v>
      </c>
      <c r="D752" s="2">
        <v>0</v>
      </c>
      <c r="E752" s="1"/>
      <c r="F752" s="1"/>
      <c r="G752" s="46" t="s">
        <v>107</v>
      </c>
      <c r="H752" s="46" t="s">
        <v>838</v>
      </c>
      <c r="I752" s="46" t="s">
        <v>937</v>
      </c>
      <c r="J752" s="4">
        <f t="shared" si="22"/>
        <v>2</v>
      </c>
      <c r="K752" s="4">
        <f t="shared" si="23"/>
        <v>2203</v>
      </c>
    </row>
    <row r="753" spans="1:11" x14ac:dyDescent="0.25">
      <c r="A753" s="4"/>
      <c r="B753" s="4">
        <v>220310</v>
      </c>
      <c r="C753" s="2">
        <v>0</v>
      </c>
      <c r="D753" s="2">
        <v>0</v>
      </c>
      <c r="E753" s="1"/>
      <c r="F753" s="1"/>
      <c r="G753" s="46" t="s">
        <v>335</v>
      </c>
      <c r="H753" s="46" t="s">
        <v>838</v>
      </c>
      <c r="I753" s="46" t="s">
        <v>937</v>
      </c>
      <c r="J753" s="4">
        <f t="shared" si="22"/>
        <v>2</v>
      </c>
      <c r="K753" s="4">
        <f t="shared" si="23"/>
        <v>2203</v>
      </c>
    </row>
    <row r="754" spans="1:11" x14ac:dyDescent="0.25">
      <c r="A754" s="4"/>
      <c r="B754" s="4">
        <v>220311</v>
      </c>
      <c r="C754" s="2">
        <v>0</v>
      </c>
      <c r="D754" s="2">
        <v>0</v>
      </c>
      <c r="E754" s="1"/>
      <c r="F754" s="1"/>
      <c r="G754" s="46" t="s">
        <v>336</v>
      </c>
      <c r="H754" s="46" t="s">
        <v>838</v>
      </c>
      <c r="I754" s="46" t="s">
        <v>937</v>
      </c>
      <c r="J754" s="4">
        <f t="shared" si="22"/>
        <v>2</v>
      </c>
      <c r="K754" s="4">
        <f t="shared" si="23"/>
        <v>2203</v>
      </c>
    </row>
    <row r="755" spans="1:11" x14ac:dyDescent="0.25">
      <c r="A755" s="4"/>
      <c r="B755" s="4">
        <v>220401</v>
      </c>
      <c r="C755" s="2">
        <v>0</v>
      </c>
      <c r="D755" s="2">
        <v>0</v>
      </c>
      <c r="E755" s="1"/>
      <c r="F755" s="1"/>
      <c r="G755" s="46" t="s">
        <v>325</v>
      </c>
      <c r="H755" s="46" t="s">
        <v>397</v>
      </c>
      <c r="I755" s="46" t="s">
        <v>937</v>
      </c>
      <c r="J755" s="4">
        <f t="shared" si="22"/>
        <v>2</v>
      </c>
      <c r="K755" s="4">
        <f t="shared" si="23"/>
        <v>2204</v>
      </c>
    </row>
    <row r="756" spans="1:11" x14ac:dyDescent="0.25">
      <c r="A756" s="4"/>
      <c r="B756" s="4">
        <v>220402</v>
      </c>
      <c r="C756" s="2">
        <v>0</v>
      </c>
      <c r="D756" s="2">
        <v>0</v>
      </c>
      <c r="E756" s="1"/>
      <c r="F756" s="1"/>
      <c r="G756" s="46" t="s">
        <v>326</v>
      </c>
      <c r="H756" s="46" t="s">
        <v>397</v>
      </c>
      <c r="I756" s="46" t="s">
        <v>937</v>
      </c>
      <c r="J756" s="4">
        <f t="shared" si="22"/>
        <v>2</v>
      </c>
      <c r="K756" s="4">
        <f t="shared" si="23"/>
        <v>2204</v>
      </c>
    </row>
    <row r="757" spans="1:11" x14ac:dyDescent="0.25">
      <c r="A757" s="4"/>
      <c r="B757" s="4">
        <v>220501</v>
      </c>
      <c r="C757" s="2">
        <v>0</v>
      </c>
      <c r="D757" s="2">
        <v>0</v>
      </c>
      <c r="E757" s="1"/>
      <c r="F757" s="1"/>
      <c r="G757" s="46" t="s">
        <v>337</v>
      </c>
      <c r="H757" s="46" t="s">
        <v>839</v>
      </c>
      <c r="I757" s="46" t="s">
        <v>937</v>
      </c>
      <c r="J757" s="4">
        <f t="shared" si="22"/>
        <v>2</v>
      </c>
      <c r="K757" s="4">
        <f t="shared" si="23"/>
        <v>2205</v>
      </c>
    </row>
    <row r="758" spans="1:11" x14ac:dyDescent="0.25">
      <c r="A758" s="4"/>
      <c r="B758" s="4">
        <v>220601</v>
      </c>
      <c r="C758" s="2">
        <v>0</v>
      </c>
      <c r="D758" s="2">
        <v>0</v>
      </c>
      <c r="E758" s="1"/>
      <c r="F758" s="1"/>
      <c r="G758" s="46" t="s">
        <v>338</v>
      </c>
      <c r="H758" s="46" t="s">
        <v>840</v>
      </c>
      <c r="I758" s="46" t="s">
        <v>937</v>
      </c>
      <c r="J758" s="4">
        <f t="shared" si="22"/>
        <v>2</v>
      </c>
      <c r="K758" s="4">
        <f t="shared" si="23"/>
        <v>2206</v>
      </c>
    </row>
    <row r="759" spans="1:11" x14ac:dyDescent="0.25">
      <c r="A759" s="4"/>
      <c r="B759" s="4">
        <v>220701</v>
      </c>
      <c r="C759" s="2">
        <v>0</v>
      </c>
      <c r="D759" s="2">
        <v>0</v>
      </c>
      <c r="E759" s="1"/>
      <c r="F759" s="1"/>
      <c r="G759" s="46" t="s">
        <v>325</v>
      </c>
      <c r="H759" s="46" t="s">
        <v>841</v>
      </c>
      <c r="I759" s="46" t="s">
        <v>937</v>
      </c>
      <c r="J759" s="4">
        <f t="shared" si="22"/>
        <v>2</v>
      </c>
      <c r="K759" s="4">
        <f t="shared" si="23"/>
        <v>2207</v>
      </c>
    </row>
    <row r="760" spans="1:11" x14ac:dyDescent="0.25">
      <c r="A760" s="4"/>
      <c r="B760" s="4">
        <v>220702</v>
      </c>
      <c r="C760" s="2">
        <v>0</v>
      </c>
      <c r="D760" s="2">
        <v>0</v>
      </c>
      <c r="E760" s="1"/>
      <c r="F760" s="1"/>
      <c r="G760" s="46" t="s">
        <v>326</v>
      </c>
      <c r="H760" s="46" t="s">
        <v>841</v>
      </c>
      <c r="I760" s="46" t="s">
        <v>937</v>
      </c>
      <c r="J760" s="4">
        <f t="shared" si="22"/>
        <v>2</v>
      </c>
      <c r="K760" s="4">
        <f t="shared" si="23"/>
        <v>2207</v>
      </c>
    </row>
    <row r="761" spans="1:11" x14ac:dyDescent="0.25">
      <c r="A761" s="4"/>
      <c r="B761" s="4">
        <v>220801</v>
      </c>
      <c r="C761" s="2">
        <v>0</v>
      </c>
      <c r="D761" s="2">
        <v>0</v>
      </c>
      <c r="E761" s="1"/>
      <c r="F761" s="1"/>
      <c r="G761" s="46" t="s">
        <v>325</v>
      </c>
      <c r="H761" s="46" t="s">
        <v>842</v>
      </c>
      <c r="I761" s="46" t="s">
        <v>937</v>
      </c>
      <c r="J761" s="4">
        <f t="shared" si="22"/>
        <v>2</v>
      </c>
      <c r="K761" s="4">
        <f t="shared" si="23"/>
        <v>2208</v>
      </c>
    </row>
    <row r="762" spans="1:11" x14ac:dyDescent="0.25">
      <c r="A762" s="4"/>
      <c r="B762" s="4">
        <v>220802</v>
      </c>
      <c r="C762" s="2">
        <v>0</v>
      </c>
      <c r="D762" s="2">
        <v>0</v>
      </c>
      <c r="E762" s="1"/>
      <c r="F762" s="1"/>
      <c r="G762" s="46" t="s">
        <v>326</v>
      </c>
      <c r="H762" s="46" t="s">
        <v>842</v>
      </c>
      <c r="I762" s="46" t="s">
        <v>937</v>
      </c>
      <c r="J762" s="4">
        <f t="shared" si="22"/>
        <v>2</v>
      </c>
      <c r="K762" s="4">
        <f t="shared" si="23"/>
        <v>2208</v>
      </c>
    </row>
    <row r="763" spans="1:11" x14ac:dyDescent="0.25">
      <c r="A763" s="4"/>
      <c r="B763" s="4">
        <v>220901</v>
      </c>
      <c r="C763" s="2">
        <v>0</v>
      </c>
      <c r="D763" s="2">
        <v>0</v>
      </c>
      <c r="E763" s="1"/>
      <c r="F763" s="1"/>
      <c r="G763" s="46" t="s">
        <v>339</v>
      </c>
      <c r="H763" s="46" t="s">
        <v>843</v>
      </c>
      <c r="I763" s="46" t="s">
        <v>937</v>
      </c>
      <c r="J763" s="4">
        <f t="shared" si="22"/>
        <v>2</v>
      </c>
      <c r="K763" s="4">
        <f t="shared" si="23"/>
        <v>2209</v>
      </c>
    </row>
    <row r="764" spans="1:11" ht="30" x14ac:dyDescent="0.25">
      <c r="A764" s="4"/>
      <c r="B764" s="4">
        <v>221001</v>
      </c>
      <c r="C764" s="2">
        <v>0</v>
      </c>
      <c r="D764" s="2">
        <v>0</v>
      </c>
      <c r="E764" s="1"/>
      <c r="F764" s="1"/>
      <c r="G764" s="46" t="s">
        <v>340</v>
      </c>
      <c r="H764" s="46" t="s">
        <v>340</v>
      </c>
      <c r="I764" s="46" t="s">
        <v>937</v>
      </c>
      <c r="J764" s="4">
        <f t="shared" si="22"/>
        <v>2</v>
      </c>
      <c r="K764" s="4">
        <f t="shared" si="23"/>
        <v>2210</v>
      </c>
    </row>
    <row r="765" spans="1:11" x14ac:dyDescent="0.25">
      <c r="A765" s="4"/>
      <c r="B765" s="4">
        <v>221101</v>
      </c>
      <c r="C765" s="2">
        <v>0</v>
      </c>
      <c r="D765" s="2">
        <v>0</v>
      </c>
      <c r="E765" s="1"/>
      <c r="F765" s="1"/>
      <c r="G765" s="46" t="s">
        <v>341</v>
      </c>
      <c r="H765" s="46" t="s">
        <v>351</v>
      </c>
      <c r="I765" s="46" t="s">
        <v>937</v>
      </c>
      <c r="J765" s="4">
        <f t="shared" si="22"/>
        <v>2</v>
      </c>
      <c r="K765" s="4">
        <f t="shared" si="23"/>
        <v>2211</v>
      </c>
    </row>
    <row r="766" spans="1:11" x14ac:dyDescent="0.25">
      <c r="A766" s="4"/>
      <c r="B766" s="4">
        <v>221102</v>
      </c>
      <c r="C766" s="2">
        <v>0</v>
      </c>
      <c r="D766" s="2">
        <v>0</v>
      </c>
      <c r="E766" s="1"/>
      <c r="F766" s="1"/>
      <c r="G766" s="46" t="s">
        <v>342</v>
      </c>
      <c r="H766" s="46" t="s">
        <v>351</v>
      </c>
      <c r="I766" s="46" t="s">
        <v>937</v>
      </c>
      <c r="J766" s="4">
        <f t="shared" si="22"/>
        <v>2</v>
      </c>
      <c r="K766" s="4">
        <f t="shared" si="23"/>
        <v>2211</v>
      </c>
    </row>
    <row r="767" spans="1:11" x14ac:dyDescent="0.25">
      <c r="A767" s="4"/>
      <c r="B767" s="4">
        <v>221103</v>
      </c>
      <c r="C767" s="2">
        <v>0</v>
      </c>
      <c r="D767" s="2">
        <v>0</v>
      </c>
      <c r="E767" s="1"/>
      <c r="F767" s="1"/>
      <c r="G767" s="46" t="s">
        <v>343</v>
      </c>
      <c r="H767" s="46" t="s">
        <v>351</v>
      </c>
      <c r="I767" s="46" t="s">
        <v>937</v>
      </c>
      <c r="J767" s="4">
        <f t="shared" si="22"/>
        <v>2</v>
      </c>
      <c r="K767" s="4">
        <f t="shared" si="23"/>
        <v>2211</v>
      </c>
    </row>
    <row r="768" spans="1:11" x14ac:dyDescent="0.25">
      <c r="A768" s="4"/>
      <c r="B768" s="4">
        <v>221104</v>
      </c>
      <c r="C768" s="2">
        <v>0</v>
      </c>
      <c r="D768" s="2">
        <v>0</v>
      </c>
      <c r="E768" s="1"/>
      <c r="F768" s="1"/>
      <c r="G768" s="46" t="s">
        <v>344</v>
      </c>
      <c r="H768" s="46" t="s">
        <v>351</v>
      </c>
      <c r="I768" s="46" t="s">
        <v>937</v>
      </c>
      <c r="J768" s="4">
        <f t="shared" si="22"/>
        <v>2</v>
      </c>
      <c r="K768" s="4">
        <f t="shared" si="23"/>
        <v>2211</v>
      </c>
    </row>
    <row r="769" spans="1:11" x14ac:dyDescent="0.25">
      <c r="A769" s="4"/>
      <c r="B769" s="4">
        <v>221105</v>
      </c>
      <c r="C769" s="2">
        <v>0</v>
      </c>
      <c r="D769" s="2">
        <v>0</v>
      </c>
      <c r="E769" s="1"/>
      <c r="F769" s="1"/>
      <c r="G769" s="46" t="s">
        <v>345</v>
      </c>
      <c r="H769" s="46" t="s">
        <v>351</v>
      </c>
      <c r="I769" s="46" t="s">
        <v>937</v>
      </c>
      <c r="J769" s="4">
        <f t="shared" si="22"/>
        <v>2</v>
      </c>
      <c r="K769" s="4">
        <f t="shared" si="23"/>
        <v>2211</v>
      </c>
    </row>
    <row r="770" spans="1:11" x14ac:dyDescent="0.25">
      <c r="A770" s="4"/>
      <c r="B770" s="4">
        <v>221106</v>
      </c>
      <c r="C770" s="2">
        <v>0</v>
      </c>
      <c r="D770" s="2">
        <v>0</v>
      </c>
      <c r="E770" s="1"/>
      <c r="F770" s="1"/>
      <c r="G770" s="46" t="s">
        <v>346</v>
      </c>
      <c r="H770" s="46" t="s">
        <v>351</v>
      </c>
      <c r="I770" s="46" t="s">
        <v>937</v>
      </c>
      <c r="J770" s="4">
        <f t="shared" si="22"/>
        <v>2</v>
      </c>
      <c r="K770" s="4">
        <f t="shared" si="23"/>
        <v>2211</v>
      </c>
    </row>
    <row r="771" spans="1:11" x14ac:dyDescent="0.25">
      <c r="A771" s="4"/>
      <c r="B771" s="4">
        <v>221107</v>
      </c>
      <c r="C771" s="2">
        <v>0</v>
      </c>
      <c r="D771" s="2">
        <v>0</v>
      </c>
      <c r="E771" s="1"/>
      <c r="F771" s="1"/>
      <c r="G771" s="46" t="s">
        <v>347</v>
      </c>
      <c r="H771" s="46" t="s">
        <v>351</v>
      </c>
      <c r="I771" s="46" t="s">
        <v>937</v>
      </c>
      <c r="J771" s="4">
        <f t="shared" si="22"/>
        <v>2</v>
      </c>
      <c r="K771" s="4">
        <f t="shared" si="23"/>
        <v>2211</v>
      </c>
    </row>
    <row r="772" spans="1:11" x14ac:dyDescent="0.25">
      <c r="A772" s="4"/>
      <c r="B772" s="4">
        <v>221108</v>
      </c>
      <c r="C772" s="2">
        <v>0</v>
      </c>
      <c r="D772" s="2">
        <v>0</v>
      </c>
      <c r="E772" s="1"/>
      <c r="F772" s="1"/>
      <c r="G772" s="46" t="s">
        <v>348</v>
      </c>
      <c r="H772" s="46" t="s">
        <v>351</v>
      </c>
      <c r="I772" s="46" t="s">
        <v>937</v>
      </c>
      <c r="J772" s="4">
        <f t="shared" ref="J772:J835" si="24">+VALUE(LEFT(B772,1))</f>
        <v>2</v>
      </c>
      <c r="K772" s="4">
        <f t="shared" ref="K772:K835" si="25">+VALUE(LEFT(B772,4))</f>
        <v>2211</v>
      </c>
    </row>
    <row r="773" spans="1:11" x14ac:dyDescent="0.25">
      <c r="A773" s="4"/>
      <c r="B773" s="4">
        <v>221109</v>
      </c>
      <c r="C773" s="2">
        <v>0</v>
      </c>
      <c r="D773" s="2">
        <v>0</v>
      </c>
      <c r="E773" s="1"/>
      <c r="F773" s="1"/>
      <c r="G773" s="46" t="s">
        <v>349</v>
      </c>
      <c r="H773" s="46" t="s">
        <v>351</v>
      </c>
      <c r="I773" s="46" t="s">
        <v>937</v>
      </c>
      <c r="J773" s="4">
        <f t="shared" si="24"/>
        <v>2</v>
      </c>
      <c r="K773" s="4">
        <f t="shared" si="25"/>
        <v>2211</v>
      </c>
    </row>
    <row r="774" spans="1:11" x14ac:dyDescent="0.25">
      <c r="A774" s="4"/>
      <c r="B774" s="4">
        <v>221110</v>
      </c>
      <c r="C774" s="2">
        <v>0</v>
      </c>
      <c r="D774" s="2">
        <v>0</v>
      </c>
      <c r="E774" s="1"/>
      <c r="F774" s="1"/>
      <c r="G774" s="46" t="s">
        <v>350</v>
      </c>
      <c r="H774" s="46" t="s">
        <v>351</v>
      </c>
      <c r="I774" s="46" t="s">
        <v>937</v>
      </c>
      <c r="J774" s="4">
        <f t="shared" si="24"/>
        <v>2</v>
      </c>
      <c r="K774" s="4">
        <f t="shared" si="25"/>
        <v>2211</v>
      </c>
    </row>
    <row r="775" spans="1:11" x14ac:dyDescent="0.25">
      <c r="A775" s="4"/>
      <c r="B775" s="4">
        <v>221111</v>
      </c>
      <c r="C775" s="2">
        <v>0</v>
      </c>
      <c r="D775" s="2">
        <v>0</v>
      </c>
      <c r="E775" s="1"/>
      <c r="F775" s="1"/>
      <c r="G775" s="46" t="s">
        <v>351</v>
      </c>
      <c r="H775" s="46" t="s">
        <v>351</v>
      </c>
      <c r="I775" s="46" t="s">
        <v>937</v>
      </c>
      <c r="J775" s="4">
        <f t="shared" si="24"/>
        <v>2</v>
      </c>
      <c r="K775" s="4">
        <f t="shared" si="25"/>
        <v>2211</v>
      </c>
    </row>
    <row r="776" spans="1:11" x14ac:dyDescent="0.25">
      <c r="A776" s="4"/>
      <c r="B776" s="4">
        <v>221201</v>
      </c>
      <c r="C776" s="2">
        <v>0</v>
      </c>
      <c r="D776" s="2">
        <v>0</v>
      </c>
      <c r="E776" s="1"/>
      <c r="F776" s="1"/>
      <c r="G776" s="46" t="s">
        <v>251</v>
      </c>
      <c r="H776" s="46" t="s">
        <v>844</v>
      </c>
      <c r="I776" s="46" t="s">
        <v>937</v>
      </c>
      <c r="J776" s="4">
        <f t="shared" si="24"/>
        <v>2</v>
      </c>
      <c r="K776" s="4">
        <f t="shared" si="25"/>
        <v>2212</v>
      </c>
    </row>
    <row r="777" spans="1:11" x14ac:dyDescent="0.25">
      <c r="A777" s="4"/>
      <c r="B777" s="4">
        <v>221202</v>
      </c>
      <c r="C777" s="2">
        <v>0</v>
      </c>
      <c r="D777" s="2">
        <v>0</v>
      </c>
      <c r="E777" s="1"/>
      <c r="F777" s="1"/>
      <c r="G777" s="46" t="s">
        <v>260</v>
      </c>
      <c r="H777" s="46" t="s">
        <v>844</v>
      </c>
      <c r="I777" s="46" t="s">
        <v>937</v>
      </c>
      <c r="J777" s="4">
        <f t="shared" si="24"/>
        <v>2</v>
      </c>
      <c r="K777" s="4">
        <f t="shared" si="25"/>
        <v>2212</v>
      </c>
    </row>
    <row r="778" spans="1:11" x14ac:dyDescent="0.25">
      <c r="A778" s="4"/>
      <c r="B778" s="4">
        <v>221203</v>
      </c>
      <c r="C778" s="2">
        <v>0</v>
      </c>
      <c r="D778" s="2">
        <v>0</v>
      </c>
      <c r="E778" s="1"/>
      <c r="F778" s="1"/>
      <c r="G778" s="46" t="s">
        <v>261</v>
      </c>
      <c r="H778" s="46" t="s">
        <v>844</v>
      </c>
      <c r="I778" s="46" t="s">
        <v>937</v>
      </c>
      <c r="J778" s="4">
        <f t="shared" si="24"/>
        <v>2</v>
      </c>
      <c r="K778" s="4">
        <f t="shared" si="25"/>
        <v>2212</v>
      </c>
    </row>
    <row r="779" spans="1:11" x14ac:dyDescent="0.25">
      <c r="A779" s="4"/>
      <c r="B779" s="4">
        <v>221204</v>
      </c>
      <c r="C779" s="2">
        <v>0</v>
      </c>
      <c r="D779" s="2">
        <v>0</v>
      </c>
      <c r="E779" s="1"/>
      <c r="F779" s="1"/>
      <c r="G779" s="46" t="s">
        <v>262</v>
      </c>
      <c r="H779" s="46" t="s">
        <v>844</v>
      </c>
      <c r="I779" s="46" t="s">
        <v>937</v>
      </c>
      <c r="J779" s="4">
        <f t="shared" si="24"/>
        <v>2</v>
      </c>
      <c r="K779" s="4">
        <f t="shared" si="25"/>
        <v>2212</v>
      </c>
    </row>
    <row r="780" spans="1:11" x14ac:dyDescent="0.25">
      <c r="A780" s="4"/>
      <c r="B780" s="4">
        <v>221205</v>
      </c>
      <c r="C780" s="2">
        <v>0</v>
      </c>
      <c r="D780" s="2">
        <v>0</v>
      </c>
      <c r="E780" s="1"/>
      <c r="F780" s="1"/>
      <c r="G780" s="46" t="s">
        <v>255</v>
      </c>
      <c r="H780" s="46" t="s">
        <v>844</v>
      </c>
      <c r="I780" s="46" t="s">
        <v>937</v>
      </c>
      <c r="J780" s="4">
        <f t="shared" si="24"/>
        <v>2</v>
      </c>
      <c r="K780" s="4">
        <f t="shared" si="25"/>
        <v>2212</v>
      </c>
    </row>
    <row r="781" spans="1:11" x14ac:dyDescent="0.25">
      <c r="B781" s="4">
        <v>221206</v>
      </c>
      <c r="C781" s="2">
        <v>0</v>
      </c>
      <c r="D781" s="2">
        <v>0</v>
      </c>
      <c r="E781" s="1"/>
      <c r="F781" s="1"/>
      <c r="G781" s="46" t="s">
        <v>259</v>
      </c>
      <c r="H781" s="46" t="s">
        <v>844</v>
      </c>
      <c r="I781" s="46" t="s">
        <v>937</v>
      </c>
      <c r="J781" s="4">
        <f t="shared" si="24"/>
        <v>2</v>
      </c>
      <c r="K781" s="4">
        <f t="shared" si="25"/>
        <v>2212</v>
      </c>
    </row>
    <row r="782" spans="1:11" x14ac:dyDescent="0.25">
      <c r="A782" s="4"/>
      <c r="B782" s="4">
        <v>221207</v>
      </c>
      <c r="C782" s="2">
        <v>0</v>
      </c>
      <c r="D782" s="2">
        <v>0</v>
      </c>
      <c r="E782" s="1"/>
      <c r="F782" s="1"/>
      <c r="G782" s="46" t="s">
        <v>256</v>
      </c>
      <c r="H782" s="46" t="s">
        <v>844</v>
      </c>
      <c r="I782" s="46" t="s">
        <v>937</v>
      </c>
      <c r="J782" s="4">
        <f t="shared" si="24"/>
        <v>2</v>
      </c>
      <c r="K782" s="4">
        <f t="shared" si="25"/>
        <v>2212</v>
      </c>
    </row>
    <row r="783" spans="1:11" x14ac:dyDescent="0.25">
      <c r="A783" s="4"/>
      <c r="B783" s="4">
        <v>221208</v>
      </c>
      <c r="C783" s="2">
        <v>0</v>
      </c>
      <c r="D783" s="2">
        <v>0</v>
      </c>
      <c r="E783" s="1"/>
      <c r="F783" s="1"/>
      <c r="G783" s="46" t="s">
        <v>78</v>
      </c>
      <c r="H783" s="46" t="s">
        <v>844</v>
      </c>
      <c r="I783" s="46" t="s">
        <v>937</v>
      </c>
      <c r="J783" s="4">
        <f t="shared" si="24"/>
        <v>2</v>
      </c>
      <c r="K783" s="4">
        <f t="shared" si="25"/>
        <v>2212</v>
      </c>
    </row>
    <row r="784" spans="1:11" x14ac:dyDescent="0.25">
      <c r="A784" s="4"/>
      <c r="B784" s="4">
        <v>221209</v>
      </c>
      <c r="C784" s="2">
        <v>0</v>
      </c>
      <c r="D784" s="2">
        <v>0</v>
      </c>
      <c r="E784" s="1"/>
      <c r="F784" s="1"/>
      <c r="G784" s="46" t="s">
        <v>263</v>
      </c>
      <c r="H784" s="46" t="s">
        <v>844</v>
      </c>
      <c r="I784" s="46" t="s">
        <v>937</v>
      </c>
      <c r="J784" s="4">
        <f t="shared" si="24"/>
        <v>2</v>
      </c>
      <c r="K784" s="4">
        <f t="shared" si="25"/>
        <v>2212</v>
      </c>
    </row>
    <row r="785" spans="1:11" x14ac:dyDescent="0.25">
      <c r="A785" s="4"/>
      <c r="B785" s="4">
        <v>221210</v>
      </c>
      <c r="C785" s="2">
        <v>0</v>
      </c>
      <c r="D785" s="2">
        <v>0</v>
      </c>
      <c r="E785" s="1"/>
      <c r="F785" s="1"/>
      <c r="G785" s="46" t="s">
        <v>264</v>
      </c>
      <c r="H785" s="46" t="s">
        <v>844</v>
      </c>
      <c r="I785" s="46" t="s">
        <v>937</v>
      </c>
      <c r="J785" s="4">
        <f t="shared" si="24"/>
        <v>2</v>
      </c>
      <c r="K785" s="4">
        <f t="shared" si="25"/>
        <v>2212</v>
      </c>
    </row>
    <row r="786" spans="1:11" x14ac:dyDescent="0.25">
      <c r="A786" s="4"/>
      <c r="B786" s="4">
        <v>221211</v>
      </c>
      <c r="C786" s="2">
        <v>0</v>
      </c>
      <c r="D786" s="2">
        <v>0</v>
      </c>
      <c r="E786" s="1"/>
      <c r="F786" s="1"/>
      <c r="G786" s="46" t="s">
        <v>265</v>
      </c>
      <c r="H786" s="46" t="s">
        <v>844</v>
      </c>
      <c r="I786" s="46" t="s">
        <v>937</v>
      </c>
      <c r="J786" s="4">
        <f t="shared" si="24"/>
        <v>2</v>
      </c>
      <c r="K786" s="4">
        <f t="shared" si="25"/>
        <v>2212</v>
      </c>
    </row>
    <row r="787" spans="1:11" x14ac:dyDescent="0.25">
      <c r="A787" s="4"/>
      <c r="B787" s="4">
        <v>221212</v>
      </c>
      <c r="C787" s="2">
        <v>0</v>
      </c>
      <c r="D787" s="2">
        <v>0</v>
      </c>
      <c r="E787" s="1"/>
      <c r="F787" s="1"/>
      <c r="G787" s="46" t="s">
        <v>266</v>
      </c>
      <c r="H787" s="46" t="s">
        <v>844</v>
      </c>
      <c r="I787" s="46" t="s">
        <v>937</v>
      </c>
      <c r="J787" s="4">
        <f t="shared" si="24"/>
        <v>2</v>
      </c>
      <c r="K787" s="4">
        <f t="shared" si="25"/>
        <v>2212</v>
      </c>
    </row>
    <row r="788" spans="1:11" x14ac:dyDescent="0.25">
      <c r="A788" s="4"/>
      <c r="B788" s="4">
        <v>221213</v>
      </c>
      <c r="C788" s="2">
        <v>0</v>
      </c>
      <c r="D788" s="2">
        <v>0</v>
      </c>
      <c r="E788" s="1"/>
      <c r="F788" s="1"/>
      <c r="G788" s="46" t="s">
        <v>269</v>
      </c>
      <c r="H788" s="46" t="s">
        <v>844</v>
      </c>
      <c r="I788" s="46" t="s">
        <v>937</v>
      </c>
      <c r="J788" s="4">
        <f t="shared" si="24"/>
        <v>2</v>
      </c>
      <c r="K788" s="4">
        <f t="shared" si="25"/>
        <v>2212</v>
      </c>
    </row>
    <row r="789" spans="1:11" x14ac:dyDescent="0.25">
      <c r="A789" s="4">
        <v>23</v>
      </c>
      <c r="B789" s="4">
        <v>230101</v>
      </c>
      <c r="C789" s="2">
        <v>0</v>
      </c>
      <c r="D789" s="2">
        <v>0</v>
      </c>
      <c r="E789" s="1"/>
      <c r="F789" s="1"/>
      <c r="G789" s="46" t="s">
        <v>352</v>
      </c>
      <c r="H789" s="46" t="s">
        <v>845</v>
      </c>
      <c r="I789" s="46" t="s">
        <v>938</v>
      </c>
      <c r="J789" s="4">
        <f t="shared" si="24"/>
        <v>2</v>
      </c>
      <c r="K789" s="4">
        <f t="shared" si="25"/>
        <v>2301</v>
      </c>
    </row>
    <row r="790" spans="1:11" x14ac:dyDescent="0.25">
      <c r="A790" s="4"/>
      <c r="B790" s="4">
        <v>230102</v>
      </c>
      <c r="C790" s="2">
        <v>0</v>
      </c>
      <c r="D790" s="2">
        <v>0</v>
      </c>
      <c r="E790" s="1"/>
      <c r="F790" s="1"/>
      <c r="G790" s="46" t="s">
        <v>353</v>
      </c>
      <c r="H790" s="46" t="s">
        <v>845</v>
      </c>
      <c r="I790" s="46" t="s">
        <v>938</v>
      </c>
      <c r="J790" s="4">
        <f t="shared" si="24"/>
        <v>2</v>
      </c>
      <c r="K790" s="4">
        <f t="shared" si="25"/>
        <v>2301</v>
      </c>
    </row>
    <row r="791" spans="1:11" x14ac:dyDescent="0.25">
      <c r="A791" s="4"/>
      <c r="B791" s="4">
        <v>230103</v>
      </c>
      <c r="C791" s="2">
        <v>0</v>
      </c>
      <c r="D791" s="2">
        <v>0</v>
      </c>
      <c r="E791" s="1"/>
      <c r="F791" s="1"/>
      <c r="G791" s="46" t="s">
        <v>354</v>
      </c>
      <c r="H791" s="46" t="s">
        <v>845</v>
      </c>
      <c r="I791" s="46" t="s">
        <v>938</v>
      </c>
      <c r="J791" s="4">
        <f t="shared" si="24"/>
        <v>2</v>
      </c>
      <c r="K791" s="4">
        <f t="shared" si="25"/>
        <v>2301</v>
      </c>
    </row>
    <row r="792" spans="1:11" x14ac:dyDescent="0.25">
      <c r="A792" s="4"/>
      <c r="B792" s="4">
        <v>230104</v>
      </c>
      <c r="C792" s="2">
        <v>0</v>
      </c>
      <c r="D792" s="2">
        <v>0</v>
      </c>
      <c r="E792" s="1"/>
      <c r="F792" s="1"/>
      <c r="G792" s="46" t="s">
        <v>355</v>
      </c>
      <c r="H792" s="46" t="s">
        <v>845</v>
      </c>
      <c r="I792" s="46" t="s">
        <v>938</v>
      </c>
      <c r="J792" s="4">
        <f t="shared" si="24"/>
        <v>2</v>
      </c>
      <c r="K792" s="4">
        <f t="shared" si="25"/>
        <v>2301</v>
      </c>
    </row>
    <row r="793" spans="1:11" x14ac:dyDescent="0.25">
      <c r="A793" s="4"/>
      <c r="B793" s="4">
        <v>230105</v>
      </c>
      <c r="C793" s="2">
        <v>0</v>
      </c>
      <c r="D793" s="2">
        <v>0</v>
      </c>
      <c r="E793" s="1"/>
      <c r="F793" s="1"/>
      <c r="G793" s="46" t="s">
        <v>356</v>
      </c>
      <c r="H793" s="46" t="s">
        <v>845</v>
      </c>
      <c r="I793" s="46" t="s">
        <v>938</v>
      </c>
      <c r="J793" s="4">
        <f t="shared" si="24"/>
        <v>2</v>
      </c>
      <c r="K793" s="4">
        <f t="shared" si="25"/>
        <v>2301</v>
      </c>
    </row>
    <row r="794" spans="1:11" x14ac:dyDescent="0.25">
      <c r="A794" s="4"/>
      <c r="B794" s="4">
        <v>230106</v>
      </c>
      <c r="C794" s="2">
        <v>0</v>
      </c>
      <c r="D794" s="2">
        <v>0</v>
      </c>
      <c r="E794" s="1"/>
      <c r="F794" s="1"/>
      <c r="G794" s="46" t="s">
        <v>357</v>
      </c>
      <c r="H794" s="46" t="s">
        <v>845</v>
      </c>
      <c r="I794" s="46" t="s">
        <v>938</v>
      </c>
      <c r="J794" s="4">
        <f t="shared" si="24"/>
        <v>2</v>
      </c>
      <c r="K794" s="4">
        <f t="shared" si="25"/>
        <v>2301</v>
      </c>
    </row>
    <row r="795" spans="1:11" x14ac:dyDescent="0.25">
      <c r="A795" s="4"/>
      <c r="B795" s="4">
        <v>230107</v>
      </c>
      <c r="C795" s="2">
        <v>0</v>
      </c>
      <c r="D795" s="2">
        <v>0</v>
      </c>
      <c r="E795" s="1"/>
      <c r="F795" s="1"/>
      <c r="G795" s="46" t="s">
        <v>358</v>
      </c>
      <c r="H795" s="46" t="s">
        <v>845</v>
      </c>
      <c r="I795" s="46" t="s">
        <v>938</v>
      </c>
      <c r="J795" s="4">
        <f t="shared" si="24"/>
        <v>2</v>
      </c>
      <c r="K795" s="4">
        <f t="shared" si="25"/>
        <v>2301</v>
      </c>
    </row>
    <row r="796" spans="1:11" x14ac:dyDescent="0.25">
      <c r="A796" s="4"/>
      <c r="B796" s="4">
        <v>230108</v>
      </c>
      <c r="C796" s="2">
        <v>0</v>
      </c>
      <c r="D796" s="2">
        <v>0</v>
      </c>
      <c r="E796" s="1"/>
      <c r="F796" s="1"/>
      <c r="G796" s="46" t="s">
        <v>359</v>
      </c>
      <c r="H796" s="46" t="s">
        <v>845</v>
      </c>
      <c r="I796" s="46" t="s">
        <v>938</v>
      </c>
      <c r="J796" s="4">
        <f t="shared" si="24"/>
        <v>2</v>
      </c>
      <c r="K796" s="4">
        <f t="shared" si="25"/>
        <v>2301</v>
      </c>
    </row>
    <row r="797" spans="1:11" x14ac:dyDescent="0.25">
      <c r="A797" s="4"/>
      <c r="B797" s="4">
        <v>230109</v>
      </c>
      <c r="C797" s="2">
        <v>0</v>
      </c>
      <c r="D797" s="2">
        <v>0</v>
      </c>
      <c r="E797" s="1"/>
      <c r="F797" s="1"/>
      <c r="G797" s="46" t="s">
        <v>360</v>
      </c>
      <c r="H797" s="46" t="s">
        <v>845</v>
      </c>
      <c r="I797" s="46" t="s">
        <v>938</v>
      </c>
      <c r="J797" s="4">
        <f t="shared" si="24"/>
        <v>2</v>
      </c>
      <c r="K797" s="4">
        <f t="shared" si="25"/>
        <v>2301</v>
      </c>
    </row>
    <row r="798" spans="1:11" x14ac:dyDescent="0.25">
      <c r="A798" s="4"/>
      <c r="B798" s="4">
        <v>230110</v>
      </c>
      <c r="C798" s="2">
        <v>0</v>
      </c>
      <c r="D798" s="2">
        <v>0</v>
      </c>
      <c r="E798" s="1"/>
      <c r="F798" s="1"/>
      <c r="G798" s="46" t="s">
        <v>361</v>
      </c>
      <c r="H798" s="46" t="s">
        <v>845</v>
      </c>
      <c r="I798" s="46" t="s">
        <v>938</v>
      </c>
      <c r="J798" s="4">
        <f t="shared" si="24"/>
        <v>2</v>
      </c>
      <c r="K798" s="4">
        <f t="shared" si="25"/>
        <v>2301</v>
      </c>
    </row>
    <row r="799" spans="1:11" x14ac:dyDescent="0.25">
      <c r="A799" s="4"/>
      <c r="B799" s="4">
        <v>230111</v>
      </c>
      <c r="C799" s="2">
        <v>0</v>
      </c>
      <c r="D799" s="2">
        <v>0</v>
      </c>
      <c r="E799" s="1"/>
      <c r="F799" s="1"/>
      <c r="G799" s="46" t="s">
        <v>362</v>
      </c>
      <c r="H799" s="46" t="s">
        <v>845</v>
      </c>
      <c r="I799" s="46" t="s">
        <v>938</v>
      </c>
      <c r="J799" s="4">
        <f t="shared" si="24"/>
        <v>2</v>
      </c>
      <c r="K799" s="4">
        <f t="shared" si="25"/>
        <v>2301</v>
      </c>
    </row>
    <row r="800" spans="1:11" x14ac:dyDescent="0.25">
      <c r="A800" s="4"/>
      <c r="B800" s="4">
        <v>230112</v>
      </c>
      <c r="C800" s="2">
        <v>0</v>
      </c>
      <c r="D800" s="2">
        <v>0</v>
      </c>
      <c r="E800" s="1"/>
      <c r="F800" s="1"/>
      <c r="G800" s="46" t="s">
        <v>363</v>
      </c>
      <c r="H800" s="46" t="s">
        <v>845</v>
      </c>
      <c r="I800" s="46" t="s">
        <v>938</v>
      </c>
      <c r="J800" s="4">
        <f t="shared" si="24"/>
        <v>2</v>
      </c>
      <c r="K800" s="4">
        <f t="shared" si="25"/>
        <v>2301</v>
      </c>
    </row>
    <row r="801" spans="1:11" x14ac:dyDescent="0.25">
      <c r="A801" s="4"/>
      <c r="B801" s="4">
        <v>230113</v>
      </c>
      <c r="C801" s="2">
        <v>0</v>
      </c>
      <c r="D801" s="2">
        <v>0</v>
      </c>
      <c r="E801" s="1"/>
      <c r="F801" s="1"/>
      <c r="G801" s="46" t="s">
        <v>93</v>
      </c>
      <c r="H801" s="46" t="s">
        <v>845</v>
      </c>
      <c r="I801" s="46" t="s">
        <v>938</v>
      </c>
      <c r="J801" s="4">
        <f t="shared" si="24"/>
        <v>2</v>
      </c>
      <c r="K801" s="4">
        <f t="shared" si="25"/>
        <v>2301</v>
      </c>
    </row>
    <row r="802" spans="1:11" x14ac:dyDescent="0.25">
      <c r="A802" s="4"/>
      <c r="B802" s="4">
        <v>230114</v>
      </c>
      <c r="C802" s="2">
        <v>0</v>
      </c>
      <c r="D802" s="2">
        <v>0</v>
      </c>
      <c r="E802" s="1"/>
      <c r="F802" s="1"/>
      <c r="G802" s="46" t="s">
        <v>364</v>
      </c>
      <c r="H802" s="46" t="s">
        <v>845</v>
      </c>
      <c r="I802" s="46" t="s">
        <v>938</v>
      </c>
      <c r="J802" s="4">
        <f t="shared" si="24"/>
        <v>2</v>
      </c>
      <c r="K802" s="4">
        <f t="shared" si="25"/>
        <v>2301</v>
      </c>
    </row>
    <row r="803" spans="1:11" x14ac:dyDescent="0.25">
      <c r="A803" s="4"/>
      <c r="B803" s="4">
        <v>230115</v>
      </c>
      <c r="C803" s="2">
        <v>0</v>
      </c>
      <c r="D803" s="2">
        <v>0</v>
      </c>
      <c r="E803" s="1"/>
      <c r="F803" s="1"/>
      <c r="G803" s="46" t="s">
        <v>365</v>
      </c>
      <c r="H803" s="46" t="s">
        <v>845</v>
      </c>
      <c r="I803" s="46" t="s">
        <v>938</v>
      </c>
      <c r="J803" s="4">
        <f t="shared" si="24"/>
        <v>2</v>
      </c>
      <c r="K803" s="4">
        <f t="shared" si="25"/>
        <v>2301</v>
      </c>
    </row>
    <row r="804" spans="1:11" x14ac:dyDescent="0.25">
      <c r="A804" s="4"/>
      <c r="B804" s="4">
        <v>230116</v>
      </c>
      <c r="C804" s="2">
        <v>0</v>
      </c>
      <c r="D804" s="2">
        <v>0</v>
      </c>
      <c r="E804" s="1"/>
      <c r="F804" s="1"/>
      <c r="G804" s="46" t="s">
        <v>366</v>
      </c>
      <c r="H804" s="46" t="s">
        <v>845</v>
      </c>
      <c r="I804" s="46" t="s">
        <v>938</v>
      </c>
      <c r="J804" s="4">
        <f t="shared" si="24"/>
        <v>2</v>
      </c>
      <c r="K804" s="4">
        <f t="shared" si="25"/>
        <v>2301</v>
      </c>
    </row>
    <row r="805" spans="1:11" x14ac:dyDescent="0.25">
      <c r="A805" s="4"/>
      <c r="B805" s="4">
        <v>230117</v>
      </c>
      <c r="C805" s="2">
        <v>0</v>
      </c>
      <c r="D805" s="2">
        <v>0</v>
      </c>
      <c r="E805" s="1"/>
      <c r="F805" s="1"/>
      <c r="G805" s="46" t="s">
        <v>367</v>
      </c>
      <c r="H805" s="46" t="s">
        <v>845</v>
      </c>
      <c r="I805" s="46" t="s">
        <v>938</v>
      </c>
      <c r="J805" s="4">
        <f t="shared" si="24"/>
        <v>2</v>
      </c>
      <c r="K805" s="4">
        <f t="shared" si="25"/>
        <v>2301</v>
      </c>
    </row>
    <row r="806" spans="1:11" x14ac:dyDescent="0.25">
      <c r="A806" s="4"/>
      <c r="B806" s="4">
        <v>230118</v>
      </c>
      <c r="C806" s="2">
        <v>0</v>
      </c>
      <c r="D806" s="2">
        <v>0</v>
      </c>
      <c r="E806" s="1"/>
      <c r="F806" s="1"/>
      <c r="G806" s="46" t="s">
        <v>300</v>
      </c>
      <c r="H806" s="46" t="s">
        <v>845</v>
      </c>
      <c r="I806" s="46" t="s">
        <v>938</v>
      </c>
      <c r="J806" s="4">
        <f t="shared" si="24"/>
        <v>2</v>
      </c>
      <c r="K806" s="4">
        <f t="shared" si="25"/>
        <v>2301</v>
      </c>
    </row>
    <row r="807" spans="1:11" x14ac:dyDescent="0.25">
      <c r="A807" s="4"/>
      <c r="B807" s="4">
        <v>230119</v>
      </c>
      <c r="C807" s="2">
        <v>0</v>
      </c>
      <c r="D807" s="2">
        <v>0</v>
      </c>
      <c r="E807" s="1"/>
      <c r="F807" s="1"/>
      <c r="G807" s="46" t="s">
        <v>94</v>
      </c>
      <c r="H807" s="46" t="s">
        <v>845</v>
      </c>
      <c r="I807" s="46" t="s">
        <v>938</v>
      </c>
      <c r="J807" s="4">
        <f t="shared" si="24"/>
        <v>2</v>
      </c>
      <c r="K807" s="4">
        <f t="shared" si="25"/>
        <v>2301</v>
      </c>
    </row>
    <row r="808" spans="1:11" x14ac:dyDescent="0.25">
      <c r="A808" s="4"/>
      <c r="B808" s="4">
        <v>230120</v>
      </c>
      <c r="C808" s="2">
        <v>0</v>
      </c>
      <c r="D808" s="2">
        <v>0</v>
      </c>
      <c r="E808" s="1"/>
      <c r="F808" s="1"/>
      <c r="G808" s="46" t="s">
        <v>368</v>
      </c>
      <c r="H808" s="46" t="s">
        <v>845</v>
      </c>
      <c r="I808" s="46" t="s">
        <v>938</v>
      </c>
      <c r="J808" s="4">
        <f t="shared" si="24"/>
        <v>2</v>
      </c>
      <c r="K808" s="4">
        <f t="shared" si="25"/>
        <v>2301</v>
      </c>
    </row>
    <row r="809" spans="1:11" x14ac:dyDescent="0.25">
      <c r="A809" s="4"/>
      <c r="B809" s="4">
        <v>230121</v>
      </c>
      <c r="C809" s="2">
        <v>0</v>
      </c>
      <c r="D809" s="2">
        <v>0</v>
      </c>
      <c r="E809" s="1"/>
      <c r="F809" s="1"/>
      <c r="G809" s="46" t="s">
        <v>369</v>
      </c>
      <c r="H809" s="46" t="s">
        <v>845</v>
      </c>
      <c r="I809" s="46" t="s">
        <v>938</v>
      </c>
      <c r="J809" s="4">
        <f t="shared" si="24"/>
        <v>2</v>
      </c>
      <c r="K809" s="4">
        <f t="shared" si="25"/>
        <v>2301</v>
      </c>
    </row>
    <row r="810" spans="1:11" x14ac:dyDescent="0.25">
      <c r="A810" s="4"/>
      <c r="B810" s="4">
        <v>230122</v>
      </c>
      <c r="C810" s="2">
        <v>0</v>
      </c>
      <c r="D810" s="2">
        <v>0</v>
      </c>
      <c r="E810" s="1"/>
      <c r="F810" s="1"/>
      <c r="G810" s="46" t="s">
        <v>370</v>
      </c>
      <c r="H810" s="46" t="s">
        <v>845</v>
      </c>
      <c r="I810" s="46" t="s">
        <v>938</v>
      </c>
      <c r="J810" s="4">
        <f t="shared" si="24"/>
        <v>2</v>
      </c>
      <c r="K810" s="4">
        <f t="shared" si="25"/>
        <v>2301</v>
      </c>
    </row>
    <row r="811" spans="1:11" x14ac:dyDescent="0.25">
      <c r="A811" s="4"/>
      <c r="B811" s="4">
        <v>230123</v>
      </c>
      <c r="C811" s="2">
        <v>0</v>
      </c>
      <c r="D811" s="2">
        <v>0</v>
      </c>
      <c r="E811" s="1"/>
      <c r="F811" s="1"/>
      <c r="G811" s="46" t="s">
        <v>371</v>
      </c>
      <c r="H811" s="46" t="s">
        <v>845</v>
      </c>
      <c r="I811" s="46" t="s">
        <v>938</v>
      </c>
      <c r="J811" s="4">
        <f t="shared" si="24"/>
        <v>2</v>
      </c>
      <c r="K811" s="4">
        <f t="shared" si="25"/>
        <v>2301</v>
      </c>
    </row>
    <row r="812" spans="1:11" x14ac:dyDescent="0.25">
      <c r="A812" s="4"/>
      <c r="B812" s="4">
        <v>230201</v>
      </c>
      <c r="C812" s="2">
        <v>0</v>
      </c>
      <c r="D812" s="2">
        <v>0</v>
      </c>
      <c r="E812" s="1"/>
      <c r="F812" s="1"/>
      <c r="G812" s="46" t="s">
        <v>359</v>
      </c>
      <c r="H812" s="46" t="s">
        <v>846</v>
      </c>
      <c r="I812" s="46" t="s">
        <v>938</v>
      </c>
      <c r="J812" s="4">
        <f t="shared" si="24"/>
        <v>2</v>
      </c>
      <c r="K812" s="4">
        <f t="shared" si="25"/>
        <v>2302</v>
      </c>
    </row>
    <row r="813" spans="1:11" x14ac:dyDescent="0.25">
      <c r="A813" s="4"/>
      <c r="B813" s="4">
        <v>230202</v>
      </c>
      <c r="C813" s="2">
        <v>0</v>
      </c>
      <c r="D813" s="2">
        <v>0</v>
      </c>
      <c r="E813" s="1"/>
      <c r="F813" s="1"/>
      <c r="G813" s="46" t="s">
        <v>372</v>
      </c>
      <c r="H813" s="46" t="s">
        <v>846</v>
      </c>
      <c r="I813" s="46" t="s">
        <v>938</v>
      </c>
      <c r="J813" s="4">
        <f t="shared" si="24"/>
        <v>2</v>
      </c>
      <c r="K813" s="4">
        <f t="shared" si="25"/>
        <v>2302</v>
      </c>
    </row>
    <row r="814" spans="1:11" x14ac:dyDescent="0.25">
      <c r="A814" s="4"/>
      <c r="B814" s="4">
        <v>230203</v>
      </c>
      <c r="C814" s="2">
        <v>0</v>
      </c>
      <c r="D814" s="2">
        <v>0</v>
      </c>
      <c r="E814" s="1"/>
      <c r="F814" s="1"/>
      <c r="G814" s="46" t="s">
        <v>364</v>
      </c>
      <c r="H814" s="46" t="s">
        <v>846</v>
      </c>
      <c r="I814" s="46" t="s">
        <v>938</v>
      </c>
      <c r="J814" s="4">
        <f t="shared" si="24"/>
        <v>2</v>
      </c>
      <c r="K814" s="4">
        <f t="shared" si="25"/>
        <v>2302</v>
      </c>
    </row>
    <row r="815" spans="1:11" x14ac:dyDescent="0.25">
      <c r="A815" s="4"/>
      <c r="B815" s="4">
        <v>230204</v>
      </c>
      <c r="C815" s="2">
        <v>0</v>
      </c>
      <c r="D815" s="2">
        <v>0</v>
      </c>
      <c r="E815" s="1"/>
      <c r="F815" s="1"/>
      <c r="G815" s="46" t="s">
        <v>373</v>
      </c>
      <c r="H815" s="46" t="s">
        <v>846</v>
      </c>
      <c r="I815" s="46" t="s">
        <v>938</v>
      </c>
      <c r="J815" s="4">
        <f t="shared" si="24"/>
        <v>2</v>
      </c>
      <c r="K815" s="4">
        <f t="shared" si="25"/>
        <v>2302</v>
      </c>
    </row>
    <row r="816" spans="1:11" ht="30" x14ac:dyDescent="0.25">
      <c r="A816" s="4"/>
      <c r="B816" s="4">
        <v>230301</v>
      </c>
      <c r="C816" s="2">
        <v>0</v>
      </c>
      <c r="D816" s="2">
        <v>0</v>
      </c>
      <c r="E816" s="1"/>
      <c r="F816" s="1"/>
      <c r="G816" s="46" t="s">
        <v>374</v>
      </c>
      <c r="H816" s="46" t="s">
        <v>847</v>
      </c>
      <c r="I816" s="46" t="s">
        <v>938</v>
      </c>
      <c r="J816" s="4">
        <f t="shared" si="24"/>
        <v>2</v>
      </c>
      <c r="K816" s="4">
        <f t="shared" si="25"/>
        <v>2303</v>
      </c>
    </row>
    <row r="817" spans="1:11" ht="30" x14ac:dyDescent="0.25">
      <c r="A817" s="4"/>
      <c r="B817" s="4">
        <v>230302</v>
      </c>
      <c r="C817" s="2">
        <v>0</v>
      </c>
      <c r="D817" s="2">
        <v>0</v>
      </c>
      <c r="E817" s="1"/>
      <c r="F817" s="1"/>
      <c r="G817" s="46" t="s">
        <v>364</v>
      </c>
      <c r="H817" s="46" t="s">
        <v>847</v>
      </c>
      <c r="I817" s="46" t="s">
        <v>938</v>
      </c>
      <c r="J817" s="4">
        <f t="shared" si="24"/>
        <v>2</v>
      </c>
      <c r="K817" s="4">
        <f t="shared" si="25"/>
        <v>2303</v>
      </c>
    </row>
    <row r="818" spans="1:11" ht="30" x14ac:dyDescent="0.25">
      <c r="A818" s="4"/>
      <c r="B818" s="4">
        <v>230303</v>
      </c>
      <c r="C818" s="2">
        <v>0</v>
      </c>
      <c r="D818" s="2">
        <v>0</v>
      </c>
      <c r="E818" s="1"/>
      <c r="F818" s="1"/>
      <c r="G818" s="46" t="s">
        <v>375</v>
      </c>
      <c r="H818" s="46" t="s">
        <v>847</v>
      </c>
      <c r="I818" s="46" t="s">
        <v>938</v>
      </c>
      <c r="J818" s="4">
        <f t="shared" si="24"/>
        <v>2</v>
      </c>
      <c r="K818" s="4">
        <f t="shared" si="25"/>
        <v>2303</v>
      </c>
    </row>
    <row r="819" spans="1:11" x14ac:dyDescent="0.25">
      <c r="A819" s="4"/>
      <c r="B819" s="4">
        <v>230401</v>
      </c>
      <c r="C819" s="2">
        <v>0</v>
      </c>
      <c r="D819" s="2">
        <v>0</v>
      </c>
      <c r="E819" s="1"/>
      <c r="F819" s="1"/>
      <c r="G819" s="46" t="s">
        <v>376</v>
      </c>
      <c r="H819" s="46" t="s">
        <v>848</v>
      </c>
      <c r="I819" s="46" t="s">
        <v>938</v>
      </c>
      <c r="J819" s="4">
        <f t="shared" si="24"/>
        <v>2</v>
      </c>
      <c r="K819" s="4">
        <f t="shared" si="25"/>
        <v>2304</v>
      </c>
    </row>
    <row r="820" spans="1:11" x14ac:dyDescent="0.25">
      <c r="A820" s="4"/>
      <c r="B820" s="4">
        <v>230402</v>
      </c>
      <c r="C820" s="2">
        <v>0</v>
      </c>
      <c r="D820" s="2">
        <v>0</v>
      </c>
      <c r="E820" s="1"/>
      <c r="F820" s="1"/>
      <c r="G820" s="46" t="s">
        <v>377</v>
      </c>
      <c r="H820" s="46" t="s">
        <v>848</v>
      </c>
      <c r="I820" s="46" t="s">
        <v>938</v>
      </c>
      <c r="J820" s="4">
        <f t="shared" si="24"/>
        <v>2</v>
      </c>
      <c r="K820" s="4">
        <f t="shared" si="25"/>
        <v>2304</v>
      </c>
    </row>
    <row r="821" spans="1:11" x14ac:dyDescent="0.25">
      <c r="B821" s="4">
        <v>230403</v>
      </c>
      <c r="C821" s="2">
        <v>0</v>
      </c>
      <c r="D821" s="2">
        <v>0</v>
      </c>
      <c r="E821" s="1"/>
      <c r="F821" s="1"/>
      <c r="G821" s="46" t="s">
        <v>378</v>
      </c>
      <c r="H821" s="46" t="s">
        <v>848</v>
      </c>
      <c r="I821" s="46" t="s">
        <v>938</v>
      </c>
      <c r="J821" s="4">
        <f t="shared" si="24"/>
        <v>2</v>
      </c>
      <c r="K821" s="4">
        <f t="shared" si="25"/>
        <v>2304</v>
      </c>
    </row>
    <row r="822" spans="1:11" x14ac:dyDescent="0.25">
      <c r="A822" s="4"/>
      <c r="B822" s="4">
        <v>230404</v>
      </c>
      <c r="C822" s="2">
        <v>0</v>
      </c>
      <c r="D822" s="2">
        <v>0</v>
      </c>
      <c r="E822" s="1"/>
      <c r="F822" s="1"/>
      <c r="G822" s="46" t="s">
        <v>379</v>
      </c>
      <c r="H822" s="46" t="s">
        <v>848</v>
      </c>
      <c r="I822" s="46" t="s">
        <v>938</v>
      </c>
      <c r="J822" s="4">
        <f t="shared" si="24"/>
        <v>2</v>
      </c>
      <c r="K822" s="4">
        <f t="shared" si="25"/>
        <v>2304</v>
      </c>
    </row>
    <row r="823" spans="1:11" x14ac:dyDescent="0.25">
      <c r="A823" s="4"/>
      <c r="B823" s="4">
        <v>230405</v>
      </c>
      <c r="C823" s="2">
        <v>0</v>
      </c>
      <c r="D823" s="2">
        <v>0</v>
      </c>
      <c r="E823" s="1"/>
      <c r="F823" s="1"/>
      <c r="G823" s="46" t="s">
        <v>380</v>
      </c>
      <c r="H823" s="46" t="s">
        <v>848</v>
      </c>
      <c r="I823" s="46" t="s">
        <v>938</v>
      </c>
      <c r="J823" s="4">
        <f t="shared" si="24"/>
        <v>2</v>
      </c>
      <c r="K823" s="4">
        <f t="shared" si="25"/>
        <v>2304</v>
      </c>
    </row>
    <row r="824" spans="1:11" x14ac:dyDescent="0.25">
      <c r="A824" s="4"/>
      <c r="B824" s="4">
        <v>230406</v>
      </c>
      <c r="C824" s="2">
        <v>0</v>
      </c>
      <c r="D824" s="2">
        <v>0</v>
      </c>
      <c r="E824" s="1"/>
      <c r="F824" s="1"/>
      <c r="G824" s="46" t="s">
        <v>381</v>
      </c>
      <c r="H824" s="46" t="s">
        <v>848</v>
      </c>
      <c r="I824" s="46" t="s">
        <v>938</v>
      </c>
      <c r="J824" s="4">
        <f t="shared" si="24"/>
        <v>2</v>
      </c>
      <c r="K824" s="4">
        <f t="shared" si="25"/>
        <v>2304</v>
      </c>
    </row>
    <row r="825" spans="1:11" x14ac:dyDescent="0.25">
      <c r="A825" s="4"/>
      <c r="B825" s="4">
        <v>230407</v>
      </c>
      <c r="C825" s="2">
        <v>0</v>
      </c>
      <c r="D825" s="2">
        <v>0</v>
      </c>
      <c r="E825" s="1"/>
      <c r="F825" s="1"/>
      <c r="G825" s="46" t="s">
        <v>382</v>
      </c>
      <c r="H825" s="46" t="s">
        <v>848</v>
      </c>
      <c r="I825" s="46" t="s">
        <v>938</v>
      </c>
      <c r="J825" s="4">
        <f t="shared" si="24"/>
        <v>2</v>
      </c>
      <c r="K825" s="4">
        <f t="shared" si="25"/>
        <v>2304</v>
      </c>
    </row>
    <row r="826" spans="1:11" x14ac:dyDescent="0.25">
      <c r="A826" s="4"/>
      <c r="B826" s="4">
        <v>230408</v>
      </c>
      <c r="C826" s="2">
        <v>0</v>
      </c>
      <c r="D826" s="2">
        <v>0</v>
      </c>
      <c r="E826" s="1"/>
      <c r="F826" s="1"/>
      <c r="G826" s="46" t="s">
        <v>383</v>
      </c>
      <c r="H826" s="46" t="s">
        <v>848</v>
      </c>
      <c r="I826" s="46" t="s">
        <v>938</v>
      </c>
      <c r="J826" s="4">
        <f t="shared" si="24"/>
        <v>2</v>
      </c>
      <c r="K826" s="4">
        <f t="shared" si="25"/>
        <v>2304</v>
      </c>
    </row>
    <row r="827" spans="1:11" x14ac:dyDescent="0.25">
      <c r="A827" s="4"/>
      <c r="B827" s="4">
        <v>230409</v>
      </c>
      <c r="C827" s="2">
        <v>0</v>
      </c>
      <c r="D827" s="2">
        <v>0</v>
      </c>
      <c r="E827" s="1"/>
      <c r="F827" s="1"/>
      <c r="G827" s="46" t="s">
        <v>384</v>
      </c>
      <c r="H827" s="46" t="s">
        <v>848</v>
      </c>
      <c r="I827" s="46" t="s">
        <v>938</v>
      </c>
      <c r="J827" s="4">
        <f t="shared" si="24"/>
        <v>2</v>
      </c>
      <c r="K827" s="4">
        <f t="shared" si="25"/>
        <v>2304</v>
      </c>
    </row>
    <row r="828" spans="1:11" ht="30" x14ac:dyDescent="0.25">
      <c r="A828" s="4"/>
      <c r="B828" s="4">
        <v>230501</v>
      </c>
      <c r="C828" s="2">
        <v>0</v>
      </c>
      <c r="D828" s="2">
        <v>0</v>
      </c>
      <c r="E828" s="1"/>
      <c r="F828" s="1"/>
      <c r="G828" s="46" t="s">
        <v>385</v>
      </c>
      <c r="H828" s="46" t="s">
        <v>849</v>
      </c>
      <c r="I828" s="46" t="s">
        <v>938</v>
      </c>
      <c r="J828" s="4">
        <f t="shared" si="24"/>
        <v>2</v>
      </c>
      <c r="K828" s="4">
        <f t="shared" si="25"/>
        <v>2305</v>
      </c>
    </row>
    <row r="829" spans="1:11" x14ac:dyDescent="0.25">
      <c r="A829" s="4">
        <v>24</v>
      </c>
      <c r="B829" s="4">
        <v>240101</v>
      </c>
      <c r="C829" s="2">
        <v>0</v>
      </c>
      <c r="D829" s="2">
        <v>0</v>
      </c>
      <c r="E829" s="1"/>
      <c r="F829" s="1"/>
      <c r="G829" s="46" t="s">
        <v>386</v>
      </c>
      <c r="H829" s="46" t="s">
        <v>708</v>
      </c>
      <c r="I829" s="46" t="s">
        <v>266</v>
      </c>
      <c r="J829" s="4">
        <f t="shared" si="24"/>
        <v>2</v>
      </c>
      <c r="K829" s="4">
        <f t="shared" si="25"/>
        <v>2401</v>
      </c>
    </row>
    <row r="830" spans="1:11" x14ac:dyDescent="0.25">
      <c r="A830" s="4"/>
      <c r="B830" s="4">
        <v>240102</v>
      </c>
      <c r="C830" s="2">
        <v>0</v>
      </c>
      <c r="D830" s="2">
        <v>0</v>
      </c>
      <c r="E830" s="1"/>
      <c r="F830" s="1"/>
      <c r="G830" s="46" t="s">
        <v>387</v>
      </c>
      <c r="H830" s="46" t="s">
        <v>708</v>
      </c>
      <c r="I830" s="46" t="s">
        <v>266</v>
      </c>
      <c r="J830" s="4">
        <f t="shared" si="24"/>
        <v>2</v>
      </c>
      <c r="K830" s="4">
        <f t="shared" si="25"/>
        <v>2401</v>
      </c>
    </row>
    <row r="831" spans="1:11" x14ac:dyDescent="0.25">
      <c r="A831" s="4"/>
      <c r="B831" s="4">
        <v>240103</v>
      </c>
      <c r="C831" s="2">
        <v>0</v>
      </c>
      <c r="D831" s="2">
        <v>0</v>
      </c>
      <c r="E831" s="1"/>
      <c r="F831" s="1"/>
      <c r="G831" s="46" t="s">
        <v>388</v>
      </c>
      <c r="H831" s="46" t="s">
        <v>708</v>
      </c>
      <c r="I831" s="46" t="s">
        <v>266</v>
      </c>
      <c r="J831" s="4">
        <f t="shared" si="24"/>
        <v>2</v>
      </c>
      <c r="K831" s="4">
        <f t="shared" si="25"/>
        <v>2401</v>
      </c>
    </row>
    <row r="832" spans="1:11" x14ac:dyDescent="0.25">
      <c r="A832" s="4"/>
      <c r="B832" s="4">
        <v>240104</v>
      </c>
      <c r="C832" s="2">
        <v>0</v>
      </c>
      <c r="D832" s="2">
        <v>0</v>
      </c>
      <c r="E832" s="1"/>
      <c r="F832" s="1"/>
      <c r="G832" s="46" t="s">
        <v>389</v>
      </c>
      <c r="H832" s="46" t="s">
        <v>708</v>
      </c>
      <c r="I832" s="46" t="s">
        <v>266</v>
      </c>
      <c r="J832" s="4">
        <f t="shared" si="24"/>
        <v>2</v>
      </c>
      <c r="K832" s="4">
        <f t="shared" si="25"/>
        <v>2401</v>
      </c>
    </row>
    <row r="833" spans="1:11" x14ac:dyDescent="0.25">
      <c r="A833" s="4"/>
      <c r="B833" s="4">
        <v>240105</v>
      </c>
      <c r="C833" s="2">
        <v>0</v>
      </c>
      <c r="D833" s="2">
        <v>0</v>
      </c>
      <c r="E833" s="1"/>
      <c r="F833" s="1"/>
      <c r="G833" s="46" t="s">
        <v>390</v>
      </c>
      <c r="H833" s="46" t="s">
        <v>708</v>
      </c>
      <c r="I833" s="46" t="s">
        <v>266</v>
      </c>
      <c r="J833" s="4">
        <f t="shared" si="24"/>
        <v>2</v>
      </c>
      <c r="K833" s="4">
        <f t="shared" si="25"/>
        <v>2401</v>
      </c>
    </row>
    <row r="834" spans="1:11" x14ac:dyDescent="0.25">
      <c r="A834" s="4"/>
      <c r="B834" s="4">
        <v>240106</v>
      </c>
      <c r="C834" s="2">
        <v>0</v>
      </c>
      <c r="D834" s="2">
        <v>0</v>
      </c>
      <c r="E834" s="1"/>
      <c r="F834" s="1"/>
      <c r="G834" s="46" t="s">
        <v>391</v>
      </c>
      <c r="H834" s="46" t="s">
        <v>708</v>
      </c>
      <c r="I834" s="46" t="s">
        <v>266</v>
      </c>
      <c r="J834" s="4">
        <f t="shared" si="24"/>
        <v>2</v>
      </c>
      <c r="K834" s="4">
        <f t="shared" si="25"/>
        <v>2401</v>
      </c>
    </row>
    <row r="835" spans="1:11" x14ac:dyDescent="0.25">
      <c r="A835" s="4"/>
      <c r="B835" s="4">
        <v>240201</v>
      </c>
      <c r="C835" s="2">
        <v>0</v>
      </c>
      <c r="D835" s="2">
        <v>0</v>
      </c>
      <c r="E835" s="1"/>
      <c r="F835" s="1"/>
      <c r="G835" s="46" t="s">
        <v>92</v>
      </c>
      <c r="H835" s="46" t="s">
        <v>709</v>
      </c>
      <c r="I835" s="46" t="s">
        <v>266</v>
      </c>
      <c r="J835" s="4">
        <f t="shared" si="24"/>
        <v>2</v>
      </c>
      <c r="K835" s="4">
        <f t="shared" si="25"/>
        <v>2402</v>
      </c>
    </row>
    <row r="836" spans="1:11" x14ac:dyDescent="0.25">
      <c r="A836" s="4"/>
      <c r="B836" s="4">
        <v>240202</v>
      </c>
      <c r="C836" s="2">
        <v>0</v>
      </c>
      <c r="D836" s="2">
        <v>0</v>
      </c>
      <c r="E836" s="1"/>
      <c r="F836" s="1"/>
      <c r="G836" s="46" t="s">
        <v>94</v>
      </c>
      <c r="H836" s="46" t="s">
        <v>709</v>
      </c>
      <c r="I836" s="46" t="s">
        <v>266</v>
      </c>
      <c r="J836" s="4">
        <f t="shared" ref="J836:J899" si="26">+VALUE(LEFT(B836,1))</f>
        <v>2</v>
      </c>
      <c r="K836" s="4">
        <f t="shared" ref="K836:K899" si="27">+VALUE(LEFT(B836,4))</f>
        <v>2402</v>
      </c>
    </row>
    <row r="837" spans="1:11" x14ac:dyDescent="0.25">
      <c r="A837" s="4"/>
      <c r="B837" s="4">
        <v>240203</v>
      </c>
      <c r="C837" s="2">
        <v>0</v>
      </c>
      <c r="D837" s="2">
        <v>0</v>
      </c>
      <c r="E837" s="1"/>
      <c r="F837" s="1"/>
      <c r="G837" s="46" t="s">
        <v>93</v>
      </c>
      <c r="H837" s="46" t="s">
        <v>709</v>
      </c>
      <c r="I837" s="46" t="s">
        <v>266</v>
      </c>
      <c r="J837" s="4">
        <f t="shared" si="26"/>
        <v>2</v>
      </c>
      <c r="K837" s="4">
        <f t="shared" si="27"/>
        <v>2402</v>
      </c>
    </row>
    <row r="838" spans="1:11" x14ac:dyDescent="0.25">
      <c r="A838" s="4"/>
      <c r="B838" s="4">
        <v>240204</v>
      </c>
      <c r="C838" s="2">
        <v>0</v>
      </c>
      <c r="D838" s="2">
        <v>0</v>
      </c>
      <c r="E838" s="1"/>
      <c r="F838" s="1"/>
      <c r="G838" s="46" t="s">
        <v>295</v>
      </c>
      <c r="H838" s="46" t="s">
        <v>709</v>
      </c>
      <c r="I838" s="46" t="s">
        <v>266</v>
      </c>
      <c r="J838" s="4">
        <f t="shared" si="26"/>
        <v>2</v>
      </c>
      <c r="K838" s="4">
        <f t="shared" si="27"/>
        <v>2402</v>
      </c>
    </row>
    <row r="839" spans="1:11" x14ac:dyDescent="0.25">
      <c r="A839" s="4"/>
      <c r="B839" s="4">
        <v>240205</v>
      </c>
      <c r="C839" s="2">
        <v>0</v>
      </c>
      <c r="D839" s="2">
        <v>0</v>
      </c>
      <c r="E839" s="1"/>
      <c r="F839" s="1"/>
      <c r="G839" s="46" t="s">
        <v>297</v>
      </c>
      <c r="H839" s="46" t="s">
        <v>709</v>
      </c>
      <c r="I839" s="46" t="s">
        <v>266</v>
      </c>
      <c r="J839" s="4">
        <f t="shared" si="26"/>
        <v>2</v>
      </c>
      <c r="K839" s="4">
        <f t="shared" si="27"/>
        <v>2402</v>
      </c>
    </row>
    <row r="840" spans="1:11" x14ac:dyDescent="0.25">
      <c r="A840" s="4"/>
      <c r="B840" s="4">
        <v>240206</v>
      </c>
      <c r="C840" s="2">
        <v>0</v>
      </c>
      <c r="D840" s="2">
        <v>0</v>
      </c>
      <c r="E840" s="1"/>
      <c r="F840" s="1"/>
      <c r="G840" s="46" t="s">
        <v>300</v>
      </c>
      <c r="H840" s="46" t="s">
        <v>709</v>
      </c>
      <c r="I840" s="46" t="s">
        <v>266</v>
      </c>
      <c r="J840" s="4">
        <f t="shared" si="26"/>
        <v>2</v>
      </c>
      <c r="K840" s="4">
        <f t="shared" si="27"/>
        <v>2402</v>
      </c>
    </row>
    <row r="841" spans="1:11" x14ac:dyDescent="0.25">
      <c r="A841" s="4"/>
      <c r="B841" s="4">
        <v>240207</v>
      </c>
      <c r="C841" s="2">
        <v>0</v>
      </c>
      <c r="D841" s="2">
        <v>0</v>
      </c>
      <c r="E841" s="1"/>
      <c r="F841" s="1"/>
      <c r="G841" s="46" t="s">
        <v>298</v>
      </c>
      <c r="H841" s="46" t="s">
        <v>709</v>
      </c>
      <c r="I841" s="46" t="s">
        <v>266</v>
      </c>
      <c r="J841" s="4">
        <f t="shared" si="26"/>
        <v>2</v>
      </c>
      <c r="K841" s="4">
        <f t="shared" si="27"/>
        <v>2402</v>
      </c>
    </row>
    <row r="842" spans="1:11" x14ac:dyDescent="0.25">
      <c r="A842" s="4"/>
      <c r="B842" s="4">
        <v>240208</v>
      </c>
      <c r="C842" s="2">
        <v>0</v>
      </c>
      <c r="D842" s="2">
        <v>0</v>
      </c>
      <c r="E842" s="1"/>
      <c r="F842" s="1"/>
      <c r="G842" s="46" t="s">
        <v>392</v>
      </c>
      <c r="H842" s="46" t="s">
        <v>709</v>
      </c>
      <c r="I842" s="46" t="s">
        <v>266</v>
      </c>
      <c r="J842" s="4">
        <f t="shared" si="26"/>
        <v>2</v>
      </c>
      <c r="K842" s="4">
        <f t="shared" si="27"/>
        <v>2402</v>
      </c>
    </row>
    <row r="843" spans="1:11" x14ac:dyDescent="0.25">
      <c r="A843" s="4"/>
      <c r="B843" s="4">
        <v>240209</v>
      </c>
      <c r="C843" s="2">
        <v>0</v>
      </c>
      <c r="D843" s="2">
        <v>0</v>
      </c>
      <c r="E843" s="1"/>
      <c r="F843" s="1"/>
      <c r="G843" s="46" t="s">
        <v>393</v>
      </c>
      <c r="H843" s="46" t="s">
        <v>709</v>
      </c>
      <c r="I843" s="46" t="s">
        <v>266</v>
      </c>
      <c r="J843" s="4">
        <f t="shared" si="26"/>
        <v>2</v>
      </c>
      <c r="K843" s="4">
        <f t="shared" si="27"/>
        <v>2402</v>
      </c>
    </row>
    <row r="844" spans="1:11" x14ac:dyDescent="0.25">
      <c r="A844" s="4"/>
      <c r="B844" s="4">
        <v>240210</v>
      </c>
      <c r="C844" s="2">
        <v>0</v>
      </c>
      <c r="D844" s="2">
        <v>0</v>
      </c>
      <c r="E844" s="1"/>
      <c r="F844" s="1"/>
      <c r="G844" s="46" t="s">
        <v>394</v>
      </c>
      <c r="H844" s="46" t="s">
        <v>709</v>
      </c>
      <c r="I844" s="46" t="s">
        <v>266</v>
      </c>
      <c r="J844" s="4">
        <f t="shared" si="26"/>
        <v>2</v>
      </c>
      <c r="K844" s="4">
        <f t="shared" si="27"/>
        <v>2402</v>
      </c>
    </row>
    <row r="845" spans="1:11" x14ac:dyDescent="0.25">
      <c r="A845" s="4"/>
      <c r="B845" s="4">
        <v>240211</v>
      </c>
      <c r="C845" s="2">
        <v>0</v>
      </c>
      <c r="D845" s="2">
        <v>0</v>
      </c>
      <c r="E845" s="1"/>
      <c r="F845" s="1"/>
      <c r="G845" s="46" t="s">
        <v>395</v>
      </c>
      <c r="H845" s="46" t="s">
        <v>709</v>
      </c>
      <c r="I845" s="46" t="s">
        <v>266</v>
      </c>
      <c r="J845" s="4">
        <f t="shared" si="26"/>
        <v>2</v>
      </c>
      <c r="K845" s="4">
        <f t="shared" si="27"/>
        <v>2402</v>
      </c>
    </row>
    <row r="846" spans="1:11" x14ac:dyDescent="0.25">
      <c r="A846" s="4"/>
      <c r="B846" s="4">
        <v>240301</v>
      </c>
      <c r="C846" s="2">
        <v>0</v>
      </c>
      <c r="D846" s="2">
        <v>0</v>
      </c>
      <c r="E846" s="1"/>
      <c r="F846" s="1"/>
      <c r="G846" s="46" t="s">
        <v>396</v>
      </c>
      <c r="H846" s="46" t="s">
        <v>710</v>
      </c>
      <c r="I846" s="46" t="s">
        <v>266</v>
      </c>
      <c r="J846" s="4">
        <f t="shared" si="26"/>
        <v>2</v>
      </c>
      <c r="K846" s="4">
        <f t="shared" si="27"/>
        <v>2403</v>
      </c>
    </row>
    <row r="847" spans="1:11" x14ac:dyDescent="0.25">
      <c r="A847" s="4"/>
      <c r="B847" s="4">
        <v>240302</v>
      </c>
      <c r="C847" s="2">
        <v>0</v>
      </c>
      <c r="D847" s="2">
        <v>0</v>
      </c>
      <c r="E847" s="1"/>
      <c r="F847" s="1"/>
      <c r="G847" s="46" t="s">
        <v>397</v>
      </c>
      <c r="H847" s="46" t="s">
        <v>710</v>
      </c>
      <c r="I847" s="46" t="s">
        <v>266</v>
      </c>
      <c r="J847" s="4">
        <f t="shared" si="26"/>
        <v>2</v>
      </c>
      <c r="K847" s="4">
        <f t="shared" si="27"/>
        <v>2403</v>
      </c>
    </row>
    <row r="848" spans="1:11" x14ac:dyDescent="0.25">
      <c r="A848" s="4"/>
      <c r="B848" s="4">
        <v>240303</v>
      </c>
      <c r="C848" s="2">
        <v>0</v>
      </c>
      <c r="D848" s="2">
        <v>0</v>
      </c>
      <c r="E848" s="1"/>
      <c r="F848" s="1"/>
      <c r="G848" s="46" t="s">
        <v>398</v>
      </c>
      <c r="H848" s="46" t="s">
        <v>710</v>
      </c>
      <c r="I848" s="46" t="s">
        <v>266</v>
      </c>
      <c r="J848" s="4">
        <f t="shared" si="26"/>
        <v>2</v>
      </c>
      <c r="K848" s="4">
        <f t="shared" si="27"/>
        <v>2403</v>
      </c>
    </row>
    <row r="849" spans="1:11" x14ac:dyDescent="0.25">
      <c r="A849" s="4"/>
      <c r="B849" s="4">
        <v>240304</v>
      </c>
      <c r="C849" s="2">
        <v>0</v>
      </c>
      <c r="D849" s="2">
        <v>0</v>
      </c>
      <c r="E849" s="1"/>
      <c r="F849" s="1"/>
      <c r="G849" s="46" t="s">
        <v>399</v>
      </c>
      <c r="H849" s="46" t="s">
        <v>710</v>
      </c>
      <c r="I849" s="46" t="s">
        <v>266</v>
      </c>
      <c r="J849" s="4">
        <f t="shared" si="26"/>
        <v>2</v>
      </c>
      <c r="K849" s="4">
        <f t="shared" si="27"/>
        <v>2403</v>
      </c>
    </row>
    <row r="850" spans="1:11" x14ac:dyDescent="0.25">
      <c r="A850" s="4"/>
      <c r="B850" s="4">
        <v>240305</v>
      </c>
      <c r="C850" s="2">
        <v>0</v>
      </c>
      <c r="D850" s="2">
        <v>0</v>
      </c>
      <c r="E850" s="1"/>
      <c r="F850" s="1"/>
      <c r="G850" s="46" t="s">
        <v>340</v>
      </c>
      <c r="H850" s="46" t="s">
        <v>710</v>
      </c>
      <c r="I850" s="46" t="s">
        <v>266</v>
      </c>
      <c r="J850" s="4">
        <f t="shared" si="26"/>
        <v>2</v>
      </c>
      <c r="K850" s="4">
        <f t="shared" si="27"/>
        <v>2403</v>
      </c>
    </row>
    <row r="851" spans="1:11" x14ac:dyDescent="0.25">
      <c r="A851" s="4"/>
      <c r="B851" s="4">
        <v>240306</v>
      </c>
      <c r="C851" s="2">
        <v>0</v>
      </c>
      <c r="D851" s="2">
        <v>0</v>
      </c>
      <c r="E851" s="1"/>
      <c r="F851" s="1"/>
      <c r="G851" s="46" t="s">
        <v>312</v>
      </c>
      <c r="H851" s="46" t="s">
        <v>710</v>
      </c>
      <c r="I851" s="46" t="s">
        <v>266</v>
      </c>
      <c r="J851" s="4">
        <f t="shared" si="26"/>
        <v>2</v>
      </c>
      <c r="K851" s="4">
        <f t="shared" si="27"/>
        <v>2403</v>
      </c>
    </row>
    <row r="852" spans="1:11" x14ac:dyDescent="0.25">
      <c r="A852" s="4"/>
      <c r="B852" s="4">
        <v>240401</v>
      </c>
      <c r="C852" s="2">
        <v>0</v>
      </c>
      <c r="D852" s="2">
        <v>0</v>
      </c>
      <c r="E852" s="1"/>
      <c r="F852" s="1"/>
      <c r="G852" s="46" t="s">
        <v>400</v>
      </c>
      <c r="H852" s="46" t="s">
        <v>850</v>
      </c>
      <c r="I852" s="46" t="s">
        <v>266</v>
      </c>
      <c r="J852" s="4">
        <f t="shared" si="26"/>
        <v>2</v>
      </c>
      <c r="K852" s="4">
        <f t="shared" si="27"/>
        <v>2404</v>
      </c>
    </row>
    <row r="853" spans="1:11" x14ac:dyDescent="0.25">
      <c r="A853" s="4"/>
      <c r="B853" s="4">
        <v>240402</v>
      </c>
      <c r="C853" s="2">
        <v>0</v>
      </c>
      <c r="D853" s="2">
        <v>0</v>
      </c>
      <c r="E853" s="1"/>
      <c r="F853" s="1"/>
      <c r="G853" s="46" t="s">
        <v>401</v>
      </c>
      <c r="H853" s="46" t="s">
        <v>850</v>
      </c>
      <c r="I853" s="46" t="s">
        <v>266</v>
      </c>
      <c r="J853" s="4">
        <f t="shared" si="26"/>
        <v>2</v>
      </c>
      <c r="K853" s="4">
        <f t="shared" si="27"/>
        <v>2404</v>
      </c>
    </row>
    <row r="854" spans="1:11" x14ac:dyDescent="0.25">
      <c r="A854" s="4"/>
      <c r="B854" s="4">
        <v>240403</v>
      </c>
      <c r="C854" s="2">
        <v>0</v>
      </c>
      <c r="D854" s="2">
        <v>0</v>
      </c>
      <c r="E854" s="1"/>
      <c r="F854" s="1"/>
      <c r="G854" s="46" t="s">
        <v>402</v>
      </c>
      <c r="H854" s="46" t="s">
        <v>850</v>
      </c>
      <c r="I854" s="46" t="s">
        <v>266</v>
      </c>
      <c r="J854" s="4">
        <f t="shared" si="26"/>
        <v>2</v>
      </c>
      <c r="K854" s="4">
        <f t="shared" si="27"/>
        <v>2404</v>
      </c>
    </row>
    <row r="855" spans="1:11" x14ac:dyDescent="0.25">
      <c r="A855" s="4"/>
      <c r="B855" s="4">
        <v>240501</v>
      </c>
      <c r="C855" s="2">
        <v>0</v>
      </c>
      <c r="D855" s="2">
        <v>0</v>
      </c>
      <c r="E855" s="1"/>
      <c r="F855" s="1"/>
      <c r="G855" s="46" t="s">
        <v>72</v>
      </c>
      <c r="H855" s="46" t="s">
        <v>712</v>
      </c>
      <c r="I855" s="46" t="s">
        <v>266</v>
      </c>
      <c r="J855" s="4">
        <f t="shared" si="26"/>
        <v>2</v>
      </c>
      <c r="K855" s="4">
        <f t="shared" si="27"/>
        <v>2405</v>
      </c>
    </row>
    <row r="856" spans="1:11" x14ac:dyDescent="0.25">
      <c r="A856" s="4"/>
      <c r="B856" s="4">
        <v>240502</v>
      </c>
      <c r="C856" s="2">
        <v>0</v>
      </c>
      <c r="D856" s="2">
        <v>0</v>
      </c>
      <c r="E856" s="1"/>
      <c r="F856" s="1"/>
      <c r="G856" s="46" t="s">
        <v>230</v>
      </c>
      <c r="H856" s="46" t="s">
        <v>712</v>
      </c>
      <c r="I856" s="46" t="s">
        <v>266</v>
      </c>
      <c r="J856" s="4">
        <f t="shared" si="26"/>
        <v>2</v>
      </c>
      <c r="K856" s="4">
        <f t="shared" si="27"/>
        <v>2405</v>
      </c>
    </row>
    <row r="857" spans="1:11" x14ac:dyDescent="0.25">
      <c r="A857" s="4"/>
      <c r="B857" s="4">
        <v>240503</v>
      </c>
      <c r="C857" s="2">
        <v>0</v>
      </c>
      <c r="D857" s="2">
        <v>0</v>
      </c>
      <c r="E857" s="1"/>
      <c r="F857" s="1"/>
      <c r="G857" s="46" t="s">
        <v>231</v>
      </c>
      <c r="H857" s="46" t="s">
        <v>712</v>
      </c>
      <c r="I857" s="46" t="s">
        <v>266</v>
      </c>
      <c r="J857" s="4">
        <f t="shared" si="26"/>
        <v>2</v>
      </c>
      <c r="K857" s="4">
        <f t="shared" si="27"/>
        <v>2405</v>
      </c>
    </row>
    <row r="858" spans="1:11" x14ac:dyDescent="0.25">
      <c r="A858" s="4"/>
      <c r="B858" s="4">
        <v>240504</v>
      </c>
      <c r="C858" s="2">
        <v>0</v>
      </c>
      <c r="D858" s="2">
        <v>0</v>
      </c>
      <c r="E858" s="1"/>
      <c r="F858" s="1"/>
      <c r="G858" s="46" t="s">
        <v>75</v>
      </c>
      <c r="H858" s="46" t="s">
        <v>712</v>
      </c>
      <c r="I858" s="46" t="s">
        <v>266</v>
      </c>
      <c r="J858" s="4">
        <f t="shared" si="26"/>
        <v>2</v>
      </c>
      <c r="K858" s="4">
        <f t="shared" si="27"/>
        <v>2405</v>
      </c>
    </row>
    <row r="859" spans="1:11" x14ac:dyDescent="0.25">
      <c r="A859" s="4"/>
      <c r="B859" s="4">
        <v>240505</v>
      </c>
      <c r="C859" s="2">
        <v>0</v>
      </c>
      <c r="D859" s="2">
        <v>0</v>
      </c>
      <c r="E859" s="1"/>
      <c r="F859" s="1"/>
      <c r="G859" s="46" t="s">
        <v>232</v>
      </c>
      <c r="H859" s="46" t="s">
        <v>712</v>
      </c>
      <c r="I859" s="46" t="s">
        <v>266</v>
      </c>
      <c r="J859" s="4">
        <f t="shared" si="26"/>
        <v>2</v>
      </c>
      <c r="K859" s="4">
        <f t="shared" si="27"/>
        <v>2405</v>
      </c>
    </row>
    <row r="860" spans="1:11" x14ac:dyDescent="0.25">
      <c r="A860" s="4"/>
      <c r="B860" s="4">
        <v>240506</v>
      </c>
      <c r="C860" s="2">
        <v>0</v>
      </c>
      <c r="D860" s="2">
        <v>0</v>
      </c>
      <c r="E860" s="1"/>
      <c r="F860" s="1"/>
      <c r="G860" s="46" t="s">
        <v>403</v>
      </c>
      <c r="H860" s="46" t="s">
        <v>712</v>
      </c>
      <c r="I860" s="46" t="s">
        <v>266</v>
      </c>
      <c r="J860" s="4">
        <f t="shared" si="26"/>
        <v>2</v>
      </c>
      <c r="K860" s="4">
        <f t="shared" si="27"/>
        <v>2405</v>
      </c>
    </row>
    <row r="861" spans="1:11" x14ac:dyDescent="0.25">
      <c r="B861" s="4">
        <v>240507</v>
      </c>
      <c r="C861" s="2">
        <v>0</v>
      </c>
      <c r="D861" s="2">
        <v>0</v>
      </c>
      <c r="E861" s="1"/>
      <c r="F861" s="1"/>
      <c r="G861" s="46" t="s">
        <v>234</v>
      </c>
      <c r="H861" s="46" t="s">
        <v>712</v>
      </c>
      <c r="I861" s="46" t="s">
        <v>266</v>
      </c>
      <c r="J861" s="4">
        <f t="shared" si="26"/>
        <v>2</v>
      </c>
      <c r="K861" s="4">
        <f t="shared" si="27"/>
        <v>2405</v>
      </c>
    </row>
    <row r="862" spans="1:11" x14ac:dyDescent="0.25">
      <c r="A862" s="4"/>
      <c r="B862" s="4">
        <v>240508</v>
      </c>
      <c r="C862" s="2">
        <v>0</v>
      </c>
      <c r="D862" s="2">
        <v>0</v>
      </c>
      <c r="E862" s="1"/>
      <c r="F862" s="1"/>
      <c r="G862" s="46" t="s">
        <v>77</v>
      </c>
      <c r="H862" s="46" t="s">
        <v>712</v>
      </c>
      <c r="I862" s="46" t="s">
        <v>266</v>
      </c>
      <c r="J862" s="4">
        <f t="shared" si="26"/>
        <v>2</v>
      </c>
      <c r="K862" s="4">
        <f t="shared" si="27"/>
        <v>2405</v>
      </c>
    </row>
    <row r="863" spans="1:11" x14ac:dyDescent="0.25">
      <c r="A863" s="4"/>
      <c r="B863" s="4">
        <v>240509</v>
      </c>
      <c r="C863" s="2">
        <v>0</v>
      </c>
      <c r="D863" s="2">
        <v>0</v>
      </c>
      <c r="E863" s="1"/>
      <c r="F863" s="1"/>
      <c r="G863" s="46" t="s">
        <v>236</v>
      </c>
      <c r="H863" s="46" t="s">
        <v>712</v>
      </c>
      <c r="I863" s="46" t="s">
        <v>266</v>
      </c>
      <c r="J863" s="4">
        <f t="shared" si="26"/>
        <v>2</v>
      </c>
      <c r="K863" s="4">
        <f t="shared" si="27"/>
        <v>2405</v>
      </c>
    </row>
    <row r="864" spans="1:11" x14ac:dyDescent="0.25">
      <c r="A864" s="4"/>
      <c r="B864" s="4">
        <v>240510</v>
      </c>
      <c r="C864" s="2">
        <v>0</v>
      </c>
      <c r="D864" s="2">
        <v>0</v>
      </c>
      <c r="E864" s="1"/>
      <c r="F864" s="1"/>
      <c r="G864" s="46" t="s">
        <v>404</v>
      </c>
      <c r="H864" s="46" t="s">
        <v>712</v>
      </c>
      <c r="I864" s="46" t="s">
        <v>266</v>
      </c>
      <c r="J864" s="4">
        <f t="shared" si="26"/>
        <v>2</v>
      </c>
      <c r="K864" s="4">
        <f t="shared" si="27"/>
        <v>2405</v>
      </c>
    </row>
    <row r="865" spans="1:11" x14ac:dyDescent="0.25">
      <c r="A865" s="4"/>
      <c r="B865" s="4">
        <v>240511</v>
      </c>
      <c r="C865" s="2">
        <v>0</v>
      </c>
      <c r="D865" s="2">
        <v>0</v>
      </c>
      <c r="E865" s="1"/>
      <c r="F865" s="1"/>
      <c r="G865" s="46" t="s">
        <v>405</v>
      </c>
      <c r="H865" s="46" t="s">
        <v>712</v>
      </c>
      <c r="I865" s="46" t="s">
        <v>266</v>
      </c>
      <c r="J865" s="4">
        <f t="shared" si="26"/>
        <v>2</v>
      </c>
      <c r="K865" s="4">
        <f t="shared" si="27"/>
        <v>2405</v>
      </c>
    </row>
    <row r="866" spans="1:11" x14ac:dyDescent="0.25">
      <c r="A866" s="4"/>
      <c r="B866" s="4">
        <v>240512</v>
      </c>
      <c r="C866" s="2">
        <v>0</v>
      </c>
      <c r="D866" s="2">
        <v>0</v>
      </c>
      <c r="E866" s="1"/>
      <c r="F866" s="1"/>
      <c r="G866" s="46" t="s">
        <v>406</v>
      </c>
      <c r="H866" s="46" t="s">
        <v>712</v>
      </c>
      <c r="I866" s="46" t="s">
        <v>266</v>
      </c>
      <c r="J866" s="4">
        <f t="shared" si="26"/>
        <v>2</v>
      </c>
      <c r="K866" s="4">
        <f t="shared" si="27"/>
        <v>2405</v>
      </c>
    </row>
    <row r="867" spans="1:11" x14ac:dyDescent="0.25">
      <c r="A867" s="4"/>
      <c r="B867" s="4">
        <v>240513</v>
      </c>
      <c r="C867" s="2">
        <v>0</v>
      </c>
      <c r="D867" s="2">
        <v>0</v>
      </c>
      <c r="E867" s="1"/>
      <c r="F867" s="1"/>
      <c r="G867" s="46" t="s">
        <v>407</v>
      </c>
      <c r="H867" s="46" t="s">
        <v>712</v>
      </c>
      <c r="I867" s="46" t="s">
        <v>266</v>
      </c>
      <c r="J867" s="4">
        <f t="shared" si="26"/>
        <v>2</v>
      </c>
      <c r="K867" s="4">
        <f t="shared" si="27"/>
        <v>2405</v>
      </c>
    </row>
    <row r="868" spans="1:11" x14ac:dyDescent="0.25">
      <c r="A868" s="4"/>
      <c r="B868" s="4">
        <v>240801</v>
      </c>
      <c r="C868" s="2">
        <v>0</v>
      </c>
      <c r="D868" s="2">
        <v>0</v>
      </c>
      <c r="E868" s="1"/>
      <c r="F868" s="1"/>
      <c r="G868" s="46" t="s">
        <v>408</v>
      </c>
      <c r="H868" s="46" t="s">
        <v>738</v>
      </c>
      <c r="I868" s="46" t="s">
        <v>266</v>
      </c>
      <c r="J868" s="4">
        <f t="shared" si="26"/>
        <v>2</v>
      </c>
      <c r="K868" s="4">
        <f t="shared" si="27"/>
        <v>2408</v>
      </c>
    </row>
    <row r="869" spans="1:11" ht="30" x14ac:dyDescent="0.25">
      <c r="A869" s="4">
        <v>25</v>
      </c>
      <c r="B869" s="4">
        <v>250101</v>
      </c>
      <c r="C869" s="2">
        <v>0</v>
      </c>
      <c r="D869" s="2">
        <v>0</v>
      </c>
      <c r="E869" s="1"/>
      <c r="F869" s="1"/>
      <c r="G869" s="46" t="s">
        <v>409</v>
      </c>
      <c r="H869" s="46" t="s">
        <v>1148</v>
      </c>
      <c r="I869" s="46" t="s">
        <v>1159</v>
      </c>
      <c r="J869" s="4">
        <f t="shared" si="26"/>
        <v>2</v>
      </c>
      <c r="K869" s="4">
        <f t="shared" si="27"/>
        <v>2501</v>
      </c>
    </row>
    <row r="870" spans="1:11" ht="30" x14ac:dyDescent="0.25">
      <c r="A870" s="4"/>
      <c r="B870" s="4">
        <v>250102</v>
      </c>
      <c r="C870" s="2">
        <v>0</v>
      </c>
      <c r="D870" s="2">
        <v>0</v>
      </c>
      <c r="E870" s="1"/>
      <c r="F870" s="1"/>
      <c r="G870" s="46" t="s">
        <v>410</v>
      </c>
      <c r="H870" s="46" t="s">
        <v>1148</v>
      </c>
      <c r="I870" s="46" t="s">
        <v>1159</v>
      </c>
      <c r="J870" s="4">
        <f t="shared" si="26"/>
        <v>2</v>
      </c>
      <c r="K870" s="4">
        <f t="shared" si="27"/>
        <v>2501</v>
      </c>
    </row>
    <row r="871" spans="1:11" ht="30" x14ac:dyDescent="0.25">
      <c r="A871" s="4"/>
      <c r="B871" s="4">
        <v>250103</v>
      </c>
      <c r="C871" s="2">
        <v>0</v>
      </c>
      <c r="D871" s="2">
        <v>0</v>
      </c>
      <c r="E871" s="1"/>
      <c r="F871" s="1"/>
      <c r="G871" s="46" t="s">
        <v>411</v>
      </c>
      <c r="H871" s="46" t="s">
        <v>1148</v>
      </c>
      <c r="I871" s="46" t="s">
        <v>1159</v>
      </c>
      <c r="J871" s="4">
        <f t="shared" si="26"/>
        <v>2</v>
      </c>
      <c r="K871" s="4">
        <f t="shared" si="27"/>
        <v>2501</v>
      </c>
    </row>
    <row r="872" spans="1:11" ht="30" x14ac:dyDescent="0.25">
      <c r="A872" s="4"/>
      <c r="B872" s="4">
        <v>250105</v>
      </c>
      <c r="C872" s="2">
        <v>0</v>
      </c>
      <c r="D872" s="2">
        <v>0</v>
      </c>
      <c r="E872" s="1"/>
      <c r="F872" s="1"/>
      <c r="G872" s="46" t="s">
        <v>412</v>
      </c>
      <c r="H872" s="46" t="s">
        <v>1148</v>
      </c>
      <c r="I872" s="46" t="s">
        <v>1159</v>
      </c>
      <c r="J872" s="4">
        <f t="shared" si="26"/>
        <v>2</v>
      </c>
      <c r="K872" s="4">
        <f t="shared" si="27"/>
        <v>2501</v>
      </c>
    </row>
    <row r="873" spans="1:11" ht="30" x14ac:dyDescent="0.25">
      <c r="A873" s="4"/>
      <c r="B873" s="4">
        <v>250106</v>
      </c>
      <c r="C873" s="2">
        <v>0</v>
      </c>
      <c r="D873" s="2">
        <v>0</v>
      </c>
      <c r="E873" s="1"/>
      <c r="F873" s="1"/>
      <c r="G873" s="46" t="s">
        <v>413</v>
      </c>
      <c r="H873" s="46" t="s">
        <v>1148</v>
      </c>
      <c r="I873" s="46" t="s">
        <v>1159</v>
      </c>
      <c r="J873" s="4">
        <f t="shared" si="26"/>
        <v>2</v>
      </c>
      <c r="K873" s="4">
        <f t="shared" si="27"/>
        <v>2501</v>
      </c>
    </row>
    <row r="874" spans="1:11" ht="30" x14ac:dyDescent="0.25">
      <c r="A874" s="4"/>
      <c r="B874" s="4">
        <v>250107</v>
      </c>
      <c r="C874" s="2">
        <v>0</v>
      </c>
      <c r="D874" s="2">
        <v>0</v>
      </c>
      <c r="E874" s="1"/>
      <c r="F874" s="1"/>
      <c r="G874" s="46" t="s">
        <v>414</v>
      </c>
      <c r="H874" s="46" t="s">
        <v>1148</v>
      </c>
      <c r="I874" s="46" t="s">
        <v>1159</v>
      </c>
      <c r="J874" s="4">
        <f t="shared" si="26"/>
        <v>2</v>
      </c>
      <c r="K874" s="4">
        <f t="shared" si="27"/>
        <v>2501</v>
      </c>
    </row>
    <row r="875" spans="1:11" ht="30" x14ac:dyDescent="0.25">
      <c r="A875" s="4"/>
      <c r="B875" s="4">
        <v>250108</v>
      </c>
      <c r="C875" s="2">
        <v>0</v>
      </c>
      <c r="D875" s="2">
        <v>0</v>
      </c>
      <c r="E875" s="1"/>
      <c r="F875" s="1"/>
      <c r="G875" s="46" t="s">
        <v>415</v>
      </c>
      <c r="H875" s="46" t="s">
        <v>1148</v>
      </c>
      <c r="I875" s="46" t="s">
        <v>1159</v>
      </c>
      <c r="J875" s="4">
        <f t="shared" si="26"/>
        <v>2</v>
      </c>
      <c r="K875" s="4">
        <f t="shared" si="27"/>
        <v>2501</v>
      </c>
    </row>
    <row r="876" spans="1:11" ht="30" x14ac:dyDescent="0.25">
      <c r="A876" s="4"/>
      <c r="B876" s="4">
        <v>250109</v>
      </c>
      <c r="C876" s="2">
        <v>0</v>
      </c>
      <c r="D876" s="2">
        <v>0</v>
      </c>
      <c r="E876" s="1"/>
      <c r="F876" s="1"/>
      <c r="G876" s="46" t="s">
        <v>416</v>
      </c>
      <c r="H876" s="46" t="s">
        <v>1148</v>
      </c>
      <c r="I876" s="46" t="s">
        <v>1159</v>
      </c>
      <c r="J876" s="4">
        <f t="shared" si="26"/>
        <v>2</v>
      </c>
      <c r="K876" s="4">
        <f t="shared" si="27"/>
        <v>2501</v>
      </c>
    </row>
    <row r="877" spans="1:11" ht="30" x14ac:dyDescent="0.25">
      <c r="A877" s="4"/>
      <c r="B877" s="4">
        <v>250110</v>
      </c>
      <c r="C877" s="2">
        <v>0</v>
      </c>
      <c r="D877" s="2">
        <v>0</v>
      </c>
      <c r="E877" s="1"/>
      <c r="F877" s="1"/>
      <c r="G877" s="46" t="s">
        <v>417</v>
      </c>
      <c r="H877" s="46" t="s">
        <v>1148</v>
      </c>
      <c r="I877" s="46" t="s">
        <v>1159</v>
      </c>
      <c r="J877" s="4">
        <f t="shared" si="26"/>
        <v>2</v>
      </c>
      <c r="K877" s="4">
        <f t="shared" si="27"/>
        <v>2501</v>
      </c>
    </row>
    <row r="878" spans="1:11" ht="30" x14ac:dyDescent="0.25">
      <c r="A878" s="4"/>
      <c r="B878" s="4">
        <v>250111</v>
      </c>
      <c r="C878" s="2">
        <v>0</v>
      </c>
      <c r="D878" s="2">
        <v>0</v>
      </c>
      <c r="E878" s="1"/>
      <c r="F878" s="1"/>
      <c r="G878" s="46" t="s">
        <v>418</v>
      </c>
      <c r="H878" s="46" t="s">
        <v>1148</v>
      </c>
      <c r="I878" s="46" t="s">
        <v>1159</v>
      </c>
      <c r="J878" s="4">
        <f t="shared" si="26"/>
        <v>2</v>
      </c>
      <c r="K878" s="4">
        <f t="shared" si="27"/>
        <v>2501</v>
      </c>
    </row>
    <row r="879" spans="1:11" ht="30" x14ac:dyDescent="0.25">
      <c r="A879" s="4"/>
      <c r="B879" s="4">
        <v>250112</v>
      </c>
      <c r="C879" s="2">
        <v>0</v>
      </c>
      <c r="D879" s="2">
        <v>0</v>
      </c>
      <c r="E879" s="1"/>
      <c r="F879" s="1"/>
      <c r="G879" s="46" t="s">
        <v>419</v>
      </c>
      <c r="H879" s="46" t="s">
        <v>1148</v>
      </c>
      <c r="I879" s="46" t="s">
        <v>1159</v>
      </c>
      <c r="J879" s="4">
        <f t="shared" si="26"/>
        <v>2</v>
      </c>
      <c r="K879" s="4">
        <f t="shared" si="27"/>
        <v>2501</v>
      </c>
    </row>
    <row r="880" spans="1:11" ht="30" x14ac:dyDescent="0.25">
      <c r="A880" s="4"/>
      <c r="B880" s="4">
        <v>250113</v>
      </c>
      <c r="C880" s="2">
        <v>0</v>
      </c>
      <c r="D880" s="2">
        <v>0</v>
      </c>
      <c r="E880" s="1"/>
      <c r="F880" s="1"/>
      <c r="G880" s="46" t="s">
        <v>420</v>
      </c>
      <c r="H880" s="46" t="s">
        <v>1148</v>
      </c>
      <c r="I880" s="46" t="s">
        <v>1159</v>
      </c>
      <c r="J880" s="4">
        <f t="shared" si="26"/>
        <v>2</v>
      </c>
      <c r="K880" s="4">
        <f t="shared" si="27"/>
        <v>2501</v>
      </c>
    </row>
    <row r="881" spans="1:11" ht="30" x14ac:dyDescent="0.25">
      <c r="A881" s="4"/>
      <c r="B881" s="4">
        <v>250114</v>
      </c>
      <c r="C881" s="2">
        <v>0</v>
      </c>
      <c r="D881" s="2">
        <v>0</v>
      </c>
      <c r="E881" s="1"/>
      <c r="F881" s="1"/>
      <c r="G881" s="46" t="s">
        <v>421</v>
      </c>
      <c r="H881" s="46" t="s">
        <v>1148</v>
      </c>
      <c r="I881" s="46" t="s">
        <v>1159</v>
      </c>
      <c r="J881" s="4">
        <f t="shared" si="26"/>
        <v>2</v>
      </c>
      <c r="K881" s="4">
        <f t="shared" si="27"/>
        <v>2501</v>
      </c>
    </row>
    <row r="882" spans="1:11" ht="30" x14ac:dyDescent="0.25">
      <c r="A882" s="4"/>
      <c r="B882" s="4">
        <v>250115</v>
      </c>
      <c r="C882" s="2">
        <v>0</v>
      </c>
      <c r="D882" s="2">
        <v>0</v>
      </c>
      <c r="E882" s="1"/>
      <c r="F882" s="1"/>
      <c r="G882" s="46" t="s">
        <v>422</v>
      </c>
      <c r="H882" s="46" t="s">
        <v>1148</v>
      </c>
      <c r="I882" s="46" t="s">
        <v>1159</v>
      </c>
      <c r="J882" s="4">
        <f t="shared" si="26"/>
        <v>2</v>
      </c>
      <c r="K882" s="4">
        <f t="shared" si="27"/>
        <v>2501</v>
      </c>
    </row>
    <row r="883" spans="1:11" ht="30" x14ac:dyDescent="0.25">
      <c r="A883" s="4"/>
      <c r="B883" s="4">
        <v>250116</v>
      </c>
      <c r="C883" s="2">
        <v>0</v>
      </c>
      <c r="D883" s="2">
        <v>0</v>
      </c>
      <c r="E883" s="1"/>
      <c r="F883" s="1"/>
      <c r="G883" s="46" t="s">
        <v>423</v>
      </c>
      <c r="H883" s="46" t="s">
        <v>1148</v>
      </c>
      <c r="I883" s="46" t="s">
        <v>1159</v>
      </c>
      <c r="J883" s="4">
        <f t="shared" si="26"/>
        <v>2</v>
      </c>
      <c r="K883" s="4">
        <f t="shared" si="27"/>
        <v>2501</v>
      </c>
    </row>
    <row r="884" spans="1:11" ht="30" x14ac:dyDescent="0.25">
      <c r="A884" s="4"/>
      <c r="B884" s="4">
        <v>250117</v>
      </c>
      <c r="C884" s="2">
        <v>0</v>
      </c>
      <c r="D884" s="2">
        <v>0</v>
      </c>
      <c r="E884" s="1"/>
      <c r="F884" s="1"/>
      <c r="G884" s="46" t="s">
        <v>424</v>
      </c>
      <c r="H884" s="46" t="s">
        <v>1148</v>
      </c>
      <c r="I884" s="46" t="s">
        <v>1159</v>
      </c>
      <c r="J884" s="4">
        <f t="shared" si="26"/>
        <v>2</v>
      </c>
      <c r="K884" s="4">
        <f t="shared" si="27"/>
        <v>2501</v>
      </c>
    </row>
    <row r="885" spans="1:11" ht="30" x14ac:dyDescent="0.25">
      <c r="A885" s="4"/>
      <c r="B885" s="4">
        <v>250118</v>
      </c>
      <c r="C885" s="2">
        <v>0</v>
      </c>
      <c r="D885" s="2">
        <v>0</v>
      </c>
      <c r="E885" s="1"/>
      <c r="F885" s="1"/>
      <c r="G885" s="46" t="s">
        <v>425</v>
      </c>
      <c r="H885" s="46" t="s">
        <v>1148</v>
      </c>
      <c r="I885" s="46" t="s">
        <v>1159</v>
      </c>
      <c r="J885" s="4">
        <f t="shared" si="26"/>
        <v>2</v>
      </c>
      <c r="K885" s="4">
        <f t="shared" si="27"/>
        <v>2501</v>
      </c>
    </row>
    <row r="886" spans="1:11" ht="30" x14ac:dyDescent="0.25">
      <c r="A886" s="4"/>
      <c r="B886" s="4">
        <v>250119</v>
      </c>
      <c r="C886" s="2">
        <v>0</v>
      </c>
      <c r="D886" s="2">
        <v>0</v>
      </c>
      <c r="E886" s="1"/>
      <c r="F886" s="1"/>
      <c r="G886" s="46" t="s">
        <v>426</v>
      </c>
      <c r="H886" s="46" t="s">
        <v>1148</v>
      </c>
      <c r="I886" s="46" t="s">
        <v>1159</v>
      </c>
      <c r="J886" s="4">
        <f t="shared" si="26"/>
        <v>2</v>
      </c>
      <c r="K886" s="4">
        <f t="shared" si="27"/>
        <v>2501</v>
      </c>
    </row>
    <row r="887" spans="1:11" ht="30" x14ac:dyDescent="0.25">
      <c r="A887" s="4"/>
      <c r="B887" s="4">
        <v>250120</v>
      </c>
      <c r="C887" s="2">
        <v>0</v>
      </c>
      <c r="D887" s="2">
        <v>0</v>
      </c>
      <c r="E887" s="1"/>
      <c r="F887" s="1"/>
      <c r="G887" s="46" t="s">
        <v>427</v>
      </c>
      <c r="H887" s="46" t="s">
        <v>1148</v>
      </c>
      <c r="I887" s="46" t="s">
        <v>1159</v>
      </c>
      <c r="J887" s="4">
        <f t="shared" si="26"/>
        <v>2</v>
      </c>
      <c r="K887" s="4">
        <f t="shared" si="27"/>
        <v>2501</v>
      </c>
    </row>
    <row r="888" spans="1:11" ht="30" x14ac:dyDescent="0.25">
      <c r="A888" s="4"/>
      <c r="B888" s="4">
        <v>250201</v>
      </c>
      <c r="C888" s="2">
        <v>0</v>
      </c>
      <c r="D888" s="2">
        <v>0</v>
      </c>
      <c r="E888" s="1"/>
      <c r="F888" s="1"/>
      <c r="G888" s="46" t="s">
        <v>428</v>
      </c>
      <c r="H888" s="46" t="s">
        <v>851</v>
      </c>
      <c r="I888" s="46" t="s">
        <v>1159</v>
      </c>
      <c r="J888" s="4">
        <f t="shared" si="26"/>
        <v>2</v>
      </c>
      <c r="K888" s="4">
        <f t="shared" si="27"/>
        <v>2502</v>
      </c>
    </row>
    <row r="889" spans="1:11" ht="30" x14ac:dyDescent="0.25">
      <c r="A889" s="4"/>
      <c r="B889" s="4">
        <v>250202</v>
      </c>
      <c r="C889" s="2">
        <v>0</v>
      </c>
      <c r="D889" s="2">
        <v>0</v>
      </c>
      <c r="E889" s="1"/>
      <c r="F889" s="1"/>
      <c r="G889" s="46" t="s">
        <v>429</v>
      </c>
      <c r="H889" s="46" t="s">
        <v>851</v>
      </c>
      <c r="I889" s="46" t="s">
        <v>1159</v>
      </c>
      <c r="J889" s="4">
        <f t="shared" si="26"/>
        <v>2</v>
      </c>
      <c r="K889" s="4">
        <f t="shared" si="27"/>
        <v>2502</v>
      </c>
    </row>
    <row r="890" spans="1:11" ht="30" x14ac:dyDescent="0.25">
      <c r="A890" s="4"/>
      <c r="B890" s="4">
        <v>250203</v>
      </c>
      <c r="C890" s="2">
        <v>0</v>
      </c>
      <c r="D890" s="2">
        <v>0</v>
      </c>
      <c r="E890" s="1"/>
      <c r="F890" s="1"/>
      <c r="G890" s="46" t="s">
        <v>430</v>
      </c>
      <c r="H890" s="46" t="s">
        <v>851</v>
      </c>
      <c r="I890" s="46" t="s">
        <v>1159</v>
      </c>
      <c r="J890" s="4">
        <f t="shared" si="26"/>
        <v>2</v>
      </c>
      <c r="K890" s="4">
        <f t="shared" si="27"/>
        <v>2502</v>
      </c>
    </row>
    <row r="891" spans="1:11" ht="30" x14ac:dyDescent="0.25">
      <c r="A891" s="4"/>
      <c r="B891" s="4">
        <v>250204</v>
      </c>
      <c r="C891" s="2">
        <v>0</v>
      </c>
      <c r="D891" s="2">
        <v>0</v>
      </c>
      <c r="E891" s="1"/>
      <c r="F891" s="1"/>
      <c r="G891" s="46" t="s">
        <v>431</v>
      </c>
      <c r="H891" s="46" t="s">
        <v>851</v>
      </c>
      <c r="I891" s="46" t="s">
        <v>1159</v>
      </c>
      <c r="J891" s="4">
        <f t="shared" si="26"/>
        <v>2</v>
      </c>
      <c r="K891" s="4">
        <f t="shared" si="27"/>
        <v>2502</v>
      </c>
    </row>
    <row r="892" spans="1:11" ht="30" x14ac:dyDescent="0.25">
      <c r="A892" s="4"/>
      <c r="B892" s="4">
        <v>250205</v>
      </c>
      <c r="C892" s="2">
        <v>0</v>
      </c>
      <c r="D892" s="2">
        <v>0</v>
      </c>
      <c r="E892" s="1"/>
      <c r="F892" s="1"/>
      <c r="G892" s="46" t="s">
        <v>432</v>
      </c>
      <c r="H892" s="46" t="s">
        <v>851</v>
      </c>
      <c r="I892" s="46" t="s">
        <v>1159</v>
      </c>
      <c r="J892" s="4">
        <f t="shared" si="26"/>
        <v>2</v>
      </c>
      <c r="K892" s="4">
        <f t="shared" si="27"/>
        <v>2502</v>
      </c>
    </row>
    <row r="893" spans="1:11" ht="30" x14ac:dyDescent="0.25">
      <c r="A893" s="4"/>
      <c r="B893" s="4">
        <v>250206</v>
      </c>
      <c r="C893" s="2">
        <v>0</v>
      </c>
      <c r="D893" s="2">
        <v>0</v>
      </c>
      <c r="E893" s="1"/>
      <c r="F893" s="1"/>
      <c r="G893" s="46" t="s">
        <v>433</v>
      </c>
      <c r="H893" s="46" t="s">
        <v>851</v>
      </c>
      <c r="I893" s="46" t="s">
        <v>1159</v>
      </c>
      <c r="J893" s="4">
        <f t="shared" si="26"/>
        <v>2</v>
      </c>
      <c r="K893" s="4">
        <f t="shared" si="27"/>
        <v>2502</v>
      </c>
    </row>
    <row r="894" spans="1:11" ht="30" x14ac:dyDescent="0.25">
      <c r="A894" s="4"/>
      <c r="B894" s="4">
        <v>250207</v>
      </c>
      <c r="C894" s="2">
        <v>0</v>
      </c>
      <c r="D894" s="2">
        <v>0</v>
      </c>
      <c r="E894" s="1"/>
      <c r="F894" s="1"/>
      <c r="G894" s="46" t="s">
        <v>434</v>
      </c>
      <c r="H894" s="46" t="s">
        <v>851</v>
      </c>
      <c r="I894" s="46" t="s">
        <v>1159</v>
      </c>
      <c r="J894" s="4">
        <f t="shared" si="26"/>
        <v>2</v>
      </c>
      <c r="K894" s="4">
        <f t="shared" si="27"/>
        <v>2502</v>
      </c>
    </row>
    <row r="895" spans="1:11" ht="30" x14ac:dyDescent="0.25">
      <c r="A895" s="4"/>
      <c r="B895" s="4">
        <v>250208</v>
      </c>
      <c r="C895" s="2">
        <v>0</v>
      </c>
      <c r="D895" s="2">
        <v>0</v>
      </c>
      <c r="E895" s="1"/>
      <c r="F895" s="1"/>
      <c r="G895" s="46" t="s">
        <v>435</v>
      </c>
      <c r="H895" s="46" t="s">
        <v>851</v>
      </c>
      <c r="I895" s="46" t="s">
        <v>1159</v>
      </c>
      <c r="J895" s="4">
        <f t="shared" si="26"/>
        <v>2</v>
      </c>
      <c r="K895" s="4">
        <f t="shared" si="27"/>
        <v>2502</v>
      </c>
    </row>
    <row r="896" spans="1:11" ht="30" x14ac:dyDescent="0.25">
      <c r="A896" s="4"/>
      <c r="B896" s="4">
        <v>250301</v>
      </c>
      <c r="C896" s="2">
        <v>0</v>
      </c>
      <c r="D896" s="2">
        <v>0</v>
      </c>
      <c r="E896" s="1"/>
      <c r="F896" s="1"/>
      <c r="G896" s="46" t="s">
        <v>436</v>
      </c>
      <c r="H896" s="46" t="s">
        <v>852</v>
      </c>
      <c r="I896" s="46" t="s">
        <v>1159</v>
      </c>
      <c r="J896" s="4">
        <f t="shared" si="26"/>
        <v>2</v>
      </c>
      <c r="K896" s="4">
        <f t="shared" si="27"/>
        <v>2503</v>
      </c>
    </row>
    <row r="897" spans="1:11" ht="30" x14ac:dyDescent="0.25">
      <c r="A897" s="4"/>
      <c r="B897" s="4">
        <v>250302</v>
      </c>
      <c r="C897" s="2">
        <v>0</v>
      </c>
      <c r="D897" s="2">
        <v>0</v>
      </c>
      <c r="E897" s="1"/>
      <c r="F897" s="1"/>
      <c r="G897" s="46" t="s">
        <v>437</v>
      </c>
      <c r="H897" s="46" t="s">
        <v>852</v>
      </c>
      <c r="I897" s="46" t="s">
        <v>1159</v>
      </c>
      <c r="J897" s="4">
        <f t="shared" si="26"/>
        <v>2</v>
      </c>
      <c r="K897" s="4">
        <f t="shared" si="27"/>
        <v>2503</v>
      </c>
    </row>
    <row r="898" spans="1:11" ht="30" x14ac:dyDescent="0.25">
      <c r="A898" s="4"/>
      <c r="B898" s="4">
        <v>250303</v>
      </c>
      <c r="C898" s="2">
        <v>0</v>
      </c>
      <c r="D898" s="2">
        <v>0</v>
      </c>
      <c r="E898" s="1"/>
      <c r="F898" s="1"/>
      <c r="G898" s="46" t="s">
        <v>438</v>
      </c>
      <c r="H898" s="46" t="s">
        <v>852</v>
      </c>
      <c r="I898" s="46" t="s">
        <v>1159</v>
      </c>
      <c r="J898" s="4">
        <f t="shared" si="26"/>
        <v>2</v>
      </c>
      <c r="K898" s="4">
        <f t="shared" si="27"/>
        <v>2503</v>
      </c>
    </row>
    <row r="899" spans="1:11" ht="30" x14ac:dyDescent="0.25">
      <c r="A899" s="4"/>
      <c r="B899" s="4">
        <v>250401</v>
      </c>
      <c r="C899" s="2">
        <v>0</v>
      </c>
      <c r="D899" s="2">
        <v>0</v>
      </c>
      <c r="E899" s="1"/>
      <c r="F899" s="1"/>
      <c r="G899" s="46" t="s">
        <v>374</v>
      </c>
      <c r="H899" s="46" t="s">
        <v>124</v>
      </c>
      <c r="I899" s="46" t="s">
        <v>1159</v>
      </c>
      <c r="J899" s="4">
        <f t="shared" si="26"/>
        <v>2</v>
      </c>
      <c r="K899" s="4">
        <f t="shared" si="27"/>
        <v>2504</v>
      </c>
    </row>
    <row r="900" spans="1:11" ht="30" x14ac:dyDescent="0.25">
      <c r="A900" s="4"/>
      <c r="B900" s="4">
        <v>250402</v>
      </c>
      <c r="C900" s="2">
        <v>0</v>
      </c>
      <c r="D900" s="2">
        <v>0</v>
      </c>
      <c r="E900" s="1"/>
      <c r="F900" s="1"/>
      <c r="G900" s="46" t="s">
        <v>439</v>
      </c>
      <c r="H900" s="46" t="s">
        <v>124</v>
      </c>
      <c r="I900" s="46" t="s">
        <v>1159</v>
      </c>
      <c r="J900" s="4">
        <f t="shared" ref="J900:J963" si="28">+VALUE(LEFT(B900,1))</f>
        <v>2</v>
      </c>
      <c r="K900" s="4">
        <f t="shared" ref="K900:K963" si="29">+VALUE(LEFT(B900,4))</f>
        <v>2504</v>
      </c>
    </row>
    <row r="901" spans="1:11" ht="30" x14ac:dyDescent="0.25">
      <c r="A901" s="4"/>
      <c r="B901" s="4">
        <v>250501</v>
      </c>
      <c r="C901" s="2">
        <v>0</v>
      </c>
      <c r="D901" s="2">
        <v>0</v>
      </c>
      <c r="E901" s="1"/>
      <c r="F901" s="1"/>
      <c r="G901" s="46" t="s">
        <v>440</v>
      </c>
      <c r="H901" s="46" t="s">
        <v>853</v>
      </c>
      <c r="I901" s="46" t="s">
        <v>1159</v>
      </c>
      <c r="J901" s="4">
        <f t="shared" si="28"/>
        <v>2</v>
      </c>
      <c r="K901" s="4">
        <f t="shared" si="29"/>
        <v>2505</v>
      </c>
    </row>
    <row r="902" spans="1:11" ht="30" x14ac:dyDescent="0.25">
      <c r="A902" s="4"/>
      <c r="B902" s="4">
        <v>250801</v>
      </c>
      <c r="C902" s="2">
        <v>0</v>
      </c>
      <c r="D902" s="2">
        <v>0</v>
      </c>
      <c r="E902" s="1"/>
      <c r="F902" s="1"/>
      <c r="G902" s="46" t="s">
        <v>441</v>
      </c>
      <c r="H902" s="46" t="s">
        <v>854</v>
      </c>
      <c r="I902" s="46" t="s">
        <v>1159</v>
      </c>
      <c r="J902" s="4">
        <f t="shared" si="28"/>
        <v>2</v>
      </c>
      <c r="K902" s="4">
        <f t="shared" si="29"/>
        <v>2508</v>
      </c>
    </row>
    <row r="903" spans="1:11" ht="30" x14ac:dyDescent="0.25">
      <c r="A903" s="4"/>
      <c r="B903" s="4">
        <v>250802</v>
      </c>
      <c r="C903" s="2">
        <v>0</v>
      </c>
      <c r="D903" s="2">
        <v>0</v>
      </c>
      <c r="E903" s="1"/>
      <c r="F903" s="1"/>
      <c r="G903" s="46" t="s">
        <v>442</v>
      </c>
      <c r="H903" s="46" t="s">
        <v>854</v>
      </c>
      <c r="I903" s="46" t="s">
        <v>1159</v>
      </c>
      <c r="J903" s="4">
        <f t="shared" si="28"/>
        <v>2</v>
      </c>
      <c r="K903" s="4">
        <f t="shared" si="29"/>
        <v>2508</v>
      </c>
    </row>
    <row r="904" spans="1:11" ht="30" x14ac:dyDescent="0.25">
      <c r="A904" s="4"/>
      <c r="B904" s="4">
        <v>250803</v>
      </c>
      <c r="C904" s="2">
        <v>0</v>
      </c>
      <c r="D904" s="2">
        <v>0</v>
      </c>
      <c r="E904" s="1"/>
      <c r="F904" s="1"/>
      <c r="G904" s="46" t="s">
        <v>443</v>
      </c>
      <c r="H904" s="46" t="s">
        <v>854</v>
      </c>
      <c r="I904" s="46" t="s">
        <v>1159</v>
      </c>
      <c r="J904" s="4">
        <f t="shared" si="28"/>
        <v>2</v>
      </c>
      <c r="K904" s="4">
        <f t="shared" si="29"/>
        <v>2508</v>
      </c>
    </row>
    <row r="905" spans="1:11" ht="30" x14ac:dyDescent="0.25">
      <c r="A905" s="4"/>
      <c r="B905" s="4">
        <v>250804</v>
      </c>
      <c r="C905" s="2">
        <v>0</v>
      </c>
      <c r="D905" s="2">
        <v>0</v>
      </c>
      <c r="E905" s="1"/>
      <c r="F905" s="1"/>
      <c r="G905" s="46" t="s">
        <v>444</v>
      </c>
      <c r="H905" s="46" t="s">
        <v>854</v>
      </c>
      <c r="I905" s="46" t="s">
        <v>1159</v>
      </c>
      <c r="J905" s="4">
        <f t="shared" si="28"/>
        <v>2</v>
      </c>
      <c r="K905" s="4">
        <f t="shared" si="29"/>
        <v>2508</v>
      </c>
    </row>
    <row r="906" spans="1:11" ht="30" x14ac:dyDescent="0.25">
      <c r="A906" s="4"/>
      <c r="B906" s="4">
        <v>250805</v>
      </c>
      <c r="C906" s="2">
        <v>0</v>
      </c>
      <c r="D906" s="2">
        <v>0</v>
      </c>
      <c r="E906" s="1"/>
      <c r="F906" s="1"/>
      <c r="G906" s="46" t="s">
        <v>445</v>
      </c>
      <c r="H906" s="46" t="s">
        <v>854</v>
      </c>
      <c r="I906" s="46" t="s">
        <v>1159</v>
      </c>
      <c r="J906" s="4">
        <f t="shared" si="28"/>
        <v>2</v>
      </c>
      <c r="K906" s="4">
        <f t="shared" si="29"/>
        <v>2508</v>
      </c>
    </row>
    <row r="907" spans="1:11" ht="30" x14ac:dyDescent="0.25">
      <c r="A907" s="4"/>
      <c r="B907" s="4">
        <v>250806</v>
      </c>
      <c r="C907" s="2">
        <v>0</v>
      </c>
      <c r="D907" s="2">
        <v>0</v>
      </c>
      <c r="E907" s="1"/>
      <c r="F907" s="1"/>
      <c r="G907" s="46" t="s">
        <v>446</v>
      </c>
      <c r="H907" s="46" t="s">
        <v>854</v>
      </c>
      <c r="I907" s="46" t="s">
        <v>1159</v>
      </c>
      <c r="J907" s="4">
        <f t="shared" si="28"/>
        <v>2</v>
      </c>
      <c r="K907" s="4">
        <f t="shared" si="29"/>
        <v>2508</v>
      </c>
    </row>
    <row r="908" spans="1:11" ht="30" x14ac:dyDescent="0.25">
      <c r="A908" s="4"/>
      <c r="B908" s="4">
        <v>250901</v>
      </c>
      <c r="C908" s="2">
        <v>0</v>
      </c>
      <c r="D908" s="2">
        <v>0</v>
      </c>
      <c r="E908" s="1"/>
      <c r="F908" s="1"/>
      <c r="G908" s="46" t="s">
        <v>447</v>
      </c>
      <c r="H908" s="46" t="s">
        <v>855</v>
      </c>
      <c r="I908" s="46" t="s">
        <v>1159</v>
      </c>
      <c r="J908" s="4">
        <f t="shared" si="28"/>
        <v>2</v>
      </c>
      <c r="K908" s="4">
        <f t="shared" si="29"/>
        <v>2509</v>
      </c>
    </row>
    <row r="909" spans="1:11" ht="30" x14ac:dyDescent="0.25">
      <c r="A909" s="4"/>
      <c r="B909" s="4">
        <v>250902</v>
      </c>
      <c r="C909" s="2">
        <v>0</v>
      </c>
      <c r="D909" s="2">
        <v>0</v>
      </c>
      <c r="E909" s="1"/>
      <c r="F909" s="1"/>
      <c r="G909" s="46" t="s">
        <v>448</v>
      </c>
      <c r="H909" s="46" t="s">
        <v>855</v>
      </c>
      <c r="I909" s="46" t="s">
        <v>1159</v>
      </c>
      <c r="J909" s="4">
        <f t="shared" si="28"/>
        <v>2</v>
      </c>
      <c r="K909" s="4">
        <f t="shared" si="29"/>
        <v>2509</v>
      </c>
    </row>
    <row r="910" spans="1:11" ht="30" x14ac:dyDescent="0.25">
      <c r="A910" s="4"/>
      <c r="B910" s="4">
        <v>250903</v>
      </c>
      <c r="C910" s="2">
        <v>0</v>
      </c>
      <c r="D910" s="2">
        <v>0</v>
      </c>
      <c r="E910" s="1"/>
      <c r="F910" s="1"/>
      <c r="G910" s="46" t="s">
        <v>449</v>
      </c>
      <c r="H910" s="46" t="s">
        <v>855</v>
      </c>
      <c r="I910" s="46" t="s">
        <v>1159</v>
      </c>
      <c r="J910" s="4">
        <f t="shared" si="28"/>
        <v>2</v>
      </c>
      <c r="K910" s="4">
        <f t="shared" si="29"/>
        <v>2509</v>
      </c>
    </row>
    <row r="911" spans="1:11" ht="30" x14ac:dyDescent="0.25">
      <c r="A911" s="4"/>
      <c r="B911" s="4">
        <v>250904</v>
      </c>
      <c r="C911" s="2">
        <v>0</v>
      </c>
      <c r="D911" s="2">
        <v>0</v>
      </c>
      <c r="E911" s="1"/>
      <c r="F911" s="1"/>
      <c r="G911" s="46" t="s">
        <v>312</v>
      </c>
      <c r="H911" s="46" t="s">
        <v>855</v>
      </c>
      <c r="I911" s="46" t="s">
        <v>1159</v>
      </c>
      <c r="J911" s="4">
        <f t="shared" si="28"/>
        <v>2</v>
      </c>
      <c r="K911" s="4">
        <f t="shared" si="29"/>
        <v>2509</v>
      </c>
    </row>
    <row r="912" spans="1:11" ht="30" x14ac:dyDescent="0.25">
      <c r="A912" s="4"/>
      <c r="B912" s="4">
        <v>250905</v>
      </c>
      <c r="C912" s="2">
        <v>0</v>
      </c>
      <c r="D912" s="2">
        <v>0</v>
      </c>
      <c r="E912" s="1"/>
      <c r="F912" s="1"/>
      <c r="G912" s="46" t="s">
        <v>1044</v>
      </c>
      <c r="H912" s="46" t="s">
        <v>855</v>
      </c>
      <c r="I912" s="46" t="s">
        <v>1159</v>
      </c>
      <c r="J912" s="4">
        <f t="shared" si="28"/>
        <v>2</v>
      </c>
      <c r="K912" s="4">
        <f t="shared" si="29"/>
        <v>2509</v>
      </c>
    </row>
    <row r="913" spans="1:11" ht="30" x14ac:dyDescent="0.25">
      <c r="A913" s="4"/>
      <c r="B913" s="4">
        <v>250906</v>
      </c>
      <c r="C913" s="2">
        <v>0</v>
      </c>
      <c r="D913" s="2">
        <v>0</v>
      </c>
      <c r="E913" s="1"/>
      <c r="F913" s="1"/>
      <c r="G913" s="46" t="s">
        <v>1045</v>
      </c>
      <c r="H913" s="46" t="s">
        <v>855</v>
      </c>
      <c r="I913" s="46" t="s">
        <v>1159</v>
      </c>
      <c r="J913" s="4">
        <f t="shared" si="28"/>
        <v>2</v>
      </c>
      <c r="K913" s="4">
        <f t="shared" si="29"/>
        <v>2509</v>
      </c>
    </row>
    <row r="914" spans="1:11" ht="30" x14ac:dyDescent="0.25">
      <c r="A914" s="4"/>
      <c r="B914" s="4">
        <v>250907</v>
      </c>
      <c r="C914" s="2">
        <v>0</v>
      </c>
      <c r="D914" s="2">
        <v>0</v>
      </c>
      <c r="E914" s="1"/>
      <c r="F914" s="1"/>
      <c r="G914" s="46" t="s">
        <v>1046</v>
      </c>
      <c r="H914" s="46" t="s">
        <v>855</v>
      </c>
      <c r="I914" s="46" t="s">
        <v>1159</v>
      </c>
      <c r="J914" s="4">
        <f t="shared" si="28"/>
        <v>2</v>
      </c>
      <c r="K914" s="4">
        <f t="shared" si="29"/>
        <v>2509</v>
      </c>
    </row>
    <row r="915" spans="1:11" ht="30" x14ac:dyDescent="0.25">
      <c r="A915" s="4"/>
      <c r="B915" s="4">
        <v>250908</v>
      </c>
      <c r="C915" s="2">
        <v>0</v>
      </c>
      <c r="D915" s="2">
        <v>0</v>
      </c>
      <c r="E915" s="1"/>
      <c r="F915" s="1"/>
      <c r="G915" s="46" t="s">
        <v>1047</v>
      </c>
      <c r="H915" s="46" t="s">
        <v>855</v>
      </c>
      <c r="I915" s="46" t="s">
        <v>1159</v>
      </c>
      <c r="J915" s="4">
        <f t="shared" si="28"/>
        <v>2</v>
      </c>
      <c r="K915" s="4">
        <f t="shared" si="29"/>
        <v>2509</v>
      </c>
    </row>
    <row r="916" spans="1:11" ht="30" x14ac:dyDescent="0.25">
      <c r="A916" s="4"/>
      <c r="B916" s="4">
        <v>251004</v>
      </c>
      <c r="C916" s="2">
        <v>0</v>
      </c>
      <c r="D916" s="2">
        <v>0</v>
      </c>
      <c r="E916" s="1"/>
      <c r="F916" s="1"/>
      <c r="G916" s="46" t="s">
        <v>1073</v>
      </c>
      <c r="H916" s="46" t="s">
        <v>1149</v>
      </c>
      <c r="I916" s="46" t="s">
        <v>1159</v>
      </c>
      <c r="J916" s="4">
        <f t="shared" si="28"/>
        <v>2</v>
      </c>
      <c r="K916" s="4">
        <f t="shared" si="29"/>
        <v>2510</v>
      </c>
    </row>
    <row r="917" spans="1:11" ht="30" x14ac:dyDescent="0.25">
      <c r="A917" s="4"/>
      <c r="B917" s="4">
        <v>251090</v>
      </c>
      <c r="C917" s="2">
        <v>0</v>
      </c>
      <c r="D917" s="2">
        <v>0</v>
      </c>
      <c r="E917" s="1"/>
      <c r="F917" s="1"/>
      <c r="G917" s="46" t="s">
        <v>1074</v>
      </c>
      <c r="H917" s="46" t="s">
        <v>1149</v>
      </c>
      <c r="I917" s="46" t="s">
        <v>1159</v>
      </c>
      <c r="J917" s="4">
        <f t="shared" si="28"/>
        <v>2</v>
      </c>
      <c r="K917" s="4">
        <f t="shared" si="29"/>
        <v>2510</v>
      </c>
    </row>
    <row r="918" spans="1:11" ht="30" x14ac:dyDescent="0.25">
      <c r="A918" s="4">
        <v>26</v>
      </c>
      <c r="B918" s="4">
        <v>260101</v>
      </c>
      <c r="C918" s="2">
        <v>0</v>
      </c>
      <c r="D918" s="2">
        <v>0</v>
      </c>
      <c r="E918" s="1"/>
      <c r="F918" s="1"/>
      <c r="G918" s="46" t="s">
        <v>450</v>
      </c>
      <c r="H918" s="46" t="s">
        <v>803</v>
      </c>
      <c r="I918" s="46" t="s">
        <v>265</v>
      </c>
      <c r="J918" s="4">
        <f t="shared" si="28"/>
        <v>2</v>
      </c>
      <c r="K918" s="4">
        <f t="shared" si="29"/>
        <v>2601</v>
      </c>
    </row>
    <row r="919" spans="1:11" ht="30" x14ac:dyDescent="0.25">
      <c r="A919" s="4"/>
      <c r="B919" s="4">
        <v>260102</v>
      </c>
      <c r="C919" s="2">
        <v>0</v>
      </c>
      <c r="D919" s="2">
        <v>0</v>
      </c>
      <c r="E919" s="1"/>
      <c r="F919" s="1"/>
      <c r="G919" s="46" t="s">
        <v>451</v>
      </c>
      <c r="H919" s="46" t="s">
        <v>803</v>
      </c>
      <c r="I919" s="46" t="s">
        <v>265</v>
      </c>
      <c r="J919" s="4">
        <f t="shared" si="28"/>
        <v>2</v>
      </c>
      <c r="K919" s="4">
        <f t="shared" si="29"/>
        <v>2601</v>
      </c>
    </row>
    <row r="920" spans="1:11" ht="30" x14ac:dyDescent="0.25">
      <c r="A920" s="4"/>
      <c r="B920" s="4">
        <v>260103</v>
      </c>
      <c r="C920" s="2">
        <v>0</v>
      </c>
      <c r="D920" s="2">
        <v>0</v>
      </c>
      <c r="E920" s="1"/>
      <c r="F920" s="1"/>
      <c r="G920" s="46" t="s">
        <v>452</v>
      </c>
      <c r="H920" s="46" t="s">
        <v>803</v>
      </c>
      <c r="I920" s="46" t="s">
        <v>265</v>
      </c>
      <c r="J920" s="4">
        <f t="shared" si="28"/>
        <v>2</v>
      </c>
      <c r="K920" s="4">
        <f t="shared" si="29"/>
        <v>2601</v>
      </c>
    </row>
    <row r="921" spans="1:11" ht="30" x14ac:dyDescent="0.25">
      <c r="A921" s="4"/>
      <c r="B921" s="4">
        <v>260104</v>
      </c>
      <c r="C921" s="2">
        <v>0</v>
      </c>
      <c r="D921" s="2">
        <v>0</v>
      </c>
      <c r="E921" s="1"/>
      <c r="F921" s="1"/>
      <c r="G921" s="46" t="s">
        <v>453</v>
      </c>
      <c r="H921" s="46" t="s">
        <v>803</v>
      </c>
      <c r="I921" s="46" t="s">
        <v>265</v>
      </c>
      <c r="J921" s="4">
        <f t="shared" si="28"/>
        <v>2</v>
      </c>
      <c r="K921" s="4">
        <f t="shared" si="29"/>
        <v>2601</v>
      </c>
    </row>
    <row r="922" spans="1:11" ht="30" x14ac:dyDescent="0.25">
      <c r="A922" s="4"/>
      <c r="B922" s="4">
        <v>260105</v>
      </c>
      <c r="C922" s="2">
        <v>0</v>
      </c>
      <c r="D922" s="2">
        <v>0</v>
      </c>
      <c r="E922" s="1"/>
      <c r="F922" s="1"/>
      <c r="G922" s="46" t="s">
        <v>454</v>
      </c>
      <c r="H922" s="46" t="s">
        <v>803</v>
      </c>
      <c r="I922" s="46" t="s">
        <v>265</v>
      </c>
      <c r="J922" s="4">
        <f t="shared" si="28"/>
        <v>2</v>
      </c>
      <c r="K922" s="4">
        <f t="shared" si="29"/>
        <v>2601</v>
      </c>
    </row>
    <row r="923" spans="1:11" ht="30" x14ac:dyDescent="0.25">
      <c r="A923" s="4"/>
      <c r="B923" s="4">
        <v>260106</v>
      </c>
      <c r="C923" s="2">
        <v>0</v>
      </c>
      <c r="D923" s="2">
        <v>0</v>
      </c>
      <c r="E923" s="1"/>
      <c r="F923" s="1"/>
      <c r="G923" s="46" t="s">
        <v>455</v>
      </c>
      <c r="H923" s="46" t="s">
        <v>803</v>
      </c>
      <c r="I923" s="46" t="s">
        <v>265</v>
      </c>
      <c r="J923" s="4">
        <f t="shared" si="28"/>
        <v>2</v>
      </c>
      <c r="K923" s="4">
        <f t="shared" si="29"/>
        <v>2601</v>
      </c>
    </row>
    <row r="924" spans="1:11" ht="30" x14ac:dyDescent="0.25">
      <c r="A924" s="4"/>
      <c r="B924" s="4">
        <v>260107</v>
      </c>
      <c r="C924" s="2">
        <v>0</v>
      </c>
      <c r="D924" s="2">
        <v>0</v>
      </c>
      <c r="E924" s="1"/>
      <c r="F924" s="1"/>
      <c r="G924" s="46" t="s">
        <v>456</v>
      </c>
      <c r="H924" s="46" t="s">
        <v>803</v>
      </c>
      <c r="I924" s="46" t="s">
        <v>265</v>
      </c>
      <c r="J924" s="4">
        <f t="shared" si="28"/>
        <v>2</v>
      </c>
      <c r="K924" s="4">
        <f t="shared" si="29"/>
        <v>2601</v>
      </c>
    </row>
    <row r="925" spans="1:11" ht="30" x14ac:dyDescent="0.25">
      <c r="A925" s="4"/>
      <c r="B925" s="4">
        <v>260108</v>
      </c>
      <c r="C925" s="2">
        <v>0</v>
      </c>
      <c r="D925" s="2">
        <v>0</v>
      </c>
      <c r="E925" s="1"/>
      <c r="F925" s="1"/>
      <c r="G925" s="46" t="s">
        <v>457</v>
      </c>
      <c r="H925" s="46" t="s">
        <v>803</v>
      </c>
      <c r="I925" s="46" t="s">
        <v>265</v>
      </c>
      <c r="J925" s="4">
        <f t="shared" si="28"/>
        <v>2</v>
      </c>
      <c r="K925" s="4">
        <f t="shared" si="29"/>
        <v>2601</v>
      </c>
    </row>
    <row r="926" spans="1:11" ht="30" x14ac:dyDescent="0.25">
      <c r="A926" s="4"/>
      <c r="B926" s="4">
        <v>260109</v>
      </c>
      <c r="C926" s="2">
        <v>0</v>
      </c>
      <c r="D926" s="2">
        <v>0</v>
      </c>
      <c r="E926" s="1"/>
      <c r="F926" s="1"/>
      <c r="G926" s="46" t="s">
        <v>458</v>
      </c>
      <c r="H926" s="46" t="s">
        <v>803</v>
      </c>
      <c r="I926" s="46" t="s">
        <v>265</v>
      </c>
      <c r="J926" s="4">
        <f t="shared" si="28"/>
        <v>2</v>
      </c>
      <c r="K926" s="4">
        <f t="shared" si="29"/>
        <v>2601</v>
      </c>
    </row>
    <row r="927" spans="1:11" ht="30" x14ac:dyDescent="0.25">
      <c r="A927" s="4"/>
      <c r="B927" s="4">
        <v>260110</v>
      </c>
      <c r="C927" s="2">
        <v>0</v>
      </c>
      <c r="D927" s="2">
        <v>0</v>
      </c>
      <c r="E927" s="1"/>
      <c r="F927" s="1"/>
      <c r="G927" s="46" t="s">
        <v>459</v>
      </c>
      <c r="H927" s="46" t="s">
        <v>803</v>
      </c>
      <c r="I927" s="46" t="s">
        <v>265</v>
      </c>
      <c r="J927" s="4">
        <f t="shared" si="28"/>
        <v>2</v>
      </c>
      <c r="K927" s="4">
        <f t="shared" si="29"/>
        <v>2601</v>
      </c>
    </row>
    <row r="928" spans="1:11" ht="30" x14ac:dyDescent="0.25">
      <c r="A928" s="4"/>
      <c r="B928" s="4">
        <v>260111</v>
      </c>
      <c r="C928" s="2">
        <v>0</v>
      </c>
      <c r="D928" s="2">
        <v>0</v>
      </c>
      <c r="E928" s="1"/>
      <c r="F928" s="1"/>
      <c r="G928" s="46" t="s">
        <v>460</v>
      </c>
      <c r="H928" s="46" t="s">
        <v>803</v>
      </c>
      <c r="I928" s="46" t="s">
        <v>265</v>
      </c>
      <c r="J928" s="4">
        <f t="shared" si="28"/>
        <v>2</v>
      </c>
      <c r="K928" s="4">
        <f t="shared" si="29"/>
        <v>2601</v>
      </c>
    </row>
    <row r="929" spans="1:11" ht="45" x14ac:dyDescent="0.25">
      <c r="A929" s="4"/>
      <c r="B929" s="4">
        <v>260201</v>
      </c>
      <c r="C929" s="2">
        <v>0</v>
      </c>
      <c r="D929" s="2">
        <v>0</v>
      </c>
      <c r="E929" s="1"/>
      <c r="F929" s="1"/>
      <c r="G929" s="46" t="s">
        <v>450</v>
      </c>
      <c r="H929" s="46" t="s">
        <v>804</v>
      </c>
      <c r="I929" s="46" t="s">
        <v>265</v>
      </c>
      <c r="J929" s="4">
        <f t="shared" si="28"/>
        <v>2</v>
      </c>
      <c r="K929" s="4">
        <f t="shared" si="29"/>
        <v>2602</v>
      </c>
    </row>
    <row r="930" spans="1:11" ht="45" x14ac:dyDescent="0.25">
      <c r="A930" s="4"/>
      <c r="B930" s="4">
        <v>260202</v>
      </c>
      <c r="C930" s="2">
        <v>0</v>
      </c>
      <c r="D930" s="2">
        <v>0</v>
      </c>
      <c r="E930" s="1"/>
      <c r="F930" s="1"/>
      <c r="G930" s="46" t="s">
        <v>451</v>
      </c>
      <c r="H930" s="46" t="s">
        <v>804</v>
      </c>
      <c r="I930" s="46" t="s">
        <v>265</v>
      </c>
      <c r="J930" s="4">
        <f t="shared" si="28"/>
        <v>2</v>
      </c>
      <c r="K930" s="4">
        <f t="shared" si="29"/>
        <v>2602</v>
      </c>
    </row>
    <row r="931" spans="1:11" ht="45" x14ac:dyDescent="0.25">
      <c r="A931" s="4"/>
      <c r="B931" s="4">
        <v>260203</v>
      </c>
      <c r="C931" s="2">
        <v>0</v>
      </c>
      <c r="D931" s="2">
        <v>0</v>
      </c>
      <c r="E931" s="1"/>
      <c r="F931" s="1"/>
      <c r="G931" s="46" t="s">
        <v>452</v>
      </c>
      <c r="H931" s="46" t="s">
        <v>804</v>
      </c>
      <c r="I931" s="46" t="s">
        <v>265</v>
      </c>
      <c r="J931" s="4">
        <f t="shared" si="28"/>
        <v>2</v>
      </c>
      <c r="K931" s="4">
        <f t="shared" si="29"/>
        <v>2602</v>
      </c>
    </row>
    <row r="932" spans="1:11" ht="45" x14ac:dyDescent="0.25">
      <c r="A932" s="4"/>
      <c r="B932" s="4">
        <v>260204</v>
      </c>
      <c r="C932" s="2">
        <v>0</v>
      </c>
      <c r="D932" s="2">
        <v>0</v>
      </c>
      <c r="E932" s="1"/>
      <c r="F932" s="1"/>
      <c r="G932" s="46" t="s">
        <v>453</v>
      </c>
      <c r="H932" s="46" t="s">
        <v>804</v>
      </c>
      <c r="I932" s="46" t="s">
        <v>265</v>
      </c>
      <c r="J932" s="4">
        <f t="shared" si="28"/>
        <v>2</v>
      </c>
      <c r="K932" s="4">
        <f t="shared" si="29"/>
        <v>2602</v>
      </c>
    </row>
    <row r="933" spans="1:11" ht="45" x14ac:dyDescent="0.25">
      <c r="A933" s="4"/>
      <c r="B933" s="4">
        <v>260205</v>
      </c>
      <c r="C933" s="2">
        <v>0</v>
      </c>
      <c r="D933" s="2">
        <v>0</v>
      </c>
      <c r="E933" s="1"/>
      <c r="F933" s="1"/>
      <c r="G933" s="46" t="s">
        <v>454</v>
      </c>
      <c r="H933" s="46" t="s">
        <v>804</v>
      </c>
      <c r="I933" s="46" t="s">
        <v>265</v>
      </c>
      <c r="J933" s="4">
        <f t="shared" si="28"/>
        <v>2</v>
      </c>
      <c r="K933" s="4">
        <f t="shared" si="29"/>
        <v>2602</v>
      </c>
    </row>
    <row r="934" spans="1:11" ht="45" x14ac:dyDescent="0.25">
      <c r="A934" s="4"/>
      <c r="B934" s="4">
        <v>260206</v>
      </c>
      <c r="C934" s="2">
        <v>0</v>
      </c>
      <c r="D934" s="2">
        <v>0</v>
      </c>
      <c r="E934" s="1"/>
      <c r="F934" s="1"/>
      <c r="G934" s="46" t="s">
        <v>455</v>
      </c>
      <c r="H934" s="46" t="s">
        <v>804</v>
      </c>
      <c r="I934" s="46" t="s">
        <v>265</v>
      </c>
      <c r="J934" s="4">
        <f t="shared" si="28"/>
        <v>2</v>
      </c>
      <c r="K934" s="4">
        <f t="shared" si="29"/>
        <v>2602</v>
      </c>
    </row>
    <row r="935" spans="1:11" ht="45" x14ac:dyDescent="0.25">
      <c r="A935" s="4"/>
      <c r="B935" s="4">
        <v>260207</v>
      </c>
      <c r="C935" s="2">
        <v>0</v>
      </c>
      <c r="D935" s="2">
        <v>0</v>
      </c>
      <c r="E935" s="1"/>
      <c r="F935" s="1"/>
      <c r="G935" s="46" t="s">
        <v>456</v>
      </c>
      <c r="H935" s="46" t="s">
        <v>804</v>
      </c>
      <c r="I935" s="46" t="s">
        <v>265</v>
      </c>
      <c r="J935" s="4">
        <f t="shared" si="28"/>
        <v>2</v>
      </c>
      <c r="K935" s="4">
        <f t="shared" si="29"/>
        <v>2602</v>
      </c>
    </row>
    <row r="936" spans="1:11" ht="45" x14ac:dyDescent="0.25">
      <c r="A936" s="4"/>
      <c r="B936" s="4">
        <v>260208</v>
      </c>
      <c r="C936" s="2">
        <v>0</v>
      </c>
      <c r="D936" s="2">
        <v>0</v>
      </c>
      <c r="E936" s="1"/>
      <c r="F936" s="1"/>
      <c r="G936" s="46" t="s">
        <v>457</v>
      </c>
      <c r="H936" s="46" t="s">
        <v>804</v>
      </c>
      <c r="I936" s="46" t="s">
        <v>265</v>
      </c>
      <c r="J936" s="4">
        <f t="shared" si="28"/>
        <v>2</v>
      </c>
      <c r="K936" s="4">
        <f t="shared" si="29"/>
        <v>2602</v>
      </c>
    </row>
    <row r="937" spans="1:11" ht="45" x14ac:dyDescent="0.25">
      <c r="A937" s="4"/>
      <c r="B937" s="4">
        <v>260209</v>
      </c>
      <c r="C937" s="2">
        <v>0</v>
      </c>
      <c r="D937" s="2">
        <v>0</v>
      </c>
      <c r="E937" s="1"/>
      <c r="F937" s="1"/>
      <c r="G937" s="46" t="s">
        <v>458</v>
      </c>
      <c r="H937" s="46" t="s">
        <v>804</v>
      </c>
      <c r="I937" s="46" t="s">
        <v>265</v>
      </c>
      <c r="J937" s="4">
        <f t="shared" si="28"/>
        <v>2</v>
      </c>
      <c r="K937" s="4">
        <f t="shared" si="29"/>
        <v>2602</v>
      </c>
    </row>
    <row r="938" spans="1:11" ht="45" x14ac:dyDescent="0.25">
      <c r="A938" s="4"/>
      <c r="B938" s="4">
        <v>260210</v>
      </c>
      <c r="C938" s="2">
        <v>0</v>
      </c>
      <c r="D938" s="2">
        <v>0</v>
      </c>
      <c r="E938" s="1"/>
      <c r="F938" s="1"/>
      <c r="G938" s="46" t="s">
        <v>459</v>
      </c>
      <c r="H938" s="46" t="s">
        <v>804</v>
      </c>
      <c r="I938" s="46" t="s">
        <v>265</v>
      </c>
      <c r="J938" s="4">
        <f t="shared" si="28"/>
        <v>2</v>
      </c>
      <c r="K938" s="4">
        <f t="shared" si="29"/>
        <v>2602</v>
      </c>
    </row>
    <row r="939" spans="1:11" ht="45" x14ac:dyDescent="0.25">
      <c r="A939" s="4"/>
      <c r="B939" s="4">
        <v>260211</v>
      </c>
      <c r="C939" s="2">
        <v>0</v>
      </c>
      <c r="D939" s="2">
        <v>0</v>
      </c>
      <c r="E939" s="1"/>
      <c r="F939" s="1"/>
      <c r="G939" s="46" t="s">
        <v>460</v>
      </c>
      <c r="H939" s="46" t="s">
        <v>804</v>
      </c>
      <c r="I939" s="46" t="s">
        <v>265</v>
      </c>
      <c r="J939" s="4">
        <f t="shared" si="28"/>
        <v>2</v>
      </c>
      <c r="K939" s="4">
        <f t="shared" si="29"/>
        <v>2602</v>
      </c>
    </row>
    <row r="940" spans="1:11" ht="30" x14ac:dyDescent="0.25">
      <c r="A940" s="4"/>
      <c r="B940" s="4">
        <v>260301</v>
      </c>
      <c r="C940" s="2">
        <v>0</v>
      </c>
      <c r="D940" s="2">
        <v>0</v>
      </c>
      <c r="E940" s="1"/>
      <c r="F940" s="1"/>
      <c r="G940" s="46" t="s">
        <v>450</v>
      </c>
      <c r="H940" s="46" t="s">
        <v>805</v>
      </c>
      <c r="I940" s="46" t="s">
        <v>265</v>
      </c>
      <c r="J940" s="4">
        <f t="shared" si="28"/>
        <v>2</v>
      </c>
      <c r="K940" s="4">
        <f t="shared" si="29"/>
        <v>2603</v>
      </c>
    </row>
    <row r="941" spans="1:11" ht="30" x14ac:dyDescent="0.25">
      <c r="A941" s="4"/>
      <c r="B941" s="4">
        <v>260302</v>
      </c>
      <c r="C941" s="2">
        <v>0</v>
      </c>
      <c r="D941" s="2">
        <v>0</v>
      </c>
      <c r="E941" s="1"/>
      <c r="F941" s="1"/>
      <c r="G941" s="46" t="s">
        <v>451</v>
      </c>
      <c r="H941" s="46" t="s">
        <v>805</v>
      </c>
      <c r="I941" s="46" t="s">
        <v>265</v>
      </c>
      <c r="J941" s="4">
        <f t="shared" si="28"/>
        <v>2</v>
      </c>
      <c r="K941" s="4">
        <f t="shared" si="29"/>
        <v>2603</v>
      </c>
    </row>
    <row r="942" spans="1:11" ht="30" x14ac:dyDescent="0.25">
      <c r="A942" s="4"/>
      <c r="B942" s="4">
        <v>260303</v>
      </c>
      <c r="C942" s="2">
        <v>0</v>
      </c>
      <c r="D942" s="2">
        <v>0</v>
      </c>
      <c r="E942" s="1"/>
      <c r="F942" s="1"/>
      <c r="G942" s="46" t="s">
        <v>452</v>
      </c>
      <c r="H942" s="46" t="s">
        <v>805</v>
      </c>
      <c r="I942" s="46" t="s">
        <v>265</v>
      </c>
      <c r="J942" s="4">
        <f t="shared" si="28"/>
        <v>2</v>
      </c>
      <c r="K942" s="4">
        <f t="shared" si="29"/>
        <v>2603</v>
      </c>
    </row>
    <row r="943" spans="1:11" ht="30" x14ac:dyDescent="0.25">
      <c r="A943" s="4"/>
      <c r="B943" s="4">
        <v>260304</v>
      </c>
      <c r="C943" s="2">
        <v>0</v>
      </c>
      <c r="D943" s="2">
        <v>0</v>
      </c>
      <c r="E943" s="1"/>
      <c r="F943" s="1"/>
      <c r="G943" s="46" t="s">
        <v>453</v>
      </c>
      <c r="H943" s="46" t="s">
        <v>805</v>
      </c>
      <c r="I943" s="46" t="s">
        <v>265</v>
      </c>
      <c r="J943" s="4">
        <f t="shared" si="28"/>
        <v>2</v>
      </c>
      <c r="K943" s="4">
        <f t="shared" si="29"/>
        <v>2603</v>
      </c>
    </row>
    <row r="944" spans="1:11" ht="30" x14ac:dyDescent="0.25">
      <c r="A944" s="4"/>
      <c r="B944" s="4">
        <v>260305</v>
      </c>
      <c r="C944" s="2">
        <v>0</v>
      </c>
      <c r="D944" s="2">
        <v>0</v>
      </c>
      <c r="E944" s="1"/>
      <c r="F944" s="1"/>
      <c r="G944" s="46" t="s">
        <v>454</v>
      </c>
      <c r="H944" s="46" t="s">
        <v>805</v>
      </c>
      <c r="I944" s="46" t="s">
        <v>265</v>
      </c>
      <c r="J944" s="4">
        <f t="shared" si="28"/>
        <v>2</v>
      </c>
      <c r="K944" s="4">
        <f t="shared" si="29"/>
        <v>2603</v>
      </c>
    </row>
    <row r="945" spans="1:11" ht="30" x14ac:dyDescent="0.25">
      <c r="A945" s="4"/>
      <c r="B945" s="4">
        <v>260306</v>
      </c>
      <c r="C945" s="2">
        <v>0</v>
      </c>
      <c r="D945" s="2">
        <v>0</v>
      </c>
      <c r="E945" s="1"/>
      <c r="F945" s="1"/>
      <c r="G945" s="46" t="s">
        <v>455</v>
      </c>
      <c r="H945" s="46" t="s">
        <v>805</v>
      </c>
      <c r="I945" s="46" t="s">
        <v>265</v>
      </c>
      <c r="J945" s="4">
        <f t="shared" si="28"/>
        <v>2</v>
      </c>
      <c r="K945" s="4">
        <f t="shared" si="29"/>
        <v>2603</v>
      </c>
    </row>
    <row r="946" spans="1:11" ht="30" x14ac:dyDescent="0.25">
      <c r="A946" s="4"/>
      <c r="B946" s="4">
        <v>260307</v>
      </c>
      <c r="C946" s="2">
        <v>0</v>
      </c>
      <c r="D946" s="2">
        <v>0</v>
      </c>
      <c r="E946" s="1"/>
      <c r="F946" s="1"/>
      <c r="G946" s="46" t="s">
        <v>456</v>
      </c>
      <c r="H946" s="46" t="s">
        <v>805</v>
      </c>
      <c r="I946" s="46" t="s">
        <v>265</v>
      </c>
      <c r="J946" s="4">
        <f t="shared" si="28"/>
        <v>2</v>
      </c>
      <c r="K946" s="4">
        <f t="shared" si="29"/>
        <v>2603</v>
      </c>
    </row>
    <row r="947" spans="1:11" ht="30" x14ac:dyDescent="0.25">
      <c r="A947" s="4"/>
      <c r="B947" s="4">
        <v>260308</v>
      </c>
      <c r="C947" s="2">
        <v>0</v>
      </c>
      <c r="D947" s="2">
        <v>0</v>
      </c>
      <c r="E947" s="1"/>
      <c r="F947" s="1"/>
      <c r="G947" s="46" t="s">
        <v>457</v>
      </c>
      <c r="H947" s="46" t="s">
        <v>805</v>
      </c>
      <c r="I947" s="46" t="s">
        <v>265</v>
      </c>
      <c r="J947" s="4">
        <f t="shared" si="28"/>
        <v>2</v>
      </c>
      <c r="K947" s="4">
        <f t="shared" si="29"/>
        <v>2603</v>
      </c>
    </row>
    <row r="948" spans="1:11" ht="30" x14ac:dyDescent="0.25">
      <c r="A948" s="4"/>
      <c r="B948" s="4">
        <v>260309</v>
      </c>
      <c r="C948" s="2">
        <v>0</v>
      </c>
      <c r="D948" s="2">
        <v>0</v>
      </c>
      <c r="E948" s="1"/>
      <c r="F948" s="1"/>
      <c r="G948" s="46" t="s">
        <v>458</v>
      </c>
      <c r="H948" s="46" t="s">
        <v>805</v>
      </c>
      <c r="I948" s="46" t="s">
        <v>265</v>
      </c>
      <c r="J948" s="4">
        <f t="shared" si="28"/>
        <v>2</v>
      </c>
      <c r="K948" s="4">
        <f t="shared" si="29"/>
        <v>2603</v>
      </c>
    </row>
    <row r="949" spans="1:11" ht="30" x14ac:dyDescent="0.25">
      <c r="A949" s="4"/>
      <c r="B949" s="4">
        <v>260310</v>
      </c>
      <c r="C949" s="2">
        <v>0</v>
      </c>
      <c r="D949" s="2">
        <v>0</v>
      </c>
      <c r="E949" s="1"/>
      <c r="F949" s="1"/>
      <c r="G949" s="46" t="s">
        <v>459</v>
      </c>
      <c r="H949" s="46" t="s">
        <v>805</v>
      </c>
      <c r="I949" s="46" t="s">
        <v>265</v>
      </c>
      <c r="J949" s="4">
        <f t="shared" si="28"/>
        <v>2</v>
      </c>
      <c r="K949" s="4">
        <f t="shared" si="29"/>
        <v>2603</v>
      </c>
    </row>
    <row r="950" spans="1:11" ht="30" x14ac:dyDescent="0.25">
      <c r="A950" s="4"/>
      <c r="B950" s="4">
        <v>260311</v>
      </c>
      <c r="C950" s="2">
        <v>0</v>
      </c>
      <c r="D950" s="2">
        <v>0</v>
      </c>
      <c r="E950" s="1"/>
      <c r="F950" s="1"/>
      <c r="G950" s="46" t="s">
        <v>460</v>
      </c>
      <c r="H950" s="46" t="s">
        <v>805</v>
      </c>
      <c r="I950" s="46" t="s">
        <v>265</v>
      </c>
      <c r="J950" s="4">
        <f t="shared" si="28"/>
        <v>2</v>
      </c>
      <c r="K950" s="4">
        <f t="shared" si="29"/>
        <v>2603</v>
      </c>
    </row>
    <row r="951" spans="1:11" ht="45" x14ac:dyDescent="0.25">
      <c r="A951" s="4"/>
      <c r="B951" s="4">
        <v>260401</v>
      </c>
      <c r="C951" s="2">
        <v>0</v>
      </c>
      <c r="D951" s="2">
        <v>0</v>
      </c>
      <c r="E951" s="1"/>
      <c r="F951" s="1"/>
      <c r="G951" s="46" t="s">
        <v>450</v>
      </c>
      <c r="H951" s="46" t="s">
        <v>806</v>
      </c>
      <c r="I951" s="46" t="s">
        <v>265</v>
      </c>
      <c r="J951" s="4">
        <f t="shared" si="28"/>
        <v>2</v>
      </c>
      <c r="K951" s="4">
        <f t="shared" si="29"/>
        <v>2604</v>
      </c>
    </row>
    <row r="952" spans="1:11" ht="45" x14ac:dyDescent="0.25">
      <c r="A952" s="4"/>
      <c r="B952" s="4">
        <v>260402</v>
      </c>
      <c r="C952" s="2">
        <v>0</v>
      </c>
      <c r="D952" s="2">
        <v>0</v>
      </c>
      <c r="E952" s="1"/>
      <c r="F952" s="1"/>
      <c r="G952" s="46" t="s">
        <v>451</v>
      </c>
      <c r="H952" s="46" t="s">
        <v>806</v>
      </c>
      <c r="I952" s="46" t="s">
        <v>265</v>
      </c>
      <c r="J952" s="4">
        <f t="shared" si="28"/>
        <v>2</v>
      </c>
      <c r="K952" s="4">
        <f t="shared" si="29"/>
        <v>2604</v>
      </c>
    </row>
    <row r="953" spans="1:11" ht="45" x14ac:dyDescent="0.25">
      <c r="A953" s="4"/>
      <c r="B953" s="4">
        <v>260403</v>
      </c>
      <c r="C953" s="2">
        <v>0</v>
      </c>
      <c r="D953" s="2">
        <v>0</v>
      </c>
      <c r="E953" s="1"/>
      <c r="F953" s="1"/>
      <c r="G953" s="46" t="s">
        <v>452</v>
      </c>
      <c r="H953" s="46" t="s">
        <v>806</v>
      </c>
      <c r="I953" s="46" t="s">
        <v>265</v>
      </c>
      <c r="J953" s="4">
        <f t="shared" si="28"/>
        <v>2</v>
      </c>
      <c r="K953" s="4">
        <f t="shared" si="29"/>
        <v>2604</v>
      </c>
    </row>
    <row r="954" spans="1:11" ht="45" x14ac:dyDescent="0.25">
      <c r="A954" s="4"/>
      <c r="B954" s="4">
        <v>260404</v>
      </c>
      <c r="C954" s="2">
        <v>0</v>
      </c>
      <c r="D954" s="2">
        <v>0</v>
      </c>
      <c r="E954" s="1"/>
      <c r="F954" s="1"/>
      <c r="G954" s="46" t="s">
        <v>453</v>
      </c>
      <c r="H954" s="46" t="s">
        <v>806</v>
      </c>
      <c r="I954" s="46" t="s">
        <v>265</v>
      </c>
      <c r="J954" s="4">
        <f t="shared" si="28"/>
        <v>2</v>
      </c>
      <c r="K954" s="4">
        <f t="shared" si="29"/>
        <v>2604</v>
      </c>
    </row>
    <row r="955" spans="1:11" ht="45" x14ac:dyDescent="0.25">
      <c r="A955" s="4"/>
      <c r="B955" s="4">
        <v>260405</v>
      </c>
      <c r="C955" s="2">
        <v>0</v>
      </c>
      <c r="D955" s="2">
        <v>0</v>
      </c>
      <c r="E955" s="1"/>
      <c r="F955" s="1"/>
      <c r="G955" s="46" t="s">
        <v>454</v>
      </c>
      <c r="H955" s="46" t="s">
        <v>806</v>
      </c>
      <c r="I955" s="46" t="s">
        <v>265</v>
      </c>
      <c r="J955" s="4">
        <f t="shared" si="28"/>
        <v>2</v>
      </c>
      <c r="K955" s="4">
        <f t="shared" si="29"/>
        <v>2604</v>
      </c>
    </row>
    <row r="956" spans="1:11" ht="45" x14ac:dyDescent="0.25">
      <c r="A956" s="4"/>
      <c r="B956" s="4">
        <v>260406</v>
      </c>
      <c r="C956" s="2">
        <v>0</v>
      </c>
      <c r="D956" s="2">
        <v>0</v>
      </c>
      <c r="E956" s="1"/>
      <c r="F956" s="1"/>
      <c r="G956" s="46" t="s">
        <v>455</v>
      </c>
      <c r="H956" s="46" t="s">
        <v>806</v>
      </c>
      <c r="I956" s="46" t="s">
        <v>265</v>
      </c>
      <c r="J956" s="4">
        <f t="shared" si="28"/>
        <v>2</v>
      </c>
      <c r="K956" s="4">
        <f t="shared" si="29"/>
        <v>2604</v>
      </c>
    </row>
    <row r="957" spans="1:11" ht="45" x14ac:dyDescent="0.25">
      <c r="A957" s="4"/>
      <c r="B957" s="4">
        <v>260407</v>
      </c>
      <c r="C957" s="2">
        <v>0</v>
      </c>
      <c r="D957" s="2">
        <v>0</v>
      </c>
      <c r="E957" s="1"/>
      <c r="F957" s="1"/>
      <c r="G957" s="46" t="s">
        <v>456</v>
      </c>
      <c r="H957" s="46" t="s">
        <v>806</v>
      </c>
      <c r="I957" s="46" t="s">
        <v>265</v>
      </c>
      <c r="J957" s="4">
        <f t="shared" si="28"/>
        <v>2</v>
      </c>
      <c r="K957" s="4">
        <f t="shared" si="29"/>
        <v>2604</v>
      </c>
    </row>
    <row r="958" spans="1:11" ht="45" x14ac:dyDescent="0.25">
      <c r="A958" s="4"/>
      <c r="B958" s="4">
        <v>260408</v>
      </c>
      <c r="C958" s="2">
        <v>0</v>
      </c>
      <c r="D958" s="2">
        <v>0</v>
      </c>
      <c r="E958" s="1"/>
      <c r="F958" s="1"/>
      <c r="G958" s="46" t="s">
        <v>457</v>
      </c>
      <c r="H958" s="46" t="s">
        <v>806</v>
      </c>
      <c r="I958" s="46" t="s">
        <v>265</v>
      </c>
      <c r="J958" s="4">
        <f t="shared" si="28"/>
        <v>2</v>
      </c>
      <c r="K958" s="4">
        <f t="shared" si="29"/>
        <v>2604</v>
      </c>
    </row>
    <row r="959" spans="1:11" ht="45" x14ac:dyDescent="0.25">
      <c r="A959" s="4"/>
      <c r="B959" s="4">
        <v>260409</v>
      </c>
      <c r="C959" s="2">
        <v>0</v>
      </c>
      <c r="D959" s="2">
        <v>0</v>
      </c>
      <c r="E959" s="1"/>
      <c r="F959" s="1"/>
      <c r="G959" s="46" t="s">
        <v>458</v>
      </c>
      <c r="H959" s="46" t="s">
        <v>806</v>
      </c>
      <c r="I959" s="46" t="s">
        <v>265</v>
      </c>
      <c r="J959" s="4">
        <f t="shared" si="28"/>
        <v>2</v>
      </c>
      <c r="K959" s="4">
        <f t="shared" si="29"/>
        <v>2604</v>
      </c>
    </row>
    <row r="960" spans="1:11" ht="45" x14ac:dyDescent="0.25">
      <c r="A960" s="4"/>
      <c r="B960" s="4">
        <v>260410</v>
      </c>
      <c r="C960" s="2">
        <v>0</v>
      </c>
      <c r="D960" s="2">
        <v>0</v>
      </c>
      <c r="E960" s="1"/>
      <c r="F960" s="1"/>
      <c r="G960" s="46" t="s">
        <v>459</v>
      </c>
      <c r="H960" s="46" t="s">
        <v>806</v>
      </c>
      <c r="I960" s="46" t="s">
        <v>265</v>
      </c>
      <c r="J960" s="4">
        <f t="shared" si="28"/>
        <v>2</v>
      </c>
      <c r="K960" s="4">
        <f t="shared" si="29"/>
        <v>2604</v>
      </c>
    </row>
    <row r="961" spans="1:11" ht="45" x14ac:dyDescent="0.25">
      <c r="A961" s="4"/>
      <c r="B961" s="4">
        <v>260411</v>
      </c>
      <c r="C961" s="2">
        <v>0</v>
      </c>
      <c r="D961" s="2">
        <v>0</v>
      </c>
      <c r="E961" s="1"/>
      <c r="F961" s="1"/>
      <c r="G961" s="46" t="s">
        <v>460</v>
      </c>
      <c r="H961" s="46" t="s">
        <v>806</v>
      </c>
      <c r="I961" s="46" t="s">
        <v>265</v>
      </c>
      <c r="J961" s="4">
        <f t="shared" si="28"/>
        <v>2</v>
      </c>
      <c r="K961" s="4">
        <f t="shared" si="29"/>
        <v>2604</v>
      </c>
    </row>
    <row r="962" spans="1:11" ht="60" x14ac:dyDescent="0.25">
      <c r="A962" s="4"/>
      <c r="B962" s="4">
        <v>260501</v>
      </c>
      <c r="C962" s="2">
        <v>0</v>
      </c>
      <c r="D962" s="2">
        <v>0</v>
      </c>
      <c r="E962" s="1"/>
      <c r="F962" s="1"/>
      <c r="G962" s="46" t="s">
        <v>61</v>
      </c>
      <c r="H962" s="46" t="s">
        <v>856</v>
      </c>
      <c r="I962" s="46" t="s">
        <v>265</v>
      </c>
      <c r="J962" s="4">
        <f t="shared" si="28"/>
        <v>2</v>
      </c>
      <c r="K962" s="4">
        <f t="shared" si="29"/>
        <v>2605</v>
      </c>
    </row>
    <row r="963" spans="1:11" ht="60" x14ac:dyDescent="0.25">
      <c r="A963" s="4"/>
      <c r="B963" s="4">
        <v>260502</v>
      </c>
      <c r="C963" s="2">
        <v>0</v>
      </c>
      <c r="D963" s="2">
        <v>0</v>
      </c>
      <c r="E963" s="1"/>
      <c r="F963" s="1"/>
      <c r="G963" s="46" t="s">
        <v>62</v>
      </c>
      <c r="H963" s="46" t="s">
        <v>856</v>
      </c>
      <c r="I963" s="46" t="s">
        <v>265</v>
      </c>
      <c r="J963" s="4">
        <f t="shared" si="28"/>
        <v>2</v>
      </c>
      <c r="K963" s="4">
        <f t="shared" si="29"/>
        <v>2605</v>
      </c>
    </row>
    <row r="964" spans="1:11" ht="60" x14ac:dyDescent="0.25">
      <c r="A964" s="4"/>
      <c r="B964" s="4">
        <v>260503</v>
      </c>
      <c r="C964" s="2">
        <v>0</v>
      </c>
      <c r="D964" s="2">
        <v>0</v>
      </c>
      <c r="E964" s="1"/>
      <c r="F964" s="1"/>
      <c r="G964" s="46" t="s">
        <v>63</v>
      </c>
      <c r="H964" s="46" t="s">
        <v>856</v>
      </c>
      <c r="I964" s="46" t="s">
        <v>265</v>
      </c>
      <c r="J964" s="4">
        <f t="shared" ref="J964:J1027" si="30">+VALUE(LEFT(B964,1))</f>
        <v>2</v>
      </c>
      <c r="K964" s="4">
        <f t="shared" ref="K964:K1027" si="31">+VALUE(LEFT(B964,4))</f>
        <v>2605</v>
      </c>
    </row>
    <row r="965" spans="1:11" x14ac:dyDescent="0.25">
      <c r="A965" s="4">
        <v>31</v>
      </c>
      <c r="B965" s="4">
        <v>310101</v>
      </c>
      <c r="C965" s="2">
        <v>0</v>
      </c>
      <c r="D965" s="3">
        <v>0</v>
      </c>
      <c r="E965" s="1"/>
      <c r="F965" s="1"/>
      <c r="G965" s="46" t="s">
        <v>461</v>
      </c>
      <c r="H965" s="46" t="s">
        <v>857</v>
      </c>
      <c r="I965" s="46" t="s">
        <v>939</v>
      </c>
      <c r="J965" s="4">
        <f t="shared" si="30"/>
        <v>3</v>
      </c>
      <c r="K965" s="4">
        <f t="shared" si="31"/>
        <v>3101</v>
      </c>
    </row>
    <row r="966" spans="1:11" x14ac:dyDescent="0.25">
      <c r="A966" s="4"/>
      <c r="B966" s="4">
        <v>310102</v>
      </c>
      <c r="C966" s="2">
        <v>0</v>
      </c>
      <c r="D966" s="3">
        <v>0</v>
      </c>
      <c r="E966" s="1"/>
      <c r="F966" s="1"/>
      <c r="G966" s="46" t="s">
        <v>462</v>
      </c>
      <c r="H966" s="46" t="s">
        <v>857</v>
      </c>
      <c r="I966" s="46" t="s">
        <v>939</v>
      </c>
      <c r="J966" s="4">
        <f t="shared" si="30"/>
        <v>3</v>
      </c>
      <c r="K966" s="4">
        <f t="shared" si="31"/>
        <v>3101</v>
      </c>
    </row>
    <row r="967" spans="1:11" x14ac:dyDescent="0.25">
      <c r="A967" s="4"/>
      <c r="B967" s="4">
        <v>310103</v>
      </c>
      <c r="C967" s="2">
        <v>0</v>
      </c>
      <c r="D967" s="3">
        <v>0</v>
      </c>
      <c r="E967" s="1"/>
      <c r="F967" s="1"/>
      <c r="G967" s="46" t="s">
        <v>463</v>
      </c>
      <c r="H967" s="46" t="s">
        <v>857</v>
      </c>
      <c r="I967" s="46" t="s">
        <v>939</v>
      </c>
      <c r="J967" s="4">
        <f t="shared" si="30"/>
        <v>3</v>
      </c>
      <c r="K967" s="4">
        <f t="shared" si="31"/>
        <v>3101</v>
      </c>
    </row>
    <row r="968" spans="1:11" ht="30" x14ac:dyDescent="0.25">
      <c r="A968" s="4"/>
      <c r="B968" s="4">
        <v>310201</v>
      </c>
      <c r="C968" s="2">
        <v>0</v>
      </c>
      <c r="D968" s="3">
        <v>0</v>
      </c>
      <c r="E968" s="1"/>
      <c r="F968" s="1"/>
      <c r="G968" s="46" t="s">
        <v>464</v>
      </c>
      <c r="H968" s="46" t="s">
        <v>858</v>
      </c>
      <c r="I968" s="46" t="s">
        <v>939</v>
      </c>
      <c r="J968" s="4">
        <f t="shared" si="30"/>
        <v>3</v>
      </c>
      <c r="K968" s="4">
        <f t="shared" si="31"/>
        <v>3102</v>
      </c>
    </row>
    <row r="969" spans="1:11" ht="30" x14ac:dyDescent="0.25">
      <c r="A969" s="4"/>
      <c r="B969" s="4">
        <v>310202</v>
      </c>
      <c r="C969" s="2">
        <v>0</v>
      </c>
      <c r="D969" s="3">
        <v>0</v>
      </c>
      <c r="E969" s="1"/>
      <c r="F969" s="1"/>
      <c r="G969" s="46" t="s">
        <v>465</v>
      </c>
      <c r="H969" s="46" t="s">
        <v>858</v>
      </c>
      <c r="I969" s="46" t="s">
        <v>939</v>
      </c>
      <c r="J969" s="4">
        <f t="shared" si="30"/>
        <v>3</v>
      </c>
      <c r="K969" s="4">
        <f t="shared" si="31"/>
        <v>3102</v>
      </c>
    </row>
    <row r="970" spans="1:11" x14ac:dyDescent="0.25">
      <c r="A970" s="4"/>
      <c r="B970" s="4">
        <v>310301</v>
      </c>
      <c r="C970" s="2">
        <v>0</v>
      </c>
      <c r="D970" s="3">
        <v>0</v>
      </c>
      <c r="E970" s="1"/>
      <c r="F970" s="1"/>
      <c r="G970" s="46" t="s">
        <v>466</v>
      </c>
      <c r="H970" s="46" t="s">
        <v>859</v>
      </c>
      <c r="I970" s="46" t="s">
        <v>939</v>
      </c>
      <c r="J970" s="4">
        <f t="shared" si="30"/>
        <v>3</v>
      </c>
      <c r="K970" s="4">
        <f t="shared" si="31"/>
        <v>3103</v>
      </c>
    </row>
    <row r="971" spans="1:11" x14ac:dyDescent="0.25">
      <c r="A971" s="4"/>
      <c r="B971" s="4">
        <v>310302</v>
      </c>
      <c r="C971" s="2">
        <v>0</v>
      </c>
      <c r="D971" s="3">
        <v>0</v>
      </c>
      <c r="E971" s="1"/>
      <c r="F971" s="1"/>
      <c r="G971" s="46" t="s">
        <v>467</v>
      </c>
      <c r="H971" s="46" t="s">
        <v>859</v>
      </c>
      <c r="I971" s="46" t="s">
        <v>939</v>
      </c>
      <c r="J971" s="4">
        <f t="shared" si="30"/>
        <v>3</v>
      </c>
      <c r="K971" s="4">
        <f t="shared" si="31"/>
        <v>3103</v>
      </c>
    </row>
    <row r="972" spans="1:11" x14ac:dyDescent="0.25">
      <c r="A972" s="4"/>
      <c r="B972" s="4">
        <v>310303</v>
      </c>
      <c r="C972" s="2">
        <v>0</v>
      </c>
      <c r="D972" s="3">
        <v>0</v>
      </c>
      <c r="E972" s="1"/>
      <c r="F972" s="1"/>
      <c r="G972" s="46" t="s">
        <v>468</v>
      </c>
      <c r="H972" s="46" t="s">
        <v>859</v>
      </c>
      <c r="I972" s="46" t="s">
        <v>939</v>
      </c>
      <c r="J972" s="4">
        <f t="shared" si="30"/>
        <v>3</v>
      </c>
      <c r="K972" s="4">
        <f t="shared" si="31"/>
        <v>3103</v>
      </c>
    </row>
    <row r="973" spans="1:11" x14ac:dyDescent="0.25">
      <c r="A973" s="4"/>
      <c r="B973" s="4">
        <v>310304</v>
      </c>
      <c r="C973" s="2">
        <v>0</v>
      </c>
      <c r="D973" s="3">
        <v>0</v>
      </c>
      <c r="E973" s="1"/>
      <c r="F973" s="1"/>
      <c r="G973" s="46" t="s">
        <v>469</v>
      </c>
      <c r="H973" s="46" t="s">
        <v>859</v>
      </c>
      <c r="I973" s="46" t="s">
        <v>939</v>
      </c>
      <c r="J973" s="4">
        <f t="shared" si="30"/>
        <v>3</v>
      </c>
      <c r="K973" s="4">
        <f t="shared" si="31"/>
        <v>3103</v>
      </c>
    </row>
    <row r="974" spans="1:11" x14ac:dyDescent="0.25">
      <c r="A974" s="4"/>
      <c r="B974" s="4">
        <v>310401</v>
      </c>
      <c r="C974" s="2">
        <v>0</v>
      </c>
      <c r="D974" s="3">
        <v>0</v>
      </c>
      <c r="E974" s="1"/>
      <c r="F974" s="1"/>
      <c r="G974" s="46" t="s">
        <v>470</v>
      </c>
      <c r="H974" s="46" t="s">
        <v>860</v>
      </c>
      <c r="I974" s="46" t="s">
        <v>939</v>
      </c>
      <c r="J974" s="4">
        <f t="shared" si="30"/>
        <v>3</v>
      </c>
      <c r="K974" s="4">
        <f t="shared" si="31"/>
        <v>3104</v>
      </c>
    </row>
    <row r="975" spans="1:11" ht="30" x14ac:dyDescent="0.25">
      <c r="A975" s="4"/>
      <c r="B975" s="4">
        <v>310501</v>
      </c>
      <c r="C975" s="2">
        <v>0</v>
      </c>
      <c r="D975" s="3">
        <v>0</v>
      </c>
      <c r="E975" s="1"/>
      <c r="F975" s="1"/>
      <c r="G975" s="46" t="s">
        <v>471</v>
      </c>
      <c r="H975" s="46" t="s">
        <v>1150</v>
      </c>
      <c r="I975" s="46" t="s">
        <v>939</v>
      </c>
      <c r="J975" s="4">
        <f t="shared" si="30"/>
        <v>3</v>
      </c>
      <c r="K975" s="4">
        <f t="shared" si="31"/>
        <v>3105</v>
      </c>
    </row>
    <row r="976" spans="1:11" ht="30" x14ac:dyDescent="0.25">
      <c r="A976" s="4"/>
      <c r="B976" s="4">
        <v>310502</v>
      </c>
      <c r="C976" s="2">
        <v>0</v>
      </c>
      <c r="D976" s="3">
        <v>0</v>
      </c>
      <c r="E976" s="1"/>
      <c r="F976" s="1"/>
      <c r="G976" s="46" t="s">
        <v>470</v>
      </c>
      <c r="H976" s="46" t="s">
        <v>1150</v>
      </c>
      <c r="I976" s="46" t="s">
        <v>939</v>
      </c>
      <c r="J976" s="4">
        <f t="shared" si="30"/>
        <v>3</v>
      </c>
      <c r="K976" s="4">
        <f t="shared" si="31"/>
        <v>3105</v>
      </c>
    </row>
    <row r="977" spans="1:11" ht="30" x14ac:dyDescent="0.25">
      <c r="B977" s="4">
        <v>310503</v>
      </c>
      <c r="C977" s="2">
        <v>0</v>
      </c>
      <c r="D977" s="3">
        <v>0</v>
      </c>
      <c r="E977" s="1"/>
      <c r="F977" s="1"/>
      <c r="G977" s="46" t="s">
        <v>1075</v>
      </c>
      <c r="H977" s="46" t="s">
        <v>1150</v>
      </c>
      <c r="I977" s="46" t="s">
        <v>939</v>
      </c>
      <c r="J977" s="4">
        <f t="shared" si="30"/>
        <v>3</v>
      </c>
      <c r="K977" s="4">
        <f t="shared" si="31"/>
        <v>3105</v>
      </c>
    </row>
    <row r="978" spans="1:11" ht="30" x14ac:dyDescent="0.25">
      <c r="A978" s="4"/>
      <c r="B978" s="4">
        <v>310601</v>
      </c>
      <c r="C978" s="2">
        <v>0</v>
      </c>
      <c r="D978" s="3">
        <v>0</v>
      </c>
      <c r="E978" s="1"/>
      <c r="F978" s="1"/>
      <c r="G978" s="46" t="s">
        <v>1076</v>
      </c>
      <c r="H978" s="46" t="s">
        <v>1151</v>
      </c>
      <c r="I978" s="46" t="s">
        <v>939</v>
      </c>
      <c r="J978" s="4">
        <f t="shared" si="30"/>
        <v>3</v>
      </c>
      <c r="K978" s="4">
        <f t="shared" si="31"/>
        <v>3106</v>
      </c>
    </row>
    <row r="979" spans="1:11" ht="30" x14ac:dyDescent="0.25">
      <c r="A979" s="4"/>
      <c r="B979" s="4">
        <v>310602</v>
      </c>
      <c r="C979" s="2">
        <v>0</v>
      </c>
      <c r="D979" s="3">
        <v>0</v>
      </c>
      <c r="E979" s="1"/>
      <c r="F979" s="1"/>
      <c r="G979" s="46" t="s">
        <v>1077</v>
      </c>
      <c r="H979" s="46" t="s">
        <v>1151</v>
      </c>
      <c r="I979" s="46" t="s">
        <v>939</v>
      </c>
      <c r="J979" s="4">
        <f t="shared" si="30"/>
        <v>3</v>
      </c>
      <c r="K979" s="4">
        <f t="shared" si="31"/>
        <v>3106</v>
      </c>
    </row>
    <row r="980" spans="1:11" ht="30" x14ac:dyDescent="0.25">
      <c r="A980" s="4"/>
      <c r="B980" s="4">
        <v>310603</v>
      </c>
      <c r="C980" s="2">
        <v>0</v>
      </c>
      <c r="D980" s="3">
        <v>0</v>
      </c>
      <c r="E980" s="1"/>
      <c r="F980" s="1"/>
      <c r="G980" s="46" t="s">
        <v>1078</v>
      </c>
      <c r="H980" s="46" t="s">
        <v>1151</v>
      </c>
      <c r="I980" s="46" t="s">
        <v>939</v>
      </c>
      <c r="J980" s="4">
        <f t="shared" si="30"/>
        <v>3</v>
      </c>
      <c r="K980" s="4">
        <f t="shared" si="31"/>
        <v>3106</v>
      </c>
    </row>
    <row r="981" spans="1:11" ht="30" x14ac:dyDescent="0.25">
      <c r="A981" s="4"/>
      <c r="B981" s="4">
        <v>310604</v>
      </c>
      <c r="C981" s="2">
        <v>0</v>
      </c>
      <c r="D981" s="3">
        <v>0</v>
      </c>
      <c r="E981" s="1"/>
      <c r="F981" s="1"/>
      <c r="G981" s="46" t="s">
        <v>1079</v>
      </c>
      <c r="H981" s="46" t="s">
        <v>1151</v>
      </c>
      <c r="I981" s="46" t="s">
        <v>939</v>
      </c>
      <c r="J981" s="4">
        <f t="shared" si="30"/>
        <v>3</v>
      </c>
      <c r="K981" s="4">
        <f t="shared" si="31"/>
        <v>3106</v>
      </c>
    </row>
    <row r="982" spans="1:11" ht="30" x14ac:dyDescent="0.25">
      <c r="A982" s="4"/>
      <c r="B982" s="4">
        <v>310605</v>
      </c>
      <c r="C982" s="2">
        <v>0</v>
      </c>
      <c r="D982" s="3">
        <v>0</v>
      </c>
      <c r="E982" s="1"/>
      <c r="F982" s="1"/>
      <c r="G982" s="46" t="s">
        <v>1080</v>
      </c>
      <c r="H982" s="46" t="s">
        <v>1151</v>
      </c>
      <c r="I982" s="46" t="s">
        <v>939</v>
      </c>
      <c r="J982" s="4">
        <f t="shared" si="30"/>
        <v>3</v>
      </c>
      <c r="K982" s="4">
        <f t="shared" si="31"/>
        <v>3106</v>
      </c>
    </row>
    <row r="983" spans="1:11" x14ac:dyDescent="0.25">
      <c r="A983" s="4"/>
      <c r="B983" s="4">
        <v>310606</v>
      </c>
      <c r="C983" s="2">
        <v>0</v>
      </c>
      <c r="D983" s="3">
        <v>0</v>
      </c>
      <c r="E983" s="1"/>
      <c r="F983" s="1"/>
      <c r="G983" s="46" t="s">
        <v>1081</v>
      </c>
      <c r="H983" s="46" t="s">
        <v>1151</v>
      </c>
      <c r="I983" s="46" t="s">
        <v>939</v>
      </c>
      <c r="J983" s="4">
        <f t="shared" si="30"/>
        <v>3</v>
      </c>
      <c r="K983" s="4">
        <f t="shared" si="31"/>
        <v>3106</v>
      </c>
    </row>
    <row r="984" spans="1:11" x14ac:dyDescent="0.25">
      <c r="A984" s="4"/>
      <c r="B984" s="4">
        <v>310607</v>
      </c>
      <c r="C984" s="2">
        <v>0</v>
      </c>
      <c r="D984" s="3">
        <v>0</v>
      </c>
      <c r="E984" s="1"/>
      <c r="F984" s="1"/>
      <c r="G984" s="46" t="s">
        <v>1082</v>
      </c>
      <c r="H984" s="46" t="s">
        <v>1151</v>
      </c>
      <c r="I984" s="46" t="s">
        <v>939</v>
      </c>
      <c r="J984" s="4">
        <f t="shared" si="30"/>
        <v>3</v>
      </c>
      <c r="K984" s="4">
        <f t="shared" si="31"/>
        <v>3106</v>
      </c>
    </row>
    <row r="985" spans="1:11" x14ac:dyDescent="0.25">
      <c r="A985" s="4"/>
      <c r="B985" s="4">
        <v>310608</v>
      </c>
      <c r="C985" s="2">
        <v>0</v>
      </c>
      <c r="D985" s="3">
        <v>0</v>
      </c>
      <c r="E985" s="1"/>
      <c r="F985" s="1"/>
      <c r="G985" s="46" t="s">
        <v>1083</v>
      </c>
      <c r="H985" s="46" t="s">
        <v>1151</v>
      </c>
      <c r="I985" s="46" t="s">
        <v>939</v>
      </c>
      <c r="J985" s="4">
        <f t="shared" si="30"/>
        <v>3</v>
      </c>
      <c r="K985" s="4">
        <f t="shared" si="31"/>
        <v>3106</v>
      </c>
    </row>
    <row r="986" spans="1:11" x14ac:dyDescent="0.25">
      <c r="B986" s="4">
        <v>310609</v>
      </c>
      <c r="C986" s="2">
        <v>0</v>
      </c>
      <c r="D986" s="3">
        <v>0</v>
      </c>
      <c r="E986" s="1"/>
      <c r="F986" s="1"/>
      <c r="G986" s="46" t="s">
        <v>1084</v>
      </c>
      <c r="H986" s="46" t="s">
        <v>1151</v>
      </c>
      <c r="I986" s="46" t="s">
        <v>939</v>
      </c>
      <c r="J986" s="4">
        <f t="shared" si="30"/>
        <v>3</v>
      </c>
      <c r="K986" s="4">
        <f t="shared" si="31"/>
        <v>3106</v>
      </c>
    </row>
    <row r="987" spans="1:11" ht="30" x14ac:dyDescent="0.25">
      <c r="A987" s="4"/>
      <c r="B987" s="4">
        <v>310701</v>
      </c>
      <c r="C987" s="2">
        <v>0</v>
      </c>
      <c r="D987" s="3">
        <v>0</v>
      </c>
      <c r="E987" s="1"/>
      <c r="F987" s="1"/>
      <c r="G987" s="46" t="s">
        <v>470</v>
      </c>
      <c r="H987" s="46" t="s">
        <v>1152</v>
      </c>
      <c r="I987" s="46" t="s">
        <v>939</v>
      </c>
      <c r="J987" s="4">
        <f t="shared" si="30"/>
        <v>3</v>
      </c>
      <c r="K987" s="4">
        <f t="shared" si="31"/>
        <v>3107</v>
      </c>
    </row>
    <row r="988" spans="1:11" ht="30" x14ac:dyDescent="0.25">
      <c r="A988" s="4"/>
      <c r="B988" s="4">
        <v>310702</v>
      </c>
      <c r="C988" s="2">
        <v>0</v>
      </c>
      <c r="D988" s="3">
        <v>0</v>
      </c>
      <c r="E988" s="1"/>
      <c r="F988" s="1"/>
      <c r="G988" s="46" t="s">
        <v>1075</v>
      </c>
      <c r="H988" s="46" t="s">
        <v>1152</v>
      </c>
      <c r="I988" s="46" t="s">
        <v>939</v>
      </c>
      <c r="J988" s="4">
        <f t="shared" si="30"/>
        <v>3</v>
      </c>
      <c r="K988" s="4">
        <f t="shared" si="31"/>
        <v>3107</v>
      </c>
    </row>
    <row r="989" spans="1:11" ht="30" x14ac:dyDescent="0.25">
      <c r="A989" s="4"/>
      <c r="B989" s="4">
        <v>310703</v>
      </c>
      <c r="C989" s="2">
        <v>0</v>
      </c>
      <c r="D989" s="3">
        <v>0</v>
      </c>
      <c r="E989" s="1"/>
      <c r="F989" s="1"/>
      <c r="G989" s="46" t="s">
        <v>471</v>
      </c>
      <c r="H989" s="46" t="s">
        <v>1152</v>
      </c>
      <c r="I989" s="46" t="s">
        <v>939</v>
      </c>
      <c r="J989" s="4">
        <f t="shared" si="30"/>
        <v>3</v>
      </c>
      <c r="K989" s="4">
        <f t="shared" si="31"/>
        <v>3107</v>
      </c>
    </row>
    <row r="990" spans="1:11" ht="30" x14ac:dyDescent="0.25">
      <c r="A990" s="4"/>
      <c r="B990" s="4">
        <v>310801</v>
      </c>
      <c r="C990" s="2">
        <v>0</v>
      </c>
      <c r="D990" s="3">
        <v>0</v>
      </c>
      <c r="E990" s="1"/>
      <c r="F990" s="1"/>
      <c r="G990" s="46" t="s">
        <v>470</v>
      </c>
      <c r="H990" s="46" t="s">
        <v>1153</v>
      </c>
      <c r="I990" s="46" t="s">
        <v>939</v>
      </c>
      <c r="J990" s="4">
        <f t="shared" si="30"/>
        <v>3</v>
      </c>
      <c r="K990" s="4">
        <f t="shared" si="31"/>
        <v>3108</v>
      </c>
    </row>
    <row r="991" spans="1:11" ht="30" x14ac:dyDescent="0.25">
      <c r="A991" s="4"/>
      <c r="B991" s="4">
        <v>310802</v>
      </c>
      <c r="C991" s="2">
        <v>0</v>
      </c>
      <c r="D991" s="3">
        <v>0</v>
      </c>
      <c r="E991" s="1"/>
      <c r="F991" s="1"/>
      <c r="G991" s="46" t="s">
        <v>1075</v>
      </c>
      <c r="H991" s="46" t="s">
        <v>1153</v>
      </c>
      <c r="I991" s="46" t="s">
        <v>939</v>
      </c>
      <c r="J991" s="4">
        <f t="shared" si="30"/>
        <v>3</v>
      </c>
      <c r="K991" s="4">
        <f t="shared" si="31"/>
        <v>3108</v>
      </c>
    </row>
    <row r="992" spans="1:11" ht="30" x14ac:dyDescent="0.25">
      <c r="A992" s="4"/>
      <c r="B992" s="4">
        <v>310803</v>
      </c>
      <c r="C992" s="2">
        <v>0</v>
      </c>
      <c r="D992" s="3">
        <v>0</v>
      </c>
      <c r="E992" s="1"/>
      <c r="F992" s="1"/>
      <c r="G992" s="46" t="s">
        <v>471</v>
      </c>
      <c r="H992" s="46" t="s">
        <v>1153</v>
      </c>
      <c r="I992" s="46" t="s">
        <v>939</v>
      </c>
      <c r="J992" s="4">
        <f t="shared" si="30"/>
        <v>3</v>
      </c>
      <c r="K992" s="4">
        <f t="shared" si="31"/>
        <v>3108</v>
      </c>
    </row>
    <row r="993" spans="1:11" x14ac:dyDescent="0.25">
      <c r="A993" s="4">
        <v>32</v>
      </c>
      <c r="B993" s="4">
        <v>320101</v>
      </c>
      <c r="C993" s="2">
        <v>0</v>
      </c>
      <c r="D993" s="3">
        <v>0</v>
      </c>
      <c r="E993" s="1"/>
      <c r="F993" s="1"/>
      <c r="G993" s="46" t="s">
        <v>473</v>
      </c>
      <c r="H993" s="46" t="s">
        <v>1154</v>
      </c>
      <c r="I993" s="46" t="s">
        <v>1154</v>
      </c>
      <c r="J993" s="4">
        <f t="shared" si="30"/>
        <v>3</v>
      </c>
      <c r="K993" s="4">
        <f t="shared" si="31"/>
        <v>3201</v>
      </c>
    </row>
    <row r="994" spans="1:11" x14ac:dyDescent="0.25">
      <c r="A994" s="4"/>
      <c r="B994" s="4">
        <v>320102</v>
      </c>
      <c r="C994" s="2">
        <v>0</v>
      </c>
      <c r="D994" s="3">
        <v>0</v>
      </c>
      <c r="E994" s="1"/>
      <c r="F994" s="1"/>
      <c r="G994" s="46" t="s">
        <v>474</v>
      </c>
      <c r="H994" s="46" t="s">
        <v>1154</v>
      </c>
      <c r="I994" s="46" t="s">
        <v>1154</v>
      </c>
      <c r="J994" s="4">
        <f t="shared" si="30"/>
        <v>3</v>
      </c>
      <c r="K994" s="4">
        <f t="shared" si="31"/>
        <v>3201</v>
      </c>
    </row>
    <row r="995" spans="1:11" x14ac:dyDescent="0.25">
      <c r="A995" s="4"/>
      <c r="B995" s="4">
        <v>320103</v>
      </c>
      <c r="C995" s="2">
        <v>0</v>
      </c>
      <c r="D995" s="3">
        <v>0</v>
      </c>
      <c r="E995" s="1"/>
      <c r="F995" s="1"/>
      <c r="G995" s="46" t="s">
        <v>475</v>
      </c>
      <c r="H995" s="46" t="s">
        <v>1154</v>
      </c>
      <c r="I995" s="46" t="s">
        <v>1154</v>
      </c>
      <c r="J995" s="4">
        <f t="shared" si="30"/>
        <v>3</v>
      </c>
      <c r="K995" s="4">
        <f t="shared" si="31"/>
        <v>3201</v>
      </c>
    </row>
    <row r="996" spans="1:11" ht="30" x14ac:dyDescent="0.25">
      <c r="A996" s="4"/>
      <c r="B996" s="4">
        <v>320104</v>
      </c>
      <c r="C996" s="2">
        <v>0</v>
      </c>
      <c r="D996" s="3">
        <v>0</v>
      </c>
      <c r="E996" s="1"/>
      <c r="F996" s="1"/>
      <c r="G996" s="46" t="s">
        <v>476</v>
      </c>
      <c r="H996" s="46" t="s">
        <v>1154</v>
      </c>
      <c r="I996" s="46" t="s">
        <v>1154</v>
      </c>
      <c r="J996" s="4">
        <f t="shared" si="30"/>
        <v>3</v>
      </c>
      <c r="K996" s="4">
        <f t="shared" si="31"/>
        <v>3201</v>
      </c>
    </row>
    <row r="997" spans="1:11" x14ac:dyDescent="0.25">
      <c r="A997" s="4"/>
      <c r="B997" s="4">
        <v>320201</v>
      </c>
      <c r="C997" s="2">
        <v>0</v>
      </c>
      <c r="D997" s="3">
        <v>0</v>
      </c>
      <c r="E997" s="1"/>
      <c r="F997" s="1"/>
      <c r="G997" s="46" t="s">
        <v>472</v>
      </c>
      <c r="H997" s="46" t="s">
        <v>582</v>
      </c>
      <c r="I997" s="46" t="s">
        <v>1154</v>
      </c>
      <c r="J997" s="4">
        <f t="shared" si="30"/>
        <v>3</v>
      </c>
      <c r="K997" s="4">
        <f t="shared" si="31"/>
        <v>3202</v>
      </c>
    </row>
    <row r="998" spans="1:11" x14ac:dyDescent="0.25">
      <c r="A998" s="4"/>
      <c r="B998" s="4">
        <v>320202</v>
      </c>
      <c r="C998" s="2">
        <v>0</v>
      </c>
      <c r="D998" s="3">
        <v>0</v>
      </c>
      <c r="E998" s="1"/>
      <c r="F998" s="1"/>
      <c r="G998" s="46" t="s">
        <v>477</v>
      </c>
      <c r="H998" s="46" t="s">
        <v>582</v>
      </c>
      <c r="I998" s="46" t="s">
        <v>1154</v>
      </c>
      <c r="J998" s="4">
        <f t="shared" si="30"/>
        <v>3</v>
      </c>
      <c r="K998" s="4">
        <f t="shared" si="31"/>
        <v>3202</v>
      </c>
    </row>
    <row r="999" spans="1:11" x14ac:dyDescent="0.25">
      <c r="A999" s="4"/>
      <c r="B999" s="4">
        <v>320203</v>
      </c>
      <c r="C999" s="2">
        <v>0</v>
      </c>
      <c r="D999" s="3">
        <v>0</v>
      </c>
      <c r="E999" s="1"/>
      <c r="F999" s="1"/>
      <c r="G999" s="46" t="s">
        <v>478</v>
      </c>
      <c r="H999" s="46" t="s">
        <v>582</v>
      </c>
      <c r="I999" s="46" t="s">
        <v>1154</v>
      </c>
      <c r="J999" s="4">
        <f t="shared" si="30"/>
        <v>3</v>
      </c>
      <c r="K999" s="4">
        <f t="shared" si="31"/>
        <v>3202</v>
      </c>
    </row>
    <row r="1000" spans="1:11" x14ac:dyDescent="0.25">
      <c r="A1000" s="4"/>
      <c r="B1000" s="4">
        <v>320204</v>
      </c>
      <c r="C1000" s="2">
        <v>0</v>
      </c>
      <c r="D1000" s="3">
        <v>0</v>
      </c>
      <c r="E1000" s="1"/>
      <c r="F1000" s="1"/>
      <c r="G1000" s="46" t="s">
        <v>479</v>
      </c>
      <c r="H1000" s="46" t="s">
        <v>582</v>
      </c>
      <c r="I1000" s="46" t="s">
        <v>1154</v>
      </c>
      <c r="J1000" s="4">
        <f t="shared" si="30"/>
        <v>3</v>
      </c>
      <c r="K1000" s="4">
        <f t="shared" si="31"/>
        <v>3202</v>
      </c>
    </row>
    <row r="1001" spans="1:11" x14ac:dyDescent="0.25">
      <c r="A1001" s="4"/>
      <c r="B1001" s="4">
        <v>320205</v>
      </c>
      <c r="C1001" s="2">
        <v>0</v>
      </c>
      <c r="D1001" s="3">
        <v>0</v>
      </c>
      <c r="E1001" s="1"/>
      <c r="F1001" s="1"/>
      <c r="G1001" s="46" t="s">
        <v>480</v>
      </c>
      <c r="H1001" s="46" t="s">
        <v>582</v>
      </c>
      <c r="I1001" s="46" t="s">
        <v>1154</v>
      </c>
      <c r="J1001" s="4">
        <f t="shared" si="30"/>
        <v>3</v>
      </c>
      <c r="K1001" s="4">
        <f t="shared" si="31"/>
        <v>3202</v>
      </c>
    </row>
    <row r="1002" spans="1:11" x14ac:dyDescent="0.25">
      <c r="A1002" s="4">
        <v>33</v>
      </c>
      <c r="B1002" s="4">
        <v>330101</v>
      </c>
      <c r="C1002" s="2">
        <v>0</v>
      </c>
      <c r="D1002" s="3">
        <v>0</v>
      </c>
      <c r="E1002" s="1"/>
      <c r="F1002" s="1"/>
      <c r="G1002" s="46" t="s">
        <v>481</v>
      </c>
      <c r="H1002" s="46" t="s">
        <v>861</v>
      </c>
      <c r="I1002" s="46" t="s">
        <v>940</v>
      </c>
      <c r="J1002" s="4">
        <f t="shared" si="30"/>
        <v>3</v>
      </c>
      <c r="K1002" s="4">
        <f t="shared" si="31"/>
        <v>3301</v>
      </c>
    </row>
    <row r="1003" spans="1:11" x14ac:dyDescent="0.25">
      <c r="A1003" s="4"/>
      <c r="B1003" s="4">
        <v>330102</v>
      </c>
      <c r="C1003" s="2">
        <v>0</v>
      </c>
      <c r="D1003" s="3">
        <v>0</v>
      </c>
      <c r="E1003" s="1"/>
      <c r="F1003" s="1"/>
      <c r="G1003" s="46" t="s">
        <v>482</v>
      </c>
      <c r="H1003" s="46" t="s">
        <v>861</v>
      </c>
      <c r="I1003" s="46" t="s">
        <v>940</v>
      </c>
      <c r="J1003" s="4">
        <f t="shared" si="30"/>
        <v>3</v>
      </c>
      <c r="K1003" s="4">
        <f t="shared" si="31"/>
        <v>3301</v>
      </c>
    </row>
    <row r="1004" spans="1:11" ht="30" x14ac:dyDescent="0.25">
      <c r="A1004" s="4"/>
      <c r="B1004" s="4">
        <v>330103</v>
      </c>
      <c r="C1004" s="2">
        <v>0</v>
      </c>
      <c r="D1004" s="3">
        <v>0</v>
      </c>
      <c r="E1004" s="1"/>
      <c r="F1004" s="1"/>
      <c r="G1004" s="46" t="s">
        <v>483</v>
      </c>
      <c r="H1004" s="46" t="s">
        <v>861</v>
      </c>
      <c r="I1004" s="46" t="s">
        <v>940</v>
      </c>
      <c r="J1004" s="4">
        <f t="shared" si="30"/>
        <v>3</v>
      </c>
      <c r="K1004" s="4">
        <f t="shared" si="31"/>
        <v>3301</v>
      </c>
    </row>
    <row r="1005" spans="1:11" ht="30" x14ac:dyDescent="0.25">
      <c r="A1005" s="4"/>
      <c r="B1005" s="4">
        <v>330104</v>
      </c>
      <c r="C1005" s="2">
        <v>0</v>
      </c>
      <c r="D1005" s="3">
        <v>0</v>
      </c>
      <c r="E1005" s="1"/>
      <c r="F1005" s="1"/>
      <c r="G1005" s="46" t="s">
        <v>484</v>
      </c>
      <c r="H1005" s="46" t="s">
        <v>861</v>
      </c>
      <c r="I1005" s="46" t="s">
        <v>940</v>
      </c>
      <c r="J1005" s="4">
        <f t="shared" si="30"/>
        <v>3</v>
      </c>
      <c r="K1005" s="4">
        <f t="shared" si="31"/>
        <v>3301</v>
      </c>
    </row>
    <row r="1006" spans="1:11" x14ac:dyDescent="0.25">
      <c r="A1006" s="4"/>
      <c r="B1006" s="4">
        <v>330105</v>
      </c>
      <c r="C1006" s="2">
        <v>0</v>
      </c>
      <c r="D1006" s="3">
        <v>0</v>
      </c>
      <c r="E1006" s="1"/>
      <c r="F1006" s="1"/>
      <c r="G1006" s="46" t="s">
        <v>485</v>
      </c>
      <c r="H1006" s="46" t="s">
        <v>861</v>
      </c>
      <c r="I1006" s="46" t="s">
        <v>940</v>
      </c>
      <c r="J1006" s="4">
        <f t="shared" si="30"/>
        <v>3</v>
      </c>
      <c r="K1006" s="4">
        <f t="shared" si="31"/>
        <v>3301</v>
      </c>
    </row>
    <row r="1007" spans="1:11" x14ac:dyDescent="0.25">
      <c r="A1007" s="4"/>
      <c r="B1007" s="4">
        <v>330201</v>
      </c>
      <c r="C1007" s="2">
        <v>0</v>
      </c>
      <c r="D1007" s="3">
        <v>0</v>
      </c>
      <c r="E1007" s="1"/>
      <c r="F1007" s="1"/>
      <c r="G1007" s="46" t="s">
        <v>486</v>
      </c>
      <c r="H1007" s="46" t="s">
        <v>862</v>
      </c>
      <c r="I1007" s="46" t="s">
        <v>940</v>
      </c>
      <c r="J1007" s="4">
        <f t="shared" si="30"/>
        <v>3</v>
      </c>
      <c r="K1007" s="4">
        <f t="shared" si="31"/>
        <v>3302</v>
      </c>
    </row>
    <row r="1008" spans="1:11" x14ac:dyDescent="0.25">
      <c r="A1008" s="4"/>
      <c r="B1008" s="4">
        <v>330202</v>
      </c>
      <c r="C1008" s="2">
        <v>0</v>
      </c>
      <c r="D1008" s="3">
        <v>0</v>
      </c>
      <c r="E1008" s="1"/>
      <c r="F1008" s="1"/>
      <c r="G1008" s="46" t="s">
        <v>487</v>
      </c>
      <c r="H1008" s="46" t="s">
        <v>862</v>
      </c>
      <c r="I1008" s="46" t="s">
        <v>940</v>
      </c>
      <c r="J1008" s="4">
        <f t="shared" si="30"/>
        <v>3</v>
      </c>
      <c r="K1008" s="4">
        <f t="shared" si="31"/>
        <v>3302</v>
      </c>
    </row>
    <row r="1009" spans="1:11" x14ac:dyDescent="0.25">
      <c r="A1009" s="4"/>
      <c r="B1009" s="4">
        <v>330203</v>
      </c>
      <c r="C1009" s="2">
        <v>0</v>
      </c>
      <c r="D1009" s="3">
        <v>0</v>
      </c>
      <c r="E1009" s="1"/>
      <c r="F1009" s="1"/>
      <c r="G1009" s="46" t="s">
        <v>488</v>
      </c>
      <c r="H1009" s="46" t="s">
        <v>862</v>
      </c>
      <c r="I1009" s="46" t="s">
        <v>940</v>
      </c>
      <c r="J1009" s="4">
        <f t="shared" si="30"/>
        <v>3</v>
      </c>
      <c r="K1009" s="4">
        <f t="shared" si="31"/>
        <v>3302</v>
      </c>
    </row>
    <row r="1010" spans="1:11" x14ac:dyDescent="0.25">
      <c r="A1010" s="4"/>
      <c r="B1010" s="4">
        <v>330204</v>
      </c>
      <c r="C1010" s="2">
        <v>0</v>
      </c>
      <c r="D1010" s="3">
        <v>0</v>
      </c>
      <c r="E1010" s="1"/>
      <c r="F1010" s="1"/>
      <c r="G1010" s="46" t="s">
        <v>489</v>
      </c>
      <c r="H1010" s="46" t="s">
        <v>862</v>
      </c>
      <c r="I1010" s="46" t="s">
        <v>940</v>
      </c>
      <c r="J1010" s="4">
        <f t="shared" si="30"/>
        <v>3</v>
      </c>
      <c r="K1010" s="4">
        <f t="shared" si="31"/>
        <v>3302</v>
      </c>
    </row>
    <row r="1011" spans="1:11" x14ac:dyDescent="0.25">
      <c r="A1011" s="4"/>
      <c r="B1011" s="4">
        <v>330301</v>
      </c>
      <c r="C1011" s="2">
        <v>0</v>
      </c>
      <c r="D1011" s="3">
        <v>0</v>
      </c>
      <c r="E1011" s="1"/>
      <c r="F1011" s="1"/>
      <c r="G1011" s="46" t="s">
        <v>490</v>
      </c>
      <c r="H1011" s="46" t="s">
        <v>863</v>
      </c>
      <c r="I1011" s="46" t="s">
        <v>940</v>
      </c>
      <c r="J1011" s="4">
        <f t="shared" si="30"/>
        <v>3</v>
      </c>
      <c r="K1011" s="4">
        <f t="shared" si="31"/>
        <v>3303</v>
      </c>
    </row>
    <row r="1012" spans="1:11" x14ac:dyDescent="0.25">
      <c r="B1012" s="4">
        <v>330302</v>
      </c>
      <c r="C1012" s="2">
        <v>0</v>
      </c>
      <c r="D1012" s="3">
        <v>0</v>
      </c>
      <c r="E1012" s="1"/>
      <c r="F1012" s="1"/>
      <c r="G1012" s="46" t="s">
        <v>491</v>
      </c>
      <c r="H1012" s="46" t="s">
        <v>863</v>
      </c>
      <c r="I1012" s="46" t="s">
        <v>940</v>
      </c>
      <c r="J1012" s="4">
        <f t="shared" si="30"/>
        <v>3</v>
      </c>
      <c r="K1012" s="4">
        <f t="shared" si="31"/>
        <v>3303</v>
      </c>
    </row>
    <row r="1013" spans="1:11" ht="30" x14ac:dyDescent="0.25">
      <c r="A1013" s="4"/>
      <c r="B1013" s="4">
        <v>330303</v>
      </c>
      <c r="C1013" s="2">
        <v>0</v>
      </c>
      <c r="D1013" s="3">
        <v>0</v>
      </c>
      <c r="E1013" s="1"/>
      <c r="F1013" s="1"/>
      <c r="G1013" s="46" t="s">
        <v>492</v>
      </c>
      <c r="H1013" s="46" t="s">
        <v>863</v>
      </c>
      <c r="I1013" s="46" t="s">
        <v>940</v>
      </c>
      <c r="J1013" s="4">
        <f t="shared" si="30"/>
        <v>3</v>
      </c>
      <c r="K1013" s="4">
        <f t="shared" si="31"/>
        <v>3303</v>
      </c>
    </row>
    <row r="1014" spans="1:11" x14ac:dyDescent="0.25">
      <c r="A1014" s="4"/>
      <c r="B1014" s="4">
        <v>330304</v>
      </c>
      <c r="C1014" s="2">
        <v>0</v>
      </c>
      <c r="D1014" s="3">
        <v>0</v>
      </c>
      <c r="E1014" s="1"/>
      <c r="F1014" s="1"/>
      <c r="G1014" s="46" t="s">
        <v>493</v>
      </c>
      <c r="H1014" s="46" t="s">
        <v>863</v>
      </c>
      <c r="I1014" s="46" t="s">
        <v>940</v>
      </c>
      <c r="J1014" s="4">
        <f t="shared" si="30"/>
        <v>3</v>
      </c>
      <c r="K1014" s="4">
        <f t="shared" si="31"/>
        <v>3303</v>
      </c>
    </row>
    <row r="1015" spans="1:11" x14ac:dyDescent="0.25">
      <c r="A1015" s="4"/>
      <c r="B1015" s="4">
        <v>330305</v>
      </c>
      <c r="C1015" s="2">
        <v>0</v>
      </c>
      <c r="D1015" s="3">
        <v>0</v>
      </c>
      <c r="E1015" s="1"/>
      <c r="F1015" s="1"/>
      <c r="G1015" s="46" t="s">
        <v>494</v>
      </c>
      <c r="H1015" s="46" t="s">
        <v>863</v>
      </c>
      <c r="I1015" s="46" t="s">
        <v>940</v>
      </c>
      <c r="J1015" s="4">
        <f t="shared" si="30"/>
        <v>3</v>
      </c>
      <c r="K1015" s="4">
        <f t="shared" si="31"/>
        <v>3303</v>
      </c>
    </row>
    <row r="1016" spans="1:11" x14ac:dyDescent="0.25">
      <c r="A1016" s="4"/>
      <c r="B1016" s="4">
        <v>330306</v>
      </c>
      <c r="C1016" s="2">
        <v>0</v>
      </c>
      <c r="D1016" s="3">
        <v>0</v>
      </c>
      <c r="E1016" s="1"/>
      <c r="F1016" s="1"/>
      <c r="G1016" s="46" t="s">
        <v>495</v>
      </c>
      <c r="H1016" s="46" t="s">
        <v>863</v>
      </c>
      <c r="I1016" s="46" t="s">
        <v>940</v>
      </c>
      <c r="J1016" s="4">
        <f t="shared" si="30"/>
        <v>3</v>
      </c>
      <c r="K1016" s="4">
        <f t="shared" si="31"/>
        <v>3303</v>
      </c>
    </row>
    <row r="1017" spans="1:11" x14ac:dyDescent="0.25">
      <c r="A1017" s="4"/>
      <c r="B1017" s="4">
        <v>330307</v>
      </c>
      <c r="C1017" s="2">
        <v>0</v>
      </c>
      <c r="D1017" s="3">
        <v>0</v>
      </c>
      <c r="E1017" s="1"/>
      <c r="F1017" s="1"/>
      <c r="G1017" s="46" t="s">
        <v>496</v>
      </c>
      <c r="H1017" s="46" t="s">
        <v>863</v>
      </c>
      <c r="I1017" s="46" t="s">
        <v>940</v>
      </c>
      <c r="J1017" s="4">
        <f t="shared" si="30"/>
        <v>3</v>
      </c>
      <c r="K1017" s="4">
        <f t="shared" si="31"/>
        <v>3303</v>
      </c>
    </row>
    <row r="1018" spans="1:11" x14ac:dyDescent="0.25">
      <c r="A1018" s="4"/>
      <c r="B1018" s="4">
        <v>330308</v>
      </c>
      <c r="C1018" s="2">
        <v>0</v>
      </c>
      <c r="D1018" s="3">
        <v>0</v>
      </c>
      <c r="E1018" s="1"/>
      <c r="F1018" s="1"/>
      <c r="G1018" s="46" t="s">
        <v>497</v>
      </c>
      <c r="H1018" s="46" t="s">
        <v>863</v>
      </c>
      <c r="I1018" s="46" t="s">
        <v>940</v>
      </c>
      <c r="J1018" s="4">
        <f t="shared" si="30"/>
        <v>3</v>
      </c>
      <c r="K1018" s="4">
        <f t="shared" si="31"/>
        <v>3303</v>
      </c>
    </row>
    <row r="1019" spans="1:11" x14ac:dyDescent="0.25">
      <c r="A1019" s="4"/>
      <c r="B1019" s="4">
        <v>330309</v>
      </c>
      <c r="C1019" s="2">
        <v>0</v>
      </c>
      <c r="D1019" s="3">
        <v>0</v>
      </c>
      <c r="E1019" s="1"/>
      <c r="F1019" s="1"/>
      <c r="G1019" s="46" t="s">
        <v>498</v>
      </c>
      <c r="H1019" s="46" t="s">
        <v>863</v>
      </c>
      <c r="I1019" s="46" t="s">
        <v>940</v>
      </c>
      <c r="J1019" s="4">
        <f t="shared" si="30"/>
        <v>3</v>
      </c>
      <c r="K1019" s="4">
        <f t="shared" si="31"/>
        <v>3303</v>
      </c>
    </row>
    <row r="1020" spans="1:11" x14ac:dyDescent="0.25">
      <c r="A1020" s="4"/>
      <c r="B1020" s="4">
        <v>330401</v>
      </c>
      <c r="C1020" s="2">
        <v>0</v>
      </c>
      <c r="D1020" s="3">
        <v>0</v>
      </c>
      <c r="E1020" s="1"/>
      <c r="F1020" s="1"/>
      <c r="G1020" s="46" t="s">
        <v>499</v>
      </c>
      <c r="H1020" s="46" t="s">
        <v>864</v>
      </c>
      <c r="I1020" s="46" t="s">
        <v>940</v>
      </c>
      <c r="J1020" s="4">
        <f t="shared" si="30"/>
        <v>3</v>
      </c>
      <c r="K1020" s="4">
        <f t="shared" si="31"/>
        <v>3304</v>
      </c>
    </row>
    <row r="1021" spans="1:11" x14ac:dyDescent="0.25">
      <c r="A1021" s="4"/>
      <c r="B1021" s="4">
        <v>330402</v>
      </c>
      <c r="C1021" s="2">
        <v>0</v>
      </c>
      <c r="D1021" s="3">
        <v>0</v>
      </c>
      <c r="E1021" s="1"/>
      <c r="F1021" s="1"/>
      <c r="G1021" s="46" t="s">
        <v>500</v>
      </c>
      <c r="H1021" s="46" t="s">
        <v>864</v>
      </c>
      <c r="I1021" s="46" t="s">
        <v>940</v>
      </c>
      <c r="J1021" s="4">
        <f t="shared" si="30"/>
        <v>3</v>
      </c>
      <c r="K1021" s="4">
        <f t="shared" si="31"/>
        <v>3304</v>
      </c>
    </row>
    <row r="1022" spans="1:11" x14ac:dyDescent="0.25">
      <c r="A1022" s="4"/>
      <c r="B1022" s="4">
        <v>330403</v>
      </c>
      <c r="C1022" s="2">
        <v>0</v>
      </c>
      <c r="D1022" s="3">
        <v>0</v>
      </c>
      <c r="E1022" s="1"/>
      <c r="F1022" s="1"/>
      <c r="G1022" s="46" t="s">
        <v>501</v>
      </c>
      <c r="H1022" s="46" t="s">
        <v>864</v>
      </c>
      <c r="I1022" s="46" t="s">
        <v>940</v>
      </c>
      <c r="J1022" s="4">
        <f t="shared" si="30"/>
        <v>3</v>
      </c>
      <c r="K1022" s="4">
        <f t="shared" si="31"/>
        <v>3304</v>
      </c>
    </row>
    <row r="1023" spans="1:11" x14ac:dyDescent="0.25">
      <c r="A1023" s="4"/>
      <c r="B1023" s="4">
        <v>330404</v>
      </c>
      <c r="C1023" s="2">
        <v>0</v>
      </c>
      <c r="D1023" s="3">
        <v>0</v>
      </c>
      <c r="E1023" s="1"/>
      <c r="F1023" s="1"/>
      <c r="G1023" s="46" t="s">
        <v>502</v>
      </c>
      <c r="H1023" s="46" t="s">
        <v>864</v>
      </c>
      <c r="I1023" s="46" t="s">
        <v>940</v>
      </c>
      <c r="J1023" s="4">
        <f t="shared" si="30"/>
        <v>3</v>
      </c>
      <c r="K1023" s="4">
        <f t="shared" si="31"/>
        <v>3304</v>
      </c>
    </row>
    <row r="1024" spans="1:11" x14ac:dyDescent="0.25">
      <c r="A1024" s="4"/>
      <c r="B1024" s="4">
        <v>330405</v>
      </c>
      <c r="C1024" s="2">
        <v>0</v>
      </c>
      <c r="D1024" s="3">
        <v>0</v>
      </c>
      <c r="E1024" s="1"/>
      <c r="F1024" s="1"/>
      <c r="G1024" s="46" t="s">
        <v>503</v>
      </c>
      <c r="H1024" s="46" t="s">
        <v>864</v>
      </c>
      <c r="I1024" s="46" t="s">
        <v>940</v>
      </c>
      <c r="J1024" s="4">
        <f t="shared" si="30"/>
        <v>3</v>
      </c>
      <c r="K1024" s="4">
        <f t="shared" si="31"/>
        <v>3304</v>
      </c>
    </row>
    <row r="1025" spans="1:11" x14ac:dyDescent="0.25">
      <c r="A1025" s="4"/>
      <c r="B1025" s="4">
        <v>330406</v>
      </c>
      <c r="C1025" s="2">
        <v>0</v>
      </c>
      <c r="D1025" s="3">
        <v>0</v>
      </c>
      <c r="E1025" s="1"/>
      <c r="F1025" s="1"/>
      <c r="G1025" s="46" t="s">
        <v>504</v>
      </c>
      <c r="H1025" s="46" t="s">
        <v>864</v>
      </c>
      <c r="I1025" s="46" t="s">
        <v>940</v>
      </c>
      <c r="J1025" s="4">
        <f t="shared" si="30"/>
        <v>3</v>
      </c>
      <c r="K1025" s="4">
        <f t="shared" si="31"/>
        <v>3304</v>
      </c>
    </row>
    <row r="1026" spans="1:11" x14ac:dyDescent="0.25">
      <c r="A1026" s="4"/>
      <c r="B1026" s="4">
        <v>330407</v>
      </c>
      <c r="C1026" s="2">
        <v>0</v>
      </c>
      <c r="D1026" s="3">
        <v>0</v>
      </c>
      <c r="E1026" s="1"/>
      <c r="F1026" s="1"/>
      <c r="G1026" s="46" t="s">
        <v>505</v>
      </c>
      <c r="H1026" s="46" t="s">
        <v>864</v>
      </c>
      <c r="I1026" s="46" t="s">
        <v>940</v>
      </c>
      <c r="J1026" s="4">
        <f t="shared" si="30"/>
        <v>3</v>
      </c>
      <c r="K1026" s="4">
        <f t="shared" si="31"/>
        <v>3304</v>
      </c>
    </row>
    <row r="1027" spans="1:11" x14ac:dyDescent="0.25">
      <c r="A1027" s="4"/>
      <c r="B1027" s="4">
        <v>330408</v>
      </c>
      <c r="C1027" s="2">
        <v>0</v>
      </c>
      <c r="D1027" s="3">
        <v>0</v>
      </c>
      <c r="E1027" s="1"/>
      <c r="F1027" s="1"/>
      <c r="G1027" s="46" t="s">
        <v>506</v>
      </c>
      <c r="H1027" s="46" t="s">
        <v>864</v>
      </c>
      <c r="I1027" s="46" t="s">
        <v>940</v>
      </c>
      <c r="J1027" s="4">
        <f t="shared" si="30"/>
        <v>3</v>
      </c>
      <c r="K1027" s="4">
        <f t="shared" si="31"/>
        <v>3304</v>
      </c>
    </row>
    <row r="1028" spans="1:11" ht="30" x14ac:dyDescent="0.25">
      <c r="A1028" s="4">
        <v>34</v>
      </c>
      <c r="B1028" s="4">
        <v>340101</v>
      </c>
      <c r="C1028" s="2">
        <v>0</v>
      </c>
      <c r="D1028" s="3">
        <v>0</v>
      </c>
      <c r="E1028" s="1"/>
      <c r="F1028" s="1"/>
      <c r="G1028" s="46" t="s">
        <v>507</v>
      </c>
      <c r="H1028" s="46" t="s">
        <v>507</v>
      </c>
      <c r="I1028" s="46" t="s">
        <v>941</v>
      </c>
      <c r="J1028" s="4">
        <f t="shared" ref="J1028:J1091" si="32">+VALUE(LEFT(B1028,1))</f>
        <v>3</v>
      </c>
      <c r="K1028" s="4">
        <f t="shared" ref="K1028:K1091" si="33">+VALUE(LEFT(B1028,4))</f>
        <v>3401</v>
      </c>
    </row>
    <row r="1029" spans="1:11" ht="30" x14ac:dyDescent="0.25">
      <c r="A1029" s="4"/>
      <c r="B1029" s="4">
        <v>340201</v>
      </c>
      <c r="C1029" s="2">
        <v>0</v>
      </c>
      <c r="D1029" s="3">
        <v>0</v>
      </c>
      <c r="E1029" s="1"/>
      <c r="F1029" s="1"/>
      <c r="G1029" s="46" t="s">
        <v>508</v>
      </c>
      <c r="H1029" s="46" t="s">
        <v>865</v>
      </c>
      <c r="I1029" s="46" t="s">
        <v>941</v>
      </c>
      <c r="J1029" s="4">
        <f t="shared" si="32"/>
        <v>3</v>
      </c>
      <c r="K1029" s="4">
        <f t="shared" si="33"/>
        <v>3402</v>
      </c>
    </row>
    <row r="1030" spans="1:11" x14ac:dyDescent="0.25">
      <c r="A1030" s="4">
        <v>35</v>
      </c>
      <c r="B1030" s="4">
        <v>350101</v>
      </c>
      <c r="C1030" s="2">
        <v>0</v>
      </c>
      <c r="D1030" s="3">
        <v>0</v>
      </c>
      <c r="E1030" s="1"/>
      <c r="F1030" s="1" t="s">
        <v>1196</v>
      </c>
      <c r="G1030" s="46" t="s">
        <v>509</v>
      </c>
      <c r="H1030" s="46" t="s">
        <v>866</v>
      </c>
      <c r="I1030" s="46" t="s">
        <v>1206</v>
      </c>
      <c r="J1030" s="4">
        <f t="shared" si="32"/>
        <v>3</v>
      </c>
      <c r="K1030" s="4">
        <f t="shared" si="33"/>
        <v>3501</v>
      </c>
    </row>
    <row r="1031" spans="1:11" x14ac:dyDescent="0.25">
      <c r="A1031" s="4"/>
      <c r="B1031" s="4">
        <v>350102</v>
      </c>
      <c r="C1031" s="2">
        <v>0</v>
      </c>
      <c r="D1031" s="3">
        <v>0</v>
      </c>
      <c r="E1031" s="1"/>
      <c r="F1031" s="1"/>
      <c r="G1031" s="46" t="s">
        <v>510</v>
      </c>
      <c r="H1031" s="46" t="s">
        <v>866</v>
      </c>
      <c r="I1031" s="46" t="s">
        <v>1206</v>
      </c>
      <c r="J1031" s="4">
        <f t="shared" si="32"/>
        <v>3</v>
      </c>
      <c r="K1031" s="4">
        <f t="shared" si="33"/>
        <v>3501</v>
      </c>
    </row>
    <row r="1032" spans="1:11" x14ac:dyDescent="0.25">
      <c r="A1032" s="4"/>
      <c r="B1032" s="4">
        <v>350103</v>
      </c>
      <c r="C1032" s="2">
        <v>0</v>
      </c>
      <c r="D1032" s="3">
        <v>0</v>
      </c>
      <c r="E1032" s="1"/>
      <c r="F1032" s="1" t="s">
        <v>1197</v>
      </c>
      <c r="G1032" s="46" t="s">
        <v>511</v>
      </c>
      <c r="H1032" s="46" t="s">
        <v>866</v>
      </c>
      <c r="I1032" s="46" t="s">
        <v>1206</v>
      </c>
      <c r="J1032" s="4">
        <f t="shared" si="32"/>
        <v>3</v>
      </c>
      <c r="K1032" s="4">
        <f t="shared" si="33"/>
        <v>3501</v>
      </c>
    </row>
    <row r="1033" spans="1:11" x14ac:dyDescent="0.25">
      <c r="A1033" s="4"/>
      <c r="B1033" s="4">
        <v>350104</v>
      </c>
      <c r="C1033" s="2">
        <v>0</v>
      </c>
      <c r="D1033" s="3">
        <v>0</v>
      </c>
      <c r="E1033" s="1"/>
      <c r="F1033" s="1"/>
      <c r="G1033" s="46" t="s">
        <v>512</v>
      </c>
      <c r="H1033" s="46" t="s">
        <v>866</v>
      </c>
      <c r="I1033" s="46" t="s">
        <v>1206</v>
      </c>
      <c r="J1033" s="4">
        <f t="shared" si="32"/>
        <v>3</v>
      </c>
      <c r="K1033" s="4">
        <f t="shared" si="33"/>
        <v>3501</v>
      </c>
    </row>
    <row r="1034" spans="1:11" x14ac:dyDescent="0.25">
      <c r="A1034" s="4"/>
      <c r="B1034" s="4">
        <v>350201</v>
      </c>
      <c r="C1034" s="2">
        <v>0</v>
      </c>
      <c r="D1034" s="3">
        <v>0</v>
      </c>
      <c r="E1034" s="1"/>
      <c r="F1034" s="1" t="s">
        <v>1191</v>
      </c>
      <c r="G1034" s="46" t="s">
        <v>513</v>
      </c>
      <c r="H1034" s="46" t="s">
        <v>867</v>
      </c>
      <c r="I1034" s="46" t="s">
        <v>1206</v>
      </c>
      <c r="J1034" s="4">
        <f t="shared" si="32"/>
        <v>3</v>
      </c>
      <c r="K1034" s="4">
        <f t="shared" si="33"/>
        <v>3502</v>
      </c>
    </row>
    <row r="1035" spans="1:11" ht="14.45" customHeight="1" x14ac:dyDescent="0.25">
      <c r="A1035" s="4"/>
      <c r="B1035" s="4">
        <v>350202</v>
      </c>
      <c r="C1035" s="2">
        <v>0</v>
      </c>
      <c r="D1035" s="3">
        <v>0</v>
      </c>
      <c r="E1035" s="1"/>
      <c r="F1035" s="1" t="s">
        <v>1191</v>
      </c>
      <c r="G1035" s="46" t="s">
        <v>514</v>
      </c>
      <c r="H1035" s="46" t="s">
        <v>867</v>
      </c>
      <c r="I1035" s="46" t="s">
        <v>1206</v>
      </c>
      <c r="J1035" s="4">
        <f t="shared" si="32"/>
        <v>3</v>
      </c>
      <c r="K1035" s="4">
        <f t="shared" si="33"/>
        <v>3502</v>
      </c>
    </row>
    <row r="1036" spans="1:11" x14ac:dyDescent="0.25">
      <c r="A1036" s="4"/>
      <c r="B1036" s="4">
        <v>350203</v>
      </c>
      <c r="C1036" s="2">
        <v>0</v>
      </c>
      <c r="D1036" s="3">
        <v>0</v>
      </c>
      <c r="E1036" s="1"/>
      <c r="F1036" s="1" t="s">
        <v>1191</v>
      </c>
      <c r="G1036" s="46" t="s">
        <v>515</v>
      </c>
      <c r="H1036" s="46" t="s">
        <v>867</v>
      </c>
      <c r="I1036" s="46" t="s">
        <v>1206</v>
      </c>
      <c r="J1036" s="4">
        <f t="shared" si="32"/>
        <v>3</v>
      </c>
      <c r="K1036" s="4">
        <f t="shared" si="33"/>
        <v>3502</v>
      </c>
    </row>
    <row r="1037" spans="1:11" x14ac:dyDescent="0.25">
      <c r="A1037" s="4"/>
      <c r="B1037" s="4">
        <v>350204</v>
      </c>
      <c r="C1037" s="2">
        <v>0</v>
      </c>
      <c r="D1037" s="3">
        <v>0</v>
      </c>
      <c r="E1037" s="1"/>
      <c r="F1037" s="1" t="s">
        <v>1192</v>
      </c>
      <c r="G1037" s="46" t="s">
        <v>516</v>
      </c>
      <c r="H1037" s="46" t="s">
        <v>867</v>
      </c>
      <c r="I1037" s="46" t="s">
        <v>1206</v>
      </c>
      <c r="J1037" s="4">
        <f t="shared" si="32"/>
        <v>3</v>
      </c>
      <c r="K1037" s="4">
        <f t="shared" si="33"/>
        <v>3502</v>
      </c>
    </row>
    <row r="1038" spans="1:11" x14ac:dyDescent="0.25">
      <c r="A1038" s="4"/>
      <c r="B1038" s="4">
        <v>350205</v>
      </c>
      <c r="C1038" s="2">
        <v>0</v>
      </c>
      <c r="D1038" s="3">
        <v>0</v>
      </c>
      <c r="E1038" s="1"/>
      <c r="F1038" s="1" t="s">
        <v>1192</v>
      </c>
      <c r="G1038" s="46" t="s">
        <v>517</v>
      </c>
      <c r="H1038" s="46" t="s">
        <v>867</v>
      </c>
      <c r="I1038" s="46" t="s">
        <v>1206</v>
      </c>
      <c r="J1038" s="4">
        <f t="shared" si="32"/>
        <v>3</v>
      </c>
      <c r="K1038" s="4">
        <f t="shared" si="33"/>
        <v>3502</v>
      </c>
    </row>
    <row r="1039" spans="1:11" x14ac:dyDescent="0.25">
      <c r="A1039" s="4"/>
      <c r="B1039" s="4">
        <v>350206</v>
      </c>
      <c r="C1039" s="2">
        <v>0</v>
      </c>
      <c r="D1039" s="3">
        <v>0</v>
      </c>
      <c r="E1039" s="1"/>
      <c r="F1039" s="1" t="s">
        <v>1192</v>
      </c>
      <c r="G1039" s="46" t="s">
        <v>518</v>
      </c>
      <c r="H1039" s="46" t="s">
        <v>867</v>
      </c>
      <c r="I1039" s="46" t="s">
        <v>1206</v>
      </c>
      <c r="J1039" s="4">
        <f t="shared" si="32"/>
        <v>3</v>
      </c>
      <c r="K1039" s="4">
        <f t="shared" si="33"/>
        <v>3502</v>
      </c>
    </row>
    <row r="1040" spans="1:11" ht="30" x14ac:dyDescent="0.25">
      <c r="A1040" s="4"/>
      <c r="B1040" s="4">
        <v>350301</v>
      </c>
      <c r="C1040" s="2">
        <v>0</v>
      </c>
      <c r="D1040" s="3">
        <v>0</v>
      </c>
      <c r="E1040" s="1"/>
      <c r="F1040" s="1"/>
      <c r="G1040" s="46" t="s">
        <v>251</v>
      </c>
      <c r="H1040" s="46" t="s">
        <v>868</v>
      </c>
      <c r="I1040" s="46" t="s">
        <v>1206</v>
      </c>
      <c r="J1040" s="4">
        <f t="shared" si="32"/>
        <v>3</v>
      </c>
      <c r="K1040" s="4">
        <f t="shared" si="33"/>
        <v>3503</v>
      </c>
    </row>
    <row r="1041" spans="1:11" ht="30" x14ac:dyDescent="0.25">
      <c r="A1041" s="4"/>
      <c r="B1041" s="4">
        <v>350302</v>
      </c>
      <c r="C1041" s="2">
        <v>0</v>
      </c>
      <c r="D1041" s="3">
        <v>0</v>
      </c>
      <c r="E1041" s="1"/>
      <c r="F1041" s="1"/>
      <c r="G1041" s="46" t="s">
        <v>253</v>
      </c>
      <c r="H1041" s="46" t="s">
        <v>868</v>
      </c>
      <c r="I1041" s="46" t="s">
        <v>1206</v>
      </c>
      <c r="J1041" s="4">
        <f t="shared" si="32"/>
        <v>3</v>
      </c>
      <c r="K1041" s="4">
        <f t="shared" si="33"/>
        <v>3503</v>
      </c>
    </row>
    <row r="1042" spans="1:11" ht="30" x14ac:dyDescent="0.25">
      <c r="A1042" s="4"/>
      <c r="B1042" s="4">
        <v>350303</v>
      </c>
      <c r="C1042" s="2">
        <v>0</v>
      </c>
      <c r="D1042" s="3">
        <v>0</v>
      </c>
      <c r="E1042" s="1"/>
      <c r="F1042" s="1"/>
      <c r="G1042" s="46" t="s">
        <v>261</v>
      </c>
      <c r="H1042" s="46" t="s">
        <v>868</v>
      </c>
      <c r="I1042" s="46" t="s">
        <v>1206</v>
      </c>
      <c r="J1042" s="4">
        <f t="shared" si="32"/>
        <v>3</v>
      </c>
      <c r="K1042" s="4">
        <f t="shared" si="33"/>
        <v>3503</v>
      </c>
    </row>
    <row r="1043" spans="1:11" ht="30" x14ac:dyDescent="0.25">
      <c r="A1043" s="4"/>
      <c r="B1043" s="4">
        <v>350304</v>
      </c>
      <c r="C1043" s="2">
        <v>0</v>
      </c>
      <c r="D1043" s="3">
        <v>0</v>
      </c>
      <c r="E1043" s="1"/>
      <c r="F1043" s="1"/>
      <c r="G1043" s="46" t="s">
        <v>262</v>
      </c>
      <c r="H1043" s="46" t="s">
        <v>868</v>
      </c>
      <c r="I1043" s="46" t="s">
        <v>1206</v>
      </c>
      <c r="J1043" s="4">
        <f t="shared" si="32"/>
        <v>3</v>
      </c>
      <c r="K1043" s="4">
        <f t="shared" si="33"/>
        <v>3503</v>
      </c>
    </row>
    <row r="1044" spans="1:11" ht="30" x14ac:dyDescent="0.25">
      <c r="A1044" s="4"/>
      <c r="B1044" s="4">
        <v>350305</v>
      </c>
      <c r="C1044" s="2">
        <v>0</v>
      </c>
      <c r="D1044" s="3">
        <v>0</v>
      </c>
      <c r="E1044" s="1"/>
      <c r="F1044" s="1"/>
      <c r="G1044" s="46" t="s">
        <v>519</v>
      </c>
      <c r="H1044" s="46" t="s">
        <v>868</v>
      </c>
      <c r="I1044" s="46" t="s">
        <v>1206</v>
      </c>
      <c r="J1044" s="4">
        <f t="shared" si="32"/>
        <v>3</v>
      </c>
      <c r="K1044" s="4">
        <f t="shared" si="33"/>
        <v>3503</v>
      </c>
    </row>
    <row r="1045" spans="1:11" ht="30" x14ac:dyDescent="0.25">
      <c r="A1045" s="4"/>
      <c r="B1045" s="4">
        <v>350306</v>
      </c>
      <c r="C1045" s="2">
        <v>0</v>
      </c>
      <c r="D1045" s="3">
        <v>0</v>
      </c>
      <c r="E1045" s="1"/>
      <c r="F1045" s="1"/>
      <c r="G1045" s="46" t="s">
        <v>259</v>
      </c>
      <c r="H1045" s="46" t="s">
        <v>868</v>
      </c>
      <c r="I1045" s="46" t="s">
        <v>1206</v>
      </c>
      <c r="J1045" s="4">
        <f t="shared" si="32"/>
        <v>3</v>
      </c>
      <c r="K1045" s="4">
        <f t="shared" si="33"/>
        <v>3503</v>
      </c>
    </row>
    <row r="1046" spans="1:11" ht="30" x14ac:dyDescent="0.25">
      <c r="A1046" s="4"/>
      <c r="B1046" s="4">
        <v>350307</v>
      </c>
      <c r="C1046" s="2">
        <v>0</v>
      </c>
      <c r="D1046" s="3">
        <v>0</v>
      </c>
      <c r="E1046" s="1"/>
      <c r="F1046" s="1"/>
      <c r="G1046" s="46" t="s">
        <v>256</v>
      </c>
      <c r="H1046" s="46" t="s">
        <v>868</v>
      </c>
      <c r="I1046" s="46" t="s">
        <v>1206</v>
      </c>
      <c r="J1046" s="4">
        <f t="shared" si="32"/>
        <v>3</v>
      </c>
      <c r="K1046" s="4">
        <f t="shared" si="33"/>
        <v>3503</v>
      </c>
    </row>
    <row r="1047" spans="1:11" ht="30" x14ac:dyDescent="0.25">
      <c r="A1047" s="4"/>
      <c r="B1047" s="4">
        <v>350308</v>
      </c>
      <c r="C1047" s="2">
        <v>0</v>
      </c>
      <c r="D1047" s="3">
        <v>0</v>
      </c>
      <c r="E1047" s="1"/>
      <c r="F1047" s="1"/>
      <c r="G1047" s="46" t="s">
        <v>78</v>
      </c>
      <c r="H1047" s="46" t="s">
        <v>868</v>
      </c>
      <c r="I1047" s="46" t="s">
        <v>1206</v>
      </c>
      <c r="J1047" s="4">
        <f t="shared" si="32"/>
        <v>3</v>
      </c>
      <c r="K1047" s="4">
        <f t="shared" si="33"/>
        <v>3503</v>
      </c>
    </row>
    <row r="1048" spans="1:11" ht="30" x14ac:dyDescent="0.25">
      <c r="A1048" s="4"/>
      <c r="B1048" s="4">
        <v>350309</v>
      </c>
      <c r="C1048" s="2">
        <v>0</v>
      </c>
      <c r="D1048" s="3">
        <v>0</v>
      </c>
      <c r="E1048" s="1"/>
      <c r="F1048" s="1"/>
      <c r="G1048" s="46" t="s">
        <v>520</v>
      </c>
      <c r="H1048" s="46" t="s">
        <v>868</v>
      </c>
      <c r="I1048" s="46" t="s">
        <v>1206</v>
      </c>
      <c r="J1048" s="4">
        <f t="shared" si="32"/>
        <v>3</v>
      </c>
      <c r="K1048" s="4">
        <f t="shared" si="33"/>
        <v>3503</v>
      </c>
    </row>
    <row r="1049" spans="1:11" ht="30" x14ac:dyDescent="0.25">
      <c r="A1049" s="4"/>
      <c r="B1049" s="4">
        <v>350310</v>
      </c>
      <c r="C1049" s="2">
        <v>0</v>
      </c>
      <c r="D1049" s="3">
        <v>0</v>
      </c>
      <c r="E1049" s="1"/>
      <c r="F1049" s="1"/>
      <c r="G1049" s="46" t="s">
        <v>263</v>
      </c>
      <c r="H1049" s="46" t="s">
        <v>868</v>
      </c>
      <c r="I1049" s="46" t="s">
        <v>1206</v>
      </c>
      <c r="J1049" s="4">
        <f t="shared" si="32"/>
        <v>3</v>
      </c>
      <c r="K1049" s="4">
        <f t="shared" si="33"/>
        <v>3503</v>
      </c>
    </row>
    <row r="1050" spans="1:11" ht="30" x14ac:dyDescent="0.25">
      <c r="A1050" s="4"/>
      <c r="B1050" s="4">
        <v>350311</v>
      </c>
      <c r="C1050" s="2">
        <v>0</v>
      </c>
      <c r="D1050" s="3">
        <v>0</v>
      </c>
      <c r="E1050" s="1"/>
      <c r="F1050" s="1"/>
      <c r="G1050" s="46" t="s">
        <v>521</v>
      </c>
      <c r="H1050" s="46" t="s">
        <v>868</v>
      </c>
      <c r="I1050" s="46" t="s">
        <v>1206</v>
      </c>
      <c r="J1050" s="4">
        <f t="shared" si="32"/>
        <v>3</v>
      </c>
      <c r="K1050" s="4">
        <f t="shared" si="33"/>
        <v>3503</v>
      </c>
    </row>
    <row r="1051" spans="1:11" ht="30" x14ac:dyDescent="0.25">
      <c r="A1051" s="4"/>
      <c r="B1051" s="4">
        <v>350312</v>
      </c>
      <c r="C1051" s="2">
        <v>0</v>
      </c>
      <c r="D1051" s="3">
        <v>0</v>
      </c>
      <c r="E1051" s="1"/>
      <c r="F1051" s="1"/>
      <c r="G1051" s="46" t="s">
        <v>264</v>
      </c>
      <c r="H1051" s="46" t="s">
        <v>868</v>
      </c>
      <c r="I1051" s="46" t="s">
        <v>1206</v>
      </c>
      <c r="J1051" s="4">
        <f t="shared" si="32"/>
        <v>3</v>
      </c>
      <c r="K1051" s="4">
        <f t="shared" si="33"/>
        <v>3503</v>
      </c>
    </row>
    <row r="1052" spans="1:11" ht="30" x14ac:dyDescent="0.25">
      <c r="A1052" s="4"/>
      <c r="B1052" s="4">
        <v>350313</v>
      </c>
      <c r="C1052" s="2">
        <v>0</v>
      </c>
      <c r="D1052" s="3">
        <v>0</v>
      </c>
      <c r="E1052" s="1"/>
      <c r="F1052" s="1"/>
      <c r="G1052" s="46" t="s">
        <v>266</v>
      </c>
      <c r="H1052" s="46" t="s">
        <v>868</v>
      </c>
      <c r="I1052" s="46" t="s">
        <v>1206</v>
      </c>
      <c r="J1052" s="4">
        <f t="shared" si="32"/>
        <v>3</v>
      </c>
      <c r="K1052" s="4">
        <f t="shared" si="33"/>
        <v>3503</v>
      </c>
    </row>
    <row r="1053" spans="1:11" ht="30" x14ac:dyDescent="0.25">
      <c r="A1053" s="4"/>
      <c r="B1053" s="4">
        <v>350314</v>
      </c>
      <c r="C1053" s="2">
        <v>0</v>
      </c>
      <c r="D1053" s="3">
        <v>0</v>
      </c>
      <c r="E1053" s="1"/>
      <c r="F1053" s="1"/>
      <c r="G1053" s="46" t="s">
        <v>522</v>
      </c>
      <c r="H1053" s="46" t="s">
        <v>868</v>
      </c>
      <c r="I1053" s="46" t="s">
        <v>1206</v>
      </c>
      <c r="J1053" s="4">
        <f t="shared" si="32"/>
        <v>3</v>
      </c>
      <c r="K1053" s="4">
        <f t="shared" si="33"/>
        <v>3503</v>
      </c>
    </row>
    <row r="1054" spans="1:11" ht="30" x14ac:dyDescent="0.25">
      <c r="A1054" s="4"/>
      <c r="B1054" s="4">
        <v>350315</v>
      </c>
      <c r="C1054" s="2">
        <v>0</v>
      </c>
      <c r="D1054" s="3">
        <v>0</v>
      </c>
      <c r="E1054" s="1"/>
      <c r="F1054" s="1"/>
      <c r="G1054" s="46" t="s">
        <v>269</v>
      </c>
      <c r="H1054" s="46" t="s">
        <v>868</v>
      </c>
      <c r="I1054" s="46" t="s">
        <v>1206</v>
      </c>
      <c r="J1054" s="4">
        <f t="shared" si="32"/>
        <v>3</v>
      </c>
      <c r="K1054" s="4">
        <f t="shared" si="33"/>
        <v>3503</v>
      </c>
    </row>
    <row r="1055" spans="1:11" ht="30" x14ac:dyDescent="0.25">
      <c r="A1055" s="4"/>
      <c r="B1055" s="4">
        <v>350316</v>
      </c>
      <c r="C1055" s="2">
        <v>0</v>
      </c>
      <c r="D1055" s="3">
        <v>0</v>
      </c>
      <c r="E1055" s="1"/>
      <c r="F1055" s="1"/>
      <c r="G1055" s="46" t="s">
        <v>523</v>
      </c>
      <c r="H1055" s="46" t="s">
        <v>868</v>
      </c>
      <c r="I1055" s="46" t="s">
        <v>1206</v>
      </c>
      <c r="J1055" s="4">
        <f t="shared" si="32"/>
        <v>3</v>
      </c>
      <c r="K1055" s="4">
        <f t="shared" si="33"/>
        <v>3503</v>
      </c>
    </row>
    <row r="1056" spans="1:11" ht="30" x14ac:dyDescent="0.25">
      <c r="A1056" s="4"/>
      <c r="B1056" s="4">
        <v>350317</v>
      </c>
      <c r="C1056" s="2">
        <v>0</v>
      </c>
      <c r="D1056" s="3">
        <v>0</v>
      </c>
      <c r="E1056" s="1"/>
      <c r="F1056" s="1"/>
      <c r="G1056" s="46" t="s">
        <v>524</v>
      </c>
      <c r="H1056" s="46" t="s">
        <v>868</v>
      </c>
      <c r="I1056" s="46" t="s">
        <v>1206</v>
      </c>
      <c r="J1056" s="4">
        <f t="shared" si="32"/>
        <v>3</v>
      </c>
      <c r="K1056" s="4">
        <f t="shared" si="33"/>
        <v>3503</v>
      </c>
    </row>
    <row r="1057" spans="1:11" ht="30" x14ac:dyDescent="0.25">
      <c r="A1057" s="4"/>
      <c r="B1057" s="4">
        <v>350318</v>
      </c>
      <c r="C1057" s="2">
        <v>0</v>
      </c>
      <c r="D1057" s="3">
        <v>0</v>
      </c>
      <c r="E1057" s="1"/>
      <c r="F1057" s="1"/>
      <c r="G1057" s="46" t="s">
        <v>525</v>
      </c>
      <c r="H1057" s="46" t="s">
        <v>868</v>
      </c>
      <c r="I1057" s="46" t="s">
        <v>1206</v>
      </c>
      <c r="J1057" s="4">
        <f t="shared" si="32"/>
        <v>3</v>
      </c>
      <c r="K1057" s="4">
        <f t="shared" si="33"/>
        <v>3503</v>
      </c>
    </row>
    <row r="1058" spans="1:11" ht="30" x14ac:dyDescent="0.25">
      <c r="A1058" s="4"/>
      <c r="B1058" s="4">
        <v>350401</v>
      </c>
      <c r="C1058" s="2">
        <v>0</v>
      </c>
      <c r="D1058" s="3">
        <v>0</v>
      </c>
      <c r="E1058" s="1"/>
      <c r="F1058" s="1"/>
      <c r="G1058" s="46" t="s">
        <v>526</v>
      </c>
      <c r="H1058" s="46" t="s">
        <v>869</v>
      </c>
      <c r="I1058" s="46" t="s">
        <v>1206</v>
      </c>
      <c r="J1058" s="4">
        <f t="shared" si="32"/>
        <v>3</v>
      </c>
      <c r="K1058" s="4">
        <f t="shared" si="33"/>
        <v>3504</v>
      </c>
    </row>
    <row r="1059" spans="1:11" ht="30" x14ac:dyDescent="0.25">
      <c r="A1059" s="4"/>
      <c r="B1059" s="4">
        <v>350403</v>
      </c>
      <c r="C1059" s="2">
        <v>0</v>
      </c>
      <c r="D1059" s="3">
        <v>0</v>
      </c>
      <c r="E1059" s="1"/>
      <c r="F1059" s="1"/>
      <c r="G1059" s="46" t="s">
        <v>527</v>
      </c>
      <c r="H1059" s="46" t="s">
        <v>869</v>
      </c>
      <c r="I1059" s="46" t="s">
        <v>1206</v>
      </c>
      <c r="J1059" s="4">
        <f t="shared" si="32"/>
        <v>3</v>
      </c>
      <c r="K1059" s="4">
        <f t="shared" si="33"/>
        <v>3504</v>
      </c>
    </row>
    <row r="1060" spans="1:11" ht="30" x14ac:dyDescent="0.25">
      <c r="A1060" s="4"/>
      <c r="B1060" s="4">
        <v>350404</v>
      </c>
      <c r="C1060" s="2">
        <v>0</v>
      </c>
      <c r="D1060" s="3">
        <v>0</v>
      </c>
      <c r="E1060" s="1"/>
      <c r="F1060" s="1"/>
      <c r="G1060" s="46" t="s">
        <v>528</v>
      </c>
      <c r="H1060" s="46" t="s">
        <v>869</v>
      </c>
      <c r="I1060" s="46" t="s">
        <v>1206</v>
      </c>
      <c r="J1060" s="4">
        <f t="shared" si="32"/>
        <v>3</v>
      </c>
      <c r="K1060" s="4">
        <f t="shared" si="33"/>
        <v>3504</v>
      </c>
    </row>
    <row r="1061" spans="1:11" x14ac:dyDescent="0.25">
      <c r="A1061" s="4"/>
      <c r="B1061" s="4">
        <v>350407</v>
      </c>
      <c r="C1061" s="2">
        <v>0</v>
      </c>
      <c r="D1061" s="3">
        <v>0</v>
      </c>
      <c r="E1061" s="1"/>
      <c r="F1061" s="1"/>
      <c r="G1061" s="46" t="s">
        <v>1085</v>
      </c>
      <c r="H1061" s="46" t="s">
        <v>869</v>
      </c>
      <c r="I1061" s="46" t="s">
        <v>1206</v>
      </c>
      <c r="J1061" s="4">
        <f t="shared" si="32"/>
        <v>3</v>
      </c>
      <c r="K1061" s="4">
        <f t="shared" si="33"/>
        <v>3504</v>
      </c>
    </row>
    <row r="1062" spans="1:11" x14ac:dyDescent="0.25">
      <c r="A1062" s="4"/>
      <c r="B1062" s="4">
        <v>350412</v>
      </c>
      <c r="C1062" s="2">
        <v>0</v>
      </c>
      <c r="D1062" s="3">
        <v>0</v>
      </c>
      <c r="E1062" s="1"/>
      <c r="F1062" s="1"/>
      <c r="G1062" s="46" t="s">
        <v>524</v>
      </c>
      <c r="H1062" s="46" t="s">
        <v>869</v>
      </c>
      <c r="I1062" s="46" t="s">
        <v>1206</v>
      </c>
      <c r="J1062" s="4">
        <f t="shared" si="32"/>
        <v>3</v>
      </c>
      <c r="K1062" s="4">
        <f t="shared" si="33"/>
        <v>3504</v>
      </c>
    </row>
    <row r="1063" spans="1:11" ht="30" x14ac:dyDescent="0.25">
      <c r="A1063" s="4">
        <v>41</v>
      </c>
      <c r="B1063" s="4">
        <v>410101</v>
      </c>
      <c r="C1063" s="2">
        <v>0</v>
      </c>
      <c r="D1063" s="3">
        <v>0</v>
      </c>
      <c r="E1063" s="1"/>
      <c r="F1063" s="1"/>
      <c r="G1063" s="46" t="s">
        <v>529</v>
      </c>
      <c r="H1063" s="46" t="s">
        <v>870</v>
      </c>
      <c r="I1063" s="46" t="s">
        <v>942</v>
      </c>
      <c r="J1063" s="4">
        <f t="shared" si="32"/>
        <v>4</v>
      </c>
      <c r="K1063" s="4">
        <f t="shared" si="33"/>
        <v>4101</v>
      </c>
    </row>
    <row r="1064" spans="1:11" ht="30" x14ac:dyDescent="0.25">
      <c r="A1064" s="4"/>
      <c r="B1064" s="4">
        <v>410102</v>
      </c>
      <c r="C1064" s="2">
        <v>0</v>
      </c>
      <c r="D1064" s="3">
        <v>0</v>
      </c>
      <c r="E1064" s="1"/>
      <c r="F1064" s="1"/>
      <c r="G1064" s="46" t="s">
        <v>530</v>
      </c>
      <c r="H1064" s="46" t="s">
        <v>870</v>
      </c>
      <c r="I1064" s="46" t="s">
        <v>942</v>
      </c>
      <c r="J1064" s="4">
        <f t="shared" si="32"/>
        <v>4</v>
      </c>
      <c r="K1064" s="4">
        <f t="shared" si="33"/>
        <v>4101</v>
      </c>
    </row>
    <row r="1065" spans="1:11" ht="30" x14ac:dyDescent="0.25">
      <c r="A1065" s="4"/>
      <c r="B1065" s="4">
        <v>410103</v>
      </c>
      <c r="C1065" s="2">
        <v>0</v>
      </c>
      <c r="D1065" s="3">
        <v>0</v>
      </c>
      <c r="E1065" s="1"/>
      <c r="F1065" s="1"/>
      <c r="G1065" s="46" t="s">
        <v>531</v>
      </c>
      <c r="H1065" s="46" t="s">
        <v>870</v>
      </c>
      <c r="I1065" s="46" t="s">
        <v>942</v>
      </c>
      <c r="J1065" s="4">
        <f t="shared" si="32"/>
        <v>4</v>
      </c>
      <c r="K1065" s="4">
        <f t="shared" si="33"/>
        <v>4101</v>
      </c>
    </row>
    <row r="1066" spans="1:11" ht="30" x14ac:dyDescent="0.25">
      <c r="A1066" s="4"/>
      <c r="B1066" s="4">
        <v>410104</v>
      </c>
      <c r="C1066" s="2">
        <v>0</v>
      </c>
      <c r="D1066" s="3">
        <v>0</v>
      </c>
      <c r="E1066" s="1"/>
      <c r="F1066" s="1"/>
      <c r="G1066" s="46" t="s">
        <v>532</v>
      </c>
      <c r="H1066" s="46" t="s">
        <v>870</v>
      </c>
      <c r="I1066" s="46" t="s">
        <v>942</v>
      </c>
      <c r="J1066" s="4">
        <f t="shared" si="32"/>
        <v>4</v>
      </c>
      <c r="K1066" s="4">
        <f t="shared" si="33"/>
        <v>4101</v>
      </c>
    </row>
    <row r="1067" spans="1:11" ht="30" x14ac:dyDescent="0.25">
      <c r="A1067" s="4"/>
      <c r="B1067" s="4">
        <v>410105</v>
      </c>
      <c r="C1067" s="2">
        <v>0</v>
      </c>
      <c r="D1067" s="3">
        <v>0</v>
      </c>
      <c r="E1067" s="1"/>
      <c r="F1067" s="1"/>
      <c r="G1067" s="46" t="s">
        <v>533</v>
      </c>
      <c r="H1067" s="46" t="s">
        <v>870</v>
      </c>
      <c r="I1067" s="46" t="s">
        <v>942</v>
      </c>
      <c r="J1067" s="4">
        <f t="shared" si="32"/>
        <v>4</v>
      </c>
      <c r="K1067" s="4">
        <f t="shared" si="33"/>
        <v>4101</v>
      </c>
    </row>
    <row r="1068" spans="1:11" ht="30" x14ac:dyDescent="0.25">
      <c r="A1068" s="4"/>
      <c r="B1068" s="4">
        <v>410106</v>
      </c>
      <c r="C1068" s="2">
        <v>0</v>
      </c>
      <c r="D1068" s="3">
        <v>0</v>
      </c>
      <c r="E1068" s="1"/>
      <c r="F1068" s="1"/>
      <c r="G1068" s="46" t="s">
        <v>534</v>
      </c>
      <c r="H1068" s="46" t="s">
        <v>870</v>
      </c>
      <c r="I1068" s="46" t="s">
        <v>942</v>
      </c>
      <c r="J1068" s="4">
        <f t="shared" si="32"/>
        <v>4</v>
      </c>
      <c r="K1068" s="4">
        <f t="shared" si="33"/>
        <v>4101</v>
      </c>
    </row>
    <row r="1069" spans="1:11" ht="30" x14ac:dyDescent="0.25">
      <c r="A1069" s="4"/>
      <c r="B1069" s="4">
        <v>410107</v>
      </c>
      <c r="C1069" s="2">
        <v>0</v>
      </c>
      <c r="D1069" s="3">
        <v>0</v>
      </c>
      <c r="E1069" s="1"/>
      <c r="F1069" s="1"/>
      <c r="G1069" s="46" t="s">
        <v>535</v>
      </c>
      <c r="H1069" s="46" t="s">
        <v>870</v>
      </c>
      <c r="I1069" s="46" t="s">
        <v>942</v>
      </c>
      <c r="J1069" s="4">
        <f t="shared" si="32"/>
        <v>4</v>
      </c>
      <c r="K1069" s="4">
        <f t="shared" si="33"/>
        <v>4101</v>
      </c>
    </row>
    <row r="1070" spans="1:11" ht="30" x14ac:dyDescent="0.25">
      <c r="A1070" s="4"/>
      <c r="B1070" s="4">
        <v>410108</v>
      </c>
      <c r="C1070" s="2">
        <v>0</v>
      </c>
      <c r="D1070" s="3">
        <v>0</v>
      </c>
      <c r="E1070" s="1"/>
      <c r="F1070" s="1"/>
      <c r="G1070" s="46" t="s">
        <v>536</v>
      </c>
      <c r="H1070" s="46" t="s">
        <v>870</v>
      </c>
      <c r="I1070" s="46" t="s">
        <v>942</v>
      </c>
      <c r="J1070" s="4">
        <f t="shared" si="32"/>
        <v>4</v>
      </c>
      <c r="K1070" s="4">
        <f t="shared" si="33"/>
        <v>4101</v>
      </c>
    </row>
    <row r="1071" spans="1:11" ht="30" x14ac:dyDescent="0.25">
      <c r="A1071" s="4"/>
      <c r="B1071" s="4">
        <v>410109</v>
      </c>
      <c r="C1071" s="2">
        <v>0</v>
      </c>
      <c r="D1071" s="3">
        <v>0</v>
      </c>
      <c r="E1071" s="1"/>
      <c r="F1071" s="1"/>
      <c r="G1071" s="46" t="s">
        <v>1086</v>
      </c>
      <c r="H1071" s="46" t="s">
        <v>870</v>
      </c>
      <c r="I1071" s="46" t="s">
        <v>942</v>
      </c>
      <c r="J1071" s="4">
        <f t="shared" si="32"/>
        <v>4</v>
      </c>
      <c r="K1071" s="4">
        <f t="shared" si="33"/>
        <v>4101</v>
      </c>
    </row>
    <row r="1072" spans="1:11" ht="30" x14ac:dyDescent="0.25">
      <c r="B1072" s="4">
        <v>410110</v>
      </c>
      <c r="C1072" s="2">
        <v>0</v>
      </c>
      <c r="D1072" s="3">
        <v>0</v>
      </c>
      <c r="E1072" s="1"/>
      <c r="F1072" s="1"/>
      <c r="G1072" s="46" t="s">
        <v>1207</v>
      </c>
      <c r="H1072" s="46" t="s">
        <v>870</v>
      </c>
      <c r="I1072" s="46" t="s">
        <v>942</v>
      </c>
      <c r="J1072" s="4">
        <f t="shared" si="32"/>
        <v>4</v>
      </c>
      <c r="K1072" s="4">
        <f t="shared" si="33"/>
        <v>4101</v>
      </c>
    </row>
    <row r="1073" spans="1:11" ht="30" x14ac:dyDescent="0.25">
      <c r="A1073" s="4"/>
      <c r="B1073" s="4">
        <v>410190</v>
      </c>
      <c r="C1073" s="2">
        <v>0</v>
      </c>
      <c r="D1073" s="3">
        <v>0</v>
      </c>
      <c r="E1073" s="1"/>
      <c r="F1073" s="1"/>
      <c r="G1073" s="46" t="s">
        <v>1087</v>
      </c>
      <c r="H1073" s="46" t="s">
        <v>870</v>
      </c>
      <c r="I1073" s="46" t="s">
        <v>942</v>
      </c>
      <c r="J1073" s="4">
        <f t="shared" si="32"/>
        <v>4</v>
      </c>
      <c r="K1073" s="4">
        <f t="shared" si="33"/>
        <v>4101</v>
      </c>
    </row>
    <row r="1074" spans="1:11" ht="30" x14ac:dyDescent="0.25">
      <c r="A1074" s="4">
        <v>42</v>
      </c>
      <c r="B1074" s="4">
        <v>420101</v>
      </c>
      <c r="C1074" s="2">
        <v>0</v>
      </c>
      <c r="D1074" s="3">
        <v>0</v>
      </c>
      <c r="E1074" s="1"/>
      <c r="F1074" s="1"/>
      <c r="G1074" s="46" t="s">
        <v>1088</v>
      </c>
      <c r="H1074" s="46" t="s">
        <v>871</v>
      </c>
      <c r="I1074" s="46" t="s">
        <v>943</v>
      </c>
      <c r="J1074" s="4">
        <f t="shared" si="32"/>
        <v>4</v>
      </c>
      <c r="K1074" s="4">
        <f t="shared" si="33"/>
        <v>4201</v>
      </c>
    </row>
    <row r="1075" spans="1:11" ht="30" x14ac:dyDescent="0.25">
      <c r="A1075" s="4"/>
      <c r="B1075" s="4">
        <v>420102</v>
      </c>
      <c r="C1075" s="2">
        <v>0</v>
      </c>
      <c r="D1075" s="3">
        <v>0</v>
      </c>
      <c r="E1075" s="1"/>
      <c r="F1075" s="1"/>
      <c r="G1075" s="46" t="s">
        <v>1089</v>
      </c>
      <c r="H1075" s="46" t="s">
        <v>871</v>
      </c>
      <c r="I1075" s="46" t="s">
        <v>943</v>
      </c>
      <c r="J1075" s="4">
        <f t="shared" si="32"/>
        <v>4</v>
      </c>
      <c r="K1075" s="4">
        <f t="shared" si="33"/>
        <v>4201</v>
      </c>
    </row>
    <row r="1076" spans="1:11" ht="30" x14ac:dyDescent="0.25">
      <c r="A1076" s="4"/>
      <c r="B1076" s="4">
        <v>420103</v>
      </c>
      <c r="C1076" s="2">
        <v>0</v>
      </c>
      <c r="D1076" s="3">
        <v>0</v>
      </c>
      <c r="E1076" s="1"/>
      <c r="F1076" s="1"/>
      <c r="G1076" s="46" t="s">
        <v>1090</v>
      </c>
      <c r="H1076" s="46" t="s">
        <v>871</v>
      </c>
      <c r="I1076" s="46" t="s">
        <v>943</v>
      </c>
      <c r="J1076" s="4">
        <f t="shared" si="32"/>
        <v>4</v>
      </c>
      <c r="K1076" s="4">
        <f t="shared" si="33"/>
        <v>4201</v>
      </c>
    </row>
    <row r="1077" spans="1:11" ht="30" x14ac:dyDescent="0.25">
      <c r="A1077" s="4"/>
      <c r="B1077" s="4">
        <v>420104</v>
      </c>
      <c r="C1077" s="2">
        <v>0</v>
      </c>
      <c r="D1077" s="3">
        <v>0</v>
      </c>
      <c r="E1077" s="1"/>
      <c r="F1077" s="1"/>
      <c r="G1077" s="46" t="s">
        <v>1091</v>
      </c>
      <c r="H1077" s="46" t="s">
        <v>871</v>
      </c>
      <c r="I1077" s="46" t="s">
        <v>943</v>
      </c>
      <c r="J1077" s="4">
        <f t="shared" si="32"/>
        <v>4</v>
      </c>
      <c r="K1077" s="4">
        <f t="shared" si="33"/>
        <v>4201</v>
      </c>
    </row>
    <row r="1078" spans="1:11" ht="30" x14ac:dyDescent="0.25">
      <c r="A1078" s="4"/>
      <c r="B1078" s="4">
        <v>420107</v>
      </c>
      <c r="C1078" s="2">
        <v>0</v>
      </c>
      <c r="D1078" s="3">
        <v>0</v>
      </c>
      <c r="E1078" s="1"/>
      <c r="F1078" s="1"/>
      <c r="G1078" s="46" t="s">
        <v>1092</v>
      </c>
      <c r="H1078" s="46" t="s">
        <v>871</v>
      </c>
      <c r="I1078" s="46" t="s">
        <v>943</v>
      </c>
      <c r="J1078" s="4">
        <f t="shared" si="32"/>
        <v>4</v>
      </c>
      <c r="K1078" s="4">
        <f t="shared" si="33"/>
        <v>4201</v>
      </c>
    </row>
    <row r="1079" spans="1:11" ht="30" x14ac:dyDescent="0.25">
      <c r="A1079" s="4"/>
      <c r="B1079" s="4">
        <v>420108</v>
      </c>
      <c r="C1079" s="2">
        <v>0</v>
      </c>
      <c r="D1079" s="3">
        <v>0</v>
      </c>
      <c r="E1079" s="1"/>
      <c r="F1079" s="1"/>
      <c r="G1079" s="46" t="s">
        <v>1093</v>
      </c>
      <c r="H1079" s="46" t="s">
        <v>871</v>
      </c>
      <c r="I1079" s="46" t="s">
        <v>943</v>
      </c>
      <c r="J1079" s="4">
        <f t="shared" si="32"/>
        <v>4</v>
      </c>
      <c r="K1079" s="4">
        <f t="shared" si="33"/>
        <v>4201</v>
      </c>
    </row>
    <row r="1080" spans="1:11" ht="30" x14ac:dyDescent="0.25">
      <c r="A1080" s="4"/>
      <c r="B1080" s="4">
        <v>420109</v>
      </c>
      <c r="C1080" s="2">
        <v>0</v>
      </c>
      <c r="D1080" s="3">
        <v>0</v>
      </c>
      <c r="E1080" s="1"/>
      <c r="F1080" s="1"/>
      <c r="G1080" s="46" t="s">
        <v>1094</v>
      </c>
      <c r="H1080" s="46" t="s">
        <v>871</v>
      </c>
      <c r="I1080" s="46" t="s">
        <v>943</v>
      </c>
      <c r="J1080" s="4">
        <f t="shared" si="32"/>
        <v>4</v>
      </c>
      <c r="K1080" s="4">
        <f t="shared" si="33"/>
        <v>4201</v>
      </c>
    </row>
    <row r="1081" spans="1:11" ht="30" x14ac:dyDescent="0.25">
      <c r="A1081" s="4"/>
      <c r="B1081" s="4">
        <v>420110</v>
      </c>
      <c r="C1081" s="2">
        <v>0</v>
      </c>
      <c r="D1081" s="3">
        <v>0</v>
      </c>
      <c r="E1081" s="1"/>
      <c r="F1081" s="1"/>
      <c r="G1081" s="46" t="s">
        <v>1095</v>
      </c>
      <c r="H1081" s="46" t="s">
        <v>871</v>
      </c>
      <c r="I1081" s="46" t="s">
        <v>943</v>
      </c>
      <c r="J1081" s="4">
        <f t="shared" si="32"/>
        <v>4</v>
      </c>
      <c r="K1081" s="4">
        <f t="shared" si="33"/>
        <v>4201</v>
      </c>
    </row>
    <row r="1082" spans="1:11" ht="30" x14ac:dyDescent="0.25">
      <c r="A1082" s="4"/>
      <c r="B1082" s="4">
        <v>420111</v>
      </c>
      <c r="C1082" s="2">
        <v>0</v>
      </c>
      <c r="D1082" s="3">
        <v>0</v>
      </c>
      <c r="E1082" s="1"/>
      <c r="F1082" s="1"/>
      <c r="G1082" s="46" t="s">
        <v>1096</v>
      </c>
      <c r="H1082" s="46" t="s">
        <v>871</v>
      </c>
      <c r="I1082" s="46" t="s">
        <v>943</v>
      </c>
      <c r="J1082" s="4">
        <f t="shared" si="32"/>
        <v>4</v>
      </c>
      <c r="K1082" s="4">
        <f t="shared" si="33"/>
        <v>4201</v>
      </c>
    </row>
    <row r="1083" spans="1:11" ht="30" x14ac:dyDescent="0.25">
      <c r="A1083" s="4"/>
      <c r="B1083" s="4">
        <v>420112</v>
      </c>
      <c r="C1083" s="2">
        <v>0</v>
      </c>
      <c r="D1083" s="3">
        <v>0</v>
      </c>
      <c r="E1083" s="1"/>
      <c r="F1083" s="1"/>
      <c r="G1083" s="46" t="s">
        <v>1097</v>
      </c>
      <c r="H1083" s="46" t="s">
        <v>871</v>
      </c>
      <c r="I1083" s="46" t="s">
        <v>943</v>
      </c>
      <c r="J1083" s="4">
        <f t="shared" si="32"/>
        <v>4</v>
      </c>
      <c r="K1083" s="4">
        <f t="shared" si="33"/>
        <v>4201</v>
      </c>
    </row>
    <row r="1084" spans="1:11" ht="30" x14ac:dyDescent="0.25">
      <c r="A1084" s="4"/>
      <c r="B1084" s="4">
        <v>420113</v>
      </c>
      <c r="C1084" s="2">
        <v>0</v>
      </c>
      <c r="D1084" s="3">
        <v>0</v>
      </c>
      <c r="E1084" s="1"/>
      <c r="F1084" s="1"/>
      <c r="G1084" s="46" t="s">
        <v>1098</v>
      </c>
      <c r="H1084" s="46" t="s">
        <v>871</v>
      </c>
      <c r="I1084" s="46" t="s">
        <v>943</v>
      </c>
      <c r="J1084" s="4">
        <f t="shared" si="32"/>
        <v>4</v>
      </c>
      <c r="K1084" s="4">
        <f t="shared" si="33"/>
        <v>4201</v>
      </c>
    </row>
    <row r="1085" spans="1:11" ht="45" x14ac:dyDescent="0.25">
      <c r="A1085" s="4"/>
      <c r="B1085" s="4">
        <v>420114</v>
      </c>
      <c r="C1085" s="2">
        <v>0</v>
      </c>
      <c r="D1085" s="3">
        <v>0</v>
      </c>
      <c r="E1085" s="1"/>
      <c r="F1085" s="1"/>
      <c r="G1085" s="46" t="s">
        <v>1099</v>
      </c>
      <c r="H1085" s="46" t="s">
        <v>871</v>
      </c>
      <c r="I1085" s="46" t="s">
        <v>943</v>
      </c>
      <c r="J1085" s="4">
        <f t="shared" si="32"/>
        <v>4</v>
      </c>
      <c r="K1085" s="4">
        <f t="shared" si="33"/>
        <v>4201</v>
      </c>
    </row>
    <row r="1086" spans="1:11" ht="30" x14ac:dyDescent="0.25">
      <c r="A1086" s="4"/>
      <c r="B1086" s="4">
        <v>420116</v>
      </c>
      <c r="C1086" s="2">
        <v>0</v>
      </c>
      <c r="D1086" s="3">
        <v>0</v>
      </c>
      <c r="E1086" s="1"/>
      <c r="F1086" s="1"/>
      <c r="G1086" s="46" t="s">
        <v>1100</v>
      </c>
      <c r="H1086" s="46" t="s">
        <v>871</v>
      </c>
      <c r="I1086" s="46" t="s">
        <v>943</v>
      </c>
      <c r="J1086" s="4">
        <f t="shared" si="32"/>
        <v>4</v>
      </c>
      <c r="K1086" s="4">
        <f t="shared" si="33"/>
        <v>4201</v>
      </c>
    </row>
    <row r="1087" spans="1:11" ht="30" x14ac:dyDescent="0.25">
      <c r="A1087" s="4"/>
      <c r="B1087" s="4">
        <v>420117</v>
      </c>
      <c r="C1087" s="2">
        <v>0</v>
      </c>
      <c r="D1087" s="3">
        <v>0</v>
      </c>
      <c r="E1087" s="1"/>
      <c r="F1087" s="1"/>
      <c r="G1087" s="46" t="s">
        <v>1101</v>
      </c>
      <c r="H1087" s="46" t="s">
        <v>871</v>
      </c>
      <c r="I1087" s="46" t="s">
        <v>943</v>
      </c>
      <c r="J1087" s="4">
        <f t="shared" si="32"/>
        <v>4</v>
      </c>
      <c r="K1087" s="4">
        <f t="shared" si="33"/>
        <v>4201</v>
      </c>
    </row>
    <row r="1088" spans="1:11" ht="30" x14ac:dyDescent="0.25">
      <c r="A1088" s="4"/>
      <c r="B1088" s="4">
        <v>420118</v>
      </c>
      <c r="C1088" s="2">
        <v>0</v>
      </c>
      <c r="D1088" s="3">
        <v>0</v>
      </c>
      <c r="E1088" s="1"/>
      <c r="F1088" s="1"/>
      <c r="G1088" s="46" t="s">
        <v>537</v>
      </c>
      <c r="H1088" s="46" t="s">
        <v>871</v>
      </c>
      <c r="I1088" s="46" t="s">
        <v>943</v>
      </c>
      <c r="J1088" s="4">
        <f t="shared" si="32"/>
        <v>4</v>
      </c>
      <c r="K1088" s="4">
        <f t="shared" si="33"/>
        <v>4201</v>
      </c>
    </row>
    <row r="1089" spans="1:11" ht="30" x14ac:dyDescent="0.25">
      <c r="A1089" s="4"/>
      <c r="B1089" s="4">
        <v>420119</v>
      </c>
      <c r="C1089" s="2">
        <v>0</v>
      </c>
      <c r="D1089" s="3">
        <v>0</v>
      </c>
      <c r="E1089" s="1"/>
      <c r="F1089" s="1"/>
      <c r="G1089" s="46" t="s">
        <v>1102</v>
      </c>
      <c r="H1089" s="46" t="s">
        <v>871</v>
      </c>
      <c r="I1089" s="46" t="s">
        <v>943</v>
      </c>
      <c r="J1089" s="4">
        <f t="shared" si="32"/>
        <v>4</v>
      </c>
      <c r="K1089" s="4">
        <f t="shared" si="33"/>
        <v>4201</v>
      </c>
    </row>
    <row r="1090" spans="1:11" ht="30" x14ac:dyDescent="0.25">
      <c r="A1090" s="4"/>
      <c r="B1090" s="4">
        <v>420120</v>
      </c>
      <c r="C1090" s="2">
        <v>0</v>
      </c>
      <c r="D1090" s="3">
        <v>0</v>
      </c>
      <c r="E1090" s="1"/>
      <c r="F1090" s="1"/>
      <c r="G1090" s="46" t="s">
        <v>1103</v>
      </c>
      <c r="H1090" s="46" t="s">
        <v>871</v>
      </c>
      <c r="I1090" s="46" t="s">
        <v>943</v>
      </c>
      <c r="J1090" s="4">
        <f t="shared" si="32"/>
        <v>4</v>
      </c>
      <c r="K1090" s="4">
        <f t="shared" si="33"/>
        <v>4201</v>
      </c>
    </row>
    <row r="1091" spans="1:11" ht="30" x14ac:dyDescent="0.25">
      <c r="A1091" s="4"/>
      <c r="B1091" s="4">
        <v>420121</v>
      </c>
      <c r="C1091" s="2">
        <v>0</v>
      </c>
      <c r="D1091" s="3">
        <v>0</v>
      </c>
      <c r="E1091" s="1"/>
      <c r="F1091" s="1"/>
      <c r="G1091" s="46" t="s">
        <v>1104</v>
      </c>
      <c r="H1091" s="46" t="s">
        <v>871</v>
      </c>
      <c r="I1091" s="46" t="s">
        <v>943</v>
      </c>
      <c r="J1091" s="4">
        <f t="shared" si="32"/>
        <v>4</v>
      </c>
      <c r="K1091" s="4">
        <f t="shared" si="33"/>
        <v>4201</v>
      </c>
    </row>
    <row r="1092" spans="1:11" x14ac:dyDescent="0.25">
      <c r="A1092" s="4"/>
      <c r="B1092" s="4">
        <v>420201</v>
      </c>
      <c r="C1092" s="2">
        <v>0</v>
      </c>
      <c r="D1092" s="3">
        <v>0</v>
      </c>
      <c r="E1092" s="1"/>
      <c r="F1092" s="1"/>
      <c r="G1092" s="46" t="s">
        <v>538</v>
      </c>
      <c r="H1092" s="46" t="s">
        <v>123</v>
      </c>
      <c r="I1092" s="46" t="s">
        <v>943</v>
      </c>
      <c r="J1092" s="4">
        <f t="shared" ref="J1092:J1155" si="34">+VALUE(LEFT(B1092,1))</f>
        <v>4</v>
      </c>
      <c r="K1092" s="4">
        <f t="shared" ref="K1092:K1155" si="35">+VALUE(LEFT(B1092,4))</f>
        <v>4202</v>
      </c>
    </row>
    <row r="1093" spans="1:11" x14ac:dyDescent="0.25">
      <c r="A1093" s="4"/>
      <c r="B1093" s="4">
        <v>420202</v>
      </c>
      <c r="C1093" s="2">
        <v>0</v>
      </c>
      <c r="D1093" s="3">
        <v>0</v>
      </c>
      <c r="E1093" s="1"/>
      <c r="F1093" s="1"/>
      <c r="G1093" s="46" t="s">
        <v>539</v>
      </c>
      <c r="H1093" s="46" t="s">
        <v>123</v>
      </c>
      <c r="I1093" s="46" t="s">
        <v>943</v>
      </c>
      <c r="J1093" s="4">
        <f t="shared" si="34"/>
        <v>4</v>
      </c>
      <c r="K1093" s="4">
        <f t="shared" si="35"/>
        <v>4202</v>
      </c>
    </row>
    <row r="1094" spans="1:11" x14ac:dyDescent="0.25">
      <c r="A1094" s="4"/>
      <c r="B1094" s="4">
        <v>420401</v>
      </c>
      <c r="C1094" s="2">
        <v>0</v>
      </c>
      <c r="D1094" s="3">
        <v>0</v>
      </c>
      <c r="E1094" s="1"/>
      <c r="F1094" s="1"/>
      <c r="G1094" s="46" t="s">
        <v>72</v>
      </c>
      <c r="H1094" s="46" t="s">
        <v>872</v>
      </c>
      <c r="I1094" s="46" t="s">
        <v>943</v>
      </c>
      <c r="J1094" s="4">
        <f t="shared" si="34"/>
        <v>4</v>
      </c>
      <c r="K1094" s="4">
        <f t="shared" si="35"/>
        <v>4204</v>
      </c>
    </row>
    <row r="1095" spans="1:11" x14ac:dyDescent="0.25">
      <c r="A1095" s="4"/>
      <c r="B1095" s="4">
        <v>420402</v>
      </c>
      <c r="C1095" s="2">
        <v>0</v>
      </c>
      <c r="D1095" s="3">
        <v>0</v>
      </c>
      <c r="E1095" s="1"/>
      <c r="F1095" s="1"/>
      <c r="G1095" s="46" t="s">
        <v>73</v>
      </c>
      <c r="H1095" s="46" t="s">
        <v>872</v>
      </c>
      <c r="I1095" s="46" t="s">
        <v>943</v>
      </c>
      <c r="J1095" s="4">
        <f t="shared" si="34"/>
        <v>4</v>
      </c>
      <c r="K1095" s="4">
        <f t="shared" si="35"/>
        <v>4204</v>
      </c>
    </row>
    <row r="1096" spans="1:11" x14ac:dyDescent="0.25">
      <c r="A1096" s="4"/>
      <c r="B1096" s="4">
        <v>420403</v>
      </c>
      <c r="C1096" s="2">
        <v>0</v>
      </c>
      <c r="D1096" s="3">
        <v>0</v>
      </c>
      <c r="E1096" s="1"/>
      <c r="F1096" s="1"/>
      <c r="G1096" s="46" t="s">
        <v>74</v>
      </c>
      <c r="H1096" s="46" t="s">
        <v>872</v>
      </c>
      <c r="I1096" s="46" t="s">
        <v>943</v>
      </c>
      <c r="J1096" s="4">
        <f t="shared" si="34"/>
        <v>4</v>
      </c>
      <c r="K1096" s="4">
        <f t="shared" si="35"/>
        <v>4204</v>
      </c>
    </row>
    <row r="1097" spans="1:11" x14ac:dyDescent="0.25">
      <c r="A1097" s="4"/>
      <c r="B1097" s="4">
        <v>420404</v>
      </c>
      <c r="C1097" s="2">
        <v>0</v>
      </c>
      <c r="D1097" s="3">
        <v>0</v>
      </c>
      <c r="E1097" s="1"/>
      <c r="F1097" s="1"/>
      <c r="G1097" s="46" t="s">
        <v>233</v>
      </c>
      <c r="H1097" s="46" t="s">
        <v>872</v>
      </c>
      <c r="I1097" s="46" t="s">
        <v>943</v>
      </c>
      <c r="J1097" s="4">
        <f t="shared" si="34"/>
        <v>4</v>
      </c>
      <c r="K1097" s="4">
        <f t="shared" si="35"/>
        <v>4204</v>
      </c>
    </row>
    <row r="1098" spans="1:11" x14ac:dyDescent="0.25">
      <c r="A1098" s="4"/>
      <c r="B1098" s="4">
        <v>420405</v>
      </c>
      <c r="C1098" s="2">
        <v>0</v>
      </c>
      <c r="D1098" s="3">
        <v>0</v>
      </c>
      <c r="E1098" s="1"/>
      <c r="F1098" s="1"/>
      <c r="G1098" s="46" t="s">
        <v>75</v>
      </c>
      <c r="H1098" s="46" t="s">
        <v>872</v>
      </c>
      <c r="I1098" s="46" t="s">
        <v>943</v>
      </c>
      <c r="J1098" s="4">
        <f t="shared" si="34"/>
        <v>4</v>
      </c>
      <c r="K1098" s="4">
        <f t="shared" si="35"/>
        <v>4204</v>
      </c>
    </row>
    <row r="1099" spans="1:11" x14ac:dyDescent="0.25">
      <c r="A1099" s="4"/>
      <c r="B1099" s="4">
        <v>420406</v>
      </c>
      <c r="C1099" s="2">
        <v>0</v>
      </c>
      <c r="D1099" s="3">
        <v>0</v>
      </c>
      <c r="E1099" s="1"/>
      <c r="F1099" s="1"/>
      <c r="G1099" s="46" t="s">
        <v>76</v>
      </c>
      <c r="H1099" s="46" t="s">
        <v>872</v>
      </c>
      <c r="I1099" s="46" t="s">
        <v>943</v>
      </c>
      <c r="J1099" s="4">
        <f t="shared" si="34"/>
        <v>4</v>
      </c>
      <c r="K1099" s="4">
        <f t="shared" si="35"/>
        <v>4204</v>
      </c>
    </row>
    <row r="1100" spans="1:11" x14ac:dyDescent="0.25">
      <c r="A1100" s="4"/>
      <c r="B1100" s="4">
        <v>420407</v>
      </c>
      <c r="C1100" s="2">
        <v>0</v>
      </c>
      <c r="D1100" s="3">
        <v>0</v>
      </c>
      <c r="E1100" s="1"/>
      <c r="F1100" s="1"/>
      <c r="G1100" s="46" t="s">
        <v>77</v>
      </c>
      <c r="H1100" s="46" t="s">
        <v>872</v>
      </c>
      <c r="I1100" s="46" t="s">
        <v>943</v>
      </c>
      <c r="J1100" s="4">
        <f t="shared" si="34"/>
        <v>4</v>
      </c>
      <c r="K1100" s="4">
        <f t="shared" si="35"/>
        <v>4204</v>
      </c>
    </row>
    <row r="1101" spans="1:11" x14ac:dyDescent="0.25">
      <c r="A1101" s="4"/>
      <c r="B1101" s="4">
        <v>420408</v>
      </c>
      <c r="C1101" s="2">
        <v>0</v>
      </c>
      <c r="D1101" s="3">
        <v>0</v>
      </c>
      <c r="E1101" s="1"/>
      <c r="F1101" s="1"/>
      <c r="G1101" s="46" t="s">
        <v>78</v>
      </c>
      <c r="H1101" s="46" t="s">
        <v>872</v>
      </c>
      <c r="I1101" s="46" t="s">
        <v>943</v>
      </c>
      <c r="J1101" s="4">
        <f t="shared" si="34"/>
        <v>4</v>
      </c>
      <c r="K1101" s="4">
        <f t="shared" si="35"/>
        <v>4204</v>
      </c>
    </row>
    <row r="1102" spans="1:11" x14ac:dyDescent="0.25">
      <c r="A1102" s="4"/>
      <c r="B1102" s="4">
        <v>420501</v>
      </c>
      <c r="C1102" s="2">
        <v>0</v>
      </c>
      <c r="D1102" s="3">
        <v>0</v>
      </c>
      <c r="E1102" s="1"/>
      <c r="F1102" s="1"/>
      <c r="G1102" s="46" t="s">
        <v>72</v>
      </c>
      <c r="H1102" s="46" t="s">
        <v>873</v>
      </c>
      <c r="I1102" s="46" t="s">
        <v>943</v>
      </c>
      <c r="J1102" s="4">
        <f t="shared" si="34"/>
        <v>4</v>
      </c>
      <c r="K1102" s="4">
        <f t="shared" si="35"/>
        <v>4205</v>
      </c>
    </row>
    <row r="1103" spans="1:11" x14ac:dyDescent="0.25">
      <c r="A1103" s="4"/>
      <c r="B1103" s="4">
        <v>420502</v>
      </c>
      <c r="C1103" s="2">
        <v>0</v>
      </c>
      <c r="D1103" s="3">
        <v>0</v>
      </c>
      <c r="E1103" s="1"/>
      <c r="F1103" s="1"/>
      <c r="G1103" s="46" t="s">
        <v>73</v>
      </c>
      <c r="H1103" s="46" t="s">
        <v>873</v>
      </c>
      <c r="I1103" s="46" t="s">
        <v>943</v>
      </c>
      <c r="J1103" s="4">
        <f t="shared" si="34"/>
        <v>4</v>
      </c>
      <c r="K1103" s="4">
        <f t="shared" si="35"/>
        <v>4205</v>
      </c>
    </row>
    <row r="1104" spans="1:11" x14ac:dyDescent="0.25">
      <c r="A1104" s="4"/>
      <c r="B1104" s="4">
        <v>420503</v>
      </c>
      <c r="C1104" s="2">
        <v>0</v>
      </c>
      <c r="D1104" s="3">
        <v>0</v>
      </c>
      <c r="E1104" s="1"/>
      <c r="F1104" s="1"/>
      <c r="G1104" s="46" t="s">
        <v>74</v>
      </c>
      <c r="H1104" s="46" t="s">
        <v>873</v>
      </c>
      <c r="I1104" s="46" t="s">
        <v>943</v>
      </c>
      <c r="J1104" s="4">
        <f t="shared" si="34"/>
        <v>4</v>
      </c>
      <c r="K1104" s="4">
        <f t="shared" si="35"/>
        <v>4205</v>
      </c>
    </row>
    <row r="1105" spans="1:11" x14ac:dyDescent="0.25">
      <c r="A1105" s="4"/>
      <c r="B1105" s="4">
        <v>420504</v>
      </c>
      <c r="C1105" s="2">
        <v>0</v>
      </c>
      <c r="D1105" s="3">
        <v>0</v>
      </c>
      <c r="E1105" s="1"/>
      <c r="F1105" s="1"/>
      <c r="G1105" s="46" t="s">
        <v>233</v>
      </c>
      <c r="H1105" s="46" t="s">
        <v>873</v>
      </c>
      <c r="I1105" s="46" t="s">
        <v>943</v>
      </c>
      <c r="J1105" s="4">
        <f t="shared" si="34"/>
        <v>4</v>
      </c>
      <c r="K1105" s="4">
        <f t="shared" si="35"/>
        <v>4205</v>
      </c>
    </row>
    <row r="1106" spans="1:11" x14ac:dyDescent="0.25">
      <c r="A1106" s="4"/>
      <c r="B1106" s="4">
        <v>420505</v>
      </c>
      <c r="C1106" s="2">
        <v>0</v>
      </c>
      <c r="D1106" s="3">
        <v>0</v>
      </c>
      <c r="E1106" s="1"/>
      <c r="F1106" s="1"/>
      <c r="G1106" s="46" t="s">
        <v>75</v>
      </c>
      <c r="H1106" s="46" t="s">
        <v>873</v>
      </c>
      <c r="I1106" s="46" t="s">
        <v>943</v>
      </c>
      <c r="J1106" s="4">
        <f t="shared" si="34"/>
        <v>4</v>
      </c>
      <c r="K1106" s="4">
        <f t="shared" si="35"/>
        <v>4205</v>
      </c>
    </row>
    <row r="1107" spans="1:11" x14ac:dyDescent="0.25">
      <c r="A1107" s="4"/>
      <c r="B1107" s="4">
        <v>420506</v>
      </c>
      <c r="C1107" s="2">
        <v>0</v>
      </c>
      <c r="D1107" s="3">
        <v>0</v>
      </c>
      <c r="E1107" s="1"/>
      <c r="F1107" s="1"/>
      <c r="G1107" s="46" t="s">
        <v>76</v>
      </c>
      <c r="H1107" s="46" t="s">
        <v>873</v>
      </c>
      <c r="I1107" s="46" t="s">
        <v>943</v>
      </c>
      <c r="J1107" s="4">
        <f t="shared" si="34"/>
        <v>4</v>
      </c>
      <c r="K1107" s="4">
        <f t="shared" si="35"/>
        <v>4205</v>
      </c>
    </row>
    <row r="1108" spans="1:11" x14ac:dyDescent="0.25">
      <c r="A1108" s="4"/>
      <c r="B1108" s="4">
        <v>420507</v>
      </c>
      <c r="C1108" s="2">
        <v>0</v>
      </c>
      <c r="D1108" s="3">
        <v>0</v>
      </c>
      <c r="E1108" s="1"/>
      <c r="F1108" s="1"/>
      <c r="G1108" s="46" t="s">
        <v>77</v>
      </c>
      <c r="H1108" s="46" t="s">
        <v>873</v>
      </c>
      <c r="I1108" s="46" t="s">
        <v>943</v>
      </c>
      <c r="J1108" s="4">
        <f t="shared" si="34"/>
        <v>4</v>
      </c>
      <c r="K1108" s="4">
        <f t="shared" si="35"/>
        <v>4205</v>
      </c>
    </row>
    <row r="1109" spans="1:11" x14ac:dyDescent="0.25">
      <c r="A1109" s="4"/>
      <c r="B1109" s="4">
        <v>420508</v>
      </c>
      <c r="C1109" s="2">
        <v>0</v>
      </c>
      <c r="D1109" s="3">
        <v>0</v>
      </c>
      <c r="E1109" s="1"/>
      <c r="F1109" s="1"/>
      <c r="G1109" s="46" t="s">
        <v>78</v>
      </c>
      <c r="H1109" s="46" t="s">
        <v>873</v>
      </c>
      <c r="I1109" s="46" t="s">
        <v>943</v>
      </c>
      <c r="J1109" s="4">
        <f t="shared" si="34"/>
        <v>4</v>
      </c>
      <c r="K1109" s="4">
        <f t="shared" si="35"/>
        <v>4205</v>
      </c>
    </row>
    <row r="1110" spans="1:11" x14ac:dyDescent="0.25">
      <c r="A1110" s="4"/>
      <c r="B1110" s="4">
        <v>420601</v>
      </c>
      <c r="C1110" s="2">
        <v>0</v>
      </c>
      <c r="D1110" s="3">
        <v>0</v>
      </c>
      <c r="E1110" s="1"/>
      <c r="F1110" s="1"/>
      <c r="G1110" s="46" t="s">
        <v>543</v>
      </c>
      <c r="H1110" s="46" t="s">
        <v>94</v>
      </c>
      <c r="I1110" s="46" t="s">
        <v>943</v>
      </c>
      <c r="J1110" s="4">
        <f t="shared" si="34"/>
        <v>4</v>
      </c>
      <c r="K1110" s="4">
        <f t="shared" si="35"/>
        <v>4206</v>
      </c>
    </row>
    <row r="1111" spans="1:11" x14ac:dyDescent="0.25">
      <c r="A1111" s="4"/>
      <c r="B1111" s="4">
        <v>420602</v>
      </c>
      <c r="C1111" s="2">
        <v>0</v>
      </c>
      <c r="D1111" s="3">
        <v>0</v>
      </c>
      <c r="E1111" s="1"/>
      <c r="F1111" s="1"/>
      <c r="G1111" s="46" t="s">
        <v>544</v>
      </c>
      <c r="H1111" s="46" t="s">
        <v>94</v>
      </c>
      <c r="I1111" s="46" t="s">
        <v>943</v>
      </c>
      <c r="J1111" s="4">
        <f t="shared" si="34"/>
        <v>4</v>
      </c>
      <c r="K1111" s="4">
        <f t="shared" si="35"/>
        <v>4206</v>
      </c>
    </row>
    <row r="1112" spans="1:11" x14ac:dyDescent="0.25">
      <c r="A1112" s="4"/>
      <c r="B1112" s="4">
        <v>420701</v>
      </c>
      <c r="C1112" s="2">
        <v>0</v>
      </c>
      <c r="D1112" s="3">
        <v>0</v>
      </c>
      <c r="E1112" s="1"/>
      <c r="F1112" s="1"/>
      <c r="G1112" s="46" t="s">
        <v>545</v>
      </c>
      <c r="H1112" s="46" t="s">
        <v>93</v>
      </c>
      <c r="I1112" s="46" t="s">
        <v>943</v>
      </c>
      <c r="J1112" s="4">
        <f t="shared" si="34"/>
        <v>4</v>
      </c>
      <c r="K1112" s="4">
        <f t="shared" si="35"/>
        <v>4207</v>
      </c>
    </row>
    <row r="1113" spans="1:11" x14ac:dyDescent="0.25">
      <c r="A1113" s="4"/>
      <c r="B1113" s="4">
        <v>420702</v>
      </c>
      <c r="C1113" s="2">
        <v>0</v>
      </c>
      <c r="D1113" s="3">
        <v>0</v>
      </c>
      <c r="E1113" s="1"/>
      <c r="F1113" s="1"/>
      <c r="G1113" s="46" t="s">
        <v>546</v>
      </c>
      <c r="H1113" s="46" t="s">
        <v>93</v>
      </c>
      <c r="I1113" s="46" t="s">
        <v>943</v>
      </c>
      <c r="J1113" s="4">
        <f t="shared" si="34"/>
        <v>4</v>
      </c>
      <c r="K1113" s="4">
        <f t="shared" si="35"/>
        <v>4207</v>
      </c>
    </row>
    <row r="1114" spans="1:11" x14ac:dyDescent="0.25">
      <c r="A1114" s="4"/>
      <c r="B1114" s="4">
        <v>420703</v>
      </c>
      <c r="C1114" s="2">
        <v>0</v>
      </c>
      <c r="D1114" s="3">
        <v>0</v>
      </c>
      <c r="E1114" s="1"/>
      <c r="F1114" s="1"/>
      <c r="G1114" s="46" t="s">
        <v>547</v>
      </c>
      <c r="H1114" s="46" t="s">
        <v>93</v>
      </c>
      <c r="I1114" s="46" t="s">
        <v>943</v>
      </c>
      <c r="J1114" s="4">
        <f t="shared" si="34"/>
        <v>4</v>
      </c>
      <c r="K1114" s="4">
        <f t="shared" si="35"/>
        <v>4207</v>
      </c>
    </row>
    <row r="1115" spans="1:11" x14ac:dyDescent="0.25">
      <c r="A1115" s="4"/>
      <c r="B1115" s="4">
        <v>420704</v>
      </c>
      <c r="C1115" s="2">
        <v>0</v>
      </c>
      <c r="D1115" s="3">
        <v>0</v>
      </c>
      <c r="E1115" s="1"/>
      <c r="F1115" s="1"/>
      <c r="G1115" s="46" t="s">
        <v>548</v>
      </c>
      <c r="H1115" s="46" t="s">
        <v>93</v>
      </c>
      <c r="I1115" s="46" t="s">
        <v>943</v>
      </c>
      <c r="J1115" s="4">
        <f t="shared" si="34"/>
        <v>4</v>
      </c>
      <c r="K1115" s="4">
        <f t="shared" si="35"/>
        <v>4207</v>
      </c>
    </row>
    <row r="1116" spans="1:11" x14ac:dyDescent="0.25">
      <c r="A1116" s="4"/>
      <c r="B1116" s="4">
        <v>420801</v>
      </c>
      <c r="C1116" s="2">
        <v>0</v>
      </c>
      <c r="D1116" s="3">
        <v>0</v>
      </c>
      <c r="E1116" s="1"/>
      <c r="F1116" s="1"/>
      <c r="G1116" s="46" t="s">
        <v>549</v>
      </c>
      <c r="H1116" s="46" t="s">
        <v>99</v>
      </c>
      <c r="I1116" s="46" t="s">
        <v>943</v>
      </c>
      <c r="J1116" s="4">
        <f t="shared" si="34"/>
        <v>4</v>
      </c>
      <c r="K1116" s="4">
        <f t="shared" si="35"/>
        <v>4208</v>
      </c>
    </row>
    <row r="1117" spans="1:11" x14ac:dyDescent="0.25">
      <c r="A1117" s="4"/>
      <c r="B1117" s="4">
        <v>420802</v>
      </c>
      <c r="C1117" s="2">
        <v>0</v>
      </c>
      <c r="D1117" s="3">
        <v>0</v>
      </c>
      <c r="E1117" s="1"/>
      <c r="F1117" s="1"/>
      <c r="G1117" s="46" t="s">
        <v>550</v>
      </c>
      <c r="H1117" s="46" t="s">
        <v>99</v>
      </c>
      <c r="I1117" s="46" t="s">
        <v>943</v>
      </c>
      <c r="J1117" s="4">
        <f t="shared" si="34"/>
        <v>4</v>
      </c>
      <c r="K1117" s="4">
        <f t="shared" si="35"/>
        <v>4208</v>
      </c>
    </row>
    <row r="1118" spans="1:11" ht="30" x14ac:dyDescent="0.25">
      <c r="A1118" s="4"/>
      <c r="B1118" s="4">
        <v>420901</v>
      </c>
      <c r="C1118" s="2">
        <v>0</v>
      </c>
      <c r="D1118" s="3">
        <v>0</v>
      </c>
      <c r="E1118" s="1"/>
      <c r="F1118" s="1"/>
      <c r="G1118" s="46" t="s">
        <v>1105</v>
      </c>
      <c r="H1118" s="46" t="s">
        <v>1155</v>
      </c>
      <c r="I1118" s="46" t="s">
        <v>943</v>
      </c>
      <c r="J1118" s="4">
        <f t="shared" si="34"/>
        <v>4</v>
      </c>
      <c r="K1118" s="4">
        <f t="shared" si="35"/>
        <v>4209</v>
      </c>
    </row>
    <row r="1119" spans="1:11" ht="30" x14ac:dyDescent="0.25">
      <c r="A1119" s="4"/>
      <c r="B1119" s="4">
        <v>420902</v>
      </c>
      <c r="C1119" s="2">
        <v>0</v>
      </c>
      <c r="D1119" s="3">
        <v>0</v>
      </c>
      <c r="E1119" s="1"/>
      <c r="F1119" s="1"/>
      <c r="G1119" s="46" t="s">
        <v>1106</v>
      </c>
      <c r="H1119" s="46" t="s">
        <v>1155</v>
      </c>
      <c r="I1119" s="46" t="s">
        <v>943</v>
      </c>
      <c r="J1119" s="4">
        <f t="shared" si="34"/>
        <v>4</v>
      </c>
      <c r="K1119" s="4">
        <f t="shared" si="35"/>
        <v>4209</v>
      </c>
    </row>
    <row r="1120" spans="1:11" ht="30" x14ac:dyDescent="0.25">
      <c r="A1120" s="4"/>
      <c r="B1120" s="4">
        <v>420903</v>
      </c>
      <c r="C1120" s="2">
        <v>0</v>
      </c>
      <c r="D1120" s="3">
        <v>0</v>
      </c>
      <c r="E1120" s="1"/>
      <c r="F1120" s="1"/>
      <c r="G1120" s="46" t="s">
        <v>1107</v>
      </c>
      <c r="H1120" s="46" t="s">
        <v>1155</v>
      </c>
      <c r="I1120" s="46" t="s">
        <v>943</v>
      </c>
      <c r="J1120" s="4">
        <f t="shared" si="34"/>
        <v>4</v>
      </c>
      <c r="K1120" s="4">
        <f t="shared" si="35"/>
        <v>4209</v>
      </c>
    </row>
    <row r="1121" spans="1:11" ht="30" x14ac:dyDescent="0.25">
      <c r="A1121" s="4"/>
      <c r="B1121" s="4">
        <v>420904</v>
      </c>
      <c r="C1121" s="2">
        <v>0</v>
      </c>
      <c r="D1121" s="3">
        <v>0</v>
      </c>
      <c r="E1121" s="1"/>
      <c r="F1121" s="1"/>
      <c r="G1121" s="46" t="s">
        <v>1108</v>
      </c>
      <c r="H1121" s="46" t="s">
        <v>1155</v>
      </c>
      <c r="I1121" s="46" t="s">
        <v>943</v>
      </c>
      <c r="J1121" s="4">
        <f t="shared" si="34"/>
        <v>4</v>
      </c>
      <c r="K1121" s="4">
        <f t="shared" si="35"/>
        <v>4209</v>
      </c>
    </row>
    <row r="1122" spans="1:11" ht="30" x14ac:dyDescent="0.25">
      <c r="A1122" s="4"/>
      <c r="B1122" s="4">
        <v>420905</v>
      </c>
      <c r="C1122" s="2">
        <v>0</v>
      </c>
      <c r="D1122" s="3">
        <v>0</v>
      </c>
      <c r="E1122" s="1"/>
      <c r="F1122" s="1"/>
      <c r="G1122" s="46" t="s">
        <v>1109</v>
      </c>
      <c r="H1122" s="46" t="s">
        <v>1155</v>
      </c>
      <c r="I1122" s="46" t="s">
        <v>943</v>
      </c>
      <c r="J1122" s="4">
        <f t="shared" si="34"/>
        <v>4</v>
      </c>
      <c r="K1122" s="4">
        <f t="shared" si="35"/>
        <v>4209</v>
      </c>
    </row>
    <row r="1123" spans="1:11" ht="30" x14ac:dyDescent="0.25">
      <c r="A1123" s="4"/>
      <c r="B1123" s="4">
        <v>421001</v>
      </c>
      <c r="C1123" s="2">
        <v>0</v>
      </c>
      <c r="D1123" s="3">
        <v>0</v>
      </c>
      <c r="E1123" s="1"/>
      <c r="F1123" s="1"/>
      <c r="G1123" s="46" t="s">
        <v>551</v>
      </c>
      <c r="H1123" s="46" t="s">
        <v>874</v>
      </c>
      <c r="I1123" s="46" t="s">
        <v>943</v>
      </c>
      <c r="J1123" s="4">
        <f t="shared" si="34"/>
        <v>4</v>
      </c>
      <c r="K1123" s="4">
        <f t="shared" si="35"/>
        <v>4210</v>
      </c>
    </row>
    <row r="1124" spans="1:11" ht="30" x14ac:dyDescent="0.25">
      <c r="A1124" s="4"/>
      <c r="B1124" s="4">
        <v>421002</v>
      </c>
      <c r="C1124" s="2">
        <v>0</v>
      </c>
      <c r="D1124" s="3">
        <v>0</v>
      </c>
      <c r="E1124" s="1"/>
      <c r="F1124" s="1"/>
      <c r="G1124" s="46" t="s">
        <v>552</v>
      </c>
      <c r="H1124" s="46" t="s">
        <v>874</v>
      </c>
      <c r="I1124" s="46" t="s">
        <v>943</v>
      </c>
      <c r="J1124" s="4">
        <f t="shared" si="34"/>
        <v>4</v>
      </c>
      <c r="K1124" s="4">
        <f t="shared" si="35"/>
        <v>4210</v>
      </c>
    </row>
    <row r="1125" spans="1:11" ht="30" x14ac:dyDescent="0.25">
      <c r="A1125" s="4"/>
      <c r="B1125" s="4">
        <v>421003</v>
      </c>
      <c r="C1125" s="2">
        <v>0</v>
      </c>
      <c r="D1125" s="3">
        <v>0</v>
      </c>
      <c r="E1125" s="1"/>
      <c r="F1125" s="1"/>
      <c r="G1125" s="46" t="s">
        <v>553</v>
      </c>
      <c r="H1125" s="46" t="s">
        <v>874</v>
      </c>
      <c r="I1125" s="46" t="s">
        <v>943</v>
      </c>
      <c r="J1125" s="4">
        <f t="shared" si="34"/>
        <v>4</v>
      </c>
      <c r="K1125" s="4">
        <f t="shared" si="35"/>
        <v>4210</v>
      </c>
    </row>
    <row r="1126" spans="1:11" ht="30" x14ac:dyDescent="0.25">
      <c r="A1126" s="4"/>
      <c r="B1126" s="4">
        <v>421004</v>
      </c>
      <c r="C1126" s="2">
        <v>0</v>
      </c>
      <c r="D1126" s="3">
        <v>0</v>
      </c>
      <c r="E1126" s="1"/>
      <c r="F1126" s="1"/>
      <c r="G1126" s="46" t="s">
        <v>554</v>
      </c>
      <c r="H1126" s="46" t="s">
        <v>874</v>
      </c>
      <c r="I1126" s="46" t="s">
        <v>943</v>
      </c>
      <c r="J1126" s="4">
        <f t="shared" si="34"/>
        <v>4</v>
      </c>
      <c r="K1126" s="4">
        <f t="shared" si="35"/>
        <v>4210</v>
      </c>
    </row>
    <row r="1127" spans="1:11" ht="30" x14ac:dyDescent="0.25">
      <c r="A1127" s="4"/>
      <c r="B1127" s="4">
        <v>421005</v>
      </c>
      <c r="C1127" s="2">
        <v>0</v>
      </c>
      <c r="D1127" s="3">
        <v>0</v>
      </c>
      <c r="E1127" s="1"/>
      <c r="F1127" s="1"/>
      <c r="G1127" s="46" t="s">
        <v>555</v>
      </c>
      <c r="H1127" s="46" t="s">
        <v>874</v>
      </c>
      <c r="I1127" s="46" t="s">
        <v>943</v>
      </c>
      <c r="J1127" s="4">
        <f t="shared" si="34"/>
        <v>4</v>
      </c>
      <c r="K1127" s="4">
        <f t="shared" si="35"/>
        <v>4210</v>
      </c>
    </row>
    <row r="1128" spans="1:11" ht="30" x14ac:dyDescent="0.25">
      <c r="A1128" s="4"/>
      <c r="B1128" s="4">
        <v>421006</v>
      </c>
      <c r="C1128" s="2">
        <v>0</v>
      </c>
      <c r="D1128" s="3">
        <v>0</v>
      </c>
      <c r="E1128" s="1"/>
      <c r="F1128" s="1"/>
      <c r="G1128" s="46" t="s">
        <v>541</v>
      </c>
      <c r="H1128" s="46" t="s">
        <v>874</v>
      </c>
      <c r="I1128" s="46" t="s">
        <v>943</v>
      </c>
      <c r="J1128" s="4">
        <f t="shared" si="34"/>
        <v>4</v>
      </c>
      <c r="K1128" s="4">
        <f t="shared" si="35"/>
        <v>4210</v>
      </c>
    </row>
    <row r="1129" spans="1:11" x14ac:dyDescent="0.25">
      <c r="A1129" s="4"/>
      <c r="B1129" s="4">
        <v>421101</v>
      </c>
      <c r="C1129" s="2">
        <v>0</v>
      </c>
      <c r="D1129" s="3">
        <v>0</v>
      </c>
      <c r="E1129" s="1"/>
      <c r="F1129" s="1"/>
      <c r="G1129" s="46" t="s">
        <v>299</v>
      </c>
      <c r="H1129" s="46" t="s">
        <v>875</v>
      </c>
      <c r="I1129" s="46" t="s">
        <v>943</v>
      </c>
      <c r="J1129" s="4">
        <f t="shared" si="34"/>
        <v>4</v>
      </c>
      <c r="K1129" s="4">
        <f t="shared" si="35"/>
        <v>4211</v>
      </c>
    </row>
    <row r="1130" spans="1:11" x14ac:dyDescent="0.25">
      <c r="A1130" s="4"/>
      <c r="B1130" s="4">
        <v>421102</v>
      </c>
      <c r="C1130" s="2">
        <v>0</v>
      </c>
      <c r="D1130" s="3">
        <v>0</v>
      </c>
      <c r="E1130" s="1"/>
      <c r="F1130" s="1"/>
      <c r="G1130" s="46" t="s">
        <v>556</v>
      </c>
      <c r="H1130" s="46" t="s">
        <v>875</v>
      </c>
      <c r="I1130" s="46" t="s">
        <v>943</v>
      </c>
      <c r="J1130" s="4">
        <f t="shared" si="34"/>
        <v>4</v>
      </c>
      <c r="K1130" s="4">
        <f t="shared" si="35"/>
        <v>4211</v>
      </c>
    </row>
    <row r="1131" spans="1:11" x14ac:dyDescent="0.25">
      <c r="A1131" s="4"/>
      <c r="B1131" s="4">
        <v>421103</v>
      </c>
      <c r="C1131" s="2">
        <v>0</v>
      </c>
      <c r="D1131" s="3">
        <v>0</v>
      </c>
      <c r="E1131" s="1"/>
      <c r="F1131" s="1"/>
      <c r="G1131" s="46" t="s">
        <v>557</v>
      </c>
      <c r="H1131" s="46" t="s">
        <v>875</v>
      </c>
      <c r="I1131" s="46" t="s">
        <v>943</v>
      </c>
      <c r="J1131" s="4">
        <f t="shared" si="34"/>
        <v>4</v>
      </c>
      <c r="K1131" s="4">
        <f t="shared" si="35"/>
        <v>4211</v>
      </c>
    </row>
    <row r="1132" spans="1:11" x14ac:dyDescent="0.25">
      <c r="A1132" s="4"/>
      <c r="B1132" s="4">
        <v>421104</v>
      </c>
      <c r="C1132" s="2">
        <v>0</v>
      </c>
      <c r="D1132" s="3">
        <v>0</v>
      </c>
      <c r="E1132" s="1"/>
      <c r="F1132" s="1"/>
      <c r="G1132" s="46" t="s">
        <v>558</v>
      </c>
      <c r="H1132" s="46" t="s">
        <v>875</v>
      </c>
      <c r="I1132" s="46" t="s">
        <v>943</v>
      </c>
      <c r="J1132" s="4">
        <f t="shared" si="34"/>
        <v>4</v>
      </c>
      <c r="K1132" s="4">
        <f t="shared" si="35"/>
        <v>4211</v>
      </c>
    </row>
    <row r="1133" spans="1:11" x14ac:dyDescent="0.25">
      <c r="A1133" s="4"/>
      <c r="B1133" s="4">
        <v>421105</v>
      </c>
      <c r="C1133" s="2">
        <v>0</v>
      </c>
      <c r="D1133" s="3">
        <v>0</v>
      </c>
      <c r="E1133" s="1"/>
      <c r="F1133" s="1"/>
      <c r="G1133" s="46" t="s">
        <v>559</v>
      </c>
      <c r="H1133" s="46" t="s">
        <v>875</v>
      </c>
      <c r="I1133" s="46" t="s">
        <v>943</v>
      </c>
      <c r="J1133" s="4">
        <f t="shared" si="34"/>
        <v>4</v>
      </c>
      <c r="K1133" s="4">
        <f t="shared" si="35"/>
        <v>4211</v>
      </c>
    </row>
    <row r="1134" spans="1:11" x14ac:dyDescent="0.25">
      <c r="A1134" s="4"/>
      <c r="B1134" s="4">
        <v>421106</v>
      </c>
      <c r="C1134" s="2">
        <v>0</v>
      </c>
      <c r="D1134" s="3">
        <v>0</v>
      </c>
      <c r="E1134" s="1"/>
      <c r="F1134" s="1"/>
      <c r="G1134" s="46" t="s">
        <v>560</v>
      </c>
      <c r="H1134" s="46" t="s">
        <v>875</v>
      </c>
      <c r="I1134" s="46" t="s">
        <v>943</v>
      </c>
      <c r="J1134" s="4">
        <f t="shared" si="34"/>
        <v>4</v>
      </c>
      <c r="K1134" s="4">
        <f t="shared" si="35"/>
        <v>4211</v>
      </c>
    </row>
    <row r="1135" spans="1:11" x14ac:dyDescent="0.25">
      <c r="A1135" s="4"/>
      <c r="B1135" s="4">
        <v>421107</v>
      </c>
      <c r="C1135" s="2">
        <v>0</v>
      </c>
      <c r="D1135" s="3">
        <v>0</v>
      </c>
      <c r="E1135" s="1"/>
      <c r="F1135" s="1"/>
      <c r="G1135" s="46" t="s">
        <v>561</v>
      </c>
      <c r="H1135" s="46" t="s">
        <v>875</v>
      </c>
      <c r="I1135" s="46" t="s">
        <v>943</v>
      </c>
      <c r="J1135" s="4">
        <f t="shared" si="34"/>
        <v>4</v>
      </c>
      <c r="K1135" s="4">
        <f t="shared" si="35"/>
        <v>4211</v>
      </c>
    </row>
    <row r="1136" spans="1:11" x14ac:dyDescent="0.25">
      <c r="A1136" s="4"/>
      <c r="B1136" s="4">
        <v>421108</v>
      </c>
      <c r="C1136" s="2">
        <v>0</v>
      </c>
      <c r="D1136" s="3">
        <v>0</v>
      </c>
      <c r="E1136" s="1"/>
      <c r="F1136" s="1"/>
      <c r="G1136" s="46" t="s">
        <v>562</v>
      </c>
      <c r="H1136" s="46" t="s">
        <v>875</v>
      </c>
      <c r="I1136" s="46" t="s">
        <v>943</v>
      </c>
      <c r="J1136" s="4">
        <f t="shared" si="34"/>
        <v>4</v>
      </c>
      <c r="K1136" s="4">
        <f t="shared" si="35"/>
        <v>4211</v>
      </c>
    </row>
    <row r="1137" spans="1:11" x14ac:dyDescent="0.25">
      <c r="A1137" s="4"/>
      <c r="B1137" s="4">
        <v>421109</v>
      </c>
      <c r="C1137" s="2">
        <v>0</v>
      </c>
      <c r="D1137" s="3">
        <v>0</v>
      </c>
      <c r="E1137" s="1"/>
      <c r="F1137" s="1"/>
      <c r="G1137" s="46" t="s">
        <v>563</v>
      </c>
      <c r="H1137" s="46" t="s">
        <v>875</v>
      </c>
      <c r="I1137" s="46" t="s">
        <v>943</v>
      </c>
      <c r="J1137" s="4">
        <f t="shared" si="34"/>
        <v>4</v>
      </c>
      <c r="K1137" s="4">
        <f t="shared" si="35"/>
        <v>4211</v>
      </c>
    </row>
    <row r="1138" spans="1:11" x14ac:dyDescent="0.25">
      <c r="A1138" s="4"/>
      <c r="B1138" s="4">
        <v>421110</v>
      </c>
      <c r="C1138" s="2">
        <v>0</v>
      </c>
      <c r="D1138" s="3">
        <v>0</v>
      </c>
      <c r="E1138" s="1"/>
      <c r="F1138" s="1"/>
      <c r="G1138" s="46" t="s">
        <v>564</v>
      </c>
      <c r="H1138" s="46" t="s">
        <v>875</v>
      </c>
      <c r="I1138" s="46" t="s">
        <v>943</v>
      </c>
      <c r="J1138" s="4">
        <f t="shared" si="34"/>
        <v>4</v>
      </c>
      <c r="K1138" s="4">
        <f t="shared" si="35"/>
        <v>4211</v>
      </c>
    </row>
    <row r="1139" spans="1:11" x14ac:dyDescent="0.25">
      <c r="A1139" s="4"/>
      <c r="B1139" s="4">
        <v>421201</v>
      </c>
      <c r="C1139" s="2">
        <v>0</v>
      </c>
      <c r="D1139" s="3">
        <v>0</v>
      </c>
      <c r="E1139" s="1"/>
      <c r="F1139" s="1"/>
      <c r="G1139" s="46" t="s">
        <v>565</v>
      </c>
      <c r="H1139" s="46" t="s">
        <v>374</v>
      </c>
      <c r="I1139" s="46" t="s">
        <v>943</v>
      </c>
      <c r="J1139" s="4">
        <f t="shared" si="34"/>
        <v>4</v>
      </c>
      <c r="K1139" s="4">
        <f t="shared" si="35"/>
        <v>4212</v>
      </c>
    </row>
    <row r="1140" spans="1:11" x14ac:dyDescent="0.25">
      <c r="A1140" s="4"/>
      <c r="B1140" s="4">
        <v>421202</v>
      </c>
      <c r="C1140" s="2">
        <v>0</v>
      </c>
      <c r="D1140" s="3">
        <v>0</v>
      </c>
      <c r="E1140" s="1"/>
      <c r="F1140" s="1"/>
      <c r="G1140" s="46" t="s">
        <v>566</v>
      </c>
      <c r="H1140" s="46" t="s">
        <v>374</v>
      </c>
      <c r="I1140" s="46" t="s">
        <v>943</v>
      </c>
      <c r="J1140" s="4">
        <f t="shared" si="34"/>
        <v>4</v>
      </c>
      <c r="K1140" s="4">
        <f t="shared" si="35"/>
        <v>4212</v>
      </c>
    </row>
    <row r="1141" spans="1:11" x14ac:dyDescent="0.25">
      <c r="A1141" s="4"/>
      <c r="B1141" s="4">
        <v>421203</v>
      </c>
      <c r="C1141" s="2">
        <v>0</v>
      </c>
      <c r="D1141" s="3">
        <v>0</v>
      </c>
      <c r="E1141" s="1"/>
      <c r="F1141" s="1"/>
      <c r="G1141" s="46" t="s">
        <v>567</v>
      </c>
      <c r="H1141" s="46" t="s">
        <v>374</v>
      </c>
      <c r="I1141" s="46" t="s">
        <v>943</v>
      </c>
      <c r="J1141" s="4">
        <f t="shared" si="34"/>
        <v>4</v>
      </c>
      <c r="K1141" s="4">
        <f t="shared" si="35"/>
        <v>4212</v>
      </c>
    </row>
    <row r="1142" spans="1:11" x14ac:dyDescent="0.25">
      <c r="A1142" s="4"/>
      <c r="B1142" s="4">
        <v>421204</v>
      </c>
      <c r="C1142" s="2">
        <v>0</v>
      </c>
      <c r="D1142" s="3">
        <v>0</v>
      </c>
      <c r="E1142" s="1"/>
      <c r="F1142" s="1"/>
      <c r="G1142" s="46" t="s">
        <v>568</v>
      </c>
      <c r="H1142" s="46" t="s">
        <v>374</v>
      </c>
      <c r="I1142" s="46" t="s">
        <v>943</v>
      </c>
      <c r="J1142" s="4">
        <f t="shared" si="34"/>
        <v>4</v>
      </c>
      <c r="K1142" s="4">
        <f t="shared" si="35"/>
        <v>4212</v>
      </c>
    </row>
    <row r="1143" spans="1:11" x14ac:dyDescent="0.25">
      <c r="A1143" s="4"/>
      <c r="B1143" s="4">
        <v>421205</v>
      </c>
      <c r="C1143" s="2">
        <v>0</v>
      </c>
      <c r="D1143" s="3">
        <v>0</v>
      </c>
      <c r="E1143" s="1"/>
      <c r="F1143" s="1"/>
      <c r="G1143" s="46" t="s">
        <v>569</v>
      </c>
      <c r="H1143" s="46" t="s">
        <v>374</v>
      </c>
      <c r="I1143" s="46" t="s">
        <v>943</v>
      </c>
      <c r="J1143" s="4">
        <f t="shared" si="34"/>
        <v>4</v>
      </c>
      <c r="K1143" s="4">
        <f t="shared" si="35"/>
        <v>4212</v>
      </c>
    </row>
    <row r="1144" spans="1:11" x14ac:dyDescent="0.25">
      <c r="A1144" s="4"/>
      <c r="B1144" s="4">
        <v>421206</v>
      </c>
      <c r="C1144" s="2">
        <v>0</v>
      </c>
      <c r="D1144" s="3">
        <v>0</v>
      </c>
      <c r="E1144" s="1"/>
      <c r="F1144" s="1"/>
      <c r="G1144" s="46" t="s">
        <v>570</v>
      </c>
      <c r="H1144" s="46" t="s">
        <v>374</v>
      </c>
      <c r="I1144" s="46" t="s">
        <v>943</v>
      </c>
      <c r="J1144" s="4">
        <f t="shared" si="34"/>
        <v>4</v>
      </c>
      <c r="K1144" s="4">
        <f t="shared" si="35"/>
        <v>4212</v>
      </c>
    </row>
    <row r="1145" spans="1:11" x14ac:dyDescent="0.25">
      <c r="A1145" s="4"/>
      <c r="B1145" s="4">
        <v>421207</v>
      </c>
      <c r="C1145" s="2">
        <v>0</v>
      </c>
      <c r="D1145" s="3">
        <v>0</v>
      </c>
      <c r="E1145" s="1"/>
      <c r="F1145" s="1"/>
      <c r="G1145" s="46" t="s">
        <v>571</v>
      </c>
      <c r="H1145" s="46" t="s">
        <v>374</v>
      </c>
      <c r="I1145" s="46" t="s">
        <v>943</v>
      </c>
      <c r="J1145" s="4">
        <f t="shared" si="34"/>
        <v>4</v>
      </c>
      <c r="K1145" s="4">
        <f t="shared" si="35"/>
        <v>4212</v>
      </c>
    </row>
    <row r="1146" spans="1:11" x14ac:dyDescent="0.25">
      <c r="A1146" s="4"/>
      <c r="B1146" s="4">
        <v>421208</v>
      </c>
      <c r="C1146" s="2">
        <v>0</v>
      </c>
      <c r="D1146" s="3">
        <v>0</v>
      </c>
      <c r="E1146" s="1"/>
      <c r="F1146" s="1"/>
      <c r="G1146" s="46" t="s">
        <v>572</v>
      </c>
      <c r="H1146" s="46" t="s">
        <v>374</v>
      </c>
      <c r="I1146" s="46" t="s">
        <v>943</v>
      </c>
      <c r="J1146" s="4">
        <f t="shared" si="34"/>
        <v>4</v>
      </c>
      <c r="K1146" s="4">
        <f t="shared" si="35"/>
        <v>4212</v>
      </c>
    </row>
    <row r="1147" spans="1:11" x14ac:dyDescent="0.25">
      <c r="A1147" s="4"/>
      <c r="B1147" s="4">
        <v>421209</v>
      </c>
      <c r="C1147" s="2">
        <v>0</v>
      </c>
      <c r="D1147" s="3">
        <v>0</v>
      </c>
      <c r="E1147" s="1"/>
      <c r="F1147" s="1"/>
      <c r="G1147" s="46" t="s">
        <v>573</v>
      </c>
      <c r="H1147" s="46" t="s">
        <v>374</v>
      </c>
      <c r="I1147" s="46" t="s">
        <v>943</v>
      </c>
      <c r="J1147" s="4">
        <f t="shared" si="34"/>
        <v>4</v>
      </c>
      <c r="K1147" s="4">
        <f t="shared" si="35"/>
        <v>4212</v>
      </c>
    </row>
    <row r="1148" spans="1:11" ht="30" x14ac:dyDescent="0.25">
      <c r="A1148" s="4"/>
      <c r="B1148" s="4">
        <v>421301</v>
      </c>
      <c r="C1148" s="2">
        <v>0</v>
      </c>
      <c r="D1148" s="3">
        <v>0</v>
      </c>
      <c r="E1148" s="1"/>
      <c r="F1148" s="1"/>
      <c r="G1148" s="46" t="s">
        <v>574</v>
      </c>
      <c r="H1148" s="46" t="s">
        <v>876</v>
      </c>
      <c r="I1148" s="46" t="s">
        <v>943</v>
      </c>
      <c r="J1148" s="4">
        <f t="shared" si="34"/>
        <v>4</v>
      </c>
      <c r="K1148" s="4">
        <f t="shared" si="35"/>
        <v>4213</v>
      </c>
    </row>
    <row r="1149" spans="1:11" ht="30" x14ac:dyDescent="0.25">
      <c r="A1149" s="4"/>
      <c r="B1149" s="4">
        <v>421302</v>
      </c>
      <c r="C1149" s="2">
        <v>0</v>
      </c>
      <c r="D1149" s="3">
        <v>0</v>
      </c>
      <c r="E1149" s="1"/>
      <c r="F1149" s="1"/>
      <c r="G1149" s="46" t="s">
        <v>575</v>
      </c>
      <c r="H1149" s="46" t="s">
        <v>876</v>
      </c>
      <c r="I1149" s="46" t="s">
        <v>943</v>
      </c>
      <c r="J1149" s="4">
        <f t="shared" si="34"/>
        <v>4</v>
      </c>
      <c r="K1149" s="4">
        <f t="shared" si="35"/>
        <v>4213</v>
      </c>
    </row>
    <row r="1150" spans="1:11" ht="30" x14ac:dyDescent="0.25">
      <c r="A1150" s="4"/>
      <c r="B1150" s="4">
        <v>421303</v>
      </c>
      <c r="C1150" s="2">
        <v>0</v>
      </c>
      <c r="D1150" s="3">
        <v>0</v>
      </c>
      <c r="E1150" s="1"/>
      <c r="F1150" s="1"/>
      <c r="G1150" s="46" t="s">
        <v>576</v>
      </c>
      <c r="H1150" s="46" t="s">
        <v>876</v>
      </c>
      <c r="I1150" s="46" t="s">
        <v>943</v>
      </c>
      <c r="J1150" s="4">
        <f t="shared" si="34"/>
        <v>4</v>
      </c>
      <c r="K1150" s="4">
        <f t="shared" si="35"/>
        <v>4213</v>
      </c>
    </row>
    <row r="1151" spans="1:11" ht="30" x14ac:dyDescent="0.25">
      <c r="A1151" s="4"/>
      <c r="B1151" s="4">
        <v>421304</v>
      </c>
      <c r="C1151" s="2">
        <v>0</v>
      </c>
      <c r="D1151" s="3">
        <v>0</v>
      </c>
      <c r="E1151" s="1"/>
      <c r="F1151" s="1"/>
      <c r="G1151" s="46" t="s">
        <v>577</v>
      </c>
      <c r="H1151" s="46" t="s">
        <v>876</v>
      </c>
      <c r="I1151" s="46" t="s">
        <v>943</v>
      </c>
      <c r="J1151" s="4">
        <f t="shared" si="34"/>
        <v>4</v>
      </c>
      <c r="K1151" s="4">
        <f t="shared" si="35"/>
        <v>4213</v>
      </c>
    </row>
    <row r="1152" spans="1:11" ht="30" x14ac:dyDescent="0.25">
      <c r="A1152" s="4"/>
      <c r="B1152" s="4">
        <v>421307</v>
      </c>
      <c r="C1152" s="2">
        <v>0</v>
      </c>
      <c r="D1152" s="3">
        <v>0</v>
      </c>
      <c r="E1152" s="1"/>
      <c r="F1152" s="1"/>
      <c r="G1152" s="46" t="s">
        <v>578</v>
      </c>
      <c r="H1152" s="46" t="s">
        <v>876</v>
      </c>
      <c r="I1152" s="46" t="s">
        <v>943</v>
      </c>
      <c r="J1152" s="4">
        <f t="shared" si="34"/>
        <v>4</v>
      </c>
      <c r="K1152" s="4">
        <f t="shared" si="35"/>
        <v>4213</v>
      </c>
    </row>
    <row r="1153" spans="1:11" ht="30" x14ac:dyDescent="0.25">
      <c r="A1153" s="4"/>
      <c r="B1153" s="4">
        <v>421308</v>
      </c>
      <c r="C1153" s="2">
        <v>0</v>
      </c>
      <c r="D1153" s="3">
        <v>0</v>
      </c>
      <c r="E1153" s="1"/>
      <c r="F1153" s="1"/>
      <c r="G1153" s="46" t="s">
        <v>579</v>
      </c>
      <c r="H1153" s="46" t="s">
        <v>876</v>
      </c>
      <c r="I1153" s="46" t="s">
        <v>943</v>
      </c>
      <c r="J1153" s="4">
        <f t="shared" si="34"/>
        <v>4</v>
      </c>
      <c r="K1153" s="4">
        <f t="shared" si="35"/>
        <v>4213</v>
      </c>
    </row>
    <row r="1154" spans="1:11" ht="30" x14ac:dyDescent="0.25">
      <c r="A1154" s="4"/>
      <c r="B1154" s="4">
        <v>421309</v>
      </c>
      <c r="C1154" s="2">
        <v>0</v>
      </c>
      <c r="D1154" s="3">
        <v>0</v>
      </c>
      <c r="E1154" s="1"/>
      <c r="F1154" s="1"/>
      <c r="G1154" s="46" t="s">
        <v>1048</v>
      </c>
      <c r="H1154" s="46" t="s">
        <v>876</v>
      </c>
      <c r="I1154" s="46" t="s">
        <v>943</v>
      </c>
      <c r="J1154" s="4">
        <f t="shared" si="34"/>
        <v>4</v>
      </c>
      <c r="K1154" s="4">
        <f t="shared" si="35"/>
        <v>4213</v>
      </c>
    </row>
    <row r="1155" spans="1:11" x14ac:dyDescent="0.25">
      <c r="A1155" s="4"/>
      <c r="B1155" s="4">
        <v>421401</v>
      </c>
      <c r="C1155" s="2">
        <v>0</v>
      </c>
      <c r="D1155" s="3">
        <v>0</v>
      </c>
      <c r="E1155" s="1"/>
      <c r="F1155" s="1"/>
      <c r="G1155" s="46" t="s">
        <v>580</v>
      </c>
      <c r="H1155" s="46" t="s">
        <v>877</v>
      </c>
      <c r="I1155" s="46" t="s">
        <v>943</v>
      </c>
      <c r="J1155" s="4">
        <f t="shared" si="34"/>
        <v>4</v>
      </c>
      <c r="K1155" s="4">
        <f t="shared" si="35"/>
        <v>4214</v>
      </c>
    </row>
    <row r="1156" spans="1:11" x14ac:dyDescent="0.25">
      <c r="A1156" s="4"/>
      <c r="B1156" s="4">
        <v>421402</v>
      </c>
      <c r="C1156" s="2">
        <v>0</v>
      </c>
      <c r="D1156" s="3">
        <v>0</v>
      </c>
      <c r="E1156" s="1"/>
      <c r="F1156" s="1"/>
      <c r="G1156" s="46" t="s">
        <v>581</v>
      </c>
      <c r="H1156" s="46" t="s">
        <v>877</v>
      </c>
      <c r="I1156" s="46" t="s">
        <v>943</v>
      </c>
      <c r="J1156" s="4">
        <f t="shared" ref="J1156:J1219" si="36">+VALUE(LEFT(B1156,1))</f>
        <v>4</v>
      </c>
      <c r="K1156" s="4">
        <f t="shared" ref="K1156:K1219" si="37">+VALUE(LEFT(B1156,4))</f>
        <v>4214</v>
      </c>
    </row>
    <row r="1157" spans="1:11" x14ac:dyDescent="0.25">
      <c r="A1157" s="4"/>
      <c r="B1157" s="4">
        <v>421403</v>
      </c>
      <c r="C1157" s="2">
        <v>0</v>
      </c>
      <c r="D1157" s="3">
        <v>0</v>
      </c>
      <c r="E1157" s="1"/>
      <c r="F1157" s="1"/>
      <c r="G1157" s="46" t="s">
        <v>582</v>
      </c>
      <c r="H1157" s="46" t="s">
        <v>877</v>
      </c>
      <c r="I1157" s="46" t="s">
        <v>943</v>
      </c>
      <c r="J1157" s="4">
        <f t="shared" si="36"/>
        <v>4</v>
      </c>
      <c r="K1157" s="4">
        <f t="shared" si="37"/>
        <v>4214</v>
      </c>
    </row>
    <row r="1158" spans="1:11" x14ac:dyDescent="0.25">
      <c r="A1158" s="4"/>
      <c r="B1158" s="4">
        <v>421404</v>
      </c>
      <c r="C1158" s="2">
        <v>0</v>
      </c>
      <c r="D1158" s="3">
        <v>0</v>
      </c>
      <c r="E1158" s="1"/>
      <c r="F1158" s="1"/>
      <c r="G1158" s="46" t="s">
        <v>583</v>
      </c>
      <c r="H1158" s="46" t="s">
        <v>877</v>
      </c>
      <c r="I1158" s="46" t="s">
        <v>943</v>
      </c>
      <c r="J1158" s="4">
        <f t="shared" si="36"/>
        <v>4</v>
      </c>
      <c r="K1158" s="4">
        <f t="shared" si="37"/>
        <v>4214</v>
      </c>
    </row>
    <row r="1159" spans="1:11" x14ac:dyDescent="0.25">
      <c r="A1159" s="4"/>
      <c r="B1159" s="4">
        <v>421405</v>
      </c>
      <c r="C1159" s="2">
        <v>0</v>
      </c>
      <c r="D1159" s="3">
        <v>0</v>
      </c>
      <c r="E1159" s="1"/>
      <c r="F1159" s="1"/>
      <c r="G1159" s="46" t="s">
        <v>584</v>
      </c>
      <c r="H1159" s="46" t="s">
        <v>877</v>
      </c>
      <c r="I1159" s="46" t="s">
        <v>943</v>
      </c>
      <c r="J1159" s="4">
        <f t="shared" si="36"/>
        <v>4</v>
      </c>
      <c r="K1159" s="4">
        <f t="shared" si="37"/>
        <v>4214</v>
      </c>
    </row>
    <row r="1160" spans="1:11" x14ac:dyDescent="0.25">
      <c r="A1160" s="4"/>
      <c r="B1160" s="4">
        <v>421406</v>
      </c>
      <c r="C1160" s="2">
        <v>0</v>
      </c>
      <c r="D1160" s="3">
        <v>0</v>
      </c>
      <c r="E1160" s="1"/>
      <c r="F1160" s="1"/>
      <c r="G1160" s="46" t="s">
        <v>585</v>
      </c>
      <c r="H1160" s="46" t="s">
        <v>877</v>
      </c>
      <c r="I1160" s="46" t="s">
        <v>943</v>
      </c>
      <c r="J1160" s="4">
        <f t="shared" si="36"/>
        <v>4</v>
      </c>
      <c r="K1160" s="4">
        <f t="shared" si="37"/>
        <v>4214</v>
      </c>
    </row>
    <row r="1161" spans="1:11" x14ac:dyDescent="0.25">
      <c r="A1161" s="4"/>
      <c r="B1161" s="4">
        <v>421407</v>
      </c>
      <c r="C1161" s="2">
        <v>0</v>
      </c>
      <c r="D1161" s="3">
        <v>0</v>
      </c>
      <c r="E1161" s="1"/>
      <c r="F1161" s="1"/>
      <c r="G1161" s="46" t="s">
        <v>586</v>
      </c>
      <c r="H1161" s="46" t="s">
        <v>877</v>
      </c>
      <c r="I1161" s="46" t="s">
        <v>943</v>
      </c>
      <c r="J1161" s="4">
        <f t="shared" si="36"/>
        <v>4</v>
      </c>
      <c r="K1161" s="4">
        <f t="shared" si="37"/>
        <v>4214</v>
      </c>
    </row>
    <row r="1162" spans="1:11" x14ac:dyDescent="0.25">
      <c r="A1162" s="4"/>
      <c r="B1162" s="4">
        <v>421408</v>
      </c>
      <c r="C1162" s="2">
        <v>0</v>
      </c>
      <c r="D1162" s="3">
        <v>0</v>
      </c>
      <c r="E1162" s="1"/>
      <c r="F1162" s="1"/>
      <c r="G1162" s="46" t="s">
        <v>556</v>
      </c>
      <c r="H1162" s="46" t="s">
        <v>877</v>
      </c>
      <c r="I1162" s="46" t="s">
        <v>943</v>
      </c>
      <c r="J1162" s="4">
        <f t="shared" si="36"/>
        <v>4</v>
      </c>
      <c r="K1162" s="4">
        <f t="shared" si="37"/>
        <v>4214</v>
      </c>
    </row>
    <row r="1163" spans="1:11" x14ac:dyDescent="0.25">
      <c r="A1163" s="4"/>
      <c r="B1163" s="4">
        <v>421409</v>
      </c>
      <c r="C1163" s="2">
        <v>0</v>
      </c>
      <c r="D1163" s="3">
        <v>0</v>
      </c>
      <c r="E1163" s="1"/>
      <c r="F1163" s="1"/>
      <c r="G1163" s="46" t="s">
        <v>587</v>
      </c>
      <c r="H1163" s="46" t="s">
        <v>877</v>
      </c>
      <c r="I1163" s="46" t="s">
        <v>943</v>
      </c>
      <c r="J1163" s="4">
        <f t="shared" si="36"/>
        <v>4</v>
      </c>
      <c r="K1163" s="4">
        <f t="shared" si="37"/>
        <v>4214</v>
      </c>
    </row>
    <row r="1164" spans="1:11" x14ac:dyDescent="0.25">
      <c r="A1164" s="4"/>
      <c r="B1164" s="4">
        <v>421410</v>
      </c>
      <c r="C1164" s="2">
        <v>0</v>
      </c>
      <c r="D1164" s="3">
        <v>0</v>
      </c>
      <c r="E1164" s="1"/>
      <c r="F1164" s="1"/>
      <c r="G1164" s="46" t="s">
        <v>588</v>
      </c>
      <c r="H1164" s="46" t="s">
        <v>877</v>
      </c>
      <c r="I1164" s="46" t="s">
        <v>943</v>
      </c>
      <c r="J1164" s="4">
        <f t="shared" si="36"/>
        <v>4</v>
      </c>
      <c r="K1164" s="4">
        <f t="shared" si="37"/>
        <v>4214</v>
      </c>
    </row>
    <row r="1165" spans="1:11" x14ac:dyDescent="0.25">
      <c r="A1165" s="4"/>
      <c r="B1165" s="4">
        <v>421411</v>
      </c>
      <c r="C1165" s="2">
        <v>0</v>
      </c>
      <c r="D1165" s="3">
        <v>0</v>
      </c>
      <c r="E1165" s="1"/>
      <c r="F1165" s="1"/>
      <c r="G1165" s="46" t="s">
        <v>589</v>
      </c>
      <c r="H1165" s="46" t="s">
        <v>877</v>
      </c>
      <c r="I1165" s="46" t="s">
        <v>943</v>
      </c>
      <c r="J1165" s="4">
        <f t="shared" si="36"/>
        <v>4</v>
      </c>
      <c r="K1165" s="4">
        <f t="shared" si="37"/>
        <v>4214</v>
      </c>
    </row>
    <row r="1166" spans="1:11" x14ac:dyDescent="0.25">
      <c r="A1166" s="4"/>
      <c r="B1166" s="4">
        <v>421412</v>
      </c>
      <c r="C1166" s="2">
        <v>0</v>
      </c>
      <c r="D1166" s="3">
        <v>0</v>
      </c>
      <c r="E1166" s="1"/>
      <c r="F1166" s="1"/>
      <c r="G1166" s="46" t="s">
        <v>590</v>
      </c>
      <c r="H1166" s="46" t="s">
        <v>877</v>
      </c>
      <c r="I1166" s="46" t="s">
        <v>943</v>
      </c>
      <c r="J1166" s="4">
        <f t="shared" si="36"/>
        <v>4</v>
      </c>
      <c r="K1166" s="4">
        <f t="shared" si="37"/>
        <v>4214</v>
      </c>
    </row>
    <row r="1167" spans="1:11" x14ac:dyDescent="0.25">
      <c r="A1167" s="4"/>
      <c r="B1167" s="4">
        <v>421413</v>
      </c>
      <c r="C1167" s="2">
        <v>0</v>
      </c>
      <c r="D1167" s="3">
        <v>0</v>
      </c>
      <c r="E1167" s="1"/>
      <c r="F1167" s="1"/>
      <c r="G1167" s="46" t="s">
        <v>591</v>
      </c>
      <c r="H1167" s="46" t="s">
        <v>877</v>
      </c>
      <c r="I1167" s="46" t="s">
        <v>943</v>
      </c>
      <c r="J1167" s="4">
        <f t="shared" si="36"/>
        <v>4</v>
      </c>
      <c r="K1167" s="4">
        <f t="shared" si="37"/>
        <v>4214</v>
      </c>
    </row>
    <row r="1168" spans="1:11" x14ac:dyDescent="0.25">
      <c r="A1168" s="4"/>
      <c r="B1168" s="4">
        <v>421414</v>
      </c>
      <c r="C1168" s="2">
        <v>0</v>
      </c>
      <c r="D1168" s="3">
        <v>0</v>
      </c>
      <c r="E1168" s="1"/>
      <c r="F1168" s="1"/>
      <c r="G1168" s="46" t="s">
        <v>592</v>
      </c>
      <c r="H1168" s="46" t="s">
        <v>877</v>
      </c>
      <c r="I1168" s="46" t="s">
        <v>943</v>
      </c>
      <c r="J1168" s="4">
        <f t="shared" si="36"/>
        <v>4</v>
      </c>
      <c r="K1168" s="4">
        <f t="shared" si="37"/>
        <v>4214</v>
      </c>
    </row>
    <row r="1169" spans="1:11" x14ac:dyDescent="0.25">
      <c r="A1169" s="4"/>
      <c r="B1169" s="4">
        <v>421415</v>
      </c>
      <c r="C1169" s="2">
        <v>0</v>
      </c>
      <c r="D1169" s="3">
        <v>0</v>
      </c>
      <c r="E1169" s="1"/>
      <c r="F1169" s="1"/>
      <c r="G1169" s="46" t="s">
        <v>593</v>
      </c>
      <c r="H1169" s="46" t="s">
        <v>877</v>
      </c>
      <c r="I1169" s="46" t="s">
        <v>943</v>
      </c>
      <c r="J1169" s="4">
        <f t="shared" si="36"/>
        <v>4</v>
      </c>
      <c r="K1169" s="4">
        <f t="shared" si="37"/>
        <v>4214</v>
      </c>
    </row>
    <row r="1170" spans="1:11" x14ac:dyDescent="0.25">
      <c r="A1170" s="4"/>
      <c r="B1170" s="4">
        <v>421416</v>
      </c>
      <c r="C1170" s="2">
        <v>0</v>
      </c>
      <c r="D1170" s="3">
        <v>0</v>
      </c>
      <c r="E1170" s="1"/>
      <c r="F1170" s="1"/>
      <c r="G1170" s="46" t="s">
        <v>594</v>
      </c>
      <c r="H1170" s="46" t="s">
        <v>877</v>
      </c>
      <c r="I1170" s="46" t="s">
        <v>943</v>
      </c>
      <c r="J1170" s="4">
        <f t="shared" si="36"/>
        <v>4</v>
      </c>
      <c r="K1170" s="4">
        <f t="shared" si="37"/>
        <v>4214</v>
      </c>
    </row>
    <row r="1171" spans="1:11" x14ac:dyDescent="0.25">
      <c r="A1171" s="4"/>
      <c r="B1171" s="4">
        <v>421501</v>
      </c>
      <c r="C1171" s="2">
        <v>0</v>
      </c>
      <c r="D1171" s="3">
        <v>0</v>
      </c>
      <c r="E1171" s="1"/>
      <c r="F1171" s="1"/>
      <c r="G1171" s="46" t="s">
        <v>251</v>
      </c>
      <c r="H1171" s="46" t="s">
        <v>878</v>
      </c>
      <c r="I1171" s="46" t="s">
        <v>943</v>
      </c>
      <c r="J1171" s="4">
        <f t="shared" si="36"/>
        <v>4</v>
      </c>
      <c r="K1171" s="4">
        <f t="shared" si="37"/>
        <v>4215</v>
      </c>
    </row>
    <row r="1172" spans="1:11" x14ac:dyDescent="0.25">
      <c r="A1172" s="4"/>
      <c r="B1172" s="4">
        <v>421502</v>
      </c>
      <c r="C1172" s="2">
        <v>0</v>
      </c>
      <c r="D1172" s="3">
        <v>0</v>
      </c>
      <c r="E1172" s="1"/>
      <c r="F1172" s="1"/>
      <c r="G1172" s="46" t="s">
        <v>261</v>
      </c>
      <c r="H1172" s="46" t="s">
        <v>878</v>
      </c>
      <c r="I1172" s="46" t="s">
        <v>943</v>
      </c>
      <c r="J1172" s="4">
        <f t="shared" si="36"/>
        <v>4</v>
      </c>
      <c r="K1172" s="4">
        <f t="shared" si="37"/>
        <v>4215</v>
      </c>
    </row>
    <row r="1173" spans="1:11" x14ac:dyDescent="0.25">
      <c r="A1173" s="4"/>
      <c r="B1173" s="4">
        <v>421503</v>
      </c>
      <c r="C1173" s="2">
        <v>0</v>
      </c>
      <c r="D1173" s="3">
        <v>0</v>
      </c>
      <c r="E1173" s="1"/>
      <c r="F1173" s="1"/>
      <c r="G1173" s="46" t="s">
        <v>595</v>
      </c>
      <c r="H1173" s="46" t="s">
        <v>878</v>
      </c>
      <c r="I1173" s="46" t="s">
        <v>943</v>
      </c>
      <c r="J1173" s="4">
        <f t="shared" si="36"/>
        <v>4</v>
      </c>
      <c r="K1173" s="4">
        <f t="shared" si="37"/>
        <v>4215</v>
      </c>
    </row>
    <row r="1174" spans="1:11" x14ac:dyDescent="0.25">
      <c r="A1174" s="4"/>
      <c r="B1174" s="4">
        <v>421504</v>
      </c>
      <c r="C1174" s="2">
        <v>0</v>
      </c>
      <c r="D1174" s="3">
        <v>0</v>
      </c>
      <c r="E1174" s="1"/>
      <c r="F1174" s="1"/>
      <c r="G1174" s="46" t="s">
        <v>596</v>
      </c>
      <c r="H1174" s="46" t="s">
        <v>878</v>
      </c>
      <c r="I1174" s="46" t="s">
        <v>943</v>
      </c>
      <c r="J1174" s="4">
        <f t="shared" si="36"/>
        <v>4</v>
      </c>
      <c r="K1174" s="4">
        <f t="shared" si="37"/>
        <v>4215</v>
      </c>
    </row>
    <row r="1175" spans="1:11" x14ac:dyDescent="0.25">
      <c r="A1175" s="4"/>
      <c r="B1175" s="4">
        <v>421505</v>
      </c>
      <c r="C1175" s="2">
        <v>0</v>
      </c>
      <c r="D1175" s="3">
        <v>0</v>
      </c>
      <c r="E1175" s="1"/>
      <c r="F1175" s="1"/>
      <c r="G1175" s="46" t="s">
        <v>253</v>
      </c>
      <c r="H1175" s="46" t="s">
        <v>878</v>
      </c>
      <c r="I1175" s="46" t="s">
        <v>943</v>
      </c>
      <c r="J1175" s="4">
        <f t="shared" si="36"/>
        <v>4</v>
      </c>
      <c r="K1175" s="4">
        <f t="shared" si="37"/>
        <v>4215</v>
      </c>
    </row>
    <row r="1176" spans="1:11" ht="30" x14ac:dyDescent="0.25">
      <c r="A1176" s="4"/>
      <c r="B1176" s="4">
        <v>421506</v>
      </c>
      <c r="C1176" s="2">
        <v>0</v>
      </c>
      <c r="D1176" s="3">
        <v>0</v>
      </c>
      <c r="E1176" s="1"/>
      <c r="F1176" s="1"/>
      <c r="G1176" s="46" t="s">
        <v>597</v>
      </c>
      <c r="H1176" s="46" t="s">
        <v>878</v>
      </c>
      <c r="I1176" s="46" t="s">
        <v>943</v>
      </c>
      <c r="J1176" s="4">
        <f t="shared" si="36"/>
        <v>4</v>
      </c>
      <c r="K1176" s="4">
        <f t="shared" si="37"/>
        <v>4215</v>
      </c>
    </row>
    <row r="1177" spans="1:11" ht="30" x14ac:dyDescent="0.25">
      <c r="A1177" s="4"/>
      <c r="B1177" s="4">
        <v>421507</v>
      </c>
      <c r="C1177" s="2">
        <v>0</v>
      </c>
      <c r="D1177" s="3">
        <v>0</v>
      </c>
      <c r="E1177" s="1"/>
      <c r="F1177" s="1"/>
      <c r="G1177" s="46" t="s">
        <v>598</v>
      </c>
      <c r="H1177" s="46" t="s">
        <v>878</v>
      </c>
      <c r="I1177" s="46" t="s">
        <v>943</v>
      </c>
      <c r="J1177" s="4">
        <f t="shared" si="36"/>
        <v>4</v>
      </c>
      <c r="K1177" s="4">
        <f t="shared" si="37"/>
        <v>4215</v>
      </c>
    </row>
    <row r="1178" spans="1:11" ht="30" x14ac:dyDescent="0.25">
      <c r="A1178" s="4"/>
      <c r="B1178" s="4">
        <v>421508</v>
      </c>
      <c r="C1178" s="2">
        <v>0</v>
      </c>
      <c r="D1178" s="3">
        <v>0</v>
      </c>
      <c r="E1178" s="1"/>
      <c r="F1178" s="1"/>
      <c r="G1178" s="46" t="s">
        <v>599</v>
      </c>
      <c r="H1178" s="46" t="s">
        <v>878</v>
      </c>
      <c r="I1178" s="46" t="s">
        <v>943</v>
      </c>
      <c r="J1178" s="4">
        <f t="shared" si="36"/>
        <v>4</v>
      </c>
      <c r="K1178" s="4">
        <f t="shared" si="37"/>
        <v>4215</v>
      </c>
    </row>
    <row r="1179" spans="1:11" ht="30" x14ac:dyDescent="0.25">
      <c r="A1179" s="4"/>
      <c r="B1179" s="4">
        <v>421509</v>
      </c>
      <c r="C1179" s="2">
        <v>0</v>
      </c>
      <c r="D1179" s="3">
        <v>0</v>
      </c>
      <c r="E1179" s="1"/>
      <c r="F1179" s="1"/>
      <c r="G1179" s="46" t="s">
        <v>600</v>
      </c>
      <c r="H1179" s="46" t="s">
        <v>878</v>
      </c>
      <c r="I1179" s="46" t="s">
        <v>943</v>
      </c>
      <c r="J1179" s="4">
        <f t="shared" si="36"/>
        <v>4</v>
      </c>
      <c r="K1179" s="4">
        <f t="shared" si="37"/>
        <v>4215</v>
      </c>
    </row>
    <row r="1180" spans="1:11" ht="30" x14ac:dyDescent="0.25">
      <c r="A1180" s="4"/>
      <c r="B1180" s="4">
        <v>421510</v>
      </c>
      <c r="C1180" s="2">
        <v>0</v>
      </c>
      <c r="D1180" s="3">
        <v>0</v>
      </c>
      <c r="E1180" s="1"/>
      <c r="F1180" s="1"/>
      <c r="G1180" s="46" t="s">
        <v>601</v>
      </c>
      <c r="H1180" s="46" t="s">
        <v>878</v>
      </c>
      <c r="I1180" s="46" t="s">
        <v>943</v>
      </c>
      <c r="J1180" s="4">
        <f t="shared" si="36"/>
        <v>4</v>
      </c>
      <c r="K1180" s="4">
        <f t="shared" si="37"/>
        <v>4215</v>
      </c>
    </row>
    <row r="1181" spans="1:11" ht="30" x14ac:dyDescent="0.25">
      <c r="A1181" s="4"/>
      <c r="B1181" s="4">
        <v>421511</v>
      </c>
      <c r="C1181" s="2">
        <v>0</v>
      </c>
      <c r="D1181" s="3">
        <v>0</v>
      </c>
      <c r="E1181" s="1"/>
      <c r="F1181" s="1"/>
      <c r="G1181" s="46" t="s">
        <v>602</v>
      </c>
      <c r="H1181" s="46" t="s">
        <v>878</v>
      </c>
      <c r="I1181" s="46" t="s">
        <v>943</v>
      </c>
      <c r="J1181" s="4">
        <f t="shared" si="36"/>
        <v>4</v>
      </c>
      <c r="K1181" s="4">
        <f t="shared" si="37"/>
        <v>4215</v>
      </c>
    </row>
    <row r="1182" spans="1:11" ht="30" x14ac:dyDescent="0.25">
      <c r="A1182" s="4"/>
      <c r="B1182" s="4">
        <v>421512</v>
      </c>
      <c r="C1182" s="2">
        <v>0</v>
      </c>
      <c r="D1182" s="3">
        <v>0</v>
      </c>
      <c r="E1182" s="1"/>
      <c r="F1182" s="1"/>
      <c r="G1182" s="46" t="s">
        <v>603</v>
      </c>
      <c r="H1182" s="46" t="s">
        <v>878</v>
      </c>
      <c r="I1182" s="46" t="s">
        <v>943</v>
      </c>
      <c r="J1182" s="4">
        <f t="shared" si="36"/>
        <v>4</v>
      </c>
      <c r="K1182" s="4">
        <f t="shared" si="37"/>
        <v>4215</v>
      </c>
    </row>
    <row r="1183" spans="1:11" ht="30" x14ac:dyDescent="0.25">
      <c r="A1183" s="4"/>
      <c r="B1183" s="4">
        <v>421513</v>
      </c>
      <c r="C1183" s="2">
        <v>0</v>
      </c>
      <c r="D1183" s="3">
        <v>0</v>
      </c>
      <c r="E1183" s="1"/>
      <c r="F1183" s="1"/>
      <c r="G1183" s="46" t="s">
        <v>604</v>
      </c>
      <c r="H1183" s="46" t="s">
        <v>878</v>
      </c>
      <c r="I1183" s="46" t="s">
        <v>943</v>
      </c>
      <c r="J1183" s="4">
        <f t="shared" si="36"/>
        <v>4</v>
      </c>
      <c r="K1183" s="4">
        <f t="shared" si="37"/>
        <v>4215</v>
      </c>
    </row>
    <row r="1184" spans="1:11" x14ac:dyDescent="0.25">
      <c r="A1184" s="4"/>
      <c r="B1184" s="4">
        <v>421514</v>
      </c>
      <c r="C1184" s="2">
        <v>0</v>
      </c>
      <c r="D1184" s="3">
        <v>0</v>
      </c>
      <c r="E1184" s="1"/>
      <c r="F1184" s="1"/>
      <c r="G1184" s="46" t="s">
        <v>263</v>
      </c>
      <c r="H1184" s="46" t="s">
        <v>878</v>
      </c>
      <c r="I1184" s="46" t="s">
        <v>943</v>
      </c>
      <c r="J1184" s="4">
        <f t="shared" si="36"/>
        <v>4</v>
      </c>
      <c r="K1184" s="4">
        <f t="shared" si="37"/>
        <v>4215</v>
      </c>
    </row>
    <row r="1185" spans="1:11" x14ac:dyDescent="0.25">
      <c r="A1185" s="4"/>
      <c r="B1185" s="4">
        <v>421515</v>
      </c>
      <c r="C1185" s="2">
        <v>0</v>
      </c>
      <c r="D1185" s="3">
        <v>0</v>
      </c>
      <c r="E1185" s="1"/>
      <c r="F1185" s="1"/>
      <c r="G1185" s="46" t="s">
        <v>605</v>
      </c>
      <c r="H1185" s="46" t="s">
        <v>878</v>
      </c>
      <c r="I1185" s="46" t="s">
        <v>943</v>
      </c>
      <c r="J1185" s="4">
        <f t="shared" si="36"/>
        <v>4</v>
      </c>
      <c r="K1185" s="4">
        <f t="shared" si="37"/>
        <v>4215</v>
      </c>
    </row>
    <row r="1186" spans="1:11" x14ac:dyDescent="0.25">
      <c r="A1186" s="4"/>
      <c r="B1186" s="4">
        <v>421516</v>
      </c>
      <c r="C1186" s="2">
        <v>0</v>
      </c>
      <c r="D1186" s="3">
        <v>0</v>
      </c>
      <c r="E1186" s="1"/>
      <c r="F1186" s="1"/>
      <c r="G1186" s="46" t="s">
        <v>606</v>
      </c>
      <c r="H1186" s="46" t="s">
        <v>878</v>
      </c>
      <c r="I1186" s="46" t="s">
        <v>943</v>
      </c>
      <c r="J1186" s="4">
        <f t="shared" si="36"/>
        <v>4</v>
      </c>
      <c r="K1186" s="4">
        <f t="shared" si="37"/>
        <v>4215</v>
      </c>
    </row>
    <row r="1187" spans="1:11" x14ac:dyDescent="0.25">
      <c r="A1187" s="4"/>
      <c r="B1187" s="4">
        <v>421517</v>
      </c>
      <c r="C1187" s="2">
        <v>0</v>
      </c>
      <c r="D1187" s="3">
        <v>0</v>
      </c>
      <c r="E1187" s="1"/>
      <c r="F1187" s="1"/>
      <c r="G1187" s="46" t="s">
        <v>607</v>
      </c>
      <c r="H1187" s="46" t="s">
        <v>878</v>
      </c>
      <c r="I1187" s="46" t="s">
        <v>943</v>
      </c>
      <c r="J1187" s="4">
        <f t="shared" si="36"/>
        <v>4</v>
      </c>
      <c r="K1187" s="4">
        <f t="shared" si="37"/>
        <v>4215</v>
      </c>
    </row>
    <row r="1188" spans="1:11" x14ac:dyDescent="0.25">
      <c r="A1188" s="4">
        <v>43</v>
      </c>
      <c r="B1188" s="4">
        <v>430101</v>
      </c>
      <c r="C1188" s="2">
        <v>0</v>
      </c>
      <c r="D1188" s="3">
        <v>0</v>
      </c>
      <c r="E1188" s="1"/>
      <c r="F1188" s="1"/>
      <c r="G1188" s="46" t="s">
        <v>608</v>
      </c>
      <c r="H1188" s="46" t="s">
        <v>879</v>
      </c>
      <c r="I1188" s="46" t="s">
        <v>994</v>
      </c>
      <c r="J1188" s="4">
        <f t="shared" si="36"/>
        <v>4</v>
      </c>
      <c r="K1188" s="4">
        <f t="shared" si="37"/>
        <v>4301</v>
      </c>
    </row>
    <row r="1189" spans="1:11" x14ac:dyDescent="0.25">
      <c r="A1189" s="4"/>
      <c r="B1189" s="4">
        <v>430102</v>
      </c>
      <c r="C1189" s="2">
        <v>0</v>
      </c>
      <c r="D1189" s="3">
        <v>0</v>
      </c>
      <c r="E1189" s="1"/>
      <c r="F1189" s="1"/>
      <c r="G1189" s="46" t="s">
        <v>340</v>
      </c>
      <c r="H1189" s="46" t="s">
        <v>879</v>
      </c>
      <c r="I1189" s="46" t="s">
        <v>994</v>
      </c>
      <c r="J1189" s="4">
        <f t="shared" si="36"/>
        <v>4</v>
      </c>
      <c r="K1189" s="4">
        <f t="shared" si="37"/>
        <v>4301</v>
      </c>
    </row>
    <row r="1190" spans="1:11" x14ac:dyDescent="0.25">
      <c r="A1190" s="4"/>
      <c r="B1190" s="4">
        <v>430201</v>
      </c>
      <c r="C1190" s="2">
        <v>0</v>
      </c>
      <c r="D1190" s="3">
        <v>0</v>
      </c>
      <c r="E1190" s="1"/>
      <c r="F1190" s="1"/>
      <c r="G1190" s="46" t="s">
        <v>251</v>
      </c>
      <c r="H1190" s="46" t="s">
        <v>880</v>
      </c>
      <c r="I1190" s="46" t="s">
        <v>994</v>
      </c>
      <c r="J1190" s="4">
        <f t="shared" si="36"/>
        <v>4</v>
      </c>
      <c r="K1190" s="4">
        <f t="shared" si="37"/>
        <v>4302</v>
      </c>
    </row>
    <row r="1191" spans="1:11" x14ac:dyDescent="0.25">
      <c r="A1191" s="4"/>
      <c r="B1191" s="4">
        <v>430202</v>
      </c>
      <c r="C1191" s="2">
        <v>0</v>
      </c>
      <c r="D1191" s="3">
        <v>0</v>
      </c>
      <c r="E1191" s="1"/>
      <c r="F1191" s="1"/>
      <c r="G1191" s="46" t="s">
        <v>261</v>
      </c>
      <c r="H1191" s="46" t="s">
        <v>880</v>
      </c>
      <c r="I1191" s="46" t="s">
        <v>994</v>
      </c>
      <c r="J1191" s="4">
        <f t="shared" si="36"/>
        <v>4</v>
      </c>
      <c r="K1191" s="4">
        <f t="shared" si="37"/>
        <v>4302</v>
      </c>
    </row>
    <row r="1192" spans="1:11" x14ac:dyDescent="0.25">
      <c r="A1192" s="4"/>
      <c r="B1192" s="4">
        <v>430203</v>
      </c>
      <c r="C1192" s="2">
        <v>0</v>
      </c>
      <c r="D1192" s="3">
        <v>0</v>
      </c>
      <c r="E1192" s="1"/>
      <c r="F1192" s="1"/>
      <c r="G1192" s="46" t="s">
        <v>262</v>
      </c>
      <c r="H1192" s="46" t="s">
        <v>880</v>
      </c>
      <c r="I1192" s="46" t="s">
        <v>994</v>
      </c>
      <c r="J1192" s="4">
        <f t="shared" si="36"/>
        <v>4</v>
      </c>
      <c r="K1192" s="4">
        <f t="shared" si="37"/>
        <v>4302</v>
      </c>
    </row>
    <row r="1193" spans="1:11" x14ac:dyDescent="0.25">
      <c r="A1193" s="4"/>
      <c r="B1193" s="4">
        <v>430204</v>
      </c>
      <c r="C1193" s="2">
        <v>0</v>
      </c>
      <c r="D1193" s="3">
        <v>0</v>
      </c>
      <c r="E1193" s="1"/>
      <c r="F1193" s="1"/>
      <c r="G1193" s="46" t="s">
        <v>255</v>
      </c>
      <c r="H1193" s="46" t="s">
        <v>880</v>
      </c>
      <c r="I1193" s="46" t="s">
        <v>994</v>
      </c>
      <c r="J1193" s="4">
        <f t="shared" si="36"/>
        <v>4</v>
      </c>
      <c r="K1193" s="4">
        <f t="shared" si="37"/>
        <v>4302</v>
      </c>
    </row>
    <row r="1194" spans="1:11" x14ac:dyDescent="0.25">
      <c r="A1194" s="4"/>
      <c r="B1194" s="4">
        <v>430205</v>
      </c>
      <c r="C1194" s="2">
        <v>0</v>
      </c>
      <c r="D1194" s="3">
        <v>0</v>
      </c>
      <c r="E1194" s="1"/>
      <c r="F1194" s="1"/>
      <c r="G1194" s="46" t="s">
        <v>259</v>
      </c>
      <c r="H1194" s="46" t="s">
        <v>880</v>
      </c>
      <c r="I1194" s="46" t="s">
        <v>994</v>
      </c>
      <c r="J1194" s="4">
        <f t="shared" si="36"/>
        <v>4</v>
      </c>
      <c r="K1194" s="4">
        <f t="shared" si="37"/>
        <v>4302</v>
      </c>
    </row>
    <row r="1195" spans="1:11" x14ac:dyDescent="0.25">
      <c r="A1195" s="4"/>
      <c r="B1195" s="4">
        <v>430206</v>
      </c>
      <c r="C1195" s="2">
        <v>0</v>
      </c>
      <c r="D1195" s="3">
        <v>0</v>
      </c>
      <c r="E1195" s="1"/>
      <c r="F1195" s="1"/>
      <c r="G1195" s="46" t="s">
        <v>256</v>
      </c>
      <c r="H1195" s="46" t="s">
        <v>880</v>
      </c>
      <c r="I1195" s="46" t="s">
        <v>994</v>
      </c>
      <c r="J1195" s="4">
        <f t="shared" si="36"/>
        <v>4</v>
      </c>
      <c r="K1195" s="4">
        <f t="shared" si="37"/>
        <v>4302</v>
      </c>
    </row>
    <row r="1196" spans="1:11" x14ac:dyDescent="0.25">
      <c r="A1196" s="4"/>
      <c r="B1196" s="4">
        <v>430207</v>
      </c>
      <c r="C1196" s="2">
        <v>0</v>
      </c>
      <c r="D1196" s="3">
        <v>0</v>
      </c>
      <c r="E1196" s="1"/>
      <c r="F1196" s="1"/>
      <c r="G1196" s="46" t="s">
        <v>78</v>
      </c>
      <c r="H1196" s="46" t="s">
        <v>880</v>
      </c>
      <c r="I1196" s="46" t="s">
        <v>994</v>
      </c>
      <c r="J1196" s="4">
        <f t="shared" si="36"/>
        <v>4</v>
      </c>
      <c r="K1196" s="4">
        <f t="shared" si="37"/>
        <v>4302</v>
      </c>
    </row>
    <row r="1197" spans="1:11" x14ac:dyDescent="0.25">
      <c r="A1197" s="4"/>
      <c r="B1197" s="4">
        <v>430208</v>
      </c>
      <c r="C1197" s="2">
        <v>0</v>
      </c>
      <c r="D1197" s="3">
        <v>0</v>
      </c>
      <c r="E1197" s="1"/>
      <c r="F1197" s="1"/>
      <c r="G1197" s="46" t="s">
        <v>263</v>
      </c>
      <c r="H1197" s="46" t="s">
        <v>880</v>
      </c>
      <c r="I1197" s="46" t="s">
        <v>994</v>
      </c>
      <c r="J1197" s="4">
        <f t="shared" si="36"/>
        <v>4</v>
      </c>
      <c r="K1197" s="4">
        <f t="shared" si="37"/>
        <v>4302</v>
      </c>
    </row>
    <row r="1198" spans="1:11" x14ac:dyDescent="0.25">
      <c r="A1198" s="4"/>
      <c r="B1198" s="4">
        <v>430209</v>
      </c>
      <c r="C1198" s="2">
        <v>0</v>
      </c>
      <c r="D1198" s="3">
        <v>0</v>
      </c>
      <c r="E1198" s="1"/>
      <c r="F1198" s="1"/>
      <c r="G1198" s="46" t="s">
        <v>264</v>
      </c>
      <c r="H1198" s="46" t="s">
        <v>880</v>
      </c>
      <c r="I1198" s="46" t="s">
        <v>994</v>
      </c>
      <c r="J1198" s="4">
        <f t="shared" si="36"/>
        <v>4</v>
      </c>
      <c r="K1198" s="4">
        <f t="shared" si="37"/>
        <v>4302</v>
      </c>
    </row>
    <row r="1199" spans="1:11" x14ac:dyDescent="0.25">
      <c r="A1199" s="4"/>
      <c r="B1199" s="4">
        <v>430210</v>
      </c>
      <c r="C1199" s="2">
        <v>0</v>
      </c>
      <c r="D1199" s="3">
        <v>0</v>
      </c>
      <c r="E1199" s="1"/>
      <c r="F1199" s="1"/>
      <c r="G1199" s="46" t="s">
        <v>265</v>
      </c>
      <c r="H1199" s="46" t="s">
        <v>880</v>
      </c>
      <c r="I1199" s="46" t="s">
        <v>994</v>
      </c>
      <c r="J1199" s="4">
        <f t="shared" si="36"/>
        <v>4</v>
      </c>
      <c r="K1199" s="4">
        <f t="shared" si="37"/>
        <v>4302</v>
      </c>
    </row>
    <row r="1200" spans="1:11" x14ac:dyDescent="0.25">
      <c r="A1200" s="4"/>
      <c r="B1200" s="4">
        <v>430211</v>
      </c>
      <c r="C1200" s="2">
        <v>0</v>
      </c>
      <c r="D1200" s="3">
        <v>0</v>
      </c>
      <c r="E1200" s="1"/>
      <c r="F1200" s="1"/>
      <c r="G1200" s="46" t="s">
        <v>266</v>
      </c>
      <c r="H1200" s="46" t="s">
        <v>880</v>
      </c>
      <c r="I1200" s="46" t="s">
        <v>994</v>
      </c>
      <c r="J1200" s="4">
        <f t="shared" si="36"/>
        <v>4</v>
      </c>
      <c r="K1200" s="4">
        <f t="shared" si="37"/>
        <v>4302</v>
      </c>
    </row>
    <row r="1201" spans="1:11" x14ac:dyDescent="0.25">
      <c r="A1201" s="4"/>
      <c r="B1201" s="4">
        <v>430212</v>
      </c>
      <c r="C1201" s="2">
        <v>0</v>
      </c>
      <c r="D1201" s="3">
        <v>0</v>
      </c>
      <c r="E1201" s="1"/>
      <c r="F1201" s="1"/>
      <c r="G1201" s="46" t="s">
        <v>269</v>
      </c>
      <c r="H1201" s="46" t="s">
        <v>880</v>
      </c>
      <c r="I1201" s="46" t="s">
        <v>994</v>
      </c>
      <c r="J1201" s="4">
        <f t="shared" si="36"/>
        <v>4</v>
      </c>
      <c r="K1201" s="4">
        <f t="shared" si="37"/>
        <v>4302</v>
      </c>
    </row>
    <row r="1202" spans="1:11" ht="30" x14ac:dyDescent="0.25">
      <c r="A1202" s="4"/>
      <c r="B1202" s="4">
        <v>430213</v>
      </c>
      <c r="C1202" s="2">
        <v>0</v>
      </c>
      <c r="D1202" s="3">
        <v>0</v>
      </c>
      <c r="E1202" s="1"/>
      <c r="F1202" s="1"/>
      <c r="G1202" s="46" t="s">
        <v>267</v>
      </c>
      <c r="H1202" s="46" t="s">
        <v>880</v>
      </c>
      <c r="I1202" s="46" t="s">
        <v>994</v>
      </c>
      <c r="J1202" s="4">
        <f t="shared" si="36"/>
        <v>4</v>
      </c>
      <c r="K1202" s="4">
        <f t="shared" si="37"/>
        <v>4302</v>
      </c>
    </row>
    <row r="1203" spans="1:11" x14ac:dyDescent="0.25">
      <c r="A1203" s="4"/>
      <c r="B1203" s="4">
        <v>430214</v>
      </c>
      <c r="C1203" s="2">
        <v>0</v>
      </c>
      <c r="D1203" s="3">
        <v>0</v>
      </c>
      <c r="E1203" s="1"/>
      <c r="F1203" s="1"/>
      <c r="G1203" s="46" t="s">
        <v>268</v>
      </c>
      <c r="H1203" s="46" t="s">
        <v>880</v>
      </c>
      <c r="I1203" s="46" t="s">
        <v>994</v>
      </c>
      <c r="J1203" s="4">
        <f t="shared" si="36"/>
        <v>4</v>
      </c>
      <c r="K1203" s="4">
        <f t="shared" si="37"/>
        <v>4302</v>
      </c>
    </row>
    <row r="1204" spans="1:11" x14ac:dyDescent="0.25">
      <c r="A1204" s="4">
        <v>51</v>
      </c>
      <c r="B1204" s="4">
        <v>510101</v>
      </c>
      <c r="C1204" s="2">
        <v>0</v>
      </c>
      <c r="D1204" s="3">
        <v>0</v>
      </c>
      <c r="E1204" s="1"/>
      <c r="F1204" s="1"/>
      <c r="G1204" s="46" t="s">
        <v>609</v>
      </c>
      <c r="H1204" s="46" t="s">
        <v>881</v>
      </c>
      <c r="I1204" s="46" t="s">
        <v>945</v>
      </c>
      <c r="J1204" s="4">
        <f t="shared" si="36"/>
        <v>5</v>
      </c>
      <c r="K1204" s="4">
        <f t="shared" si="37"/>
        <v>5101</v>
      </c>
    </row>
    <row r="1205" spans="1:11" x14ac:dyDescent="0.25">
      <c r="A1205" s="4"/>
      <c r="B1205" s="4">
        <v>510102</v>
      </c>
      <c r="C1205" s="2">
        <v>0</v>
      </c>
      <c r="D1205" s="3">
        <v>0</v>
      </c>
      <c r="E1205" s="1"/>
      <c r="F1205" s="1"/>
      <c r="G1205" s="46" t="s">
        <v>610</v>
      </c>
      <c r="H1205" s="46" t="s">
        <v>881</v>
      </c>
      <c r="I1205" s="46" t="s">
        <v>945</v>
      </c>
      <c r="J1205" s="4">
        <f t="shared" si="36"/>
        <v>5</v>
      </c>
      <c r="K1205" s="4">
        <f t="shared" si="37"/>
        <v>5101</v>
      </c>
    </row>
    <row r="1206" spans="1:11" x14ac:dyDescent="0.25">
      <c r="A1206" s="4"/>
      <c r="B1206" s="4">
        <v>510103</v>
      </c>
      <c r="C1206" s="2">
        <v>0</v>
      </c>
      <c r="D1206" s="3">
        <v>0</v>
      </c>
      <c r="E1206" s="1"/>
      <c r="F1206" s="1"/>
      <c r="G1206" s="46" t="s">
        <v>611</v>
      </c>
      <c r="H1206" s="46" t="s">
        <v>881</v>
      </c>
      <c r="I1206" s="46" t="s">
        <v>945</v>
      </c>
      <c r="J1206" s="4">
        <f t="shared" si="36"/>
        <v>5</v>
      </c>
      <c r="K1206" s="4">
        <f t="shared" si="37"/>
        <v>5101</v>
      </c>
    </row>
    <row r="1207" spans="1:11" x14ac:dyDescent="0.25">
      <c r="A1207" s="4"/>
      <c r="B1207" s="4">
        <v>510104</v>
      </c>
      <c r="C1207" s="2">
        <v>0</v>
      </c>
      <c r="D1207" s="3">
        <v>0</v>
      </c>
      <c r="E1207" s="1"/>
      <c r="F1207" s="1"/>
      <c r="G1207" s="46" t="s">
        <v>612</v>
      </c>
      <c r="H1207" s="46" t="s">
        <v>881</v>
      </c>
      <c r="I1207" s="46" t="s">
        <v>945</v>
      </c>
      <c r="J1207" s="4">
        <f t="shared" si="36"/>
        <v>5</v>
      </c>
      <c r="K1207" s="4">
        <f t="shared" si="37"/>
        <v>5101</v>
      </c>
    </row>
    <row r="1208" spans="1:11" x14ac:dyDescent="0.25">
      <c r="A1208" s="4"/>
      <c r="B1208" s="4">
        <v>510105</v>
      </c>
      <c r="C1208" s="2">
        <v>0</v>
      </c>
      <c r="D1208" s="3">
        <v>0</v>
      </c>
      <c r="E1208" s="1"/>
      <c r="F1208" s="1"/>
      <c r="G1208" s="46" t="s">
        <v>613</v>
      </c>
      <c r="H1208" s="46" t="s">
        <v>881</v>
      </c>
      <c r="I1208" s="46" t="s">
        <v>945</v>
      </c>
      <c r="J1208" s="4">
        <f t="shared" si="36"/>
        <v>5</v>
      </c>
      <c r="K1208" s="4">
        <f t="shared" si="37"/>
        <v>5101</v>
      </c>
    </row>
    <row r="1209" spans="1:11" x14ac:dyDescent="0.25">
      <c r="A1209" s="4"/>
      <c r="B1209" s="4">
        <v>510106</v>
      </c>
      <c r="C1209" s="2">
        <v>0</v>
      </c>
      <c r="D1209" s="3">
        <v>0</v>
      </c>
      <c r="E1209" s="1"/>
      <c r="F1209" s="1"/>
      <c r="G1209" s="46" t="s">
        <v>614</v>
      </c>
      <c r="H1209" s="46" t="s">
        <v>881</v>
      </c>
      <c r="I1209" s="46" t="s">
        <v>945</v>
      </c>
      <c r="J1209" s="4">
        <f t="shared" si="36"/>
        <v>5</v>
      </c>
      <c r="K1209" s="4">
        <f t="shared" si="37"/>
        <v>5101</v>
      </c>
    </row>
    <row r="1210" spans="1:11" x14ac:dyDescent="0.25">
      <c r="A1210" s="4"/>
      <c r="B1210" s="4">
        <v>510107</v>
      </c>
      <c r="C1210" s="2">
        <v>0</v>
      </c>
      <c r="D1210" s="3">
        <v>0</v>
      </c>
      <c r="E1210" s="1"/>
      <c r="F1210" s="1"/>
      <c r="G1210" s="46" t="s">
        <v>615</v>
      </c>
      <c r="H1210" s="46" t="s">
        <v>881</v>
      </c>
      <c r="I1210" s="46" t="s">
        <v>945</v>
      </c>
      <c r="J1210" s="4">
        <f t="shared" si="36"/>
        <v>5</v>
      </c>
      <c r="K1210" s="4">
        <f t="shared" si="37"/>
        <v>5101</v>
      </c>
    </row>
    <row r="1211" spans="1:11" x14ac:dyDescent="0.25">
      <c r="A1211" s="4"/>
      <c r="B1211" s="4">
        <v>510108</v>
      </c>
      <c r="C1211" s="2">
        <v>0</v>
      </c>
      <c r="D1211" s="3">
        <v>0</v>
      </c>
      <c r="E1211" s="1"/>
      <c r="F1211" s="1"/>
      <c r="G1211" s="46" t="s">
        <v>616</v>
      </c>
      <c r="H1211" s="46" t="s">
        <v>881</v>
      </c>
      <c r="I1211" s="46" t="s">
        <v>945</v>
      </c>
      <c r="J1211" s="4">
        <f t="shared" si="36"/>
        <v>5</v>
      </c>
      <c r="K1211" s="4">
        <f t="shared" si="37"/>
        <v>5101</v>
      </c>
    </row>
    <row r="1212" spans="1:11" x14ac:dyDescent="0.25">
      <c r="A1212" s="4"/>
      <c r="B1212" s="4">
        <v>510109</v>
      </c>
      <c r="C1212" s="2">
        <v>0</v>
      </c>
      <c r="D1212" s="3">
        <v>0</v>
      </c>
      <c r="E1212" s="1"/>
      <c r="F1212" s="1"/>
      <c r="G1212" s="46" t="s">
        <v>359</v>
      </c>
      <c r="H1212" s="46" t="s">
        <v>881</v>
      </c>
      <c r="I1212" s="46" t="s">
        <v>945</v>
      </c>
      <c r="J1212" s="4">
        <f t="shared" si="36"/>
        <v>5</v>
      </c>
      <c r="K1212" s="4">
        <f t="shared" si="37"/>
        <v>5101</v>
      </c>
    </row>
    <row r="1213" spans="1:11" x14ac:dyDescent="0.25">
      <c r="A1213" s="4"/>
      <c r="B1213" s="4">
        <v>510110</v>
      </c>
      <c r="C1213" s="2">
        <v>0</v>
      </c>
      <c r="D1213" s="3">
        <v>0</v>
      </c>
      <c r="E1213" s="1"/>
      <c r="F1213" s="1"/>
      <c r="G1213" s="46" t="s">
        <v>617</v>
      </c>
      <c r="H1213" s="46" t="s">
        <v>881</v>
      </c>
      <c r="I1213" s="46" t="s">
        <v>945</v>
      </c>
      <c r="J1213" s="4">
        <f t="shared" si="36"/>
        <v>5</v>
      </c>
      <c r="K1213" s="4">
        <f t="shared" si="37"/>
        <v>5101</v>
      </c>
    </row>
    <row r="1214" spans="1:11" x14ac:dyDescent="0.25">
      <c r="A1214" s="4"/>
      <c r="B1214" s="4">
        <v>510111</v>
      </c>
      <c r="C1214" s="2">
        <v>0</v>
      </c>
      <c r="D1214" s="3">
        <v>0</v>
      </c>
      <c r="E1214" s="1"/>
      <c r="F1214" s="1"/>
      <c r="G1214" s="46" t="s">
        <v>618</v>
      </c>
      <c r="H1214" s="46" t="s">
        <v>881</v>
      </c>
      <c r="I1214" s="46" t="s">
        <v>945</v>
      </c>
      <c r="J1214" s="4">
        <f t="shared" si="36"/>
        <v>5</v>
      </c>
      <c r="K1214" s="4">
        <f t="shared" si="37"/>
        <v>5101</v>
      </c>
    </row>
    <row r="1215" spans="1:11" x14ac:dyDescent="0.25">
      <c r="A1215" s="4"/>
      <c r="B1215" s="4">
        <v>510112</v>
      </c>
      <c r="C1215" s="2">
        <v>0</v>
      </c>
      <c r="D1215" s="3">
        <v>0</v>
      </c>
      <c r="E1215" s="1"/>
      <c r="F1215" s="1"/>
      <c r="G1215" s="46" t="s">
        <v>619</v>
      </c>
      <c r="H1215" s="46" t="s">
        <v>881</v>
      </c>
      <c r="I1215" s="46" t="s">
        <v>945</v>
      </c>
      <c r="J1215" s="4">
        <f t="shared" si="36"/>
        <v>5</v>
      </c>
      <c r="K1215" s="4">
        <f t="shared" si="37"/>
        <v>5101</v>
      </c>
    </row>
    <row r="1216" spans="1:11" x14ac:dyDescent="0.25">
      <c r="A1216" s="4"/>
      <c r="B1216" s="4">
        <v>510201</v>
      </c>
      <c r="C1216" s="2">
        <v>0</v>
      </c>
      <c r="D1216" s="3">
        <v>0</v>
      </c>
      <c r="E1216" s="1"/>
      <c r="F1216" s="1"/>
      <c r="G1216" s="46" t="s">
        <v>620</v>
      </c>
      <c r="H1216" s="46" t="s">
        <v>882</v>
      </c>
      <c r="I1216" s="46" t="s">
        <v>945</v>
      </c>
      <c r="J1216" s="4">
        <f t="shared" si="36"/>
        <v>5</v>
      </c>
      <c r="K1216" s="4">
        <f t="shared" si="37"/>
        <v>5102</v>
      </c>
    </row>
    <row r="1217" spans="1:11" x14ac:dyDescent="0.25">
      <c r="A1217" s="4"/>
      <c r="B1217" s="4">
        <v>510202</v>
      </c>
      <c r="C1217" s="2">
        <v>0</v>
      </c>
      <c r="D1217" s="3">
        <v>0</v>
      </c>
      <c r="E1217" s="1"/>
      <c r="F1217" s="1"/>
      <c r="G1217" s="46" t="s">
        <v>376</v>
      </c>
      <c r="H1217" s="46" t="s">
        <v>882</v>
      </c>
      <c r="I1217" s="46" t="s">
        <v>945</v>
      </c>
      <c r="J1217" s="4">
        <f t="shared" si="36"/>
        <v>5</v>
      </c>
      <c r="K1217" s="4">
        <f t="shared" si="37"/>
        <v>5102</v>
      </c>
    </row>
    <row r="1218" spans="1:11" x14ac:dyDescent="0.25">
      <c r="A1218" s="4"/>
      <c r="B1218" s="4">
        <v>510203</v>
      </c>
      <c r="C1218" s="2">
        <v>0</v>
      </c>
      <c r="D1218" s="3">
        <v>0</v>
      </c>
      <c r="E1218" s="1"/>
      <c r="F1218" s="1"/>
      <c r="G1218" s="46" t="s">
        <v>621</v>
      </c>
      <c r="H1218" s="46" t="s">
        <v>882</v>
      </c>
      <c r="I1218" s="46" t="s">
        <v>945</v>
      </c>
      <c r="J1218" s="4">
        <f t="shared" si="36"/>
        <v>5</v>
      </c>
      <c r="K1218" s="4">
        <f t="shared" si="37"/>
        <v>5102</v>
      </c>
    </row>
    <row r="1219" spans="1:11" x14ac:dyDescent="0.25">
      <c r="A1219" s="4"/>
      <c r="B1219" s="4">
        <v>510204</v>
      </c>
      <c r="C1219" s="2">
        <v>0</v>
      </c>
      <c r="D1219" s="3">
        <v>0</v>
      </c>
      <c r="E1219" s="1"/>
      <c r="F1219" s="1"/>
      <c r="G1219" s="46" t="s">
        <v>622</v>
      </c>
      <c r="H1219" s="46" t="s">
        <v>882</v>
      </c>
      <c r="I1219" s="46" t="s">
        <v>945</v>
      </c>
      <c r="J1219" s="4">
        <f t="shared" si="36"/>
        <v>5</v>
      </c>
      <c r="K1219" s="4">
        <f t="shared" si="37"/>
        <v>5102</v>
      </c>
    </row>
    <row r="1220" spans="1:11" x14ac:dyDescent="0.25">
      <c r="A1220" s="4"/>
      <c r="B1220" s="4">
        <v>510205</v>
      </c>
      <c r="C1220" s="2">
        <v>0</v>
      </c>
      <c r="D1220" s="3">
        <v>0</v>
      </c>
      <c r="E1220" s="1"/>
      <c r="F1220" s="1"/>
      <c r="G1220" s="46" t="s">
        <v>623</v>
      </c>
      <c r="H1220" s="46" t="s">
        <v>882</v>
      </c>
      <c r="I1220" s="46" t="s">
        <v>945</v>
      </c>
      <c r="J1220" s="4">
        <f t="shared" ref="J1220:J1283" si="38">+VALUE(LEFT(B1220,1))</f>
        <v>5</v>
      </c>
      <c r="K1220" s="4">
        <f t="shared" ref="K1220:K1283" si="39">+VALUE(LEFT(B1220,4))</f>
        <v>5102</v>
      </c>
    </row>
    <row r="1221" spans="1:11" x14ac:dyDescent="0.25">
      <c r="A1221" s="4"/>
      <c r="B1221" s="4">
        <v>510206</v>
      </c>
      <c r="C1221" s="2">
        <v>0</v>
      </c>
      <c r="D1221" s="3">
        <v>0</v>
      </c>
      <c r="E1221" s="1"/>
      <c r="F1221" s="1"/>
      <c r="G1221" s="46" t="s">
        <v>624</v>
      </c>
      <c r="H1221" s="46" t="s">
        <v>882</v>
      </c>
      <c r="I1221" s="46" t="s">
        <v>945</v>
      </c>
      <c r="J1221" s="4">
        <f t="shared" si="38"/>
        <v>5</v>
      </c>
      <c r="K1221" s="4">
        <f t="shared" si="39"/>
        <v>5102</v>
      </c>
    </row>
    <row r="1222" spans="1:11" x14ac:dyDescent="0.25">
      <c r="A1222" s="4"/>
      <c r="B1222" s="4">
        <v>510207</v>
      </c>
      <c r="C1222" s="2">
        <v>0</v>
      </c>
      <c r="D1222" s="3">
        <v>0</v>
      </c>
      <c r="E1222" s="1"/>
      <c r="F1222" s="1"/>
      <c r="G1222" s="46" t="s">
        <v>625</v>
      </c>
      <c r="H1222" s="46" t="s">
        <v>882</v>
      </c>
      <c r="I1222" s="46" t="s">
        <v>945</v>
      </c>
      <c r="J1222" s="4">
        <f t="shared" si="38"/>
        <v>5</v>
      </c>
      <c r="K1222" s="4">
        <f t="shared" si="39"/>
        <v>5102</v>
      </c>
    </row>
    <row r="1223" spans="1:11" x14ac:dyDescent="0.25">
      <c r="A1223" s="4"/>
      <c r="B1223" s="4">
        <v>510301</v>
      </c>
      <c r="C1223" s="2">
        <v>0</v>
      </c>
      <c r="D1223" s="3">
        <v>0</v>
      </c>
      <c r="E1223" s="1"/>
      <c r="F1223" s="1"/>
      <c r="G1223" s="46" t="s">
        <v>626</v>
      </c>
      <c r="H1223" s="46" t="s">
        <v>883</v>
      </c>
      <c r="I1223" s="46" t="s">
        <v>945</v>
      </c>
      <c r="J1223" s="4">
        <f t="shared" si="38"/>
        <v>5</v>
      </c>
      <c r="K1223" s="4">
        <f t="shared" si="39"/>
        <v>5103</v>
      </c>
    </row>
    <row r="1224" spans="1:11" x14ac:dyDescent="0.25">
      <c r="A1224" s="4"/>
      <c r="B1224" s="4">
        <v>510302</v>
      </c>
      <c r="C1224" s="2">
        <v>0</v>
      </c>
      <c r="D1224" s="3">
        <v>0</v>
      </c>
      <c r="E1224" s="1"/>
      <c r="F1224" s="1"/>
      <c r="G1224" s="46" t="s">
        <v>627</v>
      </c>
      <c r="H1224" s="46" t="s">
        <v>883</v>
      </c>
      <c r="I1224" s="46" t="s">
        <v>945</v>
      </c>
      <c r="J1224" s="4">
        <f t="shared" si="38"/>
        <v>5</v>
      </c>
      <c r="K1224" s="4">
        <f t="shared" si="39"/>
        <v>5103</v>
      </c>
    </row>
    <row r="1225" spans="1:11" x14ac:dyDescent="0.25">
      <c r="A1225" s="4"/>
      <c r="B1225" s="4">
        <v>510303</v>
      </c>
      <c r="C1225" s="2">
        <v>0</v>
      </c>
      <c r="D1225" s="3">
        <v>0</v>
      </c>
      <c r="E1225" s="1"/>
      <c r="F1225" s="1"/>
      <c r="G1225" s="46" t="s">
        <v>628</v>
      </c>
      <c r="H1225" s="46" t="s">
        <v>883</v>
      </c>
      <c r="I1225" s="46" t="s">
        <v>945</v>
      </c>
      <c r="J1225" s="4">
        <f t="shared" si="38"/>
        <v>5</v>
      </c>
      <c r="K1225" s="4">
        <f t="shared" si="39"/>
        <v>5103</v>
      </c>
    </row>
    <row r="1226" spans="1:11" x14ac:dyDescent="0.25">
      <c r="A1226" s="4"/>
      <c r="B1226" s="4">
        <v>510304</v>
      </c>
      <c r="C1226" s="2">
        <v>0</v>
      </c>
      <c r="D1226" s="3">
        <v>0</v>
      </c>
      <c r="E1226" s="1"/>
      <c r="F1226" s="1"/>
      <c r="G1226" s="46" t="s">
        <v>629</v>
      </c>
      <c r="H1226" s="46" t="s">
        <v>883</v>
      </c>
      <c r="I1226" s="46" t="s">
        <v>945</v>
      </c>
      <c r="J1226" s="4">
        <f t="shared" si="38"/>
        <v>5</v>
      </c>
      <c r="K1226" s="4">
        <f t="shared" si="39"/>
        <v>5103</v>
      </c>
    </row>
    <row r="1227" spans="1:11" x14ac:dyDescent="0.25">
      <c r="A1227" s="4"/>
      <c r="B1227" s="4">
        <v>510305</v>
      </c>
      <c r="C1227" s="2">
        <v>0</v>
      </c>
      <c r="D1227" s="3">
        <v>0</v>
      </c>
      <c r="E1227" s="1"/>
      <c r="F1227" s="1"/>
      <c r="G1227" s="46" t="s">
        <v>630</v>
      </c>
      <c r="H1227" s="46" t="s">
        <v>883</v>
      </c>
      <c r="I1227" s="46" t="s">
        <v>945</v>
      </c>
      <c r="J1227" s="4">
        <f t="shared" si="38"/>
        <v>5</v>
      </c>
      <c r="K1227" s="4">
        <f t="shared" si="39"/>
        <v>5103</v>
      </c>
    </row>
    <row r="1228" spans="1:11" x14ac:dyDescent="0.25">
      <c r="A1228" s="4"/>
      <c r="B1228" s="4">
        <v>510306</v>
      </c>
      <c r="C1228" s="2">
        <v>0</v>
      </c>
      <c r="D1228" s="3">
        <v>0</v>
      </c>
      <c r="E1228" s="1"/>
      <c r="F1228" s="1"/>
      <c r="G1228" s="46" t="s">
        <v>631</v>
      </c>
      <c r="H1228" s="46" t="s">
        <v>883</v>
      </c>
      <c r="I1228" s="46" t="s">
        <v>945</v>
      </c>
      <c r="J1228" s="4">
        <f t="shared" si="38"/>
        <v>5</v>
      </c>
      <c r="K1228" s="4">
        <f t="shared" si="39"/>
        <v>5103</v>
      </c>
    </row>
    <row r="1229" spans="1:11" x14ac:dyDescent="0.25">
      <c r="A1229" s="4"/>
      <c r="B1229" s="4">
        <v>510307</v>
      </c>
      <c r="C1229" s="2">
        <v>0</v>
      </c>
      <c r="D1229" s="3">
        <v>0</v>
      </c>
      <c r="E1229" s="1"/>
      <c r="F1229" s="1"/>
      <c r="G1229" s="46" t="s">
        <v>632</v>
      </c>
      <c r="H1229" s="46" t="s">
        <v>883</v>
      </c>
      <c r="I1229" s="46" t="s">
        <v>945</v>
      </c>
      <c r="J1229" s="4">
        <f t="shared" si="38"/>
        <v>5</v>
      </c>
      <c r="K1229" s="4">
        <f t="shared" si="39"/>
        <v>5103</v>
      </c>
    </row>
    <row r="1230" spans="1:11" x14ac:dyDescent="0.25">
      <c r="A1230" s="4"/>
      <c r="B1230" s="4">
        <v>510308</v>
      </c>
      <c r="C1230" s="2">
        <v>0</v>
      </c>
      <c r="D1230" s="3">
        <v>0</v>
      </c>
      <c r="E1230" s="1"/>
      <c r="F1230" s="1"/>
      <c r="G1230" s="46" t="s">
        <v>633</v>
      </c>
      <c r="H1230" s="46" t="s">
        <v>883</v>
      </c>
      <c r="I1230" s="46" t="s">
        <v>945</v>
      </c>
      <c r="J1230" s="4">
        <f t="shared" si="38"/>
        <v>5</v>
      </c>
      <c r="K1230" s="4">
        <f t="shared" si="39"/>
        <v>5103</v>
      </c>
    </row>
    <row r="1231" spans="1:11" x14ac:dyDescent="0.25">
      <c r="A1231" s="4"/>
      <c r="B1231" s="4">
        <v>510401</v>
      </c>
      <c r="C1231" s="2">
        <v>0</v>
      </c>
      <c r="D1231" s="3">
        <v>0</v>
      </c>
      <c r="E1231" s="1"/>
      <c r="F1231" s="1"/>
      <c r="G1231" s="46" t="s">
        <v>634</v>
      </c>
      <c r="H1231" s="46" t="s">
        <v>884</v>
      </c>
      <c r="I1231" s="46" t="s">
        <v>945</v>
      </c>
      <c r="J1231" s="4">
        <f t="shared" si="38"/>
        <v>5</v>
      </c>
      <c r="K1231" s="4">
        <f t="shared" si="39"/>
        <v>5104</v>
      </c>
    </row>
    <row r="1232" spans="1:11" x14ac:dyDescent="0.25">
      <c r="A1232" s="4"/>
      <c r="B1232" s="4">
        <v>510402</v>
      </c>
      <c r="C1232" s="2">
        <v>0</v>
      </c>
      <c r="D1232" s="3">
        <v>0</v>
      </c>
      <c r="E1232" s="1"/>
      <c r="F1232" s="1"/>
      <c r="G1232" s="46" t="s">
        <v>635</v>
      </c>
      <c r="H1232" s="46" t="s">
        <v>884</v>
      </c>
      <c r="I1232" s="46" t="s">
        <v>945</v>
      </c>
      <c r="J1232" s="4">
        <f t="shared" si="38"/>
        <v>5</v>
      </c>
      <c r="K1232" s="4">
        <f t="shared" si="39"/>
        <v>5104</v>
      </c>
    </row>
    <row r="1233" spans="1:11" x14ac:dyDescent="0.25">
      <c r="A1233" s="4"/>
      <c r="B1233" s="4">
        <v>510501</v>
      </c>
      <c r="C1233" s="2">
        <v>0</v>
      </c>
      <c r="D1233" s="3">
        <v>0</v>
      </c>
      <c r="E1233" s="1"/>
      <c r="F1233" s="1"/>
      <c r="G1233" s="46" t="s">
        <v>636</v>
      </c>
      <c r="H1233" s="46" t="s">
        <v>885</v>
      </c>
      <c r="I1233" s="46" t="s">
        <v>945</v>
      </c>
      <c r="J1233" s="4">
        <f t="shared" si="38"/>
        <v>5</v>
      </c>
      <c r="K1233" s="4">
        <f t="shared" si="39"/>
        <v>5105</v>
      </c>
    </row>
    <row r="1234" spans="1:11" x14ac:dyDescent="0.25">
      <c r="A1234" s="4"/>
      <c r="B1234" s="4">
        <v>510502</v>
      </c>
      <c r="C1234" s="2">
        <v>0</v>
      </c>
      <c r="D1234" s="3">
        <v>0</v>
      </c>
      <c r="E1234" s="1"/>
      <c r="F1234" s="1"/>
      <c r="G1234" s="46" t="s">
        <v>354</v>
      </c>
      <c r="H1234" s="46" t="s">
        <v>885</v>
      </c>
      <c r="I1234" s="46" t="s">
        <v>945</v>
      </c>
      <c r="J1234" s="4">
        <f t="shared" si="38"/>
        <v>5</v>
      </c>
      <c r="K1234" s="4">
        <f t="shared" si="39"/>
        <v>5105</v>
      </c>
    </row>
    <row r="1235" spans="1:11" x14ac:dyDescent="0.25">
      <c r="A1235" s="4"/>
      <c r="B1235" s="4">
        <v>510503</v>
      </c>
      <c r="C1235" s="2">
        <v>0</v>
      </c>
      <c r="D1235" s="3">
        <v>0</v>
      </c>
      <c r="E1235" s="1"/>
      <c r="F1235" s="1"/>
      <c r="G1235" s="46" t="s">
        <v>355</v>
      </c>
      <c r="H1235" s="46" t="s">
        <v>885</v>
      </c>
      <c r="I1235" s="46" t="s">
        <v>945</v>
      </c>
      <c r="J1235" s="4">
        <f t="shared" si="38"/>
        <v>5</v>
      </c>
      <c r="K1235" s="4">
        <f t="shared" si="39"/>
        <v>5105</v>
      </c>
    </row>
    <row r="1236" spans="1:11" x14ac:dyDescent="0.25">
      <c r="A1236" s="4"/>
      <c r="B1236" s="4">
        <v>510504</v>
      </c>
      <c r="C1236" s="2">
        <v>0</v>
      </c>
      <c r="D1236" s="3">
        <v>0</v>
      </c>
      <c r="E1236" s="1"/>
      <c r="F1236" s="1"/>
      <c r="G1236" s="46" t="s">
        <v>637</v>
      </c>
      <c r="H1236" s="46" t="s">
        <v>885</v>
      </c>
      <c r="I1236" s="46" t="s">
        <v>945</v>
      </c>
      <c r="J1236" s="4">
        <f t="shared" si="38"/>
        <v>5</v>
      </c>
      <c r="K1236" s="4">
        <f t="shared" si="39"/>
        <v>5105</v>
      </c>
    </row>
    <row r="1237" spans="1:11" x14ac:dyDescent="0.25">
      <c r="A1237" s="4"/>
      <c r="B1237" s="4">
        <v>510505</v>
      </c>
      <c r="C1237" s="2">
        <v>0</v>
      </c>
      <c r="D1237" s="3">
        <v>0</v>
      </c>
      <c r="E1237" s="1"/>
      <c r="F1237" s="1"/>
      <c r="G1237" s="46" t="s">
        <v>357</v>
      </c>
      <c r="H1237" s="46" t="s">
        <v>885</v>
      </c>
      <c r="I1237" s="46" t="s">
        <v>945</v>
      </c>
      <c r="J1237" s="4">
        <f t="shared" si="38"/>
        <v>5</v>
      </c>
      <c r="K1237" s="4">
        <f t="shared" si="39"/>
        <v>5105</v>
      </c>
    </row>
    <row r="1238" spans="1:11" x14ac:dyDescent="0.25">
      <c r="A1238" s="4"/>
      <c r="B1238" s="4">
        <v>510506</v>
      </c>
      <c r="C1238" s="2">
        <v>0</v>
      </c>
      <c r="D1238" s="3">
        <v>0</v>
      </c>
      <c r="E1238" s="1"/>
      <c r="F1238" s="1"/>
      <c r="G1238" s="46" t="s">
        <v>360</v>
      </c>
      <c r="H1238" s="46" t="s">
        <v>885</v>
      </c>
      <c r="I1238" s="46" t="s">
        <v>945</v>
      </c>
      <c r="J1238" s="4">
        <f t="shared" si="38"/>
        <v>5</v>
      </c>
      <c r="K1238" s="4">
        <f t="shared" si="39"/>
        <v>5105</v>
      </c>
    </row>
    <row r="1239" spans="1:11" x14ac:dyDescent="0.25">
      <c r="A1239" s="4"/>
      <c r="B1239" s="4">
        <v>510507</v>
      </c>
      <c r="C1239" s="2">
        <v>0</v>
      </c>
      <c r="D1239" s="3">
        <v>0</v>
      </c>
      <c r="E1239" s="1"/>
      <c r="F1239" s="1"/>
      <c r="G1239" s="46" t="s">
        <v>638</v>
      </c>
      <c r="H1239" s="46" t="s">
        <v>885</v>
      </c>
      <c r="I1239" s="46" t="s">
        <v>945</v>
      </c>
      <c r="J1239" s="4">
        <f t="shared" si="38"/>
        <v>5</v>
      </c>
      <c r="K1239" s="4">
        <f t="shared" si="39"/>
        <v>5105</v>
      </c>
    </row>
    <row r="1240" spans="1:11" x14ac:dyDescent="0.25">
      <c r="A1240" s="4"/>
      <c r="B1240" s="4">
        <v>510601</v>
      </c>
      <c r="C1240" s="2">
        <v>0</v>
      </c>
      <c r="D1240" s="3">
        <v>0</v>
      </c>
      <c r="E1240" s="1"/>
      <c r="F1240" s="1"/>
      <c r="G1240" s="46" t="s">
        <v>94</v>
      </c>
      <c r="H1240" s="46" t="s">
        <v>886</v>
      </c>
      <c r="I1240" s="46" t="s">
        <v>945</v>
      </c>
      <c r="J1240" s="4">
        <f t="shared" si="38"/>
        <v>5</v>
      </c>
      <c r="K1240" s="4">
        <f t="shared" si="39"/>
        <v>5106</v>
      </c>
    </row>
    <row r="1241" spans="1:11" x14ac:dyDescent="0.25">
      <c r="A1241" s="4"/>
      <c r="B1241" s="4">
        <v>510602</v>
      </c>
      <c r="C1241" s="2">
        <v>0</v>
      </c>
      <c r="D1241" s="3">
        <v>0</v>
      </c>
      <c r="E1241" s="1"/>
      <c r="F1241" s="1"/>
      <c r="G1241" s="46" t="s">
        <v>639</v>
      </c>
      <c r="H1241" s="46" t="s">
        <v>886</v>
      </c>
      <c r="I1241" s="46" t="s">
        <v>945</v>
      </c>
      <c r="J1241" s="4">
        <f t="shared" si="38"/>
        <v>5</v>
      </c>
      <c r="K1241" s="4">
        <f t="shared" si="39"/>
        <v>5106</v>
      </c>
    </row>
    <row r="1242" spans="1:11" x14ac:dyDescent="0.25">
      <c r="A1242" s="4"/>
      <c r="B1242" s="4">
        <v>510603</v>
      </c>
      <c r="C1242" s="2">
        <v>0</v>
      </c>
      <c r="D1242" s="3">
        <v>0</v>
      </c>
      <c r="E1242" s="1"/>
      <c r="F1242" s="1"/>
      <c r="G1242" s="46" t="s">
        <v>640</v>
      </c>
      <c r="H1242" s="46" t="s">
        <v>886</v>
      </c>
      <c r="I1242" s="46" t="s">
        <v>945</v>
      </c>
      <c r="J1242" s="4">
        <f t="shared" si="38"/>
        <v>5</v>
      </c>
      <c r="K1242" s="4">
        <f t="shared" si="39"/>
        <v>5106</v>
      </c>
    </row>
    <row r="1243" spans="1:11" x14ac:dyDescent="0.25">
      <c r="A1243" s="4"/>
      <c r="B1243" s="4">
        <v>510604</v>
      </c>
      <c r="C1243" s="2">
        <v>0</v>
      </c>
      <c r="D1243" s="3">
        <v>0</v>
      </c>
      <c r="E1243" s="1"/>
      <c r="F1243" s="1"/>
      <c r="G1243" s="46" t="s">
        <v>365</v>
      </c>
      <c r="H1243" s="46" t="s">
        <v>886</v>
      </c>
      <c r="I1243" s="46" t="s">
        <v>945</v>
      </c>
      <c r="J1243" s="4">
        <f t="shared" si="38"/>
        <v>5</v>
      </c>
      <c r="K1243" s="4">
        <f t="shared" si="39"/>
        <v>5106</v>
      </c>
    </row>
    <row r="1244" spans="1:11" x14ac:dyDescent="0.25">
      <c r="A1244" s="4"/>
      <c r="B1244" s="4">
        <v>510605</v>
      </c>
      <c r="C1244" s="2">
        <v>0</v>
      </c>
      <c r="D1244" s="3">
        <v>0</v>
      </c>
      <c r="E1244" s="1"/>
      <c r="F1244" s="1"/>
      <c r="G1244" s="46" t="s">
        <v>641</v>
      </c>
      <c r="H1244" s="46" t="s">
        <v>886</v>
      </c>
      <c r="I1244" s="46" t="s">
        <v>945</v>
      </c>
      <c r="J1244" s="4">
        <f t="shared" si="38"/>
        <v>5</v>
      </c>
      <c r="K1244" s="4">
        <f t="shared" si="39"/>
        <v>5106</v>
      </c>
    </row>
    <row r="1245" spans="1:11" x14ac:dyDescent="0.25">
      <c r="A1245" s="4"/>
      <c r="B1245" s="4">
        <v>510606</v>
      </c>
      <c r="C1245" s="2">
        <v>0</v>
      </c>
      <c r="D1245" s="3">
        <v>0</v>
      </c>
      <c r="E1245" s="1"/>
      <c r="F1245" s="1"/>
      <c r="G1245" s="46" t="s">
        <v>366</v>
      </c>
      <c r="H1245" s="46" t="s">
        <v>886</v>
      </c>
      <c r="I1245" s="46" t="s">
        <v>945</v>
      </c>
      <c r="J1245" s="4">
        <f t="shared" si="38"/>
        <v>5</v>
      </c>
      <c r="K1245" s="4">
        <f t="shared" si="39"/>
        <v>5106</v>
      </c>
    </row>
    <row r="1246" spans="1:11" x14ac:dyDescent="0.25">
      <c r="A1246" s="4"/>
      <c r="B1246" s="4">
        <v>510607</v>
      </c>
      <c r="C1246" s="2">
        <v>0</v>
      </c>
      <c r="D1246" s="3">
        <v>0</v>
      </c>
      <c r="E1246" s="1"/>
      <c r="F1246" s="1"/>
      <c r="G1246" s="46" t="s">
        <v>642</v>
      </c>
      <c r="H1246" s="46" t="s">
        <v>886</v>
      </c>
      <c r="I1246" s="46" t="s">
        <v>945</v>
      </c>
      <c r="J1246" s="4">
        <f t="shared" si="38"/>
        <v>5</v>
      </c>
      <c r="K1246" s="4">
        <f t="shared" si="39"/>
        <v>5106</v>
      </c>
    </row>
    <row r="1247" spans="1:11" x14ac:dyDescent="0.25">
      <c r="A1247" s="4"/>
      <c r="B1247" s="4">
        <v>510608</v>
      </c>
      <c r="C1247" s="2">
        <v>0</v>
      </c>
      <c r="D1247" s="3">
        <v>0</v>
      </c>
      <c r="E1247" s="1"/>
      <c r="F1247" s="1"/>
      <c r="G1247" s="46" t="s">
        <v>643</v>
      </c>
      <c r="H1247" s="46" t="s">
        <v>886</v>
      </c>
      <c r="I1247" s="46" t="s">
        <v>945</v>
      </c>
      <c r="J1247" s="4">
        <f t="shared" si="38"/>
        <v>5</v>
      </c>
      <c r="K1247" s="4">
        <f t="shared" si="39"/>
        <v>5106</v>
      </c>
    </row>
    <row r="1248" spans="1:11" x14ac:dyDescent="0.25">
      <c r="A1248" s="4"/>
      <c r="B1248" s="4">
        <v>510701</v>
      </c>
      <c r="C1248" s="2">
        <v>0</v>
      </c>
      <c r="D1248" s="3">
        <v>0</v>
      </c>
      <c r="E1248" s="1"/>
      <c r="F1248" s="1"/>
      <c r="G1248" s="46" t="s">
        <v>644</v>
      </c>
      <c r="H1248" s="46" t="s">
        <v>887</v>
      </c>
      <c r="I1248" s="46" t="s">
        <v>945</v>
      </c>
      <c r="J1248" s="4">
        <f t="shared" si="38"/>
        <v>5</v>
      </c>
      <c r="K1248" s="4">
        <f t="shared" si="39"/>
        <v>5107</v>
      </c>
    </row>
    <row r="1249" spans="1:11" x14ac:dyDescent="0.25">
      <c r="A1249" s="4"/>
      <c r="B1249" s="4">
        <v>510702</v>
      </c>
      <c r="C1249" s="2">
        <v>0</v>
      </c>
      <c r="D1249" s="3">
        <v>0</v>
      </c>
      <c r="E1249" s="1"/>
      <c r="F1249" s="1"/>
      <c r="G1249" s="46" t="s">
        <v>645</v>
      </c>
      <c r="H1249" s="46" t="s">
        <v>887</v>
      </c>
      <c r="I1249" s="46" t="s">
        <v>945</v>
      </c>
      <c r="J1249" s="4">
        <f t="shared" si="38"/>
        <v>5</v>
      </c>
      <c r="K1249" s="4">
        <f t="shared" si="39"/>
        <v>5107</v>
      </c>
    </row>
    <row r="1250" spans="1:11" x14ac:dyDescent="0.25">
      <c r="A1250" s="4"/>
      <c r="B1250" s="4">
        <v>510703</v>
      </c>
      <c r="C1250" s="2">
        <v>0</v>
      </c>
      <c r="D1250" s="3">
        <v>0</v>
      </c>
      <c r="E1250" s="1"/>
      <c r="F1250" s="1"/>
      <c r="G1250" s="46" t="s">
        <v>646</v>
      </c>
      <c r="H1250" s="46" t="s">
        <v>887</v>
      </c>
      <c r="I1250" s="46" t="s">
        <v>945</v>
      </c>
      <c r="J1250" s="4">
        <f t="shared" si="38"/>
        <v>5</v>
      </c>
      <c r="K1250" s="4">
        <f t="shared" si="39"/>
        <v>5107</v>
      </c>
    </row>
    <row r="1251" spans="1:11" x14ac:dyDescent="0.25">
      <c r="A1251" s="4"/>
      <c r="B1251" s="4">
        <v>510704</v>
      </c>
      <c r="C1251" s="2">
        <v>0</v>
      </c>
      <c r="D1251" s="3">
        <v>0</v>
      </c>
      <c r="E1251" s="1"/>
      <c r="F1251" s="1"/>
      <c r="G1251" s="46" t="s">
        <v>647</v>
      </c>
      <c r="H1251" s="46" t="s">
        <v>887</v>
      </c>
      <c r="I1251" s="46" t="s">
        <v>945</v>
      </c>
      <c r="J1251" s="4">
        <f t="shared" si="38"/>
        <v>5</v>
      </c>
      <c r="K1251" s="4">
        <f t="shared" si="39"/>
        <v>5107</v>
      </c>
    </row>
    <row r="1252" spans="1:11" x14ac:dyDescent="0.25">
      <c r="A1252" s="4"/>
      <c r="B1252" s="4">
        <v>510705</v>
      </c>
      <c r="C1252" s="2">
        <v>0</v>
      </c>
      <c r="D1252" s="3">
        <v>0</v>
      </c>
      <c r="E1252" s="1"/>
      <c r="F1252" s="1"/>
      <c r="G1252" s="46" t="s">
        <v>648</v>
      </c>
      <c r="H1252" s="46" t="s">
        <v>887</v>
      </c>
      <c r="I1252" s="46" t="s">
        <v>945</v>
      </c>
      <c r="J1252" s="4">
        <f t="shared" si="38"/>
        <v>5</v>
      </c>
      <c r="K1252" s="4">
        <f t="shared" si="39"/>
        <v>5107</v>
      </c>
    </row>
    <row r="1253" spans="1:11" x14ac:dyDescent="0.25">
      <c r="A1253" s="4"/>
      <c r="B1253" s="4">
        <v>510706</v>
      </c>
      <c r="C1253" s="2">
        <v>0</v>
      </c>
      <c r="D1253" s="3">
        <v>0</v>
      </c>
      <c r="E1253" s="1"/>
      <c r="F1253" s="1"/>
      <c r="G1253" s="46" t="s">
        <v>649</v>
      </c>
      <c r="H1253" s="46" t="s">
        <v>887</v>
      </c>
      <c r="I1253" s="46" t="s">
        <v>945</v>
      </c>
      <c r="J1253" s="4">
        <f t="shared" si="38"/>
        <v>5</v>
      </c>
      <c r="K1253" s="4">
        <f t="shared" si="39"/>
        <v>5107</v>
      </c>
    </row>
    <row r="1254" spans="1:11" x14ac:dyDescent="0.25">
      <c r="A1254" s="4"/>
      <c r="B1254" s="4">
        <v>510707</v>
      </c>
      <c r="C1254" s="2">
        <v>0</v>
      </c>
      <c r="D1254" s="3">
        <v>0</v>
      </c>
      <c r="E1254" s="1"/>
      <c r="F1254" s="1"/>
      <c r="G1254" s="46" t="s">
        <v>650</v>
      </c>
      <c r="H1254" s="46" t="s">
        <v>887</v>
      </c>
      <c r="I1254" s="46" t="s">
        <v>945</v>
      </c>
      <c r="J1254" s="4">
        <f t="shared" si="38"/>
        <v>5</v>
      </c>
      <c r="K1254" s="4">
        <f t="shared" si="39"/>
        <v>5107</v>
      </c>
    </row>
    <row r="1255" spans="1:11" x14ac:dyDescent="0.25">
      <c r="A1255" s="4"/>
      <c r="B1255" s="4">
        <v>510708</v>
      </c>
      <c r="C1255" s="2">
        <v>0</v>
      </c>
      <c r="D1255" s="3">
        <v>0</v>
      </c>
      <c r="E1255" s="1"/>
      <c r="F1255" s="1"/>
      <c r="G1255" s="46" t="s">
        <v>548</v>
      </c>
      <c r="H1255" s="46" t="s">
        <v>887</v>
      </c>
      <c r="I1255" s="46" t="s">
        <v>945</v>
      </c>
      <c r="J1255" s="4">
        <f t="shared" si="38"/>
        <v>5</v>
      </c>
      <c r="K1255" s="4">
        <f t="shared" si="39"/>
        <v>5107</v>
      </c>
    </row>
    <row r="1256" spans="1:11" ht="30" x14ac:dyDescent="0.25">
      <c r="A1256" s="4"/>
      <c r="B1256" s="4">
        <v>510801</v>
      </c>
      <c r="C1256" s="2">
        <v>0</v>
      </c>
      <c r="D1256" s="3">
        <v>0</v>
      </c>
      <c r="E1256" s="1"/>
      <c r="F1256" s="1"/>
      <c r="G1256" s="46" t="s">
        <v>651</v>
      </c>
      <c r="H1256" s="46" t="s">
        <v>888</v>
      </c>
      <c r="I1256" s="46" t="s">
        <v>945</v>
      </c>
      <c r="J1256" s="4">
        <f t="shared" si="38"/>
        <v>5</v>
      </c>
      <c r="K1256" s="4">
        <f t="shared" si="39"/>
        <v>5108</v>
      </c>
    </row>
    <row r="1257" spans="1:11" ht="30" x14ac:dyDescent="0.25">
      <c r="A1257" s="4"/>
      <c r="B1257" s="4">
        <v>510802</v>
      </c>
      <c r="C1257" s="2">
        <v>0</v>
      </c>
      <c r="D1257" s="3">
        <v>0</v>
      </c>
      <c r="E1257" s="1"/>
      <c r="F1257" s="1"/>
      <c r="G1257" s="46" t="s">
        <v>652</v>
      </c>
      <c r="H1257" s="46" t="s">
        <v>888</v>
      </c>
      <c r="I1257" s="46" t="s">
        <v>945</v>
      </c>
      <c r="J1257" s="4">
        <f t="shared" si="38"/>
        <v>5</v>
      </c>
      <c r="K1257" s="4">
        <f t="shared" si="39"/>
        <v>5108</v>
      </c>
    </row>
    <row r="1258" spans="1:11" ht="30" x14ac:dyDescent="0.25">
      <c r="A1258" s="4"/>
      <c r="B1258" s="4">
        <v>510803</v>
      </c>
      <c r="C1258" s="2">
        <v>0</v>
      </c>
      <c r="D1258" s="3">
        <v>0</v>
      </c>
      <c r="E1258" s="1"/>
      <c r="F1258" s="1"/>
      <c r="G1258" s="46" t="s">
        <v>337</v>
      </c>
      <c r="H1258" s="46" t="s">
        <v>888</v>
      </c>
      <c r="I1258" s="46" t="s">
        <v>945</v>
      </c>
      <c r="J1258" s="4">
        <f t="shared" si="38"/>
        <v>5</v>
      </c>
      <c r="K1258" s="4">
        <f t="shared" si="39"/>
        <v>5108</v>
      </c>
    </row>
    <row r="1259" spans="1:11" ht="30" x14ac:dyDescent="0.25">
      <c r="A1259" s="4"/>
      <c r="B1259" s="4">
        <v>510804</v>
      </c>
      <c r="C1259" s="2">
        <v>0</v>
      </c>
      <c r="D1259" s="3">
        <v>0</v>
      </c>
      <c r="E1259" s="1"/>
      <c r="F1259" s="1"/>
      <c r="G1259" s="46" t="s">
        <v>653</v>
      </c>
      <c r="H1259" s="46" t="s">
        <v>888</v>
      </c>
      <c r="I1259" s="46" t="s">
        <v>945</v>
      </c>
      <c r="J1259" s="4">
        <f t="shared" si="38"/>
        <v>5</v>
      </c>
      <c r="K1259" s="4">
        <f t="shared" si="39"/>
        <v>5108</v>
      </c>
    </row>
    <row r="1260" spans="1:11" ht="30" x14ac:dyDescent="0.25">
      <c r="A1260" s="4"/>
      <c r="B1260" s="4">
        <v>510805</v>
      </c>
      <c r="C1260" s="2">
        <v>0</v>
      </c>
      <c r="D1260" s="3">
        <v>0</v>
      </c>
      <c r="E1260" s="1"/>
      <c r="F1260" s="1"/>
      <c r="G1260" s="46" t="s">
        <v>654</v>
      </c>
      <c r="H1260" s="46" t="s">
        <v>888</v>
      </c>
      <c r="I1260" s="46" t="s">
        <v>945</v>
      </c>
      <c r="J1260" s="4">
        <f t="shared" si="38"/>
        <v>5</v>
      </c>
      <c r="K1260" s="4">
        <f t="shared" si="39"/>
        <v>5108</v>
      </c>
    </row>
    <row r="1261" spans="1:11" ht="30" x14ac:dyDescent="0.25">
      <c r="A1261" s="4"/>
      <c r="B1261" s="4">
        <v>510806</v>
      </c>
      <c r="C1261" s="2">
        <v>0</v>
      </c>
      <c r="D1261" s="3">
        <v>0</v>
      </c>
      <c r="E1261" s="1"/>
      <c r="F1261" s="1"/>
      <c r="G1261" s="46" t="s">
        <v>398</v>
      </c>
      <c r="H1261" s="46" t="s">
        <v>888</v>
      </c>
      <c r="I1261" s="46" t="s">
        <v>945</v>
      </c>
      <c r="J1261" s="4">
        <f t="shared" si="38"/>
        <v>5</v>
      </c>
      <c r="K1261" s="4">
        <f t="shared" si="39"/>
        <v>5108</v>
      </c>
    </row>
    <row r="1262" spans="1:11" ht="30" x14ac:dyDescent="0.25">
      <c r="A1262" s="4"/>
      <c r="B1262" s="4">
        <v>510807</v>
      </c>
      <c r="C1262" s="2">
        <v>0</v>
      </c>
      <c r="D1262" s="3">
        <v>0</v>
      </c>
      <c r="E1262" s="1"/>
      <c r="F1262" s="1"/>
      <c r="G1262" s="46" t="s">
        <v>399</v>
      </c>
      <c r="H1262" s="46" t="s">
        <v>888</v>
      </c>
      <c r="I1262" s="46" t="s">
        <v>945</v>
      </c>
      <c r="J1262" s="4">
        <f t="shared" si="38"/>
        <v>5</v>
      </c>
      <c r="K1262" s="4">
        <f t="shared" si="39"/>
        <v>5108</v>
      </c>
    </row>
    <row r="1263" spans="1:11" ht="30" x14ac:dyDescent="0.25">
      <c r="A1263" s="4"/>
      <c r="B1263" s="4">
        <v>510808</v>
      </c>
      <c r="C1263" s="2">
        <v>0</v>
      </c>
      <c r="D1263" s="3">
        <v>0</v>
      </c>
      <c r="E1263" s="1"/>
      <c r="F1263" s="1"/>
      <c r="G1263" s="46" t="s">
        <v>655</v>
      </c>
      <c r="H1263" s="46" t="s">
        <v>888</v>
      </c>
      <c r="I1263" s="46" t="s">
        <v>945</v>
      </c>
      <c r="J1263" s="4">
        <f t="shared" si="38"/>
        <v>5</v>
      </c>
      <c r="K1263" s="4">
        <f t="shared" si="39"/>
        <v>5108</v>
      </c>
    </row>
    <row r="1264" spans="1:11" ht="30" x14ac:dyDescent="0.25">
      <c r="A1264" s="4"/>
      <c r="B1264" s="4">
        <v>510809</v>
      </c>
      <c r="C1264" s="2">
        <v>0</v>
      </c>
      <c r="D1264" s="3">
        <v>0</v>
      </c>
      <c r="E1264" s="1"/>
      <c r="F1264" s="1"/>
      <c r="G1264" s="46" t="s">
        <v>656</v>
      </c>
      <c r="H1264" s="46" t="s">
        <v>888</v>
      </c>
      <c r="I1264" s="46" t="s">
        <v>945</v>
      </c>
      <c r="J1264" s="4">
        <f t="shared" si="38"/>
        <v>5</v>
      </c>
      <c r="K1264" s="4">
        <f t="shared" si="39"/>
        <v>5108</v>
      </c>
    </row>
    <row r="1265" spans="1:11" ht="30" x14ac:dyDescent="0.25">
      <c r="A1265" s="4"/>
      <c r="B1265" s="4">
        <v>510810</v>
      </c>
      <c r="C1265" s="2">
        <v>0</v>
      </c>
      <c r="D1265" s="3">
        <v>0</v>
      </c>
      <c r="E1265" s="1"/>
      <c r="F1265" s="1"/>
      <c r="G1265" s="46" t="s">
        <v>657</v>
      </c>
      <c r="H1265" s="46" t="s">
        <v>888</v>
      </c>
      <c r="I1265" s="46" t="s">
        <v>945</v>
      </c>
      <c r="J1265" s="4">
        <f t="shared" si="38"/>
        <v>5</v>
      </c>
      <c r="K1265" s="4">
        <f t="shared" si="39"/>
        <v>5108</v>
      </c>
    </row>
    <row r="1266" spans="1:11" ht="30" x14ac:dyDescent="0.25">
      <c r="A1266" s="4"/>
      <c r="B1266" s="4">
        <v>510811</v>
      </c>
      <c r="C1266" s="2">
        <v>0</v>
      </c>
      <c r="D1266" s="3">
        <v>0</v>
      </c>
      <c r="E1266" s="1"/>
      <c r="F1266" s="1"/>
      <c r="G1266" s="46" t="s">
        <v>346</v>
      </c>
      <c r="H1266" s="46" t="s">
        <v>888</v>
      </c>
      <c r="I1266" s="46" t="s">
        <v>945</v>
      </c>
      <c r="J1266" s="4">
        <f t="shared" si="38"/>
        <v>5</v>
      </c>
      <c r="K1266" s="4">
        <f t="shared" si="39"/>
        <v>5108</v>
      </c>
    </row>
    <row r="1267" spans="1:11" ht="30" x14ac:dyDescent="0.25">
      <c r="A1267" s="4"/>
      <c r="B1267" s="4">
        <v>510812</v>
      </c>
      <c r="C1267" s="2">
        <v>0</v>
      </c>
      <c r="D1267" s="3">
        <v>0</v>
      </c>
      <c r="E1267" s="1"/>
      <c r="F1267" s="1"/>
      <c r="G1267" s="46" t="s">
        <v>351</v>
      </c>
      <c r="H1267" s="46" t="s">
        <v>888</v>
      </c>
      <c r="I1267" s="46" t="s">
        <v>945</v>
      </c>
      <c r="J1267" s="4">
        <f t="shared" si="38"/>
        <v>5</v>
      </c>
      <c r="K1267" s="4">
        <f t="shared" si="39"/>
        <v>5108</v>
      </c>
    </row>
    <row r="1268" spans="1:11" x14ac:dyDescent="0.25">
      <c r="A1268" s="4"/>
      <c r="B1268" s="4">
        <v>510901</v>
      </c>
      <c r="C1268" s="2">
        <v>0</v>
      </c>
      <c r="D1268" s="3">
        <v>0</v>
      </c>
      <c r="E1268" s="1"/>
      <c r="F1268" s="1"/>
      <c r="G1268" s="46" t="s">
        <v>72</v>
      </c>
      <c r="H1268" s="46" t="s">
        <v>872</v>
      </c>
      <c r="I1268" s="46" t="s">
        <v>945</v>
      </c>
      <c r="J1268" s="4">
        <f t="shared" si="38"/>
        <v>5</v>
      </c>
      <c r="K1268" s="4">
        <f t="shared" si="39"/>
        <v>5109</v>
      </c>
    </row>
    <row r="1269" spans="1:11" x14ac:dyDescent="0.25">
      <c r="A1269" s="4"/>
      <c r="B1269" s="4">
        <v>510902</v>
      </c>
      <c r="C1269" s="2">
        <v>0</v>
      </c>
      <c r="D1269" s="3">
        <v>0</v>
      </c>
      <c r="E1269" s="1"/>
      <c r="F1269" s="1"/>
      <c r="G1269" s="46" t="s">
        <v>73</v>
      </c>
      <c r="H1269" s="46" t="s">
        <v>872</v>
      </c>
      <c r="I1269" s="46" t="s">
        <v>945</v>
      </c>
      <c r="J1269" s="4">
        <f t="shared" si="38"/>
        <v>5</v>
      </c>
      <c r="K1269" s="4">
        <f t="shared" si="39"/>
        <v>5109</v>
      </c>
    </row>
    <row r="1270" spans="1:11" x14ac:dyDescent="0.25">
      <c r="A1270" s="4"/>
      <c r="B1270" s="4">
        <v>510903</v>
      </c>
      <c r="C1270" s="2">
        <v>0</v>
      </c>
      <c r="D1270" s="3">
        <v>0</v>
      </c>
      <c r="E1270" s="1"/>
      <c r="F1270" s="1"/>
      <c r="G1270" s="46" t="s">
        <v>74</v>
      </c>
      <c r="H1270" s="46" t="s">
        <v>872</v>
      </c>
      <c r="I1270" s="46" t="s">
        <v>945</v>
      </c>
      <c r="J1270" s="4">
        <f t="shared" si="38"/>
        <v>5</v>
      </c>
      <c r="K1270" s="4">
        <f t="shared" si="39"/>
        <v>5109</v>
      </c>
    </row>
    <row r="1271" spans="1:11" x14ac:dyDescent="0.25">
      <c r="A1271" s="4"/>
      <c r="B1271" s="4">
        <v>510904</v>
      </c>
      <c r="C1271" s="2">
        <v>0</v>
      </c>
      <c r="D1271" s="3">
        <v>0</v>
      </c>
      <c r="E1271" s="1"/>
      <c r="F1271" s="1"/>
      <c r="G1271" s="46" t="s">
        <v>403</v>
      </c>
      <c r="H1271" s="46" t="s">
        <v>872</v>
      </c>
      <c r="I1271" s="46" t="s">
        <v>945</v>
      </c>
      <c r="J1271" s="4">
        <f t="shared" si="38"/>
        <v>5</v>
      </c>
      <c r="K1271" s="4">
        <f t="shared" si="39"/>
        <v>5109</v>
      </c>
    </row>
    <row r="1272" spans="1:11" x14ac:dyDescent="0.25">
      <c r="A1272" s="4"/>
      <c r="B1272" s="4">
        <v>510905</v>
      </c>
      <c r="C1272" s="2">
        <v>0</v>
      </c>
      <c r="D1272" s="3">
        <v>0</v>
      </c>
      <c r="E1272" s="1"/>
      <c r="F1272" s="1"/>
      <c r="G1272" s="46" t="s">
        <v>75</v>
      </c>
      <c r="H1272" s="46" t="s">
        <v>872</v>
      </c>
      <c r="I1272" s="46" t="s">
        <v>945</v>
      </c>
      <c r="J1272" s="4">
        <f t="shared" si="38"/>
        <v>5</v>
      </c>
      <c r="K1272" s="4">
        <f t="shared" si="39"/>
        <v>5109</v>
      </c>
    </row>
    <row r="1273" spans="1:11" x14ac:dyDescent="0.25">
      <c r="A1273" s="4"/>
      <c r="B1273" s="4">
        <v>510906</v>
      </c>
      <c r="C1273" s="2">
        <v>0</v>
      </c>
      <c r="D1273" s="3">
        <v>0</v>
      </c>
      <c r="E1273" s="1"/>
      <c r="F1273" s="1"/>
      <c r="G1273" s="46" t="s">
        <v>76</v>
      </c>
      <c r="H1273" s="46" t="s">
        <v>872</v>
      </c>
      <c r="I1273" s="46" t="s">
        <v>945</v>
      </c>
      <c r="J1273" s="4">
        <f t="shared" si="38"/>
        <v>5</v>
      </c>
      <c r="K1273" s="4">
        <f t="shared" si="39"/>
        <v>5109</v>
      </c>
    </row>
    <row r="1274" spans="1:11" x14ac:dyDescent="0.25">
      <c r="A1274" s="4"/>
      <c r="B1274" s="4">
        <v>510907</v>
      </c>
      <c r="C1274" s="2">
        <v>0</v>
      </c>
      <c r="D1274" s="3">
        <v>0</v>
      </c>
      <c r="E1274" s="1"/>
      <c r="F1274" s="1"/>
      <c r="G1274" s="46" t="s">
        <v>77</v>
      </c>
      <c r="H1274" s="46" t="s">
        <v>872</v>
      </c>
      <c r="I1274" s="46" t="s">
        <v>945</v>
      </c>
      <c r="J1274" s="4">
        <f t="shared" si="38"/>
        <v>5</v>
      </c>
      <c r="K1274" s="4">
        <f t="shared" si="39"/>
        <v>5109</v>
      </c>
    </row>
    <row r="1275" spans="1:11" x14ac:dyDescent="0.25">
      <c r="A1275" s="4"/>
      <c r="B1275" s="4">
        <v>510908</v>
      </c>
      <c r="C1275" s="2">
        <v>0</v>
      </c>
      <c r="D1275" s="3">
        <v>0</v>
      </c>
      <c r="E1275" s="1"/>
      <c r="F1275" s="1"/>
      <c r="G1275" s="46" t="s">
        <v>78</v>
      </c>
      <c r="H1275" s="46" t="s">
        <v>872</v>
      </c>
      <c r="I1275" s="46" t="s">
        <v>945</v>
      </c>
      <c r="J1275" s="4">
        <f t="shared" si="38"/>
        <v>5</v>
      </c>
      <c r="K1275" s="4">
        <f t="shared" si="39"/>
        <v>5109</v>
      </c>
    </row>
    <row r="1276" spans="1:11" x14ac:dyDescent="0.25">
      <c r="A1276" s="4"/>
      <c r="B1276" s="4">
        <v>510909</v>
      </c>
      <c r="C1276" s="2">
        <v>0</v>
      </c>
      <c r="D1276" s="3">
        <v>0</v>
      </c>
      <c r="E1276" s="1"/>
      <c r="F1276" s="1"/>
      <c r="G1276" s="46" t="s">
        <v>1049</v>
      </c>
      <c r="H1276" s="46" t="s">
        <v>872</v>
      </c>
      <c r="I1276" s="46" t="s">
        <v>945</v>
      </c>
      <c r="J1276" s="4">
        <f t="shared" si="38"/>
        <v>5</v>
      </c>
      <c r="K1276" s="4">
        <f t="shared" si="39"/>
        <v>5109</v>
      </c>
    </row>
    <row r="1277" spans="1:11" x14ac:dyDescent="0.25">
      <c r="A1277" s="4"/>
      <c r="B1277" s="4">
        <v>511001</v>
      </c>
      <c r="C1277" s="2">
        <v>0</v>
      </c>
      <c r="D1277" s="3">
        <v>0</v>
      </c>
      <c r="E1277" s="1"/>
      <c r="F1277" s="1"/>
      <c r="G1277" s="46" t="s">
        <v>72</v>
      </c>
      <c r="H1277" s="46" t="s">
        <v>873</v>
      </c>
      <c r="I1277" s="46" t="s">
        <v>945</v>
      </c>
      <c r="J1277" s="4">
        <f t="shared" si="38"/>
        <v>5</v>
      </c>
      <c r="K1277" s="4">
        <f t="shared" si="39"/>
        <v>5110</v>
      </c>
    </row>
    <row r="1278" spans="1:11" x14ac:dyDescent="0.25">
      <c r="A1278" s="4"/>
      <c r="B1278" s="4">
        <v>511002</v>
      </c>
      <c r="C1278" s="2">
        <v>0</v>
      </c>
      <c r="D1278" s="3">
        <v>0</v>
      </c>
      <c r="E1278" s="1"/>
      <c r="F1278" s="1"/>
      <c r="G1278" s="46" t="s">
        <v>73</v>
      </c>
      <c r="H1278" s="46" t="s">
        <v>873</v>
      </c>
      <c r="I1278" s="46" t="s">
        <v>945</v>
      </c>
      <c r="J1278" s="4">
        <f t="shared" si="38"/>
        <v>5</v>
      </c>
      <c r="K1278" s="4">
        <f t="shared" si="39"/>
        <v>5110</v>
      </c>
    </row>
    <row r="1279" spans="1:11" x14ac:dyDescent="0.25">
      <c r="A1279" s="4"/>
      <c r="B1279" s="4">
        <v>511003</v>
      </c>
      <c r="C1279" s="2">
        <v>0</v>
      </c>
      <c r="D1279" s="3">
        <v>0</v>
      </c>
      <c r="E1279" s="1"/>
      <c r="F1279" s="1"/>
      <c r="G1279" s="46" t="s">
        <v>74</v>
      </c>
      <c r="H1279" s="46" t="s">
        <v>873</v>
      </c>
      <c r="I1279" s="46" t="s">
        <v>945</v>
      </c>
      <c r="J1279" s="4">
        <f t="shared" si="38"/>
        <v>5</v>
      </c>
      <c r="K1279" s="4">
        <f t="shared" si="39"/>
        <v>5110</v>
      </c>
    </row>
    <row r="1280" spans="1:11" x14ac:dyDescent="0.25">
      <c r="A1280" s="4"/>
      <c r="B1280" s="4">
        <v>511004</v>
      </c>
      <c r="C1280" s="2">
        <v>0</v>
      </c>
      <c r="D1280" s="3">
        <v>0</v>
      </c>
      <c r="E1280" s="1"/>
      <c r="F1280" s="1"/>
      <c r="G1280" s="46" t="s">
        <v>403</v>
      </c>
      <c r="H1280" s="46" t="s">
        <v>873</v>
      </c>
      <c r="I1280" s="46" t="s">
        <v>945</v>
      </c>
      <c r="J1280" s="4">
        <f t="shared" si="38"/>
        <v>5</v>
      </c>
      <c r="K1280" s="4">
        <f t="shared" si="39"/>
        <v>5110</v>
      </c>
    </row>
    <row r="1281" spans="1:11" x14ac:dyDescent="0.25">
      <c r="A1281" s="4"/>
      <c r="B1281" s="4">
        <v>511005</v>
      </c>
      <c r="C1281" s="2">
        <v>0</v>
      </c>
      <c r="D1281" s="3">
        <v>0</v>
      </c>
      <c r="E1281" s="1"/>
      <c r="F1281" s="1"/>
      <c r="G1281" s="46" t="s">
        <v>75</v>
      </c>
      <c r="H1281" s="46" t="s">
        <v>873</v>
      </c>
      <c r="I1281" s="46" t="s">
        <v>945</v>
      </c>
      <c r="J1281" s="4">
        <f t="shared" si="38"/>
        <v>5</v>
      </c>
      <c r="K1281" s="4">
        <f t="shared" si="39"/>
        <v>5110</v>
      </c>
    </row>
    <row r="1282" spans="1:11" x14ac:dyDescent="0.25">
      <c r="A1282" s="4"/>
      <c r="B1282" s="4">
        <v>511006</v>
      </c>
      <c r="C1282" s="2">
        <v>0</v>
      </c>
      <c r="D1282" s="3">
        <v>0</v>
      </c>
      <c r="E1282" s="1"/>
      <c r="F1282" s="1"/>
      <c r="G1282" s="46" t="s">
        <v>76</v>
      </c>
      <c r="H1282" s="46" t="s">
        <v>873</v>
      </c>
      <c r="I1282" s="46" t="s">
        <v>945</v>
      </c>
      <c r="J1282" s="4">
        <f t="shared" si="38"/>
        <v>5</v>
      </c>
      <c r="K1282" s="4">
        <f t="shared" si="39"/>
        <v>5110</v>
      </c>
    </row>
    <row r="1283" spans="1:11" x14ac:dyDescent="0.25">
      <c r="A1283" s="4"/>
      <c r="B1283" s="4">
        <v>511007</v>
      </c>
      <c r="C1283" s="2">
        <v>0</v>
      </c>
      <c r="D1283" s="3">
        <v>0</v>
      </c>
      <c r="E1283" s="1"/>
      <c r="F1283" s="1"/>
      <c r="G1283" s="46" t="s">
        <v>77</v>
      </c>
      <c r="H1283" s="46" t="s">
        <v>873</v>
      </c>
      <c r="I1283" s="46" t="s">
        <v>945</v>
      </c>
      <c r="J1283" s="4">
        <f t="shared" si="38"/>
        <v>5</v>
      </c>
      <c r="K1283" s="4">
        <f t="shared" si="39"/>
        <v>5110</v>
      </c>
    </row>
    <row r="1284" spans="1:11" x14ac:dyDescent="0.25">
      <c r="A1284" s="4"/>
      <c r="B1284" s="4">
        <v>511008</v>
      </c>
      <c r="C1284" s="2">
        <v>0</v>
      </c>
      <c r="D1284" s="3">
        <v>0</v>
      </c>
      <c r="E1284" s="1"/>
      <c r="F1284" s="1"/>
      <c r="G1284" s="46" t="s">
        <v>78</v>
      </c>
      <c r="H1284" s="46" t="s">
        <v>873</v>
      </c>
      <c r="I1284" s="46" t="s">
        <v>945</v>
      </c>
      <c r="J1284" s="4">
        <f t="shared" ref="J1284:J1347" si="40">+VALUE(LEFT(B1284,1))</f>
        <v>5</v>
      </c>
      <c r="K1284" s="4">
        <f t="shared" ref="K1284:K1347" si="41">+VALUE(LEFT(B1284,4))</f>
        <v>5110</v>
      </c>
    </row>
    <row r="1285" spans="1:11" x14ac:dyDescent="0.25">
      <c r="A1285" s="4"/>
      <c r="B1285" s="4">
        <v>511009</v>
      </c>
      <c r="C1285" s="2">
        <v>0</v>
      </c>
      <c r="D1285" s="3">
        <v>0</v>
      </c>
      <c r="E1285" s="1"/>
      <c r="F1285" s="1"/>
      <c r="G1285" s="46" t="s">
        <v>1049</v>
      </c>
      <c r="H1285" s="46" t="s">
        <v>873</v>
      </c>
      <c r="I1285" s="46" t="s">
        <v>945</v>
      </c>
      <c r="J1285" s="4">
        <f t="shared" si="40"/>
        <v>5</v>
      </c>
      <c r="K1285" s="4">
        <f t="shared" si="41"/>
        <v>5110</v>
      </c>
    </row>
    <row r="1286" spans="1:11" x14ac:dyDescent="0.25">
      <c r="A1286" s="4"/>
      <c r="B1286" s="4">
        <v>511101</v>
      </c>
      <c r="C1286" s="2">
        <v>0</v>
      </c>
      <c r="D1286" s="3">
        <v>0</v>
      </c>
      <c r="E1286" s="1"/>
      <c r="F1286" s="1"/>
      <c r="G1286" s="46" t="s">
        <v>658</v>
      </c>
      <c r="H1286" s="46" t="s">
        <v>889</v>
      </c>
      <c r="I1286" s="46" t="s">
        <v>945</v>
      </c>
      <c r="J1286" s="4">
        <f t="shared" si="40"/>
        <v>5</v>
      </c>
      <c r="K1286" s="4">
        <f t="shared" si="41"/>
        <v>5111</v>
      </c>
    </row>
    <row r="1287" spans="1:11" x14ac:dyDescent="0.25">
      <c r="A1287" s="4"/>
      <c r="B1287" s="4">
        <v>511102</v>
      </c>
      <c r="C1287" s="2">
        <v>0</v>
      </c>
      <c r="D1287" s="3">
        <v>0</v>
      </c>
      <c r="E1287" s="1"/>
      <c r="F1287" s="1"/>
      <c r="G1287" s="46" t="s">
        <v>659</v>
      </c>
      <c r="H1287" s="46" t="s">
        <v>889</v>
      </c>
      <c r="I1287" s="46" t="s">
        <v>945</v>
      </c>
      <c r="J1287" s="4">
        <f t="shared" si="40"/>
        <v>5</v>
      </c>
      <c r="K1287" s="4">
        <f t="shared" si="41"/>
        <v>5111</v>
      </c>
    </row>
    <row r="1288" spans="1:11" x14ac:dyDescent="0.25">
      <c r="A1288" s="4"/>
      <c r="B1288" s="4">
        <v>511103</v>
      </c>
      <c r="C1288" s="2">
        <v>0</v>
      </c>
      <c r="D1288" s="3">
        <v>0</v>
      </c>
      <c r="E1288" s="1"/>
      <c r="F1288" s="1"/>
      <c r="G1288" s="46" t="s">
        <v>660</v>
      </c>
      <c r="H1288" s="46" t="s">
        <v>889</v>
      </c>
      <c r="I1288" s="46" t="s">
        <v>945</v>
      </c>
      <c r="J1288" s="4">
        <f t="shared" si="40"/>
        <v>5</v>
      </c>
      <c r="K1288" s="4">
        <f t="shared" si="41"/>
        <v>5111</v>
      </c>
    </row>
    <row r="1289" spans="1:11" x14ac:dyDescent="0.25">
      <c r="A1289" s="4"/>
      <c r="B1289" s="4">
        <v>511201</v>
      </c>
      <c r="C1289" s="2">
        <v>0</v>
      </c>
      <c r="D1289" s="3">
        <v>0</v>
      </c>
      <c r="E1289" s="1"/>
      <c r="F1289" s="1"/>
      <c r="G1289" s="46" t="s">
        <v>661</v>
      </c>
      <c r="H1289" s="46" t="s">
        <v>299</v>
      </c>
      <c r="I1289" s="46" t="s">
        <v>945</v>
      </c>
      <c r="J1289" s="4">
        <f t="shared" si="40"/>
        <v>5</v>
      </c>
      <c r="K1289" s="4">
        <f t="shared" si="41"/>
        <v>5112</v>
      </c>
    </row>
    <row r="1290" spans="1:11" x14ac:dyDescent="0.25">
      <c r="A1290" s="4"/>
      <c r="B1290" s="4">
        <v>511202</v>
      </c>
      <c r="C1290" s="2">
        <v>0</v>
      </c>
      <c r="D1290" s="3">
        <v>0</v>
      </c>
      <c r="E1290" s="1"/>
      <c r="F1290" s="1"/>
      <c r="G1290" s="46" t="s">
        <v>662</v>
      </c>
      <c r="H1290" s="46" t="s">
        <v>299</v>
      </c>
      <c r="I1290" s="46" t="s">
        <v>945</v>
      </c>
      <c r="J1290" s="4">
        <f t="shared" si="40"/>
        <v>5</v>
      </c>
      <c r="K1290" s="4">
        <f t="shared" si="41"/>
        <v>5112</v>
      </c>
    </row>
    <row r="1291" spans="1:11" x14ac:dyDescent="0.25">
      <c r="A1291" s="4"/>
      <c r="B1291" s="4">
        <v>511203</v>
      </c>
      <c r="C1291" s="2">
        <v>0</v>
      </c>
      <c r="D1291" s="3">
        <v>0</v>
      </c>
      <c r="E1291" s="1"/>
      <c r="F1291" s="1"/>
      <c r="G1291" s="46" t="s">
        <v>663</v>
      </c>
      <c r="H1291" s="46" t="s">
        <v>299</v>
      </c>
      <c r="I1291" s="46" t="s">
        <v>945</v>
      </c>
      <c r="J1291" s="4">
        <f t="shared" si="40"/>
        <v>5</v>
      </c>
      <c r="K1291" s="4">
        <f t="shared" si="41"/>
        <v>5112</v>
      </c>
    </row>
    <row r="1292" spans="1:11" x14ac:dyDescent="0.25">
      <c r="A1292" s="4"/>
      <c r="B1292" s="4">
        <v>511204</v>
      </c>
      <c r="C1292" s="2">
        <v>0</v>
      </c>
      <c r="D1292" s="3">
        <v>0</v>
      </c>
      <c r="E1292" s="1"/>
      <c r="F1292" s="1"/>
      <c r="G1292" s="46" t="s">
        <v>664</v>
      </c>
      <c r="H1292" s="46" t="s">
        <v>299</v>
      </c>
      <c r="I1292" s="46" t="s">
        <v>945</v>
      </c>
      <c r="J1292" s="4">
        <f t="shared" si="40"/>
        <v>5</v>
      </c>
      <c r="K1292" s="4">
        <f t="shared" si="41"/>
        <v>5112</v>
      </c>
    </row>
    <row r="1293" spans="1:11" x14ac:dyDescent="0.25">
      <c r="A1293" s="4"/>
      <c r="B1293" s="4">
        <v>511205</v>
      </c>
      <c r="C1293" s="2">
        <v>0</v>
      </c>
      <c r="D1293" s="3">
        <v>0</v>
      </c>
      <c r="E1293" s="1"/>
      <c r="F1293" s="1"/>
      <c r="G1293" s="46" t="s">
        <v>665</v>
      </c>
      <c r="H1293" s="46" t="s">
        <v>299</v>
      </c>
      <c r="I1293" s="46" t="s">
        <v>945</v>
      </c>
      <c r="J1293" s="4">
        <f t="shared" si="40"/>
        <v>5</v>
      </c>
      <c r="K1293" s="4">
        <f t="shared" si="41"/>
        <v>5112</v>
      </c>
    </row>
    <row r="1294" spans="1:11" x14ac:dyDescent="0.25">
      <c r="A1294" s="4"/>
      <c r="B1294" s="4">
        <v>511206</v>
      </c>
      <c r="C1294" s="2">
        <v>0</v>
      </c>
      <c r="D1294" s="3">
        <v>0</v>
      </c>
      <c r="E1294" s="1"/>
      <c r="F1294" s="1"/>
      <c r="G1294" s="46" t="s">
        <v>666</v>
      </c>
      <c r="H1294" s="46" t="s">
        <v>299</v>
      </c>
      <c r="I1294" s="46" t="s">
        <v>945</v>
      </c>
      <c r="J1294" s="4">
        <f t="shared" si="40"/>
        <v>5</v>
      </c>
      <c r="K1294" s="4">
        <f t="shared" si="41"/>
        <v>5112</v>
      </c>
    </row>
    <row r="1295" spans="1:11" x14ac:dyDescent="0.25">
      <c r="A1295" s="4"/>
      <c r="B1295" s="4">
        <v>511207</v>
      </c>
      <c r="C1295" s="2">
        <v>0</v>
      </c>
      <c r="D1295" s="3">
        <v>0</v>
      </c>
      <c r="E1295" s="1"/>
      <c r="F1295" s="1"/>
      <c r="G1295" s="46" t="s">
        <v>77</v>
      </c>
      <c r="H1295" s="46" t="s">
        <v>299</v>
      </c>
      <c r="I1295" s="46" t="s">
        <v>945</v>
      </c>
      <c r="J1295" s="4">
        <f t="shared" si="40"/>
        <v>5</v>
      </c>
      <c r="K1295" s="4">
        <f t="shared" si="41"/>
        <v>5112</v>
      </c>
    </row>
    <row r="1296" spans="1:11" x14ac:dyDescent="0.25">
      <c r="A1296" s="4"/>
      <c r="B1296" s="4">
        <v>511208</v>
      </c>
      <c r="C1296" s="2">
        <v>0</v>
      </c>
      <c r="D1296" s="3">
        <v>0</v>
      </c>
      <c r="E1296" s="1"/>
      <c r="F1296" s="1"/>
      <c r="G1296" s="46" t="s">
        <v>236</v>
      </c>
      <c r="H1296" s="46" t="s">
        <v>299</v>
      </c>
      <c r="I1296" s="46" t="s">
        <v>945</v>
      </c>
      <c r="J1296" s="4">
        <f t="shared" si="40"/>
        <v>5</v>
      </c>
      <c r="K1296" s="4">
        <f t="shared" si="41"/>
        <v>5112</v>
      </c>
    </row>
    <row r="1297" spans="1:11" x14ac:dyDescent="0.25">
      <c r="A1297" s="4"/>
      <c r="B1297" s="4">
        <v>511209</v>
      </c>
      <c r="C1297" s="2">
        <v>0</v>
      </c>
      <c r="D1297" s="3">
        <v>0</v>
      </c>
      <c r="E1297" s="1"/>
      <c r="F1297" s="1"/>
      <c r="G1297" s="46" t="s">
        <v>404</v>
      </c>
      <c r="H1297" s="46" t="s">
        <v>299</v>
      </c>
      <c r="I1297" s="46" t="s">
        <v>945</v>
      </c>
      <c r="J1297" s="4">
        <f t="shared" si="40"/>
        <v>5</v>
      </c>
      <c r="K1297" s="4">
        <f t="shared" si="41"/>
        <v>5112</v>
      </c>
    </row>
    <row r="1298" spans="1:11" x14ac:dyDescent="0.25">
      <c r="A1298" s="4"/>
      <c r="B1298" s="4">
        <v>511210</v>
      </c>
      <c r="C1298" s="2">
        <v>0</v>
      </c>
      <c r="D1298" s="3">
        <v>0</v>
      </c>
      <c r="E1298" s="1"/>
      <c r="F1298" s="1"/>
      <c r="G1298" s="46" t="s">
        <v>667</v>
      </c>
      <c r="H1298" s="46" t="s">
        <v>299</v>
      </c>
      <c r="I1298" s="46" t="s">
        <v>945</v>
      </c>
      <c r="J1298" s="4">
        <f t="shared" si="40"/>
        <v>5</v>
      </c>
      <c r="K1298" s="4">
        <f t="shared" si="41"/>
        <v>5112</v>
      </c>
    </row>
    <row r="1299" spans="1:11" x14ac:dyDescent="0.25">
      <c r="A1299" s="4"/>
      <c r="B1299" s="4">
        <v>511211</v>
      </c>
      <c r="C1299" s="2">
        <v>0</v>
      </c>
      <c r="D1299" s="3">
        <v>0</v>
      </c>
      <c r="E1299" s="1"/>
      <c r="F1299" s="1"/>
      <c r="G1299" s="46" t="s">
        <v>668</v>
      </c>
      <c r="H1299" s="46" t="s">
        <v>299</v>
      </c>
      <c r="I1299" s="46" t="s">
        <v>945</v>
      </c>
      <c r="J1299" s="4">
        <f t="shared" si="40"/>
        <v>5</v>
      </c>
      <c r="K1299" s="4">
        <f t="shared" si="41"/>
        <v>5112</v>
      </c>
    </row>
    <row r="1300" spans="1:11" x14ac:dyDescent="0.25">
      <c r="A1300" s="4"/>
      <c r="B1300" s="4">
        <v>511212</v>
      </c>
      <c r="C1300" s="2">
        <v>0</v>
      </c>
      <c r="D1300" s="3">
        <v>0</v>
      </c>
      <c r="E1300" s="1"/>
      <c r="F1300" s="1"/>
      <c r="G1300" s="46" t="s">
        <v>669</v>
      </c>
      <c r="H1300" s="46" t="s">
        <v>299</v>
      </c>
      <c r="I1300" s="46" t="s">
        <v>945</v>
      </c>
      <c r="J1300" s="4">
        <f t="shared" si="40"/>
        <v>5</v>
      </c>
      <c r="K1300" s="4">
        <f t="shared" si="41"/>
        <v>5112</v>
      </c>
    </row>
    <row r="1301" spans="1:11" x14ac:dyDescent="0.25">
      <c r="A1301" s="4"/>
      <c r="B1301" s="4">
        <v>511213</v>
      </c>
      <c r="C1301" s="2">
        <v>0</v>
      </c>
      <c r="D1301" s="3">
        <v>0</v>
      </c>
      <c r="E1301" s="1"/>
      <c r="F1301" s="1"/>
      <c r="G1301" s="46" t="s">
        <v>670</v>
      </c>
      <c r="H1301" s="46" t="s">
        <v>299</v>
      </c>
      <c r="I1301" s="46" t="s">
        <v>945</v>
      </c>
      <c r="J1301" s="4">
        <f t="shared" si="40"/>
        <v>5</v>
      </c>
      <c r="K1301" s="4">
        <f t="shared" si="41"/>
        <v>5112</v>
      </c>
    </row>
    <row r="1302" spans="1:11" x14ac:dyDescent="0.25">
      <c r="A1302" s="4"/>
      <c r="B1302" s="4">
        <v>511214</v>
      </c>
      <c r="C1302" s="2">
        <v>0</v>
      </c>
      <c r="D1302" s="3">
        <v>0</v>
      </c>
      <c r="E1302" s="1"/>
      <c r="F1302" s="1"/>
      <c r="G1302" s="46" t="s">
        <v>671</v>
      </c>
      <c r="H1302" s="46" t="s">
        <v>299</v>
      </c>
      <c r="I1302" s="46" t="s">
        <v>945</v>
      </c>
      <c r="J1302" s="4">
        <f t="shared" si="40"/>
        <v>5</v>
      </c>
      <c r="K1302" s="4">
        <f t="shared" si="41"/>
        <v>5112</v>
      </c>
    </row>
    <row r="1303" spans="1:11" x14ac:dyDescent="0.25">
      <c r="A1303" s="4"/>
      <c r="B1303" s="4">
        <v>511215</v>
      </c>
      <c r="C1303" s="2">
        <v>0</v>
      </c>
      <c r="D1303" s="3">
        <v>0</v>
      </c>
      <c r="E1303" s="1"/>
      <c r="F1303" s="1"/>
      <c r="G1303" s="46" t="s">
        <v>672</v>
      </c>
      <c r="H1303" s="46" t="s">
        <v>299</v>
      </c>
      <c r="I1303" s="46" t="s">
        <v>945</v>
      </c>
      <c r="J1303" s="4">
        <f t="shared" si="40"/>
        <v>5</v>
      </c>
      <c r="K1303" s="4">
        <f t="shared" si="41"/>
        <v>5112</v>
      </c>
    </row>
    <row r="1304" spans="1:11" x14ac:dyDescent="0.25">
      <c r="A1304" s="4"/>
      <c r="B1304" s="4">
        <v>511216</v>
      </c>
      <c r="C1304" s="2">
        <v>0</v>
      </c>
      <c r="D1304" s="3">
        <v>0</v>
      </c>
      <c r="E1304" s="1"/>
      <c r="F1304" s="1"/>
      <c r="G1304" s="46" t="s">
        <v>673</v>
      </c>
      <c r="H1304" s="46" t="s">
        <v>299</v>
      </c>
      <c r="I1304" s="46" t="s">
        <v>945</v>
      </c>
      <c r="J1304" s="4">
        <f t="shared" si="40"/>
        <v>5</v>
      </c>
      <c r="K1304" s="4">
        <f t="shared" si="41"/>
        <v>5112</v>
      </c>
    </row>
    <row r="1305" spans="1:11" x14ac:dyDescent="0.25">
      <c r="A1305" s="4"/>
      <c r="B1305" s="4">
        <v>511301</v>
      </c>
      <c r="C1305" s="2">
        <v>0</v>
      </c>
      <c r="D1305" s="3">
        <v>0</v>
      </c>
      <c r="E1305" s="1"/>
      <c r="F1305" s="1"/>
      <c r="G1305" s="46" t="s">
        <v>674</v>
      </c>
      <c r="H1305" s="46" t="s">
        <v>99</v>
      </c>
      <c r="I1305" s="46" t="s">
        <v>945</v>
      </c>
      <c r="J1305" s="4">
        <f t="shared" si="40"/>
        <v>5</v>
      </c>
      <c r="K1305" s="4">
        <f t="shared" si="41"/>
        <v>5113</v>
      </c>
    </row>
    <row r="1306" spans="1:11" x14ac:dyDescent="0.25">
      <c r="A1306" s="4"/>
      <c r="B1306" s="4">
        <v>511302</v>
      </c>
      <c r="C1306" s="2">
        <v>0</v>
      </c>
      <c r="D1306" s="3">
        <v>0</v>
      </c>
      <c r="E1306" s="1"/>
      <c r="F1306" s="1"/>
      <c r="G1306" s="46" t="s">
        <v>675</v>
      </c>
      <c r="H1306" s="46" t="s">
        <v>99</v>
      </c>
      <c r="I1306" s="46" t="s">
        <v>945</v>
      </c>
      <c r="J1306" s="4">
        <f t="shared" si="40"/>
        <v>5</v>
      </c>
      <c r="K1306" s="4">
        <f t="shared" si="41"/>
        <v>5113</v>
      </c>
    </row>
    <row r="1307" spans="1:11" x14ac:dyDescent="0.25">
      <c r="A1307" s="4"/>
      <c r="B1307" s="4">
        <v>511303</v>
      </c>
      <c r="C1307" s="2">
        <v>0</v>
      </c>
      <c r="D1307" s="3">
        <v>0</v>
      </c>
      <c r="E1307" s="1"/>
      <c r="F1307" s="1"/>
      <c r="G1307" s="46" t="s">
        <v>676</v>
      </c>
      <c r="H1307" s="46" t="s">
        <v>99</v>
      </c>
      <c r="I1307" s="46" t="s">
        <v>945</v>
      </c>
      <c r="J1307" s="4">
        <f t="shared" si="40"/>
        <v>5</v>
      </c>
      <c r="K1307" s="4">
        <f t="shared" si="41"/>
        <v>5113</v>
      </c>
    </row>
    <row r="1308" spans="1:11" x14ac:dyDescent="0.25">
      <c r="A1308" s="4"/>
      <c r="B1308" s="4">
        <v>511304</v>
      </c>
      <c r="C1308" s="2">
        <v>0</v>
      </c>
      <c r="D1308" s="3">
        <v>0</v>
      </c>
      <c r="E1308" s="1"/>
      <c r="F1308" s="1"/>
      <c r="G1308" s="46" t="s">
        <v>546</v>
      </c>
      <c r="H1308" s="46" t="s">
        <v>99</v>
      </c>
      <c r="I1308" s="46" t="s">
        <v>945</v>
      </c>
      <c r="J1308" s="4">
        <f t="shared" si="40"/>
        <v>5</v>
      </c>
      <c r="K1308" s="4">
        <f t="shared" si="41"/>
        <v>5113</v>
      </c>
    </row>
    <row r="1309" spans="1:11" x14ac:dyDescent="0.25">
      <c r="A1309" s="4"/>
      <c r="B1309" s="4">
        <v>511305</v>
      </c>
      <c r="C1309" s="2">
        <v>0</v>
      </c>
      <c r="D1309" s="3">
        <v>0</v>
      </c>
      <c r="E1309" s="1"/>
      <c r="F1309" s="1"/>
      <c r="G1309" s="46" t="s">
        <v>677</v>
      </c>
      <c r="H1309" s="46" t="s">
        <v>99</v>
      </c>
      <c r="I1309" s="46" t="s">
        <v>945</v>
      </c>
      <c r="J1309" s="4">
        <f t="shared" si="40"/>
        <v>5</v>
      </c>
      <c r="K1309" s="4">
        <f t="shared" si="41"/>
        <v>5113</v>
      </c>
    </row>
    <row r="1310" spans="1:11" x14ac:dyDescent="0.25">
      <c r="A1310" s="4"/>
      <c r="B1310" s="4">
        <v>511306</v>
      </c>
      <c r="C1310" s="2">
        <v>0</v>
      </c>
      <c r="D1310" s="3">
        <v>0</v>
      </c>
      <c r="E1310" s="1"/>
      <c r="F1310" s="1"/>
      <c r="G1310" s="46" t="s">
        <v>678</v>
      </c>
      <c r="H1310" s="46" t="s">
        <v>99</v>
      </c>
      <c r="I1310" s="46" t="s">
        <v>945</v>
      </c>
      <c r="J1310" s="4">
        <f t="shared" si="40"/>
        <v>5</v>
      </c>
      <c r="K1310" s="4">
        <f t="shared" si="41"/>
        <v>5113</v>
      </c>
    </row>
    <row r="1311" spans="1:11" x14ac:dyDescent="0.25">
      <c r="A1311" s="4"/>
      <c r="B1311" s="4">
        <v>511307</v>
      </c>
      <c r="C1311" s="2">
        <v>0</v>
      </c>
      <c r="D1311" s="3">
        <v>0</v>
      </c>
      <c r="E1311" s="1"/>
      <c r="F1311" s="1"/>
      <c r="G1311" s="46" t="s">
        <v>679</v>
      </c>
      <c r="H1311" s="46" t="s">
        <v>99</v>
      </c>
      <c r="I1311" s="46" t="s">
        <v>945</v>
      </c>
      <c r="J1311" s="4">
        <f t="shared" si="40"/>
        <v>5</v>
      </c>
      <c r="K1311" s="4">
        <f t="shared" si="41"/>
        <v>5113</v>
      </c>
    </row>
    <row r="1312" spans="1:11" x14ac:dyDescent="0.25">
      <c r="A1312" s="4"/>
      <c r="B1312" s="4">
        <v>511308</v>
      </c>
      <c r="C1312" s="2">
        <v>0</v>
      </c>
      <c r="D1312" s="3">
        <v>0</v>
      </c>
      <c r="E1312" s="1"/>
      <c r="F1312" s="1"/>
      <c r="G1312" s="46" t="s">
        <v>680</v>
      </c>
      <c r="H1312" s="46" t="s">
        <v>99</v>
      </c>
      <c r="I1312" s="46" t="s">
        <v>945</v>
      </c>
      <c r="J1312" s="4">
        <f t="shared" si="40"/>
        <v>5</v>
      </c>
      <c r="K1312" s="4">
        <f t="shared" si="41"/>
        <v>5113</v>
      </c>
    </row>
    <row r="1313" spans="1:11" x14ac:dyDescent="0.25">
      <c r="A1313" s="4"/>
      <c r="B1313" s="4">
        <v>511309</v>
      </c>
      <c r="C1313" s="2">
        <v>0</v>
      </c>
      <c r="D1313" s="3">
        <v>0</v>
      </c>
      <c r="E1313" s="1"/>
      <c r="F1313" s="1"/>
      <c r="G1313" s="46" t="s">
        <v>681</v>
      </c>
      <c r="H1313" s="46" t="s">
        <v>99</v>
      </c>
      <c r="I1313" s="46" t="s">
        <v>945</v>
      </c>
      <c r="J1313" s="4">
        <f t="shared" si="40"/>
        <v>5</v>
      </c>
      <c r="K1313" s="4">
        <f t="shared" si="41"/>
        <v>5113</v>
      </c>
    </row>
    <row r="1314" spans="1:11" x14ac:dyDescent="0.25">
      <c r="A1314" s="4"/>
      <c r="B1314" s="4">
        <v>511310</v>
      </c>
      <c r="C1314" s="2">
        <v>0</v>
      </c>
      <c r="D1314" s="3">
        <v>0</v>
      </c>
      <c r="E1314" s="1"/>
      <c r="F1314" s="1"/>
      <c r="G1314" s="46" t="s">
        <v>682</v>
      </c>
      <c r="H1314" s="46" t="s">
        <v>99</v>
      </c>
      <c r="I1314" s="46" t="s">
        <v>945</v>
      </c>
      <c r="J1314" s="4">
        <f t="shared" si="40"/>
        <v>5</v>
      </c>
      <c r="K1314" s="4">
        <f t="shared" si="41"/>
        <v>5113</v>
      </c>
    </row>
    <row r="1315" spans="1:11" x14ac:dyDescent="0.25">
      <c r="A1315" s="4"/>
      <c r="B1315" s="4">
        <v>511311</v>
      </c>
      <c r="C1315" s="2">
        <v>0</v>
      </c>
      <c r="D1315" s="3">
        <v>0</v>
      </c>
      <c r="E1315" s="1"/>
      <c r="F1315" s="1"/>
      <c r="G1315" s="46" t="s">
        <v>683</v>
      </c>
      <c r="H1315" s="46" t="s">
        <v>99</v>
      </c>
      <c r="I1315" s="46" t="s">
        <v>945</v>
      </c>
      <c r="J1315" s="4">
        <f t="shared" si="40"/>
        <v>5</v>
      </c>
      <c r="K1315" s="4">
        <f t="shared" si="41"/>
        <v>5113</v>
      </c>
    </row>
    <row r="1316" spans="1:11" x14ac:dyDescent="0.25">
      <c r="A1316" s="4"/>
      <c r="B1316" s="4">
        <v>511312</v>
      </c>
      <c r="C1316" s="2">
        <v>0</v>
      </c>
      <c r="D1316" s="3">
        <v>0</v>
      </c>
      <c r="E1316" s="1"/>
      <c r="F1316" s="1"/>
      <c r="G1316" s="46" t="s">
        <v>684</v>
      </c>
      <c r="H1316" s="46" t="s">
        <v>99</v>
      </c>
      <c r="I1316" s="46" t="s">
        <v>945</v>
      </c>
      <c r="J1316" s="4">
        <f t="shared" si="40"/>
        <v>5</v>
      </c>
      <c r="K1316" s="4">
        <f t="shared" si="41"/>
        <v>5113</v>
      </c>
    </row>
    <row r="1317" spans="1:11" x14ac:dyDescent="0.25">
      <c r="A1317" s="4"/>
      <c r="B1317" s="4">
        <v>511313</v>
      </c>
      <c r="C1317" s="2">
        <v>0</v>
      </c>
      <c r="D1317" s="3">
        <v>0</v>
      </c>
      <c r="E1317" s="1"/>
      <c r="F1317" s="1"/>
      <c r="G1317" s="46" t="s">
        <v>550</v>
      </c>
      <c r="H1317" s="46" t="s">
        <v>99</v>
      </c>
      <c r="I1317" s="46" t="s">
        <v>945</v>
      </c>
      <c r="J1317" s="4">
        <f t="shared" si="40"/>
        <v>5</v>
      </c>
      <c r="K1317" s="4">
        <f t="shared" si="41"/>
        <v>5113</v>
      </c>
    </row>
    <row r="1318" spans="1:11" x14ac:dyDescent="0.25">
      <c r="A1318" s="4"/>
      <c r="B1318" s="4">
        <v>511401</v>
      </c>
      <c r="C1318" s="2">
        <v>0</v>
      </c>
      <c r="D1318" s="3">
        <v>0</v>
      </c>
      <c r="E1318" s="1"/>
      <c r="F1318" s="1"/>
      <c r="G1318" s="46" t="s">
        <v>685</v>
      </c>
      <c r="H1318" s="46" t="s">
        <v>293</v>
      </c>
      <c r="I1318" s="46" t="s">
        <v>945</v>
      </c>
      <c r="J1318" s="4">
        <f t="shared" si="40"/>
        <v>5</v>
      </c>
      <c r="K1318" s="4">
        <f t="shared" si="41"/>
        <v>5114</v>
      </c>
    </row>
    <row r="1319" spans="1:11" x14ac:dyDescent="0.25">
      <c r="A1319" s="4"/>
      <c r="B1319" s="4">
        <v>511402</v>
      </c>
      <c r="C1319" s="2">
        <v>0</v>
      </c>
      <c r="D1319" s="3">
        <v>0</v>
      </c>
      <c r="E1319" s="1"/>
      <c r="F1319" s="1"/>
      <c r="G1319" s="46" t="s">
        <v>686</v>
      </c>
      <c r="H1319" s="46" t="s">
        <v>293</v>
      </c>
      <c r="I1319" s="46" t="s">
        <v>945</v>
      </c>
      <c r="J1319" s="4">
        <f t="shared" si="40"/>
        <v>5</v>
      </c>
      <c r="K1319" s="4">
        <f t="shared" si="41"/>
        <v>5114</v>
      </c>
    </row>
    <row r="1320" spans="1:11" x14ac:dyDescent="0.25">
      <c r="A1320" s="4"/>
      <c r="B1320" s="4">
        <v>511403</v>
      </c>
      <c r="C1320" s="2">
        <v>0</v>
      </c>
      <c r="D1320" s="3">
        <v>0</v>
      </c>
      <c r="E1320" s="1"/>
      <c r="F1320" s="1"/>
      <c r="G1320" s="46" t="s">
        <v>687</v>
      </c>
      <c r="H1320" s="46" t="s">
        <v>293</v>
      </c>
      <c r="I1320" s="46" t="s">
        <v>945</v>
      </c>
      <c r="J1320" s="4">
        <f t="shared" si="40"/>
        <v>5</v>
      </c>
      <c r="K1320" s="4">
        <f t="shared" si="41"/>
        <v>5114</v>
      </c>
    </row>
    <row r="1321" spans="1:11" x14ac:dyDescent="0.25">
      <c r="A1321" s="4"/>
      <c r="B1321" s="4">
        <v>511404</v>
      </c>
      <c r="C1321" s="2">
        <v>0</v>
      </c>
      <c r="D1321" s="3">
        <v>0</v>
      </c>
      <c r="E1321" s="1"/>
      <c r="F1321" s="1"/>
      <c r="G1321" s="46" t="s">
        <v>688</v>
      </c>
      <c r="H1321" s="46" t="s">
        <v>293</v>
      </c>
      <c r="I1321" s="46" t="s">
        <v>945</v>
      </c>
      <c r="J1321" s="4">
        <f t="shared" si="40"/>
        <v>5</v>
      </c>
      <c r="K1321" s="4">
        <f t="shared" si="41"/>
        <v>5114</v>
      </c>
    </row>
    <row r="1322" spans="1:11" x14ac:dyDescent="0.25">
      <c r="A1322" s="4"/>
      <c r="B1322" s="4">
        <v>511405</v>
      </c>
      <c r="C1322" s="2">
        <v>0</v>
      </c>
      <c r="D1322" s="3">
        <v>0</v>
      </c>
      <c r="E1322" s="1"/>
      <c r="F1322" s="1"/>
      <c r="G1322" s="46" t="s">
        <v>689</v>
      </c>
      <c r="H1322" s="46" t="s">
        <v>293</v>
      </c>
      <c r="I1322" s="46" t="s">
        <v>945</v>
      </c>
      <c r="J1322" s="4">
        <f t="shared" si="40"/>
        <v>5</v>
      </c>
      <c r="K1322" s="4">
        <f t="shared" si="41"/>
        <v>5114</v>
      </c>
    </row>
    <row r="1323" spans="1:11" x14ac:dyDescent="0.25">
      <c r="A1323" s="4"/>
      <c r="B1323" s="4">
        <v>511406</v>
      </c>
      <c r="C1323" s="2">
        <v>0</v>
      </c>
      <c r="D1323" s="3">
        <v>0</v>
      </c>
      <c r="E1323" s="1"/>
      <c r="F1323" s="1"/>
      <c r="G1323" s="46" t="s">
        <v>690</v>
      </c>
      <c r="H1323" s="46" t="s">
        <v>293</v>
      </c>
      <c r="I1323" s="46" t="s">
        <v>945</v>
      </c>
      <c r="J1323" s="4">
        <f t="shared" si="40"/>
        <v>5</v>
      </c>
      <c r="K1323" s="4">
        <f t="shared" si="41"/>
        <v>5114</v>
      </c>
    </row>
    <row r="1324" spans="1:11" x14ac:dyDescent="0.25">
      <c r="A1324" s="4"/>
      <c r="B1324" s="4">
        <v>511501</v>
      </c>
      <c r="C1324" s="2">
        <v>0</v>
      </c>
      <c r="D1324" s="3">
        <v>0</v>
      </c>
      <c r="E1324" s="1"/>
      <c r="F1324" s="1"/>
      <c r="G1324" s="46" t="s">
        <v>72</v>
      </c>
      <c r="H1324" s="46" t="s">
        <v>890</v>
      </c>
      <c r="I1324" s="46" t="s">
        <v>945</v>
      </c>
      <c r="J1324" s="4">
        <f t="shared" si="40"/>
        <v>5</v>
      </c>
      <c r="K1324" s="4">
        <f t="shared" si="41"/>
        <v>5115</v>
      </c>
    </row>
    <row r="1325" spans="1:11" x14ac:dyDescent="0.25">
      <c r="A1325" s="4"/>
      <c r="B1325" s="4">
        <v>511502</v>
      </c>
      <c r="C1325" s="2">
        <v>0</v>
      </c>
      <c r="D1325" s="3">
        <v>0</v>
      </c>
      <c r="E1325" s="1"/>
      <c r="F1325" s="1"/>
      <c r="G1325" s="46" t="s">
        <v>230</v>
      </c>
      <c r="H1325" s="46" t="s">
        <v>890</v>
      </c>
      <c r="I1325" s="46" t="s">
        <v>945</v>
      </c>
      <c r="J1325" s="4">
        <f t="shared" si="40"/>
        <v>5</v>
      </c>
      <c r="K1325" s="4">
        <f t="shared" si="41"/>
        <v>5115</v>
      </c>
    </row>
    <row r="1326" spans="1:11" x14ac:dyDescent="0.25">
      <c r="A1326" s="4"/>
      <c r="B1326" s="4">
        <v>511503</v>
      </c>
      <c r="C1326" s="2">
        <v>0</v>
      </c>
      <c r="D1326" s="3">
        <v>0</v>
      </c>
      <c r="E1326" s="1"/>
      <c r="F1326" s="1"/>
      <c r="G1326" s="46" t="s">
        <v>231</v>
      </c>
      <c r="H1326" s="46" t="s">
        <v>890</v>
      </c>
      <c r="I1326" s="46" t="s">
        <v>945</v>
      </c>
      <c r="J1326" s="4">
        <f t="shared" si="40"/>
        <v>5</v>
      </c>
      <c r="K1326" s="4">
        <f t="shared" si="41"/>
        <v>5115</v>
      </c>
    </row>
    <row r="1327" spans="1:11" x14ac:dyDescent="0.25">
      <c r="A1327" s="4"/>
      <c r="B1327" s="4">
        <v>511504</v>
      </c>
      <c r="C1327" s="2">
        <v>0</v>
      </c>
      <c r="D1327" s="3">
        <v>0</v>
      </c>
      <c r="E1327" s="1"/>
      <c r="F1327" s="1"/>
      <c r="G1327" s="46" t="s">
        <v>403</v>
      </c>
      <c r="H1327" s="46" t="s">
        <v>890</v>
      </c>
      <c r="I1327" s="46" t="s">
        <v>945</v>
      </c>
      <c r="J1327" s="4">
        <f t="shared" si="40"/>
        <v>5</v>
      </c>
      <c r="K1327" s="4">
        <f t="shared" si="41"/>
        <v>5115</v>
      </c>
    </row>
    <row r="1328" spans="1:11" x14ac:dyDescent="0.25">
      <c r="A1328" s="4"/>
      <c r="B1328" s="4">
        <v>511505</v>
      </c>
      <c r="C1328" s="2">
        <v>0</v>
      </c>
      <c r="D1328" s="3">
        <v>0</v>
      </c>
      <c r="E1328" s="1"/>
      <c r="F1328" s="1"/>
      <c r="G1328" s="46" t="s">
        <v>75</v>
      </c>
      <c r="H1328" s="46" t="s">
        <v>890</v>
      </c>
      <c r="I1328" s="46" t="s">
        <v>945</v>
      </c>
      <c r="J1328" s="4">
        <f t="shared" si="40"/>
        <v>5</v>
      </c>
      <c r="K1328" s="4">
        <f t="shared" si="41"/>
        <v>5115</v>
      </c>
    </row>
    <row r="1329" spans="1:11" x14ac:dyDescent="0.25">
      <c r="A1329" s="4"/>
      <c r="B1329" s="4">
        <v>511506</v>
      </c>
      <c r="C1329" s="2">
        <v>0</v>
      </c>
      <c r="D1329" s="3">
        <v>0</v>
      </c>
      <c r="E1329" s="1"/>
      <c r="F1329" s="1"/>
      <c r="G1329" s="46" t="s">
        <v>232</v>
      </c>
      <c r="H1329" s="46" t="s">
        <v>890</v>
      </c>
      <c r="I1329" s="46" t="s">
        <v>945</v>
      </c>
      <c r="J1329" s="4">
        <f t="shared" si="40"/>
        <v>5</v>
      </c>
      <c r="K1329" s="4">
        <f t="shared" si="41"/>
        <v>5115</v>
      </c>
    </row>
    <row r="1330" spans="1:11" x14ac:dyDescent="0.25">
      <c r="A1330" s="4"/>
      <c r="B1330" s="4">
        <v>511507</v>
      </c>
      <c r="C1330" s="2">
        <v>0</v>
      </c>
      <c r="D1330" s="3">
        <v>0</v>
      </c>
      <c r="E1330" s="1"/>
      <c r="F1330" s="1"/>
      <c r="G1330" s="46" t="s">
        <v>234</v>
      </c>
      <c r="H1330" s="46" t="s">
        <v>890</v>
      </c>
      <c r="I1330" s="46" t="s">
        <v>945</v>
      </c>
      <c r="J1330" s="4">
        <f t="shared" si="40"/>
        <v>5</v>
      </c>
      <c r="K1330" s="4">
        <f t="shared" si="41"/>
        <v>5115</v>
      </c>
    </row>
    <row r="1331" spans="1:11" x14ac:dyDescent="0.25">
      <c r="A1331" s="4"/>
      <c r="B1331" s="4">
        <v>511508</v>
      </c>
      <c r="C1331" s="2">
        <v>0</v>
      </c>
      <c r="D1331" s="3">
        <v>0</v>
      </c>
      <c r="E1331" s="1"/>
      <c r="F1331" s="1"/>
      <c r="G1331" s="46" t="s">
        <v>691</v>
      </c>
      <c r="H1331" s="46" t="s">
        <v>890</v>
      </c>
      <c r="I1331" s="46" t="s">
        <v>945</v>
      </c>
      <c r="J1331" s="4">
        <f t="shared" si="40"/>
        <v>5</v>
      </c>
      <c r="K1331" s="4">
        <f t="shared" si="41"/>
        <v>5115</v>
      </c>
    </row>
    <row r="1332" spans="1:11" x14ac:dyDescent="0.25">
      <c r="A1332" s="4"/>
      <c r="B1332" s="4">
        <v>511509</v>
      </c>
      <c r="C1332" s="2">
        <v>0</v>
      </c>
      <c r="D1332" s="3">
        <v>0</v>
      </c>
      <c r="E1332" s="1"/>
      <c r="F1332" s="1"/>
      <c r="G1332" s="46" t="s">
        <v>77</v>
      </c>
      <c r="H1332" s="46" t="s">
        <v>890</v>
      </c>
      <c r="I1332" s="46" t="s">
        <v>945</v>
      </c>
      <c r="J1332" s="4">
        <f t="shared" si="40"/>
        <v>5</v>
      </c>
      <c r="K1332" s="4">
        <f t="shared" si="41"/>
        <v>5115</v>
      </c>
    </row>
    <row r="1333" spans="1:11" x14ac:dyDescent="0.25">
      <c r="A1333" s="4"/>
      <c r="B1333" s="4">
        <v>511510</v>
      </c>
      <c r="C1333" s="2">
        <v>0</v>
      </c>
      <c r="D1333" s="3">
        <v>0</v>
      </c>
      <c r="E1333" s="1"/>
      <c r="F1333" s="1"/>
      <c r="G1333" s="46" t="s">
        <v>238</v>
      </c>
      <c r="H1333" s="46" t="s">
        <v>890</v>
      </c>
      <c r="I1333" s="46" t="s">
        <v>945</v>
      </c>
      <c r="J1333" s="4">
        <f t="shared" si="40"/>
        <v>5</v>
      </c>
      <c r="K1333" s="4">
        <f t="shared" si="41"/>
        <v>5115</v>
      </c>
    </row>
    <row r="1334" spans="1:11" x14ac:dyDescent="0.25">
      <c r="A1334" s="4"/>
      <c r="B1334" s="4">
        <v>511511</v>
      </c>
      <c r="C1334" s="2">
        <v>0</v>
      </c>
      <c r="D1334" s="3">
        <v>0</v>
      </c>
      <c r="E1334" s="1"/>
      <c r="F1334" s="1"/>
      <c r="G1334" s="46" t="s">
        <v>406</v>
      </c>
      <c r="H1334" s="46" t="s">
        <v>890</v>
      </c>
      <c r="I1334" s="46" t="s">
        <v>945</v>
      </c>
      <c r="J1334" s="4">
        <f t="shared" si="40"/>
        <v>5</v>
      </c>
      <c r="K1334" s="4">
        <f t="shared" si="41"/>
        <v>5115</v>
      </c>
    </row>
    <row r="1335" spans="1:11" x14ac:dyDescent="0.25">
      <c r="A1335" s="4"/>
      <c r="B1335" s="4">
        <v>511512</v>
      </c>
      <c r="C1335" s="2">
        <v>0</v>
      </c>
      <c r="D1335" s="3">
        <v>0</v>
      </c>
      <c r="E1335" s="1"/>
      <c r="F1335" s="1"/>
      <c r="G1335" s="46" t="s">
        <v>692</v>
      </c>
      <c r="H1335" s="46" t="s">
        <v>890</v>
      </c>
      <c r="I1335" s="46" t="s">
        <v>945</v>
      </c>
      <c r="J1335" s="4">
        <f t="shared" si="40"/>
        <v>5</v>
      </c>
      <c r="K1335" s="4">
        <f t="shared" si="41"/>
        <v>5115</v>
      </c>
    </row>
    <row r="1336" spans="1:11" x14ac:dyDescent="0.25">
      <c r="A1336" s="4"/>
      <c r="B1336" s="4">
        <v>511601</v>
      </c>
      <c r="C1336" s="2">
        <v>0</v>
      </c>
      <c r="D1336" s="3">
        <v>0</v>
      </c>
      <c r="E1336" s="1"/>
      <c r="F1336" s="1"/>
      <c r="G1336" s="46" t="s">
        <v>693</v>
      </c>
      <c r="H1336" s="46" t="s">
        <v>891</v>
      </c>
      <c r="I1336" s="46" t="s">
        <v>945</v>
      </c>
      <c r="J1336" s="4">
        <f t="shared" si="40"/>
        <v>5</v>
      </c>
      <c r="K1336" s="4">
        <f t="shared" si="41"/>
        <v>5116</v>
      </c>
    </row>
    <row r="1337" spans="1:11" x14ac:dyDescent="0.25">
      <c r="A1337" s="4"/>
      <c r="B1337" s="4">
        <v>511602</v>
      </c>
      <c r="C1337" s="2">
        <v>0</v>
      </c>
      <c r="D1337" s="3">
        <v>0</v>
      </c>
      <c r="E1337" s="1"/>
      <c r="F1337" s="1"/>
      <c r="G1337" s="46" t="s">
        <v>694</v>
      </c>
      <c r="H1337" s="46" t="s">
        <v>891</v>
      </c>
      <c r="I1337" s="46" t="s">
        <v>945</v>
      </c>
      <c r="J1337" s="4">
        <f t="shared" si="40"/>
        <v>5</v>
      </c>
      <c r="K1337" s="4">
        <f t="shared" si="41"/>
        <v>5116</v>
      </c>
    </row>
    <row r="1338" spans="1:11" x14ac:dyDescent="0.25">
      <c r="A1338" s="4"/>
      <c r="B1338" s="4">
        <v>511603</v>
      </c>
      <c r="C1338" s="2">
        <v>0</v>
      </c>
      <c r="D1338" s="3">
        <v>0</v>
      </c>
      <c r="E1338" s="1"/>
      <c r="F1338" s="1"/>
      <c r="G1338" s="46" t="s">
        <v>695</v>
      </c>
      <c r="H1338" s="46" t="s">
        <v>891</v>
      </c>
      <c r="I1338" s="46" t="s">
        <v>945</v>
      </c>
      <c r="J1338" s="4">
        <f t="shared" si="40"/>
        <v>5</v>
      </c>
      <c r="K1338" s="4">
        <f t="shared" si="41"/>
        <v>5116</v>
      </c>
    </row>
    <row r="1339" spans="1:11" x14ac:dyDescent="0.25">
      <c r="A1339" s="4"/>
      <c r="B1339" s="4">
        <v>511604</v>
      </c>
      <c r="C1339" s="2">
        <v>0</v>
      </c>
      <c r="D1339" s="3">
        <v>0</v>
      </c>
      <c r="E1339" s="1"/>
      <c r="F1339" s="1"/>
      <c r="G1339" s="46" t="s">
        <v>696</v>
      </c>
      <c r="H1339" s="46" t="s">
        <v>891</v>
      </c>
      <c r="I1339" s="46" t="s">
        <v>945</v>
      </c>
      <c r="J1339" s="4">
        <f t="shared" si="40"/>
        <v>5</v>
      </c>
      <c r="K1339" s="4">
        <f t="shared" si="41"/>
        <v>5116</v>
      </c>
    </row>
    <row r="1340" spans="1:11" x14ac:dyDescent="0.25">
      <c r="A1340" s="4"/>
      <c r="B1340" s="4">
        <v>511701</v>
      </c>
      <c r="C1340" s="2">
        <v>0</v>
      </c>
      <c r="D1340" s="3">
        <v>0</v>
      </c>
      <c r="E1340" s="1"/>
      <c r="F1340" s="1"/>
      <c r="G1340" s="46" t="s">
        <v>697</v>
      </c>
      <c r="H1340" s="46" t="s">
        <v>892</v>
      </c>
      <c r="I1340" s="46" t="s">
        <v>945</v>
      </c>
      <c r="J1340" s="4">
        <f t="shared" si="40"/>
        <v>5</v>
      </c>
      <c r="K1340" s="4">
        <f t="shared" si="41"/>
        <v>5117</v>
      </c>
    </row>
    <row r="1341" spans="1:11" x14ac:dyDescent="0.25">
      <c r="A1341" s="4"/>
      <c r="B1341" s="4">
        <v>511702</v>
      </c>
      <c r="C1341" s="2">
        <v>0</v>
      </c>
      <c r="D1341" s="3">
        <v>0</v>
      </c>
      <c r="E1341" s="1"/>
      <c r="F1341" s="1"/>
      <c r="G1341" s="46" t="s">
        <v>698</v>
      </c>
      <c r="H1341" s="46" t="s">
        <v>892</v>
      </c>
      <c r="I1341" s="46" t="s">
        <v>945</v>
      </c>
      <c r="J1341" s="4">
        <f t="shared" si="40"/>
        <v>5</v>
      </c>
      <c r="K1341" s="4">
        <f t="shared" si="41"/>
        <v>5117</v>
      </c>
    </row>
    <row r="1342" spans="1:11" x14ac:dyDescent="0.25">
      <c r="A1342" s="4"/>
      <c r="B1342" s="4">
        <v>511703</v>
      </c>
      <c r="C1342" s="2">
        <v>0</v>
      </c>
      <c r="D1342" s="3">
        <v>0</v>
      </c>
      <c r="E1342" s="1"/>
      <c r="F1342" s="1"/>
      <c r="G1342" s="46" t="s">
        <v>699</v>
      </c>
      <c r="H1342" s="46" t="s">
        <v>892</v>
      </c>
      <c r="I1342" s="46" t="s">
        <v>945</v>
      </c>
      <c r="J1342" s="4">
        <f t="shared" si="40"/>
        <v>5</v>
      </c>
      <c r="K1342" s="4">
        <f t="shared" si="41"/>
        <v>5117</v>
      </c>
    </row>
    <row r="1343" spans="1:11" x14ac:dyDescent="0.25">
      <c r="A1343" s="4"/>
      <c r="B1343" s="4">
        <v>511704</v>
      </c>
      <c r="C1343" s="2">
        <v>0</v>
      </c>
      <c r="D1343" s="3">
        <v>0</v>
      </c>
      <c r="E1343" s="1"/>
      <c r="F1343" s="1"/>
      <c r="G1343" s="46" t="s">
        <v>700</v>
      </c>
      <c r="H1343" s="46" t="s">
        <v>892</v>
      </c>
      <c r="I1343" s="46" t="s">
        <v>945</v>
      </c>
      <c r="J1343" s="4">
        <f t="shared" si="40"/>
        <v>5</v>
      </c>
      <c r="K1343" s="4">
        <f t="shared" si="41"/>
        <v>5117</v>
      </c>
    </row>
    <row r="1344" spans="1:11" x14ac:dyDescent="0.25">
      <c r="A1344" s="4"/>
      <c r="B1344" s="4">
        <v>511705</v>
      </c>
      <c r="C1344" s="2">
        <v>0</v>
      </c>
      <c r="D1344" s="3">
        <v>0</v>
      </c>
      <c r="E1344" s="1"/>
      <c r="F1344" s="1"/>
      <c r="G1344" s="46" t="s">
        <v>701</v>
      </c>
      <c r="H1344" s="46" t="s">
        <v>892</v>
      </c>
      <c r="I1344" s="46" t="s">
        <v>945</v>
      </c>
      <c r="J1344" s="4">
        <f t="shared" si="40"/>
        <v>5</v>
      </c>
      <c r="K1344" s="4">
        <f t="shared" si="41"/>
        <v>5117</v>
      </c>
    </row>
    <row r="1345" spans="1:11" ht="30" x14ac:dyDescent="0.25">
      <c r="A1345" s="4"/>
      <c r="B1345" s="4">
        <v>511801</v>
      </c>
      <c r="C1345" s="2">
        <v>0</v>
      </c>
      <c r="D1345" s="3">
        <v>0</v>
      </c>
      <c r="E1345" s="1"/>
      <c r="F1345" s="1"/>
      <c r="G1345" s="46" t="s">
        <v>230</v>
      </c>
      <c r="H1345" s="46" t="s">
        <v>893</v>
      </c>
      <c r="I1345" s="46" t="s">
        <v>945</v>
      </c>
      <c r="J1345" s="4">
        <f t="shared" si="40"/>
        <v>5</v>
      </c>
      <c r="K1345" s="4">
        <f t="shared" si="41"/>
        <v>5118</v>
      </c>
    </row>
    <row r="1346" spans="1:11" ht="30" x14ac:dyDescent="0.25">
      <c r="A1346" s="4"/>
      <c r="B1346" s="4">
        <v>511802</v>
      </c>
      <c r="C1346" s="2">
        <v>0</v>
      </c>
      <c r="D1346" s="3">
        <v>0</v>
      </c>
      <c r="E1346" s="1"/>
      <c r="F1346" s="1"/>
      <c r="G1346" s="46" t="s">
        <v>231</v>
      </c>
      <c r="H1346" s="46" t="s">
        <v>893</v>
      </c>
      <c r="I1346" s="46" t="s">
        <v>945</v>
      </c>
      <c r="J1346" s="4">
        <f t="shared" si="40"/>
        <v>5</v>
      </c>
      <c r="K1346" s="4">
        <f t="shared" si="41"/>
        <v>5118</v>
      </c>
    </row>
    <row r="1347" spans="1:11" ht="30" x14ac:dyDescent="0.25">
      <c r="A1347" s="4"/>
      <c r="B1347" s="4">
        <v>511803</v>
      </c>
      <c r="C1347" s="2">
        <v>0</v>
      </c>
      <c r="D1347" s="3">
        <v>0</v>
      </c>
      <c r="E1347" s="1"/>
      <c r="F1347" s="1"/>
      <c r="G1347" s="46" t="s">
        <v>75</v>
      </c>
      <c r="H1347" s="46" t="s">
        <v>893</v>
      </c>
      <c r="I1347" s="46" t="s">
        <v>945</v>
      </c>
      <c r="J1347" s="4">
        <f t="shared" si="40"/>
        <v>5</v>
      </c>
      <c r="K1347" s="4">
        <f t="shared" si="41"/>
        <v>5118</v>
      </c>
    </row>
    <row r="1348" spans="1:11" ht="30" x14ac:dyDescent="0.25">
      <c r="A1348" s="4"/>
      <c r="B1348" s="4">
        <v>511804</v>
      </c>
      <c r="C1348" s="2">
        <v>0</v>
      </c>
      <c r="D1348" s="3">
        <v>0</v>
      </c>
      <c r="E1348" s="1"/>
      <c r="F1348" s="1"/>
      <c r="G1348" s="46" t="s">
        <v>232</v>
      </c>
      <c r="H1348" s="46" t="s">
        <v>893</v>
      </c>
      <c r="I1348" s="46" t="s">
        <v>945</v>
      </c>
      <c r="J1348" s="4">
        <f t="shared" ref="J1348:J1411" si="42">+VALUE(LEFT(B1348,1))</f>
        <v>5</v>
      </c>
      <c r="K1348" s="4">
        <f t="shared" ref="K1348:K1411" si="43">+VALUE(LEFT(B1348,4))</f>
        <v>5118</v>
      </c>
    </row>
    <row r="1349" spans="1:11" ht="30" x14ac:dyDescent="0.25">
      <c r="A1349" s="4"/>
      <c r="B1349" s="4">
        <v>511805</v>
      </c>
      <c r="C1349" s="2">
        <v>0</v>
      </c>
      <c r="D1349" s="3">
        <v>0</v>
      </c>
      <c r="E1349" s="1"/>
      <c r="F1349" s="1"/>
      <c r="G1349" s="46" t="s">
        <v>403</v>
      </c>
      <c r="H1349" s="46" t="s">
        <v>893</v>
      </c>
      <c r="I1349" s="46" t="s">
        <v>945</v>
      </c>
      <c r="J1349" s="4">
        <f t="shared" si="42"/>
        <v>5</v>
      </c>
      <c r="K1349" s="4">
        <f t="shared" si="43"/>
        <v>5118</v>
      </c>
    </row>
    <row r="1350" spans="1:11" ht="30" x14ac:dyDescent="0.25">
      <c r="A1350" s="4"/>
      <c r="B1350" s="4">
        <v>511806</v>
      </c>
      <c r="C1350" s="2">
        <v>0</v>
      </c>
      <c r="D1350" s="3">
        <v>0</v>
      </c>
      <c r="E1350" s="1"/>
      <c r="F1350" s="1"/>
      <c r="G1350" s="46" t="s">
        <v>77</v>
      </c>
      <c r="H1350" s="46" t="s">
        <v>893</v>
      </c>
      <c r="I1350" s="46" t="s">
        <v>945</v>
      </c>
      <c r="J1350" s="4">
        <f t="shared" si="42"/>
        <v>5</v>
      </c>
      <c r="K1350" s="4">
        <f t="shared" si="43"/>
        <v>5118</v>
      </c>
    </row>
    <row r="1351" spans="1:11" ht="30" x14ac:dyDescent="0.25">
      <c r="A1351" s="4"/>
      <c r="B1351" s="4">
        <v>511807</v>
      </c>
      <c r="C1351" s="2">
        <v>0</v>
      </c>
      <c r="D1351" s="3">
        <v>0</v>
      </c>
      <c r="E1351" s="1"/>
      <c r="F1351" s="1"/>
      <c r="G1351" s="46" t="s">
        <v>238</v>
      </c>
      <c r="H1351" s="46" t="s">
        <v>893</v>
      </c>
      <c r="I1351" s="46" t="s">
        <v>945</v>
      </c>
      <c r="J1351" s="4">
        <f t="shared" si="42"/>
        <v>5</v>
      </c>
      <c r="K1351" s="4">
        <f t="shared" si="43"/>
        <v>5118</v>
      </c>
    </row>
    <row r="1352" spans="1:11" ht="30" x14ac:dyDescent="0.25">
      <c r="A1352" s="4"/>
      <c r="B1352" s="4">
        <v>511808</v>
      </c>
      <c r="C1352" s="2">
        <v>0</v>
      </c>
      <c r="D1352" s="3">
        <v>0</v>
      </c>
      <c r="E1352" s="1"/>
      <c r="F1352" s="1"/>
      <c r="G1352" s="46" t="s">
        <v>406</v>
      </c>
      <c r="H1352" s="46" t="s">
        <v>893</v>
      </c>
      <c r="I1352" s="46" t="s">
        <v>945</v>
      </c>
      <c r="J1352" s="4">
        <f t="shared" si="42"/>
        <v>5</v>
      </c>
      <c r="K1352" s="4">
        <f t="shared" si="43"/>
        <v>5118</v>
      </c>
    </row>
    <row r="1353" spans="1:11" ht="30" x14ac:dyDescent="0.25">
      <c r="A1353" s="4"/>
      <c r="B1353" s="4">
        <v>511809</v>
      </c>
      <c r="C1353" s="2">
        <v>0</v>
      </c>
      <c r="D1353" s="3">
        <v>0</v>
      </c>
      <c r="E1353" s="1"/>
      <c r="F1353" s="1"/>
      <c r="G1353" s="46" t="s">
        <v>234</v>
      </c>
      <c r="H1353" s="46" t="s">
        <v>893</v>
      </c>
      <c r="I1353" s="46" t="s">
        <v>945</v>
      </c>
      <c r="J1353" s="4">
        <f t="shared" si="42"/>
        <v>5</v>
      </c>
      <c r="K1353" s="4">
        <f t="shared" si="43"/>
        <v>5118</v>
      </c>
    </row>
    <row r="1354" spans="1:11" ht="30" x14ac:dyDescent="0.25">
      <c r="A1354" s="4"/>
      <c r="B1354" s="4">
        <v>511810</v>
      </c>
      <c r="C1354" s="2">
        <v>0</v>
      </c>
      <c r="D1354" s="3">
        <v>0</v>
      </c>
      <c r="E1354" s="1"/>
      <c r="F1354" s="1"/>
      <c r="G1354" s="46" t="s">
        <v>236</v>
      </c>
      <c r="H1354" s="46" t="s">
        <v>893</v>
      </c>
      <c r="I1354" s="46" t="s">
        <v>945</v>
      </c>
      <c r="J1354" s="4">
        <f t="shared" si="42"/>
        <v>5</v>
      </c>
      <c r="K1354" s="4">
        <f t="shared" si="43"/>
        <v>5118</v>
      </c>
    </row>
    <row r="1355" spans="1:11" ht="30" x14ac:dyDescent="0.25">
      <c r="A1355" s="4"/>
      <c r="B1355" s="4">
        <v>511811</v>
      </c>
      <c r="C1355" s="2">
        <v>0</v>
      </c>
      <c r="D1355" s="3">
        <v>0</v>
      </c>
      <c r="E1355" s="1"/>
      <c r="F1355" s="1"/>
      <c r="G1355" s="46" t="s">
        <v>237</v>
      </c>
      <c r="H1355" s="46" t="s">
        <v>893</v>
      </c>
      <c r="I1355" s="46" t="s">
        <v>945</v>
      </c>
      <c r="J1355" s="4">
        <f t="shared" si="42"/>
        <v>5</v>
      </c>
      <c r="K1355" s="4">
        <f t="shared" si="43"/>
        <v>5118</v>
      </c>
    </row>
    <row r="1356" spans="1:11" ht="30" x14ac:dyDescent="0.25">
      <c r="A1356" s="4"/>
      <c r="B1356" s="4">
        <v>511812</v>
      </c>
      <c r="C1356" s="2">
        <v>0</v>
      </c>
      <c r="D1356" s="3">
        <v>0</v>
      </c>
      <c r="E1356" s="1"/>
      <c r="F1356" s="1"/>
      <c r="G1356" s="46" t="s">
        <v>224</v>
      </c>
      <c r="H1356" s="46" t="s">
        <v>893</v>
      </c>
      <c r="I1356" s="46" t="s">
        <v>945</v>
      </c>
      <c r="J1356" s="4">
        <f t="shared" si="42"/>
        <v>5</v>
      </c>
      <c r="K1356" s="4">
        <f t="shared" si="43"/>
        <v>5118</v>
      </c>
    </row>
    <row r="1357" spans="1:11" ht="30" x14ac:dyDescent="0.25">
      <c r="A1357" s="4"/>
      <c r="B1357" s="4">
        <v>511813</v>
      </c>
      <c r="C1357" s="2">
        <v>0</v>
      </c>
      <c r="D1357" s="3">
        <v>0</v>
      </c>
      <c r="E1357" s="1"/>
      <c r="F1357" s="1"/>
      <c r="G1357" s="46" t="s">
        <v>225</v>
      </c>
      <c r="H1357" s="46" t="s">
        <v>893</v>
      </c>
      <c r="I1357" s="46" t="s">
        <v>945</v>
      </c>
      <c r="J1357" s="4">
        <f t="shared" si="42"/>
        <v>5</v>
      </c>
      <c r="K1357" s="4">
        <f t="shared" si="43"/>
        <v>5118</v>
      </c>
    </row>
    <row r="1358" spans="1:11" x14ac:dyDescent="0.25">
      <c r="A1358" s="4"/>
      <c r="B1358" s="4">
        <v>511901</v>
      </c>
      <c r="C1358" s="2">
        <v>0</v>
      </c>
      <c r="D1358" s="3">
        <v>0</v>
      </c>
      <c r="E1358" s="1"/>
      <c r="F1358" s="1"/>
      <c r="G1358" s="46" t="s">
        <v>239</v>
      </c>
      <c r="H1358" s="46" t="s">
        <v>894</v>
      </c>
      <c r="I1358" s="46" t="s">
        <v>945</v>
      </c>
      <c r="J1358" s="4">
        <f t="shared" si="42"/>
        <v>5</v>
      </c>
      <c r="K1358" s="4">
        <f t="shared" si="43"/>
        <v>5119</v>
      </c>
    </row>
    <row r="1359" spans="1:11" x14ac:dyDescent="0.25">
      <c r="A1359" s="4"/>
      <c r="B1359" s="4">
        <v>511902</v>
      </c>
      <c r="C1359" s="2">
        <v>0</v>
      </c>
      <c r="D1359" s="3">
        <v>0</v>
      </c>
      <c r="E1359" s="1"/>
      <c r="F1359" s="1"/>
      <c r="G1359" s="46" t="s">
        <v>241</v>
      </c>
      <c r="H1359" s="46" t="s">
        <v>894</v>
      </c>
      <c r="I1359" s="46" t="s">
        <v>945</v>
      </c>
      <c r="J1359" s="4">
        <f t="shared" si="42"/>
        <v>5</v>
      </c>
      <c r="K1359" s="4">
        <f t="shared" si="43"/>
        <v>5119</v>
      </c>
    </row>
    <row r="1360" spans="1:11" x14ac:dyDescent="0.25">
      <c r="A1360" s="4"/>
      <c r="B1360" s="4">
        <v>512001</v>
      </c>
      <c r="C1360" s="2">
        <v>0</v>
      </c>
      <c r="D1360" s="3">
        <v>0</v>
      </c>
      <c r="E1360" s="1"/>
      <c r="F1360" s="1"/>
      <c r="G1360" s="46" t="s">
        <v>25</v>
      </c>
      <c r="H1360" s="46" t="s">
        <v>895</v>
      </c>
      <c r="I1360" s="46" t="s">
        <v>945</v>
      </c>
      <c r="J1360" s="4">
        <f t="shared" si="42"/>
        <v>5</v>
      </c>
      <c r="K1360" s="4">
        <f t="shared" si="43"/>
        <v>5120</v>
      </c>
    </row>
    <row r="1361" spans="1:11" x14ac:dyDescent="0.25">
      <c r="A1361" s="4"/>
      <c r="B1361" s="4">
        <v>512002</v>
      </c>
      <c r="C1361" s="2">
        <v>0</v>
      </c>
      <c r="D1361" s="3">
        <v>0</v>
      </c>
      <c r="E1361" s="1"/>
      <c r="F1361" s="1"/>
      <c r="G1361" s="46" t="s">
        <v>969</v>
      </c>
      <c r="H1361" s="46" t="s">
        <v>895</v>
      </c>
      <c r="I1361" s="46" t="s">
        <v>945</v>
      </c>
      <c r="J1361" s="4">
        <f t="shared" si="42"/>
        <v>5</v>
      </c>
      <c r="K1361" s="4">
        <f t="shared" si="43"/>
        <v>5120</v>
      </c>
    </row>
    <row r="1362" spans="1:11" x14ac:dyDescent="0.25">
      <c r="A1362" s="4"/>
      <c r="B1362" s="4">
        <v>512003</v>
      </c>
      <c r="C1362" s="2">
        <v>0</v>
      </c>
      <c r="D1362" s="3">
        <v>0</v>
      </c>
      <c r="E1362" s="1"/>
      <c r="F1362" s="1"/>
      <c r="G1362" s="46" t="s">
        <v>970</v>
      </c>
      <c r="H1362" s="46" t="s">
        <v>895</v>
      </c>
      <c r="I1362" s="46" t="s">
        <v>945</v>
      </c>
      <c r="J1362" s="4">
        <f t="shared" si="42"/>
        <v>5</v>
      </c>
      <c r="K1362" s="4">
        <f t="shared" si="43"/>
        <v>5120</v>
      </c>
    </row>
    <row r="1363" spans="1:11" ht="30" x14ac:dyDescent="0.25">
      <c r="A1363" s="4"/>
      <c r="B1363" s="4">
        <v>512004</v>
      </c>
      <c r="C1363" s="2">
        <v>0</v>
      </c>
      <c r="D1363" s="3">
        <v>0</v>
      </c>
      <c r="E1363" s="1"/>
      <c r="F1363" s="1"/>
      <c r="G1363" s="46" t="s">
        <v>26</v>
      </c>
      <c r="H1363" s="46" t="s">
        <v>895</v>
      </c>
      <c r="I1363" s="46" t="s">
        <v>945</v>
      </c>
      <c r="J1363" s="4">
        <f t="shared" si="42"/>
        <v>5</v>
      </c>
      <c r="K1363" s="4">
        <f t="shared" si="43"/>
        <v>5120</v>
      </c>
    </row>
    <row r="1364" spans="1:11" x14ac:dyDescent="0.25">
      <c r="A1364" s="4"/>
      <c r="B1364" s="4">
        <v>512005</v>
      </c>
      <c r="C1364" s="2">
        <v>0</v>
      </c>
      <c r="D1364" s="3">
        <v>0</v>
      </c>
      <c r="E1364" s="1"/>
      <c r="F1364" s="1"/>
      <c r="G1364" s="46" t="s">
        <v>702</v>
      </c>
      <c r="H1364" s="46" t="s">
        <v>895</v>
      </c>
      <c r="I1364" s="46" t="s">
        <v>945</v>
      </c>
      <c r="J1364" s="4">
        <f t="shared" si="42"/>
        <v>5</v>
      </c>
      <c r="K1364" s="4">
        <f t="shared" si="43"/>
        <v>5120</v>
      </c>
    </row>
    <row r="1365" spans="1:11" ht="30" x14ac:dyDescent="0.25">
      <c r="A1365" s="4"/>
      <c r="B1365" s="4">
        <v>512006</v>
      </c>
      <c r="C1365" s="2">
        <v>0</v>
      </c>
      <c r="D1365" s="3">
        <v>0</v>
      </c>
      <c r="E1365" s="1"/>
      <c r="F1365" s="1"/>
      <c r="G1365" s="46" t="s">
        <v>28</v>
      </c>
      <c r="H1365" s="46" t="s">
        <v>895</v>
      </c>
      <c r="I1365" s="46" t="s">
        <v>945</v>
      </c>
      <c r="J1365" s="4">
        <f t="shared" si="42"/>
        <v>5</v>
      </c>
      <c r="K1365" s="4">
        <f t="shared" si="43"/>
        <v>5120</v>
      </c>
    </row>
    <row r="1366" spans="1:11" x14ac:dyDescent="0.25">
      <c r="A1366" s="4"/>
      <c r="B1366" s="4">
        <v>512007</v>
      </c>
      <c r="C1366" s="2">
        <v>0</v>
      </c>
      <c r="D1366" s="3">
        <v>0</v>
      </c>
      <c r="E1366" s="1"/>
      <c r="F1366" s="1"/>
      <c r="G1366" s="46" t="s">
        <v>703</v>
      </c>
      <c r="H1366" s="46" t="s">
        <v>895</v>
      </c>
      <c r="I1366" s="46" t="s">
        <v>945</v>
      </c>
      <c r="J1366" s="4">
        <f t="shared" si="42"/>
        <v>5</v>
      </c>
      <c r="K1366" s="4">
        <f t="shared" si="43"/>
        <v>5120</v>
      </c>
    </row>
    <row r="1367" spans="1:11" ht="30" x14ac:dyDescent="0.25">
      <c r="A1367" s="4"/>
      <c r="B1367" s="4">
        <v>512008</v>
      </c>
      <c r="C1367" s="2">
        <v>0</v>
      </c>
      <c r="D1367" s="3">
        <v>0</v>
      </c>
      <c r="E1367" s="1"/>
      <c r="F1367" s="1"/>
      <c r="G1367" s="46" t="s">
        <v>30</v>
      </c>
      <c r="H1367" s="46" t="s">
        <v>895</v>
      </c>
      <c r="I1367" s="46" t="s">
        <v>945</v>
      </c>
      <c r="J1367" s="4">
        <f t="shared" si="42"/>
        <v>5</v>
      </c>
      <c r="K1367" s="4">
        <f t="shared" si="43"/>
        <v>5120</v>
      </c>
    </row>
    <row r="1368" spans="1:11" x14ac:dyDescent="0.25">
      <c r="A1368" s="4"/>
      <c r="B1368" s="4">
        <v>512101</v>
      </c>
      <c r="C1368" s="2">
        <v>0</v>
      </c>
      <c r="D1368" s="3">
        <v>0</v>
      </c>
      <c r="E1368" s="1"/>
      <c r="F1368" s="1"/>
      <c r="G1368" s="46" t="s">
        <v>995</v>
      </c>
      <c r="H1368" s="46" t="s">
        <v>574</v>
      </c>
      <c r="I1368" s="46" t="s">
        <v>945</v>
      </c>
      <c r="J1368" s="4">
        <f t="shared" si="42"/>
        <v>5</v>
      </c>
      <c r="K1368" s="4">
        <f t="shared" si="43"/>
        <v>5121</v>
      </c>
    </row>
    <row r="1369" spans="1:11" x14ac:dyDescent="0.25">
      <c r="A1369" s="4"/>
      <c r="B1369" s="4">
        <v>512102</v>
      </c>
      <c r="C1369" s="2">
        <v>0</v>
      </c>
      <c r="D1369" s="3">
        <v>0</v>
      </c>
      <c r="E1369" s="1"/>
      <c r="F1369" s="1"/>
      <c r="G1369" s="46" t="s">
        <v>131</v>
      </c>
      <c r="H1369" s="46" t="s">
        <v>574</v>
      </c>
      <c r="I1369" s="46" t="s">
        <v>945</v>
      </c>
      <c r="J1369" s="4">
        <f t="shared" si="42"/>
        <v>5</v>
      </c>
      <c r="K1369" s="4">
        <f t="shared" si="43"/>
        <v>5121</v>
      </c>
    </row>
    <row r="1370" spans="1:11" ht="30" x14ac:dyDescent="0.25">
      <c r="A1370" s="4"/>
      <c r="B1370" s="4">
        <v>512105</v>
      </c>
      <c r="C1370" s="2">
        <v>0</v>
      </c>
      <c r="D1370" s="3">
        <v>0</v>
      </c>
      <c r="E1370" s="1"/>
      <c r="F1370" s="1"/>
      <c r="G1370" s="46" t="s">
        <v>1063</v>
      </c>
      <c r="H1370" s="46" t="s">
        <v>574</v>
      </c>
      <c r="I1370" s="46" t="s">
        <v>945</v>
      </c>
      <c r="J1370" s="4">
        <f t="shared" si="42"/>
        <v>5</v>
      </c>
      <c r="K1370" s="4">
        <f t="shared" si="43"/>
        <v>5121</v>
      </c>
    </row>
    <row r="1371" spans="1:11" ht="30" x14ac:dyDescent="0.25">
      <c r="A1371" s="4"/>
      <c r="B1371" s="4">
        <v>512106</v>
      </c>
      <c r="C1371" s="2">
        <v>0</v>
      </c>
      <c r="D1371" s="3">
        <v>0</v>
      </c>
      <c r="E1371" s="1"/>
      <c r="F1371" s="1"/>
      <c r="G1371" s="46" t="s">
        <v>1062</v>
      </c>
      <c r="H1371" s="46" t="s">
        <v>574</v>
      </c>
      <c r="I1371" s="46" t="s">
        <v>945</v>
      </c>
      <c r="J1371" s="4">
        <f t="shared" si="42"/>
        <v>5</v>
      </c>
      <c r="K1371" s="4">
        <f t="shared" si="43"/>
        <v>5121</v>
      </c>
    </row>
    <row r="1372" spans="1:11" ht="30" x14ac:dyDescent="0.25">
      <c r="A1372" s="4"/>
      <c r="B1372" s="4">
        <v>512107</v>
      </c>
      <c r="C1372" s="2">
        <v>0</v>
      </c>
      <c r="D1372" s="3">
        <v>0</v>
      </c>
      <c r="E1372" s="1"/>
      <c r="F1372" s="1"/>
      <c r="G1372" s="46" t="s">
        <v>132</v>
      </c>
      <c r="H1372" s="46" t="s">
        <v>574</v>
      </c>
      <c r="I1372" s="46" t="s">
        <v>945</v>
      </c>
      <c r="J1372" s="4">
        <f t="shared" si="42"/>
        <v>5</v>
      </c>
      <c r="K1372" s="4">
        <f t="shared" si="43"/>
        <v>5121</v>
      </c>
    </row>
    <row r="1373" spans="1:11" x14ac:dyDescent="0.25">
      <c r="A1373" s="4"/>
      <c r="B1373" s="4">
        <v>512108</v>
      </c>
      <c r="C1373" s="2">
        <v>0</v>
      </c>
      <c r="D1373" s="3">
        <v>0</v>
      </c>
      <c r="E1373" s="1"/>
      <c r="F1373" s="1"/>
      <c r="G1373" s="46" t="s">
        <v>137</v>
      </c>
      <c r="H1373" s="46" t="s">
        <v>574</v>
      </c>
      <c r="I1373" s="46" t="s">
        <v>945</v>
      </c>
      <c r="J1373" s="4">
        <f t="shared" si="42"/>
        <v>5</v>
      </c>
      <c r="K1373" s="4">
        <f t="shared" si="43"/>
        <v>5121</v>
      </c>
    </row>
    <row r="1374" spans="1:11" x14ac:dyDescent="0.25">
      <c r="A1374" s="4"/>
      <c r="B1374" s="4">
        <v>512109</v>
      </c>
      <c r="C1374" s="2">
        <v>0</v>
      </c>
      <c r="D1374" s="3">
        <v>0</v>
      </c>
      <c r="E1374" s="1"/>
      <c r="F1374" s="1"/>
      <c r="G1374" s="46" t="s">
        <v>133</v>
      </c>
      <c r="H1374" s="46" t="s">
        <v>574</v>
      </c>
      <c r="I1374" s="46" t="s">
        <v>945</v>
      </c>
      <c r="J1374" s="4">
        <f t="shared" si="42"/>
        <v>5</v>
      </c>
      <c r="K1374" s="4">
        <f t="shared" si="43"/>
        <v>5121</v>
      </c>
    </row>
    <row r="1375" spans="1:11" x14ac:dyDescent="0.25">
      <c r="A1375" s="4"/>
      <c r="B1375" s="4">
        <v>512110</v>
      </c>
      <c r="C1375" s="2">
        <v>0</v>
      </c>
      <c r="D1375" s="3">
        <v>0</v>
      </c>
      <c r="E1375" s="1"/>
      <c r="F1375" s="1"/>
      <c r="G1375" s="46" t="s">
        <v>704</v>
      </c>
      <c r="H1375" s="46" t="s">
        <v>574</v>
      </c>
      <c r="I1375" s="46" t="s">
        <v>945</v>
      </c>
      <c r="J1375" s="4">
        <f t="shared" si="42"/>
        <v>5</v>
      </c>
      <c r="K1375" s="4">
        <f t="shared" si="43"/>
        <v>5121</v>
      </c>
    </row>
    <row r="1376" spans="1:11" x14ac:dyDescent="0.25">
      <c r="A1376" s="4"/>
      <c r="B1376" s="4">
        <v>512111</v>
      </c>
      <c r="C1376" s="2">
        <v>0</v>
      </c>
      <c r="D1376" s="3">
        <v>0</v>
      </c>
      <c r="E1376" s="1"/>
      <c r="F1376" s="1"/>
      <c r="G1376" s="46" t="s">
        <v>134</v>
      </c>
      <c r="H1376" s="46" t="s">
        <v>574</v>
      </c>
      <c r="I1376" s="46" t="s">
        <v>945</v>
      </c>
      <c r="J1376" s="4">
        <f t="shared" si="42"/>
        <v>5</v>
      </c>
      <c r="K1376" s="4">
        <f t="shared" si="43"/>
        <v>5121</v>
      </c>
    </row>
    <row r="1377" spans="1:11" x14ac:dyDescent="0.25">
      <c r="A1377" s="4"/>
      <c r="B1377" s="4">
        <v>512112</v>
      </c>
      <c r="C1377" s="2">
        <v>0</v>
      </c>
      <c r="D1377" s="3">
        <v>0</v>
      </c>
      <c r="E1377" s="1"/>
      <c r="F1377" s="1"/>
      <c r="G1377" s="46" t="s">
        <v>996</v>
      </c>
      <c r="H1377" s="46" t="s">
        <v>574</v>
      </c>
      <c r="I1377" s="46" t="s">
        <v>945</v>
      </c>
      <c r="J1377" s="4">
        <f t="shared" si="42"/>
        <v>5</v>
      </c>
      <c r="K1377" s="4">
        <f t="shared" si="43"/>
        <v>5121</v>
      </c>
    </row>
    <row r="1378" spans="1:11" x14ac:dyDescent="0.25">
      <c r="A1378" s="4"/>
      <c r="B1378" s="4">
        <v>512113</v>
      </c>
      <c r="C1378" s="2">
        <v>0</v>
      </c>
      <c r="D1378" s="3">
        <v>0</v>
      </c>
      <c r="E1378" s="1"/>
      <c r="F1378" s="1"/>
      <c r="G1378" s="46" t="s">
        <v>705</v>
      </c>
      <c r="H1378" s="46" t="s">
        <v>574</v>
      </c>
      <c r="I1378" s="46" t="s">
        <v>945</v>
      </c>
      <c r="J1378" s="4">
        <f t="shared" si="42"/>
        <v>5</v>
      </c>
      <c r="K1378" s="4">
        <f t="shared" si="43"/>
        <v>5121</v>
      </c>
    </row>
    <row r="1379" spans="1:11" x14ac:dyDescent="0.25">
      <c r="A1379" s="4"/>
      <c r="B1379" s="4">
        <v>512201</v>
      </c>
      <c r="C1379" s="2">
        <v>0</v>
      </c>
      <c r="D1379" s="3">
        <v>0</v>
      </c>
      <c r="E1379" s="1"/>
      <c r="F1379" s="1"/>
      <c r="G1379" s="46" t="s">
        <v>157</v>
      </c>
      <c r="H1379" s="46" t="s">
        <v>896</v>
      </c>
      <c r="I1379" s="46" t="s">
        <v>945</v>
      </c>
      <c r="J1379" s="4">
        <f t="shared" si="42"/>
        <v>5</v>
      </c>
      <c r="K1379" s="4">
        <f t="shared" si="43"/>
        <v>5122</v>
      </c>
    </row>
    <row r="1380" spans="1:11" x14ac:dyDescent="0.25">
      <c r="A1380" s="4"/>
      <c r="B1380" s="4">
        <v>512202</v>
      </c>
      <c r="C1380" s="2">
        <v>0</v>
      </c>
      <c r="D1380" s="3">
        <v>0</v>
      </c>
      <c r="E1380" s="1"/>
      <c r="F1380" s="1"/>
      <c r="G1380" s="46" t="s">
        <v>158</v>
      </c>
      <c r="H1380" s="46" t="s">
        <v>896</v>
      </c>
      <c r="I1380" s="46" t="s">
        <v>945</v>
      </c>
      <c r="J1380" s="4">
        <f t="shared" si="42"/>
        <v>5</v>
      </c>
      <c r="K1380" s="4">
        <f t="shared" si="43"/>
        <v>5122</v>
      </c>
    </row>
    <row r="1381" spans="1:11" ht="30" x14ac:dyDescent="0.25">
      <c r="A1381" s="4"/>
      <c r="B1381" s="4">
        <v>512203</v>
      </c>
      <c r="C1381" s="2">
        <v>0</v>
      </c>
      <c r="D1381" s="3">
        <v>0</v>
      </c>
      <c r="E1381" s="1"/>
      <c r="F1381" s="1"/>
      <c r="G1381" s="46" t="s">
        <v>706</v>
      </c>
      <c r="H1381" s="46" t="s">
        <v>896</v>
      </c>
      <c r="I1381" s="46" t="s">
        <v>945</v>
      </c>
      <c r="J1381" s="4">
        <f t="shared" si="42"/>
        <v>5</v>
      </c>
      <c r="K1381" s="4">
        <f t="shared" si="43"/>
        <v>5122</v>
      </c>
    </row>
    <row r="1382" spans="1:11" ht="30" x14ac:dyDescent="0.25">
      <c r="A1382" s="4"/>
      <c r="B1382" s="4">
        <v>512301</v>
      </c>
      <c r="C1382" s="2">
        <v>0</v>
      </c>
      <c r="D1382" s="3">
        <v>0</v>
      </c>
      <c r="E1382" s="1"/>
      <c r="F1382" s="1"/>
      <c r="G1382" s="46" t="s">
        <v>72</v>
      </c>
      <c r="H1382" s="46" t="s">
        <v>897</v>
      </c>
      <c r="I1382" s="46" t="s">
        <v>945</v>
      </c>
      <c r="J1382" s="4">
        <f t="shared" si="42"/>
        <v>5</v>
      </c>
      <c r="K1382" s="4">
        <f t="shared" si="43"/>
        <v>5123</v>
      </c>
    </row>
    <row r="1383" spans="1:11" ht="30" x14ac:dyDescent="0.25">
      <c r="A1383" s="4"/>
      <c r="B1383" s="4">
        <v>512302</v>
      </c>
      <c r="C1383" s="2">
        <v>0</v>
      </c>
      <c r="D1383" s="3">
        <v>0</v>
      </c>
      <c r="E1383" s="1"/>
      <c r="F1383" s="1"/>
      <c r="G1383" s="46" t="s">
        <v>230</v>
      </c>
      <c r="H1383" s="46" t="s">
        <v>897</v>
      </c>
      <c r="I1383" s="46" t="s">
        <v>945</v>
      </c>
      <c r="J1383" s="4">
        <f t="shared" si="42"/>
        <v>5</v>
      </c>
      <c r="K1383" s="4">
        <f t="shared" si="43"/>
        <v>5123</v>
      </c>
    </row>
    <row r="1384" spans="1:11" ht="30" x14ac:dyDescent="0.25">
      <c r="A1384" s="4"/>
      <c r="B1384" s="4">
        <v>512303</v>
      </c>
      <c r="C1384" s="2">
        <v>0</v>
      </c>
      <c r="D1384" s="3">
        <v>0</v>
      </c>
      <c r="E1384" s="1"/>
      <c r="F1384" s="1"/>
      <c r="G1384" s="46" t="s">
        <v>707</v>
      </c>
      <c r="H1384" s="46" t="s">
        <v>897</v>
      </c>
      <c r="I1384" s="46" t="s">
        <v>945</v>
      </c>
      <c r="J1384" s="4">
        <f t="shared" si="42"/>
        <v>5</v>
      </c>
      <c r="K1384" s="4">
        <f t="shared" si="43"/>
        <v>5123</v>
      </c>
    </row>
    <row r="1385" spans="1:11" ht="30" x14ac:dyDescent="0.25">
      <c r="A1385" s="4"/>
      <c r="B1385" s="4">
        <v>512304</v>
      </c>
      <c r="C1385" s="2">
        <v>0</v>
      </c>
      <c r="D1385" s="3">
        <v>0</v>
      </c>
      <c r="E1385" s="1"/>
      <c r="F1385" s="1"/>
      <c r="G1385" s="46" t="s">
        <v>75</v>
      </c>
      <c r="H1385" s="46" t="s">
        <v>897</v>
      </c>
      <c r="I1385" s="46" t="s">
        <v>945</v>
      </c>
      <c r="J1385" s="4">
        <f t="shared" si="42"/>
        <v>5</v>
      </c>
      <c r="K1385" s="4">
        <f t="shared" si="43"/>
        <v>5123</v>
      </c>
    </row>
    <row r="1386" spans="1:11" ht="30" x14ac:dyDescent="0.25">
      <c r="A1386" s="4"/>
      <c r="B1386" s="4">
        <v>512305</v>
      </c>
      <c r="C1386" s="2">
        <v>0</v>
      </c>
      <c r="D1386" s="3">
        <v>0</v>
      </c>
      <c r="E1386" s="1"/>
      <c r="F1386" s="1"/>
      <c r="G1386" s="46" t="s">
        <v>232</v>
      </c>
      <c r="H1386" s="46" t="s">
        <v>897</v>
      </c>
      <c r="I1386" s="46" t="s">
        <v>945</v>
      </c>
      <c r="J1386" s="4">
        <f t="shared" si="42"/>
        <v>5</v>
      </c>
      <c r="K1386" s="4">
        <f t="shared" si="43"/>
        <v>5123</v>
      </c>
    </row>
    <row r="1387" spans="1:11" ht="30" x14ac:dyDescent="0.25">
      <c r="A1387" s="4"/>
      <c r="B1387" s="4">
        <v>512306</v>
      </c>
      <c r="C1387" s="2">
        <v>0</v>
      </c>
      <c r="D1387" s="3">
        <v>0</v>
      </c>
      <c r="E1387" s="1"/>
      <c r="F1387" s="1"/>
      <c r="G1387" s="46" t="s">
        <v>233</v>
      </c>
      <c r="H1387" s="46" t="s">
        <v>897</v>
      </c>
      <c r="I1387" s="46" t="s">
        <v>945</v>
      </c>
      <c r="J1387" s="4">
        <f t="shared" si="42"/>
        <v>5</v>
      </c>
      <c r="K1387" s="4">
        <f t="shared" si="43"/>
        <v>5123</v>
      </c>
    </row>
    <row r="1388" spans="1:11" ht="30" x14ac:dyDescent="0.25">
      <c r="A1388" s="4"/>
      <c r="B1388" s="4">
        <v>512307</v>
      </c>
      <c r="C1388" s="2">
        <v>0</v>
      </c>
      <c r="D1388" s="3">
        <v>0</v>
      </c>
      <c r="E1388" s="1"/>
      <c r="F1388" s="1"/>
      <c r="G1388" s="46" t="s">
        <v>234</v>
      </c>
      <c r="H1388" s="46" t="s">
        <v>897</v>
      </c>
      <c r="I1388" s="46" t="s">
        <v>945</v>
      </c>
      <c r="J1388" s="4">
        <f t="shared" si="42"/>
        <v>5</v>
      </c>
      <c r="K1388" s="4">
        <f t="shared" si="43"/>
        <v>5123</v>
      </c>
    </row>
    <row r="1389" spans="1:11" ht="30" x14ac:dyDescent="0.25">
      <c r="A1389" s="4"/>
      <c r="B1389" s="4">
        <v>512308</v>
      </c>
      <c r="C1389" s="2">
        <v>0</v>
      </c>
      <c r="D1389" s="3">
        <v>0</v>
      </c>
      <c r="E1389" s="1"/>
      <c r="F1389" s="1"/>
      <c r="G1389" s="46" t="s">
        <v>77</v>
      </c>
      <c r="H1389" s="46" t="s">
        <v>897</v>
      </c>
      <c r="I1389" s="46" t="s">
        <v>945</v>
      </c>
      <c r="J1389" s="4">
        <f t="shared" si="42"/>
        <v>5</v>
      </c>
      <c r="K1389" s="4">
        <f t="shared" si="43"/>
        <v>5123</v>
      </c>
    </row>
    <row r="1390" spans="1:11" ht="30" x14ac:dyDescent="0.25">
      <c r="A1390" s="4"/>
      <c r="B1390" s="4">
        <v>512309</v>
      </c>
      <c r="C1390" s="2">
        <v>0</v>
      </c>
      <c r="D1390" s="3">
        <v>0</v>
      </c>
      <c r="E1390" s="1"/>
      <c r="F1390" s="1"/>
      <c r="G1390" s="46" t="s">
        <v>236</v>
      </c>
      <c r="H1390" s="46" t="s">
        <v>897</v>
      </c>
      <c r="I1390" s="46" t="s">
        <v>945</v>
      </c>
      <c r="J1390" s="4">
        <f t="shared" si="42"/>
        <v>5</v>
      </c>
      <c r="K1390" s="4">
        <f t="shared" si="43"/>
        <v>5123</v>
      </c>
    </row>
    <row r="1391" spans="1:11" ht="30" x14ac:dyDescent="0.25">
      <c r="A1391" s="4"/>
      <c r="B1391" s="4">
        <v>512310</v>
      </c>
      <c r="C1391" s="2">
        <v>0</v>
      </c>
      <c r="D1391" s="3">
        <v>0</v>
      </c>
      <c r="E1391" s="1"/>
      <c r="F1391" s="1"/>
      <c r="G1391" s="46" t="s">
        <v>237</v>
      </c>
      <c r="H1391" s="46" t="s">
        <v>897</v>
      </c>
      <c r="I1391" s="46" t="s">
        <v>945</v>
      </c>
      <c r="J1391" s="4">
        <f t="shared" si="42"/>
        <v>5</v>
      </c>
      <c r="K1391" s="4">
        <f t="shared" si="43"/>
        <v>5123</v>
      </c>
    </row>
    <row r="1392" spans="1:11" ht="30" x14ac:dyDescent="0.25">
      <c r="A1392" s="4"/>
      <c r="B1392" s="4">
        <v>512311</v>
      </c>
      <c r="C1392" s="2">
        <v>0</v>
      </c>
      <c r="D1392" s="3">
        <v>0</v>
      </c>
      <c r="E1392" s="1"/>
      <c r="F1392" s="1"/>
      <c r="G1392" s="46" t="s">
        <v>238</v>
      </c>
      <c r="H1392" s="46" t="s">
        <v>897</v>
      </c>
      <c r="I1392" s="46" t="s">
        <v>945</v>
      </c>
      <c r="J1392" s="4">
        <f t="shared" si="42"/>
        <v>5</v>
      </c>
      <c r="K1392" s="4">
        <f t="shared" si="43"/>
        <v>5123</v>
      </c>
    </row>
    <row r="1393" spans="1:11" ht="30" x14ac:dyDescent="0.25">
      <c r="A1393" s="4"/>
      <c r="B1393" s="4">
        <v>512312</v>
      </c>
      <c r="C1393" s="2">
        <v>0</v>
      </c>
      <c r="D1393" s="3">
        <v>0</v>
      </c>
      <c r="E1393" s="1"/>
      <c r="F1393" s="1"/>
      <c r="G1393" s="46" t="s">
        <v>224</v>
      </c>
      <c r="H1393" s="46" t="s">
        <v>897</v>
      </c>
      <c r="I1393" s="46" t="s">
        <v>945</v>
      </c>
      <c r="J1393" s="4">
        <f t="shared" si="42"/>
        <v>5</v>
      </c>
      <c r="K1393" s="4">
        <f t="shared" si="43"/>
        <v>5123</v>
      </c>
    </row>
    <row r="1394" spans="1:11" ht="30" x14ac:dyDescent="0.25">
      <c r="A1394" s="4"/>
      <c r="B1394" s="4">
        <v>512313</v>
      </c>
      <c r="C1394" s="2">
        <v>0</v>
      </c>
      <c r="D1394" s="3">
        <v>0</v>
      </c>
      <c r="E1394" s="1"/>
      <c r="F1394" s="1"/>
      <c r="G1394" s="46" t="s">
        <v>225</v>
      </c>
      <c r="H1394" s="46" t="s">
        <v>897</v>
      </c>
      <c r="I1394" s="46" t="s">
        <v>945</v>
      </c>
      <c r="J1394" s="4">
        <f t="shared" si="42"/>
        <v>5</v>
      </c>
      <c r="K1394" s="4">
        <f t="shared" si="43"/>
        <v>5123</v>
      </c>
    </row>
    <row r="1395" spans="1:11" ht="30" x14ac:dyDescent="0.25">
      <c r="A1395" s="4"/>
      <c r="B1395" s="4">
        <v>512401</v>
      </c>
      <c r="C1395" s="2">
        <v>0</v>
      </c>
      <c r="D1395" s="3">
        <v>0</v>
      </c>
      <c r="E1395" s="1"/>
      <c r="F1395" s="1"/>
      <c r="G1395" s="46" t="s">
        <v>72</v>
      </c>
      <c r="H1395" s="46" t="s">
        <v>898</v>
      </c>
      <c r="I1395" s="46" t="s">
        <v>945</v>
      </c>
      <c r="J1395" s="4">
        <f t="shared" si="42"/>
        <v>5</v>
      </c>
      <c r="K1395" s="4">
        <f t="shared" si="43"/>
        <v>5124</v>
      </c>
    </row>
    <row r="1396" spans="1:11" ht="30" x14ac:dyDescent="0.25">
      <c r="A1396" s="4"/>
      <c r="B1396" s="4">
        <v>512402</v>
      </c>
      <c r="C1396" s="2">
        <v>0</v>
      </c>
      <c r="D1396" s="3">
        <v>0</v>
      </c>
      <c r="E1396" s="1"/>
      <c r="F1396" s="1"/>
      <c r="G1396" s="46" t="s">
        <v>230</v>
      </c>
      <c r="H1396" s="46" t="s">
        <v>898</v>
      </c>
      <c r="I1396" s="46" t="s">
        <v>945</v>
      </c>
      <c r="J1396" s="4">
        <f t="shared" si="42"/>
        <v>5</v>
      </c>
      <c r="K1396" s="4">
        <f t="shared" si="43"/>
        <v>5124</v>
      </c>
    </row>
    <row r="1397" spans="1:11" ht="30" x14ac:dyDescent="0.25">
      <c r="A1397" s="4"/>
      <c r="B1397" s="4">
        <v>512403</v>
      </c>
      <c r="C1397" s="2">
        <v>0</v>
      </c>
      <c r="D1397" s="3">
        <v>0</v>
      </c>
      <c r="E1397" s="1"/>
      <c r="F1397" s="1"/>
      <c r="G1397" s="46" t="s">
        <v>707</v>
      </c>
      <c r="H1397" s="46" t="s">
        <v>898</v>
      </c>
      <c r="I1397" s="46" t="s">
        <v>945</v>
      </c>
      <c r="J1397" s="4">
        <f t="shared" si="42"/>
        <v>5</v>
      </c>
      <c r="K1397" s="4">
        <f t="shared" si="43"/>
        <v>5124</v>
      </c>
    </row>
    <row r="1398" spans="1:11" ht="30" x14ac:dyDescent="0.25">
      <c r="A1398" s="4"/>
      <c r="B1398" s="4">
        <v>512404</v>
      </c>
      <c r="C1398" s="2">
        <v>0</v>
      </c>
      <c r="D1398" s="3">
        <v>0</v>
      </c>
      <c r="E1398" s="1"/>
      <c r="F1398" s="1"/>
      <c r="G1398" s="46" t="s">
        <v>75</v>
      </c>
      <c r="H1398" s="46" t="s">
        <v>898</v>
      </c>
      <c r="I1398" s="46" t="s">
        <v>945</v>
      </c>
      <c r="J1398" s="4">
        <f t="shared" si="42"/>
        <v>5</v>
      </c>
      <c r="K1398" s="4">
        <f t="shared" si="43"/>
        <v>5124</v>
      </c>
    </row>
    <row r="1399" spans="1:11" ht="30" x14ac:dyDescent="0.25">
      <c r="A1399" s="4"/>
      <c r="B1399" s="4">
        <v>512405</v>
      </c>
      <c r="C1399" s="2">
        <v>0</v>
      </c>
      <c r="D1399" s="3">
        <v>0</v>
      </c>
      <c r="E1399" s="1"/>
      <c r="F1399" s="1"/>
      <c r="G1399" s="46" t="s">
        <v>232</v>
      </c>
      <c r="H1399" s="46" t="s">
        <v>898</v>
      </c>
      <c r="I1399" s="46" t="s">
        <v>945</v>
      </c>
      <c r="J1399" s="4">
        <f t="shared" si="42"/>
        <v>5</v>
      </c>
      <c r="K1399" s="4">
        <f t="shared" si="43"/>
        <v>5124</v>
      </c>
    </row>
    <row r="1400" spans="1:11" ht="30" x14ac:dyDescent="0.25">
      <c r="A1400" s="4"/>
      <c r="B1400" s="4">
        <v>512406</v>
      </c>
      <c r="C1400" s="2">
        <v>0</v>
      </c>
      <c r="D1400" s="3">
        <v>0</v>
      </c>
      <c r="E1400" s="1"/>
      <c r="F1400" s="1"/>
      <c r="G1400" s="46" t="s">
        <v>233</v>
      </c>
      <c r="H1400" s="46" t="s">
        <v>898</v>
      </c>
      <c r="I1400" s="46" t="s">
        <v>945</v>
      </c>
      <c r="J1400" s="4">
        <f t="shared" si="42"/>
        <v>5</v>
      </c>
      <c r="K1400" s="4">
        <f t="shared" si="43"/>
        <v>5124</v>
      </c>
    </row>
    <row r="1401" spans="1:11" ht="30" x14ac:dyDescent="0.25">
      <c r="A1401" s="4"/>
      <c r="B1401" s="4">
        <v>512407</v>
      </c>
      <c r="C1401" s="2">
        <v>0</v>
      </c>
      <c r="D1401" s="3">
        <v>0</v>
      </c>
      <c r="E1401" s="1"/>
      <c r="F1401" s="1"/>
      <c r="G1401" s="46" t="s">
        <v>234</v>
      </c>
      <c r="H1401" s="46" t="s">
        <v>898</v>
      </c>
      <c r="I1401" s="46" t="s">
        <v>945</v>
      </c>
      <c r="J1401" s="4">
        <f t="shared" si="42"/>
        <v>5</v>
      </c>
      <c r="K1401" s="4">
        <f t="shared" si="43"/>
        <v>5124</v>
      </c>
    </row>
    <row r="1402" spans="1:11" ht="30" x14ac:dyDescent="0.25">
      <c r="A1402" s="4"/>
      <c r="B1402" s="4">
        <v>512408</v>
      </c>
      <c r="C1402" s="2">
        <v>0</v>
      </c>
      <c r="D1402" s="3">
        <v>0</v>
      </c>
      <c r="E1402" s="1"/>
      <c r="F1402" s="1"/>
      <c r="G1402" s="46" t="s">
        <v>77</v>
      </c>
      <c r="H1402" s="46" t="s">
        <v>898</v>
      </c>
      <c r="I1402" s="46" t="s">
        <v>945</v>
      </c>
      <c r="J1402" s="4">
        <f t="shared" si="42"/>
        <v>5</v>
      </c>
      <c r="K1402" s="4">
        <f t="shared" si="43"/>
        <v>5124</v>
      </c>
    </row>
    <row r="1403" spans="1:11" ht="30" x14ac:dyDescent="0.25">
      <c r="A1403" s="4"/>
      <c r="B1403" s="4">
        <v>512409</v>
      </c>
      <c r="C1403" s="2">
        <v>0</v>
      </c>
      <c r="D1403" s="3">
        <v>0</v>
      </c>
      <c r="E1403" s="1"/>
      <c r="F1403" s="1"/>
      <c r="G1403" s="46" t="s">
        <v>236</v>
      </c>
      <c r="H1403" s="46" t="s">
        <v>898</v>
      </c>
      <c r="I1403" s="46" t="s">
        <v>945</v>
      </c>
      <c r="J1403" s="4">
        <f t="shared" si="42"/>
        <v>5</v>
      </c>
      <c r="K1403" s="4">
        <f t="shared" si="43"/>
        <v>5124</v>
      </c>
    </row>
    <row r="1404" spans="1:11" ht="30" x14ac:dyDescent="0.25">
      <c r="A1404" s="4"/>
      <c r="B1404" s="4">
        <v>512410</v>
      </c>
      <c r="C1404" s="2">
        <v>0</v>
      </c>
      <c r="D1404" s="3">
        <v>0</v>
      </c>
      <c r="E1404" s="1"/>
      <c r="F1404" s="1"/>
      <c r="G1404" s="46" t="s">
        <v>237</v>
      </c>
      <c r="H1404" s="46" t="s">
        <v>898</v>
      </c>
      <c r="I1404" s="46" t="s">
        <v>945</v>
      </c>
      <c r="J1404" s="4">
        <f t="shared" si="42"/>
        <v>5</v>
      </c>
      <c r="K1404" s="4">
        <f t="shared" si="43"/>
        <v>5124</v>
      </c>
    </row>
    <row r="1405" spans="1:11" ht="30" x14ac:dyDescent="0.25">
      <c r="A1405" s="4"/>
      <c r="B1405" s="4">
        <v>512411</v>
      </c>
      <c r="C1405" s="2">
        <v>0</v>
      </c>
      <c r="D1405" s="3">
        <v>0</v>
      </c>
      <c r="E1405" s="1"/>
      <c r="F1405" s="1"/>
      <c r="G1405" s="46" t="s">
        <v>238</v>
      </c>
      <c r="H1405" s="46" t="s">
        <v>898</v>
      </c>
      <c r="I1405" s="46" t="s">
        <v>945</v>
      </c>
      <c r="J1405" s="4">
        <f t="shared" si="42"/>
        <v>5</v>
      </c>
      <c r="K1405" s="4">
        <f t="shared" si="43"/>
        <v>5124</v>
      </c>
    </row>
    <row r="1406" spans="1:11" ht="30" x14ac:dyDescent="0.25">
      <c r="A1406" s="4"/>
      <c r="B1406" s="4">
        <v>512412</v>
      </c>
      <c r="C1406" s="2">
        <v>0</v>
      </c>
      <c r="D1406" s="3">
        <v>0</v>
      </c>
      <c r="E1406" s="1"/>
      <c r="F1406" s="1"/>
      <c r="G1406" s="46" t="s">
        <v>224</v>
      </c>
      <c r="H1406" s="46" t="s">
        <v>898</v>
      </c>
      <c r="I1406" s="46" t="s">
        <v>945</v>
      </c>
      <c r="J1406" s="4">
        <f t="shared" si="42"/>
        <v>5</v>
      </c>
      <c r="K1406" s="4">
        <f t="shared" si="43"/>
        <v>5124</v>
      </c>
    </row>
    <row r="1407" spans="1:11" ht="30" x14ac:dyDescent="0.25">
      <c r="A1407" s="4"/>
      <c r="B1407" s="4">
        <v>512413</v>
      </c>
      <c r="C1407" s="2">
        <v>0</v>
      </c>
      <c r="D1407" s="3">
        <v>0</v>
      </c>
      <c r="E1407" s="1"/>
      <c r="F1407" s="1"/>
      <c r="G1407" s="46" t="s">
        <v>225</v>
      </c>
      <c r="H1407" s="46" t="s">
        <v>898</v>
      </c>
      <c r="I1407" s="46" t="s">
        <v>945</v>
      </c>
      <c r="J1407" s="4">
        <f t="shared" si="42"/>
        <v>5</v>
      </c>
      <c r="K1407" s="4">
        <f t="shared" si="43"/>
        <v>5124</v>
      </c>
    </row>
    <row r="1408" spans="1:11" x14ac:dyDescent="0.25">
      <c r="A1408" s="4"/>
      <c r="B1408" s="4">
        <v>512701</v>
      </c>
      <c r="C1408" s="2">
        <v>0</v>
      </c>
      <c r="D1408" s="3">
        <v>0</v>
      </c>
      <c r="E1408" s="1"/>
      <c r="F1408" s="1"/>
      <c r="G1408" s="46" t="s">
        <v>72</v>
      </c>
      <c r="H1408" s="46" t="s">
        <v>578</v>
      </c>
      <c r="I1408" s="46" t="s">
        <v>945</v>
      </c>
      <c r="J1408" s="4">
        <f t="shared" si="42"/>
        <v>5</v>
      </c>
      <c r="K1408" s="4">
        <f t="shared" si="43"/>
        <v>5127</v>
      </c>
    </row>
    <row r="1409" spans="1:11" x14ac:dyDescent="0.25">
      <c r="A1409" s="4"/>
      <c r="B1409" s="4">
        <v>512702</v>
      </c>
      <c r="C1409" s="2">
        <v>0</v>
      </c>
      <c r="D1409" s="3">
        <v>0</v>
      </c>
      <c r="E1409" s="1"/>
      <c r="F1409" s="1"/>
      <c r="G1409" s="46" t="s">
        <v>239</v>
      </c>
      <c r="H1409" s="46" t="s">
        <v>578</v>
      </c>
      <c r="I1409" s="46" t="s">
        <v>945</v>
      </c>
      <c r="J1409" s="4">
        <f t="shared" si="42"/>
        <v>5</v>
      </c>
      <c r="K1409" s="4">
        <f t="shared" si="43"/>
        <v>5127</v>
      </c>
    </row>
    <row r="1410" spans="1:11" x14ac:dyDescent="0.25">
      <c r="A1410" s="4"/>
      <c r="B1410" s="4">
        <v>512703</v>
      </c>
      <c r="C1410" s="2">
        <v>0</v>
      </c>
      <c r="D1410" s="3">
        <v>0</v>
      </c>
      <c r="E1410" s="1"/>
      <c r="F1410" s="1"/>
      <c r="G1410" s="46" t="s">
        <v>240</v>
      </c>
      <c r="H1410" s="46" t="s">
        <v>578</v>
      </c>
      <c r="I1410" s="46" t="s">
        <v>945</v>
      </c>
      <c r="J1410" s="4">
        <f t="shared" si="42"/>
        <v>5</v>
      </c>
      <c r="K1410" s="4">
        <f t="shared" si="43"/>
        <v>5127</v>
      </c>
    </row>
    <row r="1411" spans="1:11" x14ac:dyDescent="0.25">
      <c r="A1411" s="4"/>
      <c r="B1411" s="4">
        <v>512704</v>
      </c>
      <c r="C1411" s="2">
        <v>0</v>
      </c>
      <c r="D1411" s="3">
        <v>0</v>
      </c>
      <c r="E1411" s="1"/>
      <c r="F1411" s="1"/>
      <c r="G1411" s="46" t="s">
        <v>241</v>
      </c>
      <c r="H1411" s="46" t="s">
        <v>578</v>
      </c>
      <c r="I1411" s="46" t="s">
        <v>945</v>
      </c>
      <c r="J1411" s="4">
        <f t="shared" si="42"/>
        <v>5</v>
      </c>
      <c r="K1411" s="4">
        <f t="shared" si="43"/>
        <v>5127</v>
      </c>
    </row>
    <row r="1412" spans="1:11" x14ac:dyDescent="0.25">
      <c r="A1412" s="4"/>
      <c r="B1412" s="4">
        <v>512801</v>
      </c>
      <c r="C1412" s="2">
        <v>0</v>
      </c>
      <c r="D1412" s="3">
        <v>0</v>
      </c>
      <c r="E1412" s="1"/>
      <c r="F1412" s="1"/>
      <c r="G1412" s="46" t="s">
        <v>242</v>
      </c>
      <c r="H1412" s="46" t="s">
        <v>899</v>
      </c>
      <c r="I1412" s="46" t="s">
        <v>945</v>
      </c>
      <c r="J1412" s="4">
        <f t="shared" ref="J1412:J1475" si="44">+VALUE(LEFT(B1412,1))</f>
        <v>5</v>
      </c>
      <c r="K1412" s="4">
        <f t="shared" ref="K1412:K1475" si="45">+VALUE(LEFT(B1412,4))</f>
        <v>5128</v>
      </c>
    </row>
    <row r="1413" spans="1:11" ht="30" x14ac:dyDescent="0.25">
      <c r="A1413" s="4"/>
      <c r="B1413" s="4">
        <v>512802</v>
      </c>
      <c r="C1413" s="2">
        <v>0</v>
      </c>
      <c r="D1413" s="3">
        <v>0</v>
      </c>
      <c r="E1413" s="1"/>
      <c r="F1413" s="1"/>
      <c r="G1413" s="46" t="s">
        <v>243</v>
      </c>
      <c r="H1413" s="46" t="s">
        <v>899</v>
      </c>
      <c r="I1413" s="46" t="s">
        <v>945</v>
      </c>
      <c r="J1413" s="4">
        <f t="shared" si="44"/>
        <v>5</v>
      </c>
      <c r="K1413" s="4">
        <f t="shared" si="45"/>
        <v>5128</v>
      </c>
    </row>
    <row r="1414" spans="1:11" x14ac:dyDescent="0.25">
      <c r="A1414" s="4"/>
      <c r="B1414" s="4">
        <v>512803</v>
      </c>
      <c r="C1414" s="2">
        <v>0</v>
      </c>
      <c r="D1414" s="3">
        <v>0</v>
      </c>
      <c r="E1414" s="1"/>
      <c r="F1414" s="1"/>
      <c r="G1414" s="46" t="s">
        <v>244</v>
      </c>
      <c r="H1414" s="46" t="s">
        <v>899</v>
      </c>
      <c r="I1414" s="46" t="s">
        <v>945</v>
      </c>
      <c r="J1414" s="4">
        <f t="shared" si="44"/>
        <v>5</v>
      </c>
      <c r="K1414" s="4">
        <f t="shared" si="45"/>
        <v>5128</v>
      </c>
    </row>
    <row r="1415" spans="1:11" x14ac:dyDescent="0.25">
      <c r="A1415" s="4"/>
      <c r="B1415" s="4">
        <v>512804</v>
      </c>
      <c r="C1415" s="2">
        <v>0</v>
      </c>
      <c r="D1415" s="3">
        <v>0</v>
      </c>
      <c r="E1415" s="1"/>
      <c r="F1415" s="1"/>
      <c r="G1415" s="46" t="s">
        <v>245</v>
      </c>
      <c r="H1415" s="46" t="s">
        <v>899</v>
      </c>
      <c r="I1415" s="46" t="s">
        <v>945</v>
      </c>
      <c r="J1415" s="4">
        <f t="shared" si="44"/>
        <v>5</v>
      </c>
      <c r="K1415" s="4">
        <f t="shared" si="45"/>
        <v>5128</v>
      </c>
    </row>
    <row r="1416" spans="1:11" ht="45" x14ac:dyDescent="0.25">
      <c r="A1416" s="4"/>
      <c r="B1416" s="4">
        <v>512805</v>
      </c>
      <c r="C1416" s="2">
        <v>0</v>
      </c>
      <c r="D1416" s="3">
        <v>0</v>
      </c>
      <c r="E1416" s="1"/>
      <c r="F1416" s="1"/>
      <c r="G1416" s="46" t="s">
        <v>246</v>
      </c>
      <c r="H1416" s="46" t="s">
        <v>899</v>
      </c>
      <c r="I1416" s="46" t="s">
        <v>945</v>
      </c>
      <c r="J1416" s="4">
        <f t="shared" si="44"/>
        <v>5</v>
      </c>
      <c r="K1416" s="4">
        <f t="shared" si="45"/>
        <v>5128</v>
      </c>
    </row>
    <row r="1417" spans="1:11" x14ac:dyDescent="0.25">
      <c r="A1417" s="4"/>
      <c r="B1417" s="4">
        <v>512806</v>
      </c>
      <c r="C1417" s="2">
        <v>0</v>
      </c>
      <c r="D1417" s="3">
        <v>0</v>
      </c>
      <c r="E1417" s="1"/>
      <c r="F1417" s="1"/>
      <c r="G1417" s="46" t="s">
        <v>247</v>
      </c>
      <c r="H1417" s="46" t="s">
        <v>899</v>
      </c>
      <c r="I1417" s="46" t="s">
        <v>945</v>
      </c>
      <c r="J1417" s="4">
        <f t="shared" si="44"/>
        <v>5</v>
      </c>
      <c r="K1417" s="4">
        <f t="shared" si="45"/>
        <v>5128</v>
      </c>
    </row>
    <row r="1418" spans="1:11" x14ac:dyDescent="0.25">
      <c r="A1418" s="4"/>
      <c r="B1418" s="4">
        <v>512807</v>
      </c>
      <c r="C1418" s="2">
        <v>0</v>
      </c>
      <c r="D1418" s="3">
        <v>0</v>
      </c>
      <c r="E1418" s="1"/>
      <c r="F1418" s="1"/>
      <c r="G1418" s="46" t="s">
        <v>248</v>
      </c>
      <c r="H1418" s="46" t="s">
        <v>899</v>
      </c>
      <c r="I1418" s="46" t="s">
        <v>945</v>
      </c>
      <c r="J1418" s="4">
        <f t="shared" si="44"/>
        <v>5</v>
      </c>
      <c r="K1418" s="4">
        <f t="shared" si="45"/>
        <v>5128</v>
      </c>
    </row>
    <row r="1419" spans="1:11" x14ac:dyDescent="0.25">
      <c r="A1419" s="4"/>
      <c r="B1419" s="4">
        <v>512808</v>
      </c>
      <c r="C1419" s="2">
        <v>0</v>
      </c>
      <c r="D1419" s="3">
        <v>0</v>
      </c>
      <c r="E1419" s="1"/>
      <c r="F1419" s="1"/>
      <c r="G1419" s="46" t="s">
        <v>249</v>
      </c>
      <c r="H1419" s="46" t="s">
        <v>899</v>
      </c>
      <c r="I1419" s="46" t="s">
        <v>945</v>
      </c>
      <c r="J1419" s="4">
        <f t="shared" si="44"/>
        <v>5</v>
      </c>
      <c r="K1419" s="4">
        <f t="shared" si="45"/>
        <v>5128</v>
      </c>
    </row>
    <row r="1420" spans="1:11" x14ac:dyDescent="0.25">
      <c r="A1420" s="4"/>
      <c r="B1420" s="4">
        <v>513001</v>
      </c>
      <c r="C1420" s="2">
        <v>0</v>
      </c>
      <c r="D1420" s="3">
        <v>0</v>
      </c>
      <c r="E1420" s="1"/>
      <c r="F1420" s="1"/>
      <c r="G1420" s="46" t="s">
        <v>242</v>
      </c>
      <c r="H1420" s="46" t="s">
        <v>900</v>
      </c>
      <c r="I1420" s="46" t="s">
        <v>945</v>
      </c>
      <c r="J1420" s="4">
        <f t="shared" si="44"/>
        <v>5</v>
      </c>
      <c r="K1420" s="4">
        <f t="shared" si="45"/>
        <v>5130</v>
      </c>
    </row>
    <row r="1421" spans="1:11" ht="30" x14ac:dyDescent="0.25">
      <c r="A1421" s="4"/>
      <c r="B1421" s="4">
        <v>513002</v>
      </c>
      <c r="C1421" s="2">
        <v>0</v>
      </c>
      <c r="D1421" s="3">
        <v>0</v>
      </c>
      <c r="E1421" s="1"/>
      <c r="F1421" s="1"/>
      <c r="G1421" s="46" t="s">
        <v>243</v>
      </c>
      <c r="H1421" s="46" t="s">
        <v>900</v>
      </c>
      <c r="I1421" s="46" t="s">
        <v>945</v>
      </c>
      <c r="J1421" s="4">
        <f t="shared" si="44"/>
        <v>5</v>
      </c>
      <c r="K1421" s="4">
        <f t="shared" si="45"/>
        <v>5130</v>
      </c>
    </row>
    <row r="1422" spans="1:11" x14ac:dyDescent="0.25">
      <c r="A1422" s="4"/>
      <c r="B1422" s="4">
        <v>513003</v>
      </c>
      <c r="C1422" s="2">
        <v>0</v>
      </c>
      <c r="D1422" s="3">
        <v>0</v>
      </c>
      <c r="E1422" s="1"/>
      <c r="F1422" s="1"/>
      <c r="G1422" s="46" t="s">
        <v>244</v>
      </c>
      <c r="H1422" s="46" t="s">
        <v>900</v>
      </c>
      <c r="I1422" s="46" t="s">
        <v>945</v>
      </c>
      <c r="J1422" s="4">
        <f t="shared" si="44"/>
        <v>5</v>
      </c>
      <c r="K1422" s="4">
        <f t="shared" si="45"/>
        <v>5130</v>
      </c>
    </row>
    <row r="1423" spans="1:11" x14ac:dyDescent="0.25">
      <c r="A1423" s="4"/>
      <c r="B1423" s="4">
        <v>513004</v>
      </c>
      <c r="C1423" s="2">
        <v>0</v>
      </c>
      <c r="D1423" s="3">
        <v>0</v>
      </c>
      <c r="E1423" s="1"/>
      <c r="F1423" s="1"/>
      <c r="G1423" s="46" t="s">
        <v>245</v>
      </c>
      <c r="H1423" s="46" t="s">
        <v>900</v>
      </c>
      <c r="I1423" s="46" t="s">
        <v>945</v>
      </c>
      <c r="J1423" s="4">
        <f t="shared" si="44"/>
        <v>5</v>
      </c>
      <c r="K1423" s="4">
        <f t="shared" si="45"/>
        <v>5130</v>
      </c>
    </row>
    <row r="1424" spans="1:11" ht="45" x14ac:dyDescent="0.25">
      <c r="A1424" s="4"/>
      <c r="B1424" s="4">
        <v>513005</v>
      </c>
      <c r="C1424" s="2">
        <v>0</v>
      </c>
      <c r="D1424" s="3">
        <v>0</v>
      </c>
      <c r="E1424" s="1"/>
      <c r="F1424" s="1"/>
      <c r="G1424" s="46" t="s">
        <v>246</v>
      </c>
      <c r="H1424" s="46" t="s">
        <v>900</v>
      </c>
      <c r="I1424" s="46" t="s">
        <v>945</v>
      </c>
      <c r="J1424" s="4">
        <f t="shared" si="44"/>
        <v>5</v>
      </c>
      <c r="K1424" s="4">
        <f t="shared" si="45"/>
        <v>5130</v>
      </c>
    </row>
    <row r="1425" spans="1:11" x14ac:dyDescent="0.25">
      <c r="A1425" s="4"/>
      <c r="B1425" s="4">
        <v>513006</v>
      </c>
      <c r="C1425" s="2">
        <v>0</v>
      </c>
      <c r="D1425" s="3">
        <v>0</v>
      </c>
      <c r="E1425" s="1"/>
      <c r="F1425" s="1"/>
      <c r="G1425" s="46" t="s">
        <v>250</v>
      </c>
      <c r="H1425" s="46" t="s">
        <v>900</v>
      </c>
      <c r="I1425" s="46" t="s">
        <v>945</v>
      </c>
      <c r="J1425" s="4">
        <f t="shared" si="44"/>
        <v>5</v>
      </c>
      <c r="K1425" s="4">
        <f t="shared" si="45"/>
        <v>5130</v>
      </c>
    </row>
    <row r="1426" spans="1:11" x14ac:dyDescent="0.25">
      <c r="A1426" s="4"/>
      <c r="B1426" s="4">
        <v>513007</v>
      </c>
      <c r="C1426" s="2">
        <v>0</v>
      </c>
      <c r="D1426" s="3">
        <v>0</v>
      </c>
      <c r="E1426" s="1"/>
      <c r="F1426" s="1"/>
      <c r="G1426" s="46" t="s">
        <v>248</v>
      </c>
      <c r="H1426" s="46" t="s">
        <v>900</v>
      </c>
      <c r="I1426" s="46" t="s">
        <v>945</v>
      </c>
      <c r="J1426" s="4">
        <f t="shared" si="44"/>
        <v>5</v>
      </c>
      <c r="K1426" s="4">
        <f t="shared" si="45"/>
        <v>5130</v>
      </c>
    </row>
    <row r="1427" spans="1:11" x14ac:dyDescent="0.25">
      <c r="A1427" s="4"/>
      <c r="B1427" s="4">
        <v>513008</v>
      </c>
      <c r="C1427" s="2">
        <v>0</v>
      </c>
      <c r="D1427" s="3">
        <v>0</v>
      </c>
      <c r="E1427" s="1"/>
      <c r="F1427" s="1"/>
      <c r="G1427" s="46" t="s">
        <v>249</v>
      </c>
      <c r="H1427" s="46" t="s">
        <v>900</v>
      </c>
      <c r="I1427" s="46" t="s">
        <v>945</v>
      </c>
      <c r="J1427" s="4">
        <f t="shared" si="44"/>
        <v>5</v>
      </c>
      <c r="K1427" s="4">
        <f t="shared" si="45"/>
        <v>5130</v>
      </c>
    </row>
    <row r="1428" spans="1:11" x14ac:dyDescent="0.25">
      <c r="A1428" s="4"/>
      <c r="B1428" s="4">
        <v>513201</v>
      </c>
      <c r="C1428" s="2">
        <v>0</v>
      </c>
      <c r="D1428" s="3">
        <v>0</v>
      </c>
      <c r="E1428" s="1"/>
      <c r="F1428" s="1"/>
      <c r="G1428" s="46" t="s">
        <v>708</v>
      </c>
      <c r="H1428" s="46" t="s">
        <v>266</v>
      </c>
      <c r="I1428" s="46" t="s">
        <v>945</v>
      </c>
      <c r="J1428" s="4">
        <f t="shared" si="44"/>
        <v>5</v>
      </c>
      <c r="K1428" s="4">
        <f t="shared" si="45"/>
        <v>5132</v>
      </c>
    </row>
    <row r="1429" spans="1:11" x14ac:dyDescent="0.25">
      <c r="A1429" s="4"/>
      <c r="B1429" s="4">
        <v>513202</v>
      </c>
      <c r="C1429" s="2">
        <v>0</v>
      </c>
      <c r="D1429" s="3">
        <v>0</v>
      </c>
      <c r="E1429" s="1"/>
      <c r="F1429" s="1"/>
      <c r="G1429" s="46" t="s">
        <v>709</v>
      </c>
      <c r="H1429" s="46" t="s">
        <v>266</v>
      </c>
      <c r="I1429" s="46" t="s">
        <v>945</v>
      </c>
      <c r="J1429" s="4">
        <f t="shared" si="44"/>
        <v>5</v>
      </c>
      <c r="K1429" s="4">
        <f t="shared" si="45"/>
        <v>5132</v>
      </c>
    </row>
    <row r="1430" spans="1:11" x14ac:dyDescent="0.25">
      <c r="A1430" s="4"/>
      <c r="B1430" s="4">
        <v>513203</v>
      </c>
      <c r="C1430" s="2">
        <v>0</v>
      </c>
      <c r="D1430" s="3">
        <v>0</v>
      </c>
      <c r="E1430" s="1"/>
      <c r="F1430" s="1"/>
      <c r="G1430" s="46" t="s">
        <v>710</v>
      </c>
      <c r="H1430" s="46" t="s">
        <v>266</v>
      </c>
      <c r="I1430" s="46" t="s">
        <v>945</v>
      </c>
      <c r="J1430" s="4">
        <f t="shared" si="44"/>
        <v>5</v>
      </c>
      <c r="K1430" s="4">
        <f t="shared" si="45"/>
        <v>5132</v>
      </c>
    </row>
    <row r="1431" spans="1:11" x14ac:dyDescent="0.25">
      <c r="A1431" s="4"/>
      <c r="B1431" s="4">
        <v>513204</v>
      </c>
      <c r="C1431" s="2">
        <v>0</v>
      </c>
      <c r="D1431" s="3">
        <v>0</v>
      </c>
      <c r="E1431" s="1"/>
      <c r="F1431" s="1"/>
      <c r="G1431" s="46" t="s">
        <v>711</v>
      </c>
      <c r="H1431" s="46" t="s">
        <v>266</v>
      </c>
      <c r="I1431" s="46" t="s">
        <v>945</v>
      </c>
      <c r="J1431" s="4">
        <f t="shared" si="44"/>
        <v>5</v>
      </c>
      <c r="K1431" s="4">
        <f t="shared" si="45"/>
        <v>5132</v>
      </c>
    </row>
    <row r="1432" spans="1:11" x14ac:dyDescent="0.25">
      <c r="A1432" s="4"/>
      <c r="B1432" s="4">
        <v>513205</v>
      </c>
      <c r="C1432" s="2">
        <v>0</v>
      </c>
      <c r="D1432" s="3">
        <v>0</v>
      </c>
      <c r="E1432" s="1"/>
      <c r="F1432" s="1"/>
      <c r="G1432" s="46" t="s">
        <v>712</v>
      </c>
      <c r="H1432" s="46" t="s">
        <v>266</v>
      </c>
      <c r="I1432" s="46" t="s">
        <v>945</v>
      </c>
      <c r="J1432" s="4">
        <f t="shared" si="44"/>
        <v>5</v>
      </c>
      <c r="K1432" s="4">
        <f t="shared" si="45"/>
        <v>5132</v>
      </c>
    </row>
    <row r="1433" spans="1:11" x14ac:dyDescent="0.25">
      <c r="A1433" s="4"/>
      <c r="B1433" s="4">
        <v>513301</v>
      </c>
      <c r="C1433" s="2">
        <v>0</v>
      </c>
      <c r="D1433" s="3">
        <v>0</v>
      </c>
      <c r="E1433" s="1"/>
      <c r="F1433" s="1"/>
      <c r="G1433" s="46" t="s">
        <v>251</v>
      </c>
      <c r="H1433" s="46" t="s">
        <v>878</v>
      </c>
      <c r="I1433" s="46" t="s">
        <v>945</v>
      </c>
      <c r="J1433" s="4">
        <f t="shared" si="44"/>
        <v>5</v>
      </c>
      <c r="K1433" s="4">
        <f t="shared" si="45"/>
        <v>5133</v>
      </c>
    </row>
    <row r="1434" spans="1:11" x14ac:dyDescent="0.25">
      <c r="A1434" s="4"/>
      <c r="B1434" s="4">
        <v>513302</v>
      </c>
      <c r="C1434" s="2">
        <v>0</v>
      </c>
      <c r="D1434" s="3">
        <v>0</v>
      </c>
      <c r="E1434" s="1"/>
      <c r="F1434" s="1"/>
      <c r="G1434" s="46" t="s">
        <v>261</v>
      </c>
      <c r="H1434" s="46" t="s">
        <v>878</v>
      </c>
      <c r="I1434" s="46" t="s">
        <v>945</v>
      </c>
      <c r="J1434" s="4">
        <f t="shared" si="44"/>
        <v>5</v>
      </c>
      <c r="K1434" s="4">
        <f t="shared" si="45"/>
        <v>5133</v>
      </c>
    </row>
    <row r="1435" spans="1:11" x14ac:dyDescent="0.25">
      <c r="A1435" s="4"/>
      <c r="B1435" s="4">
        <v>513303</v>
      </c>
      <c r="C1435" s="2">
        <v>0</v>
      </c>
      <c r="D1435" s="3">
        <v>0</v>
      </c>
      <c r="E1435" s="1"/>
      <c r="F1435" s="1"/>
      <c r="G1435" s="46" t="s">
        <v>596</v>
      </c>
      <c r="H1435" s="46" t="s">
        <v>878</v>
      </c>
      <c r="I1435" s="46" t="s">
        <v>945</v>
      </c>
      <c r="J1435" s="4">
        <f t="shared" si="44"/>
        <v>5</v>
      </c>
      <c r="K1435" s="4">
        <f t="shared" si="45"/>
        <v>5133</v>
      </c>
    </row>
    <row r="1436" spans="1:11" x14ac:dyDescent="0.25">
      <c r="A1436" s="4"/>
      <c r="B1436" s="4">
        <v>513304</v>
      </c>
      <c r="C1436" s="2">
        <v>0</v>
      </c>
      <c r="D1436" s="3">
        <v>0</v>
      </c>
      <c r="E1436" s="1"/>
      <c r="F1436" s="1"/>
      <c r="G1436" s="46" t="s">
        <v>253</v>
      </c>
      <c r="H1436" s="46" t="s">
        <v>878</v>
      </c>
      <c r="I1436" s="46" t="s">
        <v>945</v>
      </c>
      <c r="J1436" s="4">
        <f t="shared" si="44"/>
        <v>5</v>
      </c>
      <c r="K1436" s="4">
        <f t="shared" si="45"/>
        <v>5133</v>
      </c>
    </row>
    <row r="1437" spans="1:11" ht="30" x14ac:dyDescent="0.25">
      <c r="A1437" s="4"/>
      <c r="B1437" s="4">
        <v>513305</v>
      </c>
      <c r="C1437" s="2">
        <v>0</v>
      </c>
      <c r="D1437" s="3">
        <v>0</v>
      </c>
      <c r="E1437" s="1"/>
      <c r="F1437" s="1"/>
      <c r="G1437" s="46" t="s">
        <v>597</v>
      </c>
      <c r="H1437" s="46" t="s">
        <v>878</v>
      </c>
      <c r="I1437" s="46" t="s">
        <v>945</v>
      </c>
      <c r="J1437" s="4">
        <f t="shared" si="44"/>
        <v>5</v>
      </c>
      <c r="K1437" s="4">
        <f t="shared" si="45"/>
        <v>5133</v>
      </c>
    </row>
    <row r="1438" spans="1:11" ht="30" x14ac:dyDescent="0.25">
      <c r="A1438" s="4"/>
      <c r="B1438" s="4">
        <v>513306</v>
      </c>
      <c r="C1438" s="2">
        <v>0</v>
      </c>
      <c r="D1438" s="3">
        <v>0</v>
      </c>
      <c r="E1438" s="1"/>
      <c r="F1438" s="1"/>
      <c r="G1438" s="46" t="s">
        <v>598</v>
      </c>
      <c r="H1438" s="46" t="s">
        <v>878</v>
      </c>
      <c r="I1438" s="46" t="s">
        <v>945</v>
      </c>
      <c r="J1438" s="4">
        <f t="shared" si="44"/>
        <v>5</v>
      </c>
      <c r="K1438" s="4">
        <f t="shared" si="45"/>
        <v>5133</v>
      </c>
    </row>
    <row r="1439" spans="1:11" ht="30" x14ac:dyDescent="0.25">
      <c r="A1439" s="4"/>
      <c r="B1439" s="4">
        <v>513307</v>
      </c>
      <c r="C1439" s="2">
        <v>0</v>
      </c>
      <c r="D1439" s="3">
        <v>0</v>
      </c>
      <c r="E1439" s="1"/>
      <c r="F1439" s="1"/>
      <c r="G1439" s="46" t="s">
        <v>599</v>
      </c>
      <c r="H1439" s="46" t="s">
        <v>878</v>
      </c>
      <c r="I1439" s="46" t="s">
        <v>945</v>
      </c>
      <c r="J1439" s="4">
        <f t="shared" si="44"/>
        <v>5</v>
      </c>
      <c r="K1439" s="4">
        <f t="shared" si="45"/>
        <v>5133</v>
      </c>
    </row>
    <row r="1440" spans="1:11" ht="30" x14ac:dyDescent="0.25">
      <c r="A1440" s="4"/>
      <c r="B1440" s="4">
        <v>513308</v>
      </c>
      <c r="C1440" s="2">
        <v>0</v>
      </c>
      <c r="D1440" s="3">
        <v>0</v>
      </c>
      <c r="E1440" s="1"/>
      <c r="F1440" s="1"/>
      <c r="G1440" s="46" t="s">
        <v>600</v>
      </c>
      <c r="H1440" s="46" t="s">
        <v>878</v>
      </c>
      <c r="I1440" s="46" t="s">
        <v>945</v>
      </c>
      <c r="J1440" s="4">
        <f t="shared" si="44"/>
        <v>5</v>
      </c>
      <c r="K1440" s="4">
        <f t="shared" si="45"/>
        <v>5133</v>
      </c>
    </row>
    <row r="1441" spans="1:11" ht="30" x14ac:dyDescent="0.25">
      <c r="A1441" s="4"/>
      <c r="B1441" s="4">
        <v>513309</v>
      </c>
      <c r="C1441" s="2">
        <v>0</v>
      </c>
      <c r="D1441" s="3">
        <v>0</v>
      </c>
      <c r="E1441" s="1"/>
      <c r="F1441" s="1"/>
      <c r="G1441" s="46" t="s">
        <v>601</v>
      </c>
      <c r="H1441" s="46" t="s">
        <v>878</v>
      </c>
      <c r="I1441" s="46" t="s">
        <v>945</v>
      </c>
      <c r="J1441" s="4">
        <f t="shared" si="44"/>
        <v>5</v>
      </c>
      <c r="K1441" s="4">
        <f t="shared" si="45"/>
        <v>5133</v>
      </c>
    </row>
    <row r="1442" spans="1:11" ht="30" x14ac:dyDescent="0.25">
      <c r="A1442" s="4"/>
      <c r="B1442" s="4">
        <v>513310</v>
      </c>
      <c r="C1442" s="2">
        <v>0</v>
      </c>
      <c r="D1442" s="3">
        <v>0</v>
      </c>
      <c r="E1442" s="1"/>
      <c r="F1442" s="1"/>
      <c r="G1442" s="46" t="s">
        <v>602</v>
      </c>
      <c r="H1442" s="46" t="s">
        <v>878</v>
      </c>
      <c r="I1442" s="46" t="s">
        <v>945</v>
      </c>
      <c r="J1442" s="4">
        <f t="shared" si="44"/>
        <v>5</v>
      </c>
      <c r="K1442" s="4">
        <f t="shared" si="45"/>
        <v>5133</v>
      </c>
    </row>
    <row r="1443" spans="1:11" ht="30" x14ac:dyDescent="0.25">
      <c r="A1443" s="4"/>
      <c r="B1443" s="4">
        <v>513311</v>
      </c>
      <c r="C1443" s="2">
        <v>0</v>
      </c>
      <c r="D1443" s="3">
        <v>0</v>
      </c>
      <c r="E1443" s="1"/>
      <c r="F1443" s="1"/>
      <c r="G1443" s="46" t="s">
        <v>603</v>
      </c>
      <c r="H1443" s="46" t="s">
        <v>878</v>
      </c>
      <c r="I1443" s="46" t="s">
        <v>945</v>
      </c>
      <c r="J1443" s="4">
        <f t="shared" si="44"/>
        <v>5</v>
      </c>
      <c r="K1443" s="4">
        <f t="shared" si="45"/>
        <v>5133</v>
      </c>
    </row>
    <row r="1444" spans="1:11" ht="30" x14ac:dyDescent="0.25">
      <c r="A1444" s="4"/>
      <c r="B1444" s="4">
        <v>513312</v>
      </c>
      <c r="C1444" s="2">
        <v>0</v>
      </c>
      <c r="D1444" s="3">
        <v>0</v>
      </c>
      <c r="E1444" s="1"/>
      <c r="F1444" s="1"/>
      <c r="G1444" s="46" t="s">
        <v>604</v>
      </c>
      <c r="H1444" s="46" t="s">
        <v>878</v>
      </c>
      <c r="I1444" s="46" t="s">
        <v>945</v>
      </c>
      <c r="J1444" s="4">
        <f t="shared" si="44"/>
        <v>5</v>
      </c>
      <c r="K1444" s="4">
        <f t="shared" si="45"/>
        <v>5133</v>
      </c>
    </row>
    <row r="1445" spans="1:11" x14ac:dyDescent="0.25">
      <c r="A1445" s="4"/>
      <c r="B1445" s="4">
        <v>513313</v>
      </c>
      <c r="C1445" s="2">
        <v>0</v>
      </c>
      <c r="D1445" s="3">
        <v>0</v>
      </c>
      <c r="E1445" s="1"/>
      <c r="F1445" s="1"/>
      <c r="G1445" s="46" t="s">
        <v>263</v>
      </c>
      <c r="H1445" s="46" t="s">
        <v>878</v>
      </c>
      <c r="I1445" s="46" t="s">
        <v>945</v>
      </c>
      <c r="J1445" s="4">
        <f t="shared" si="44"/>
        <v>5</v>
      </c>
      <c r="K1445" s="4">
        <f t="shared" si="45"/>
        <v>5133</v>
      </c>
    </row>
    <row r="1446" spans="1:11" x14ac:dyDescent="0.25">
      <c r="A1446" s="4"/>
      <c r="B1446" s="4">
        <v>513314</v>
      </c>
      <c r="C1446" s="2">
        <v>0</v>
      </c>
      <c r="D1446" s="3">
        <v>0</v>
      </c>
      <c r="E1446" s="1"/>
      <c r="F1446" s="1"/>
      <c r="G1446" s="46" t="s">
        <v>605</v>
      </c>
      <c r="H1446" s="46" t="s">
        <v>878</v>
      </c>
      <c r="I1446" s="46" t="s">
        <v>945</v>
      </c>
      <c r="J1446" s="4">
        <f t="shared" si="44"/>
        <v>5</v>
      </c>
      <c r="K1446" s="4">
        <f t="shared" si="45"/>
        <v>5133</v>
      </c>
    </row>
    <row r="1447" spans="1:11" x14ac:dyDescent="0.25">
      <c r="A1447" s="4"/>
      <c r="B1447" s="4">
        <v>513315</v>
      </c>
      <c r="C1447" s="2">
        <v>0</v>
      </c>
      <c r="D1447" s="3">
        <v>0</v>
      </c>
      <c r="E1447" s="1"/>
      <c r="F1447" s="1"/>
      <c r="G1447" s="46" t="s">
        <v>606</v>
      </c>
      <c r="H1447" s="46" t="s">
        <v>878</v>
      </c>
      <c r="I1447" s="46" t="s">
        <v>945</v>
      </c>
      <c r="J1447" s="4">
        <f t="shared" si="44"/>
        <v>5</v>
      </c>
      <c r="K1447" s="4">
        <f t="shared" si="45"/>
        <v>5133</v>
      </c>
    </row>
    <row r="1448" spans="1:11" x14ac:dyDescent="0.25">
      <c r="A1448" s="4"/>
      <c r="B1448" s="4">
        <v>513316</v>
      </c>
      <c r="C1448" s="2">
        <v>0</v>
      </c>
      <c r="D1448" s="3">
        <v>0</v>
      </c>
      <c r="E1448" s="1"/>
      <c r="F1448" s="1"/>
      <c r="G1448" s="46" t="s">
        <v>607</v>
      </c>
      <c r="H1448" s="46" t="s">
        <v>878</v>
      </c>
      <c r="I1448" s="46" t="s">
        <v>945</v>
      </c>
      <c r="J1448" s="4">
        <f t="shared" si="44"/>
        <v>5</v>
      </c>
      <c r="K1448" s="4">
        <f t="shared" si="45"/>
        <v>5133</v>
      </c>
    </row>
    <row r="1449" spans="1:11" x14ac:dyDescent="0.25">
      <c r="A1449" s="4"/>
      <c r="B1449" s="4">
        <v>513601</v>
      </c>
      <c r="C1449" s="2">
        <v>0</v>
      </c>
      <c r="D1449" s="3">
        <v>0</v>
      </c>
      <c r="E1449" s="1"/>
      <c r="F1449" s="1"/>
      <c r="G1449" s="46" t="s">
        <v>294</v>
      </c>
      <c r="H1449" s="46" t="s">
        <v>902</v>
      </c>
      <c r="I1449" s="46" t="s">
        <v>945</v>
      </c>
      <c r="J1449" s="4">
        <f t="shared" si="44"/>
        <v>5</v>
      </c>
      <c r="K1449" s="4">
        <f t="shared" si="45"/>
        <v>5136</v>
      </c>
    </row>
    <row r="1450" spans="1:11" x14ac:dyDescent="0.25">
      <c r="A1450" s="4"/>
      <c r="B1450" s="4">
        <v>513602</v>
      </c>
      <c r="C1450" s="2">
        <v>0</v>
      </c>
      <c r="D1450" s="3">
        <v>0</v>
      </c>
      <c r="E1450" s="1"/>
      <c r="F1450" s="1"/>
      <c r="G1450" s="46" t="s">
        <v>714</v>
      </c>
      <c r="H1450" s="46" t="s">
        <v>902</v>
      </c>
      <c r="I1450" s="46" t="s">
        <v>945</v>
      </c>
      <c r="J1450" s="4">
        <f t="shared" si="44"/>
        <v>5</v>
      </c>
      <c r="K1450" s="4">
        <f t="shared" si="45"/>
        <v>5136</v>
      </c>
    </row>
    <row r="1451" spans="1:11" x14ac:dyDescent="0.25">
      <c r="A1451" s="4"/>
      <c r="B1451" s="4">
        <v>513603</v>
      </c>
      <c r="C1451" s="2">
        <v>0</v>
      </c>
      <c r="D1451" s="3">
        <v>0</v>
      </c>
      <c r="E1451" s="1"/>
      <c r="F1451" s="1"/>
      <c r="G1451" s="46" t="s">
        <v>715</v>
      </c>
      <c r="H1451" s="46" t="s">
        <v>902</v>
      </c>
      <c r="I1451" s="46" t="s">
        <v>945</v>
      </c>
      <c r="J1451" s="4">
        <f t="shared" si="44"/>
        <v>5</v>
      </c>
      <c r="K1451" s="4">
        <f t="shared" si="45"/>
        <v>5136</v>
      </c>
    </row>
    <row r="1452" spans="1:11" x14ac:dyDescent="0.25">
      <c r="A1452" s="4"/>
      <c r="B1452" s="4">
        <v>513604</v>
      </c>
      <c r="C1452" s="2">
        <v>0</v>
      </c>
      <c r="D1452" s="3">
        <v>0</v>
      </c>
      <c r="E1452" s="1"/>
      <c r="F1452" s="1"/>
      <c r="G1452" s="46" t="s">
        <v>716</v>
      </c>
      <c r="H1452" s="46" t="s">
        <v>902</v>
      </c>
      <c r="I1452" s="46" t="s">
        <v>945</v>
      </c>
      <c r="J1452" s="4">
        <f t="shared" si="44"/>
        <v>5</v>
      </c>
      <c r="K1452" s="4">
        <f t="shared" si="45"/>
        <v>5136</v>
      </c>
    </row>
    <row r="1453" spans="1:11" x14ac:dyDescent="0.25">
      <c r="A1453" s="4"/>
      <c r="B1453" s="4">
        <v>513605</v>
      </c>
      <c r="C1453" s="2">
        <v>0</v>
      </c>
      <c r="D1453" s="3">
        <v>0</v>
      </c>
      <c r="E1453" s="1"/>
      <c r="F1453" s="1"/>
      <c r="G1453" s="46" t="s">
        <v>591</v>
      </c>
      <c r="H1453" s="46" t="s">
        <v>902</v>
      </c>
      <c r="I1453" s="46" t="s">
        <v>945</v>
      </c>
      <c r="J1453" s="4">
        <f t="shared" si="44"/>
        <v>5</v>
      </c>
      <c r="K1453" s="4">
        <f t="shared" si="45"/>
        <v>5136</v>
      </c>
    </row>
    <row r="1454" spans="1:11" x14ac:dyDescent="0.25">
      <c r="A1454" s="4"/>
      <c r="B1454" s="4">
        <v>513606</v>
      </c>
      <c r="C1454" s="2">
        <v>0</v>
      </c>
      <c r="D1454" s="3">
        <v>0</v>
      </c>
      <c r="E1454" s="1"/>
      <c r="F1454" s="1"/>
      <c r="G1454" s="46" t="s">
        <v>717</v>
      </c>
      <c r="H1454" s="46" t="s">
        <v>902</v>
      </c>
      <c r="I1454" s="46" t="s">
        <v>945</v>
      </c>
      <c r="J1454" s="4">
        <f t="shared" si="44"/>
        <v>5</v>
      </c>
      <c r="K1454" s="4">
        <f t="shared" si="45"/>
        <v>5136</v>
      </c>
    </row>
    <row r="1455" spans="1:11" x14ac:dyDescent="0.25">
      <c r="A1455" s="4"/>
      <c r="B1455" s="4">
        <v>513607</v>
      </c>
      <c r="C1455" s="2">
        <v>0</v>
      </c>
      <c r="D1455" s="3">
        <v>0</v>
      </c>
      <c r="E1455" s="1"/>
      <c r="F1455" s="1"/>
      <c r="G1455" s="46" t="s">
        <v>718</v>
      </c>
      <c r="H1455" s="46" t="s">
        <v>902</v>
      </c>
      <c r="I1455" s="46" t="s">
        <v>945</v>
      </c>
      <c r="J1455" s="4">
        <f t="shared" si="44"/>
        <v>5</v>
      </c>
      <c r="K1455" s="4">
        <f t="shared" si="45"/>
        <v>5136</v>
      </c>
    </row>
    <row r="1456" spans="1:11" x14ac:dyDescent="0.25">
      <c r="A1456" s="4"/>
      <c r="B1456" s="4">
        <v>513608</v>
      </c>
      <c r="C1456" s="2">
        <v>0</v>
      </c>
      <c r="D1456" s="3">
        <v>0</v>
      </c>
      <c r="E1456" s="1"/>
      <c r="F1456" s="1"/>
      <c r="G1456" s="46" t="s">
        <v>719</v>
      </c>
      <c r="H1456" s="46" t="s">
        <v>902</v>
      </c>
      <c r="I1456" s="46" t="s">
        <v>945</v>
      </c>
      <c r="J1456" s="4">
        <f t="shared" si="44"/>
        <v>5</v>
      </c>
      <c r="K1456" s="4">
        <f t="shared" si="45"/>
        <v>5136</v>
      </c>
    </row>
    <row r="1457" spans="1:11" x14ac:dyDescent="0.25">
      <c r="A1457" s="4"/>
      <c r="B1457" s="4">
        <v>513609</v>
      </c>
      <c r="C1457" s="2">
        <v>0</v>
      </c>
      <c r="D1457" s="3">
        <v>0</v>
      </c>
      <c r="E1457" s="1"/>
      <c r="F1457" s="1"/>
      <c r="G1457" s="46" t="s">
        <v>720</v>
      </c>
      <c r="H1457" s="46" t="s">
        <v>902</v>
      </c>
      <c r="I1457" s="46" t="s">
        <v>945</v>
      </c>
      <c r="J1457" s="4">
        <f t="shared" si="44"/>
        <v>5</v>
      </c>
      <c r="K1457" s="4">
        <f t="shared" si="45"/>
        <v>5136</v>
      </c>
    </row>
    <row r="1458" spans="1:11" x14ac:dyDescent="0.25">
      <c r="A1458" s="4"/>
      <c r="B1458" s="4">
        <v>513610</v>
      </c>
      <c r="C1458" s="2">
        <v>0</v>
      </c>
      <c r="D1458" s="3">
        <v>0</v>
      </c>
      <c r="E1458" s="1"/>
      <c r="F1458" s="1"/>
      <c r="G1458" s="46" t="s">
        <v>721</v>
      </c>
      <c r="H1458" s="46" t="s">
        <v>902</v>
      </c>
      <c r="I1458" s="46" t="s">
        <v>945</v>
      </c>
      <c r="J1458" s="4">
        <f t="shared" si="44"/>
        <v>5</v>
      </c>
      <c r="K1458" s="4">
        <f t="shared" si="45"/>
        <v>5136</v>
      </c>
    </row>
    <row r="1459" spans="1:11" x14ac:dyDescent="0.25">
      <c r="A1459" s="4"/>
      <c r="B1459" s="4">
        <v>513611</v>
      </c>
      <c r="C1459" s="2">
        <v>0</v>
      </c>
      <c r="D1459" s="3">
        <v>0</v>
      </c>
      <c r="E1459" s="1"/>
      <c r="F1459" s="1"/>
      <c r="G1459" s="46" t="s">
        <v>722</v>
      </c>
      <c r="H1459" s="46" t="s">
        <v>902</v>
      </c>
      <c r="I1459" s="46" t="s">
        <v>945</v>
      </c>
      <c r="J1459" s="4">
        <f t="shared" si="44"/>
        <v>5</v>
      </c>
      <c r="K1459" s="4">
        <f t="shared" si="45"/>
        <v>5136</v>
      </c>
    </row>
    <row r="1460" spans="1:11" x14ac:dyDescent="0.25">
      <c r="A1460" s="4"/>
      <c r="B1460" s="4">
        <v>513612</v>
      </c>
      <c r="C1460" s="2">
        <v>0</v>
      </c>
      <c r="D1460" s="3">
        <v>0</v>
      </c>
      <c r="E1460" s="1"/>
      <c r="F1460" s="1"/>
      <c r="G1460" s="46" t="s">
        <v>723</v>
      </c>
      <c r="H1460" s="46" t="s">
        <v>902</v>
      </c>
      <c r="I1460" s="46" t="s">
        <v>945</v>
      </c>
      <c r="J1460" s="4">
        <f t="shared" si="44"/>
        <v>5</v>
      </c>
      <c r="K1460" s="4">
        <f t="shared" si="45"/>
        <v>5136</v>
      </c>
    </row>
    <row r="1461" spans="1:11" x14ac:dyDescent="0.25">
      <c r="A1461" s="4"/>
      <c r="B1461" s="4">
        <v>513613</v>
      </c>
      <c r="C1461" s="2">
        <v>0</v>
      </c>
      <c r="D1461" s="3">
        <v>0</v>
      </c>
      <c r="E1461" s="1"/>
      <c r="F1461" s="1"/>
      <c r="G1461" s="46" t="s">
        <v>724</v>
      </c>
      <c r="H1461" s="46" t="s">
        <v>902</v>
      </c>
      <c r="I1461" s="46" t="s">
        <v>945</v>
      </c>
      <c r="J1461" s="4">
        <f t="shared" si="44"/>
        <v>5</v>
      </c>
      <c r="K1461" s="4">
        <f t="shared" si="45"/>
        <v>5136</v>
      </c>
    </row>
    <row r="1462" spans="1:11" x14ac:dyDescent="0.25">
      <c r="A1462" s="4"/>
      <c r="B1462" s="4">
        <v>513614</v>
      </c>
      <c r="C1462" s="2">
        <v>0</v>
      </c>
      <c r="D1462" s="3">
        <v>0</v>
      </c>
      <c r="E1462" s="1"/>
      <c r="F1462" s="1"/>
      <c r="G1462" s="46" t="s">
        <v>725</v>
      </c>
      <c r="H1462" s="46" t="s">
        <v>902</v>
      </c>
      <c r="I1462" s="46" t="s">
        <v>945</v>
      </c>
      <c r="J1462" s="4">
        <f t="shared" si="44"/>
        <v>5</v>
      </c>
      <c r="K1462" s="4">
        <f t="shared" si="45"/>
        <v>5136</v>
      </c>
    </row>
    <row r="1463" spans="1:11" x14ac:dyDescent="0.25">
      <c r="A1463" s="4"/>
      <c r="B1463" s="4">
        <v>513615</v>
      </c>
      <c r="C1463" s="2">
        <v>0</v>
      </c>
      <c r="D1463" s="3">
        <v>0</v>
      </c>
      <c r="E1463" s="1"/>
      <c r="F1463" s="1"/>
      <c r="G1463" s="46" t="s">
        <v>343</v>
      </c>
      <c r="H1463" s="46" t="s">
        <v>902</v>
      </c>
      <c r="I1463" s="46" t="s">
        <v>945</v>
      </c>
      <c r="J1463" s="4">
        <f t="shared" si="44"/>
        <v>5</v>
      </c>
      <c r="K1463" s="4">
        <f t="shared" si="45"/>
        <v>5136</v>
      </c>
    </row>
    <row r="1464" spans="1:11" x14ac:dyDescent="0.25">
      <c r="A1464" s="4"/>
      <c r="B1464" s="4">
        <v>514401</v>
      </c>
      <c r="C1464" s="2">
        <v>0</v>
      </c>
      <c r="D1464" s="3">
        <v>0</v>
      </c>
      <c r="E1464" s="1"/>
      <c r="F1464" s="1"/>
      <c r="G1464" s="46" t="s">
        <v>78</v>
      </c>
      <c r="H1464" s="46" t="s">
        <v>1050</v>
      </c>
      <c r="I1464" s="46" t="s">
        <v>945</v>
      </c>
      <c r="J1464" s="4">
        <f t="shared" si="44"/>
        <v>5</v>
      </c>
      <c r="K1464" s="4">
        <f t="shared" si="45"/>
        <v>5144</v>
      </c>
    </row>
    <row r="1465" spans="1:11" x14ac:dyDescent="0.25">
      <c r="A1465" s="4">
        <v>52</v>
      </c>
      <c r="B1465" s="4">
        <v>520101</v>
      </c>
      <c r="C1465" s="2">
        <v>0</v>
      </c>
      <c r="D1465" s="3">
        <v>0</v>
      </c>
      <c r="E1465" s="1"/>
      <c r="F1465" s="1"/>
      <c r="G1465" s="46" t="s">
        <v>609</v>
      </c>
      <c r="H1465" s="46" t="s">
        <v>881</v>
      </c>
      <c r="I1465" s="46" t="s">
        <v>946</v>
      </c>
      <c r="J1465" s="4">
        <f t="shared" si="44"/>
        <v>5</v>
      </c>
      <c r="K1465" s="4">
        <f t="shared" si="45"/>
        <v>5201</v>
      </c>
    </row>
    <row r="1466" spans="1:11" x14ac:dyDescent="0.25">
      <c r="A1466" s="4"/>
      <c r="B1466" s="4">
        <v>520102</v>
      </c>
      <c r="C1466" s="2">
        <v>0</v>
      </c>
      <c r="D1466" s="3">
        <v>0</v>
      </c>
      <c r="E1466" s="1"/>
      <c r="F1466" s="1"/>
      <c r="G1466" s="46" t="s">
        <v>610</v>
      </c>
      <c r="H1466" s="46" t="s">
        <v>881</v>
      </c>
      <c r="I1466" s="46" t="s">
        <v>946</v>
      </c>
      <c r="J1466" s="4">
        <f t="shared" si="44"/>
        <v>5</v>
      </c>
      <c r="K1466" s="4">
        <f t="shared" si="45"/>
        <v>5201</v>
      </c>
    </row>
    <row r="1467" spans="1:11" x14ac:dyDescent="0.25">
      <c r="A1467" s="4"/>
      <c r="B1467" s="4">
        <v>520103</v>
      </c>
      <c r="C1467" s="2">
        <v>0</v>
      </c>
      <c r="D1467" s="3">
        <v>0</v>
      </c>
      <c r="E1467" s="1"/>
      <c r="F1467" s="1"/>
      <c r="G1467" s="46" t="s">
        <v>726</v>
      </c>
      <c r="H1467" s="46" t="s">
        <v>881</v>
      </c>
      <c r="I1467" s="46" t="s">
        <v>946</v>
      </c>
      <c r="J1467" s="4">
        <f t="shared" si="44"/>
        <v>5</v>
      </c>
      <c r="K1467" s="4">
        <f t="shared" si="45"/>
        <v>5201</v>
      </c>
    </row>
    <row r="1468" spans="1:11" x14ac:dyDescent="0.25">
      <c r="A1468" s="4"/>
      <c r="B1468" s="4">
        <v>520104</v>
      </c>
      <c r="C1468" s="2">
        <v>0</v>
      </c>
      <c r="D1468" s="3">
        <v>0</v>
      </c>
      <c r="E1468" s="1"/>
      <c r="F1468" s="1"/>
      <c r="G1468" s="46" t="s">
        <v>612</v>
      </c>
      <c r="H1468" s="46" t="s">
        <v>881</v>
      </c>
      <c r="I1468" s="46" t="s">
        <v>946</v>
      </c>
      <c r="J1468" s="4">
        <f t="shared" si="44"/>
        <v>5</v>
      </c>
      <c r="K1468" s="4">
        <f t="shared" si="45"/>
        <v>5201</v>
      </c>
    </row>
    <row r="1469" spans="1:11" x14ac:dyDescent="0.25">
      <c r="A1469" s="4"/>
      <c r="B1469" s="4">
        <v>520105</v>
      </c>
      <c r="C1469" s="2">
        <v>0</v>
      </c>
      <c r="D1469" s="3">
        <v>0</v>
      </c>
      <c r="E1469" s="1"/>
      <c r="F1469" s="1"/>
      <c r="G1469" s="46" t="s">
        <v>613</v>
      </c>
      <c r="H1469" s="46" t="s">
        <v>881</v>
      </c>
      <c r="I1469" s="46" t="s">
        <v>946</v>
      </c>
      <c r="J1469" s="4">
        <f t="shared" si="44"/>
        <v>5</v>
      </c>
      <c r="K1469" s="4">
        <f t="shared" si="45"/>
        <v>5201</v>
      </c>
    </row>
    <row r="1470" spans="1:11" x14ac:dyDescent="0.25">
      <c r="A1470" s="4"/>
      <c r="B1470" s="4">
        <v>520106</v>
      </c>
      <c r="C1470" s="2">
        <v>0</v>
      </c>
      <c r="D1470" s="3">
        <v>0</v>
      </c>
      <c r="E1470" s="1"/>
      <c r="F1470" s="1"/>
      <c r="G1470" s="46" t="s">
        <v>614</v>
      </c>
      <c r="H1470" s="46" t="s">
        <v>881</v>
      </c>
      <c r="I1470" s="46" t="s">
        <v>946</v>
      </c>
      <c r="J1470" s="4">
        <f t="shared" si="44"/>
        <v>5</v>
      </c>
      <c r="K1470" s="4">
        <f t="shared" si="45"/>
        <v>5201</v>
      </c>
    </row>
    <row r="1471" spans="1:11" x14ac:dyDescent="0.25">
      <c r="A1471" s="4"/>
      <c r="B1471" s="4">
        <v>520107</v>
      </c>
      <c r="C1471" s="2">
        <v>0</v>
      </c>
      <c r="D1471" s="3">
        <v>0</v>
      </c>
      <c r="E1471" s="1"/>
      <c r="F1471" s="1"/>
      <c r="G1471" s="46" t="s">
        <v>615</v>
      </c>
      <c r="H1471" s="46" t="s">
        <v>881</v>
      </c>
      <c r="I1471" s="46" t="s">
        <v>946</v>
      </c>
      <c r="J1471" s="4">
        <f t="shared" si="44"/>
        <v>5</v>
      </c>
      <c r="K1471" s="4">
        <f t="shared" si="45"/>
        <v>5201</v>
      </c>
    </row>
    <row r="1472" spans="1:11" x14ac:dyDescent="0.25">
      <c r="B1472" s="4">
        <v>520108</v>
      </c>
      <c r="C1472" s="2">
        <v>0</v>
      </c>
      <c r="D1472" s="3">
        <v>0</v>
      </c>
      <c r="E1472" s="1"/>
      <c r="F1472" s="1"/>
      <c r="G1472" s="46" t="s">
        <v>616</v>
      </c>
      <c r="H1472" s="46" t="s">
        <v>881</v>
      </c>
      <c r="I1472" s="46" t="s">
        <v>946</v>
      </c>
      <c r="J1472" s="4">
        <f t="shared" si="44"/>
        <v>5</v>
      </c>
      <c r="K1472" s="4">
        <f t="shared" si="45"/>
        <v>5201</v>
      </c>
    </row>
    <row r="1473" spans="1:11" x14ac:dyDescent="0.25">
      <c r="A1473" s="4"/>
      <c r="B1473" s="4">
        <v>520109</v>
      </c>
      <c r="C1473" s="2">
        <v>0</v>
      </c>
      <c r="D1473" s="3">
        <v>0</v>
      </c>
      <c r="E1473" s="1"/>
      <c r="F1473" s="1"/>
      <c r="G1473" s="46" t="s">
        <v>359</v>
      </c>
      <c r="H1473" s="46" t="s">
        <v>881</v>
      </c>
      <c r="I1473" s="46" t="s">
        <v>946</v>
      </c>
      <c r="J1473" s="4">
        <f t="shared" si="44"/>
        <v>5</v>
      </c>
      <c r="K1473" s="4">
        <f t="shared" si="45"/>
        <v>5201</v>
      </c>
    </row>
    <row r="1474" spans="1:11" x14ac:dyDescent="0.25">
      <c r="A1474" s="4"/>
      <c r="B1474" s="4">
        <v>520110</v>
      </c>
      <c r="C1474" s="2">
        <v>0</v>
      </c>
      <c r="D1474" s="3">
        <v>0</v>
      </c>
      <c r="E1474" s="1"/>
      <c r="F1474" s="1"/>
      <c r="G1474" s="46" t="s">
        <v>617</v>
      </c>
      <c r="H1474" s="46" t="s">
        <v>881</v>
      </c>
      <c r="I1474" s="46" t="s">
        <v>946</v>
      </c>
      <c r="J1474" s="4">
        <f t="shared" si="44"/>
        <v>5</v>
      </c>
      <c r="K1474" s="4">
        <f t="shared" si="45"/>
        <v>5201</v>
      </c>
    </row>
    <row r="1475" spans="1:11" x14ac:dyDescent="0.25">
      <c r="A1475" s="4"/>
      <c r="B1475" s="4">
        <v>520111</v>
      </c>
      <c r="C1475" s="2">
        <v>0</v>
      </c>
      <c r="D1475" s="3">
        <v>0</v>
      </c>
      <c r="E1475" s="1"/>
      <c r="F1475" s="1"/>
      <c r="G1475" s="46" t="s">
        <v>618</v>
      </c>
      <c r="H1475" s="46" t="s">
        <v>881</v>
      </c>
      <c r="I1475" s="46" t="s">
        <v>946</v>
      </c>
      <c r="J1475" s="4">
        <f t="shared" si="44"/>
        <v>5</v>
      </c>
      <c r="K1475" s="4">
        <f t="shared" si="45"/>
        <v>5201</v>
      </c>
    </row>
    <row r="1476" spans="1:11" x14ac:dyDescent="0.25">
      <c r="A1476" s="4"/>
      <c r="B1476" s="4">
        <v>520112</v>
      </c>
      <c r="C1476" s="2">
        <v>0</v>
      </c>
      <c r="D1476" s="3">
        <v>0</v>
      </c>
      <c r="E1476" s="1"/>
      <c r="F1476" s="1"/>
      <c r="G1476" s="46" t="s">
        <v>619</v>
      </c>
      <c r="H1476" s="46" t="s">
        <v>881</v>
      </c>
      <c r="I1476" s="46" t="s">
        <v>946</v>
      </c>
      <c r="J1476" s="4">
        <f t="shared" ref="J1476:J1539" si="46">+VALUE(LEFT(B1476,1))</f>
        <v>5</v>
      </c>
      <c r="K1476" s="4">
        <f t="shared" ref="K1476:K1539" si="47">+VALUE(LEFT(B1476,4))</f>
        <v>5201</v>
      </c>
    </row>
    <row r="1477" spans="1:11" x14ac:dyDescent="0.25">
      <c r="A1477" s="4"/>
      <c r="B1477" s="4">
        <v>520201</v>
      </c>
      <c r="C1477" s="2">
        <v>0</v>
      </c>
      <c r="D1477" s="3">
        <v>0</v>
      </c>
      <c r="E1477" s="1"/>
      <c r="F1477" s="1"/>
      <c r="G1477" s="46" t="s">
        <v>620</v>
      </c>
      <c r="H1477" s="46" t="s">
        <v>882</v>
      </c>
      <c r="I1477" s="46" t="s">
        <v>946</v>
      </c>
      <c r="J1477" s="4">
        <f t="shared" si="46"/>
        <v>5</v>
      </c>
      <c r="K1477" s="4">
        <f t="shared" si="47"/>
        <v>5202</v>
      </c>
    </row>
    <row r="1478" spans="1:11" x14ac:dyDescent="0.25">
      <c r="A1478" s="4"/>
      <c r="B1478" s="4">
        <v>520202</v>
      </c>
      <c r="C1478" s="2">
        <v>0</v>
      </c>
      <c r="D1478" s="3">
        <v>0</v>
      </c>
      <c r="E1478" s="1"/>
      <c r="F1478" s="1"/>
      <c r="G1478" s="46" t="s">
        <v>376</v>
      </c>
      <c r="H1478" s="46" t="s">
        <v>882</v>
      </c>
      <c r="I1478" s="46" t="s">
        <v>946</v>
      </c>
      <c r="J1478" s="4">
        <f t="shared" si="46"/>
        <v>5</v>
      </c>
      <c r="K1478" s="4">
        <f t="shared" si="47"/>
        <v>5202</v>
      </c>
    </row>
    <row r="1479" spans="1:11" x14ac:dyDescent="0.25">
      <c r="A1479" s="4"/>
      <c r="B1479" s="4">
        <v>520203</v>
      </c>
      <c r="C1479" s="2">
        <v>0</v>
      </c>
      <c r="D1479" s="3">
        <v>0</v>
      </c>
      <c r="E1479" s="1"/>
      <c r="F1479" s="1"/>
      <c r="G1479" s="46" t="s">
        <v>621</v>
      </c>
      <c r="H1479" s="46" t="s">
        <v>882</v>
      </c>
      <c r="I1479" s="46" t="s">
        <v>946</v>
      </c>
      <c r="J1479" s="4">
        <f t="shared" si="46"/>
        <v>5</v>
      </c>
      <c r="K1479" s="4">
        <f t="shared" si="47"/>
        <v>5202</v>
      </c>
    </row>
    <row r="1480" spans="1:11" x14ac:dyDescent="0.25">
      <c r="A1480" s="4"/>
      <c r="B1480" s="4">
        <v>520204</v>
      </c>
      <c r="C1480" s="2">
        <v>0</v>
      </c>
      <c r="D1480" s="3">
        <v>0</v>
      </c>
      <c r="E1480" s="1"/>
      <c r="F1480" s="1"/>
      <c r="G1480" s="46" t="s">
        <v>622</v>
      </c>
      <c r="H1480" s="46" t="s">
        <v>882</v>
      </c>
      <c r="I1480" s="46" t="s">
        <v>946</v>
      </c>
      <c r="J1480" s="4">
        <f t="shared" si="46"/>
        <v>5</v>
      </c>
      <c r="K1480" s="4">
        <f t="shared" si="47"/>
        <v>5202</v>
      </c>
    </row>
    <row r="1481" spans="1:11" x14ac:dyDescent="0.25">
      <c r="A1481" s="4"/>
      <c r="B1481" s="4">
        <v>520205</v>
      </c>
      <c r="C1481" s="2">
        <v>0</v>
      </c>
      <c r="D1481" s="3">
        <v>0</v>
      </c>
      <c r="E1481" s="1"/>
      <c r="F1481" s="1"/>
      <c r="G1481" s="46" t="s">
        <v>623</v>
      </c>
      <c r="H1481" s="46" t="s">
        <v>882</v>
      </c>
      <c r="I1481" s="46" t="s">
        <v>946</v>
      </c>
      <c r="J1481" s="4">
        <f t="shared" si="46"/>
        <v>5</v>
      </c>
      <c r="K1481" s="4">
        <f t="shared" si="47"/>
        <v>5202</v>
      </c>
    </row>
    <row r="1482" spans="1:11" x14ac:dyDescent="0.25">
      <c r="A1482" s="4"/>
      <c r="B1482" s="4">
        <v>520206</v>
      </c>
      <c r="C1482" s="2">
        <v>0</v>
      </c>
      <c r="D1482" s="3">
        <v>0</v>
      </c>
      <c r="E1482" s="1"/>
      <c r="F1482" s="1"/>
      <c r="G1482" s="46" t="s">
        <v>727</v>
      </c>
      <c r="H1482" s="46" t="s">
        <v>882</v>
      </c>
      <c r="I1482" s="46" t="s">
        <v>946</v>
      </c>
      <c r="J1482" s="4">
        <f t="shared" si="46"/>
        <v>5</v>
      </c>
      <c r="K1482" s="4">
        <f t="shared" si="47"/>
        <v>5202</v>
      </c>
    </row>
    <row r="1483" spans="1:11" x14ac:dyDescent="0.25">
      <c r="A1483" s="4"/>
      <c r="B1483" s="4">
        <v>520207</v>
      </c>
      <c r="C1483" s="2">
        <v>0</v>
      </c>
      <c r="D1483" s="3">
        <v>0</v>
      </c>
      <c r="E1483" s="1"/>
      <c r="F1483" s="1"/>
      <c r="G1483" s="46" t="s">
        <v>625</v>
      </c>
      <c r="H1483" s="46" t="s">
        <v>882</v>
      </c>
      <c r="I1483" s="46" t="s">
        <v>946</v>
      </c>
      <c r="J1483" s="4">
        <f t="shared" si="46"/>
        <v>5</v>
      </c>
      <c r="K1483" s="4">
        <f t="shared" si="47"/>
        <v>5202</v>
      </c>
    </row>
    <row r="1484" spans="1:11" x14ac:dyDescent="0.25">
      <c r="A1484" s="4"/>
      <c r="B1484" s="4">
        <v>520301</v>
      </c>
      <c r="C1484" s="2">
        <v>0</v>
      </c>
      <c r="D1484" s="3">
        <v>0</v>
      </c>
      <c r="E1484" s="1"/>
      <c r="F1484" s="1"/>
      <c r="G1484" s="46" t="s">
        <v>626</v>
      </c>
      <c r="H1484" s="46" t="s">
        <v>883</v>
      </c>
      <c r="I1484" s="46" t="s">
        <v>946</v>
      </c>
      <c r="J1484" s="4">
        <f t="shared" si="46"/>
        <v>5</v>
      </c>
      <c r="K1484" s="4">
        <f t="shared" si="47"/>
        <v>5203</v>
      </c>
    </row>
    <row r="1485" spans="1:11" x14ac:dyDescent="0.25">
      <c r="A1485" s="4"/>
      <c r="B1485" s="4">
        <v>520302</v>
      </c>
      <c r="C1485" s="2">
        <v>0</v>
      </c>
      <c r="D1485" s="3">
        <v>0</v>
      </c>
      <c r="E1485" s="1"/>
      <c r="F1485" s="1"/>
      <c r="G1485" s="46" t="s">
        <v>627</v>
      </c>
      <c r="H1485" s="46" t="s">
        <v>883</v>
      </c>
      <c r="I1485" s="46" t="s">
        <v>946</v>
      </c>
      <c r="J1485" s="4">
        <f t="shared" si="46"/>
        <v>5</v>
      </c>
      <c r="K1485" s="4">
        <f t="shared" si="47"/>
        <v>5203</v>
      </c>
    </row>
    <row r="1486" spans="1:11" x14ac:dyDescent="0.25">
      <c r="A1486" s="4"/>
      <c r="B1486" s="4">
        <v>520303</v>
      </c>
      <c r="C1486" s="2">
        <v>0</v>
      </c>
      <c r="D1486" s="3">
        <v>0</v>
      </c>
      <c r="E1486" s="1"/>
      <c r="F1486" s="1"/>
      <c r="G1486" s="46" t="s">
        <v>628</v>
      </c>
      <c r="H1486" s="46" t="s">
        <v>883</v>
      </c>
      <c r="I1486" s="46" t="s">
        <v>946</v>
      </c>
      <c r="J1486" s="4">
        <f t="shared" si="46"/>
        <v>5</v>
      </c>
      <c r="K1486" s="4">
        <f t="shared" si="47"/>
        <v>5203</v>
      </c>
    </row>
    <row r="1487" spans="1:11" x14ac:dyDescent="0.25">
      <c r="A1487" s="4"/>
      <c r="B1487" s="4">
        <v>520304</v>
      </c>
      <c r="C1487" s="2">
        <v>0</v>
      </c>
      <c r="D1487" s="3">
        <v>0</v>
      </c>
      <c r="E1487" s="1"/>
      <c r="F1487" s="1"/>
      <c r="G1487" s="46" t="s">
        <v>629</v>
      </c>
      <c r="H1487" s="46" t="s">
        <v>883</v>
      </c>
      <c r="I1487" s="46" t="s">
        <v>946</v>
      </c>
      <c r="J1487" s="4">
        <f t="shared" si="46"/>
        <v>5</v>
      </c>
      <c r="K1487" s="4">
        <f t="shared" si="47"/>
        <v>5203</v>
      </c>
    </row>
    <row r="1488" spans="1:11" x14ac:dyDescent="0.25">
      <c r="A1488" s="4"/>
      <c r="B1488" s="4">
        <v>520305</v>
      </c>
      <c r="C1488" s="2">
        <v>0</v>
      </c>
      <c r="D1488" s="3">
        <v>0</v>
      </c>
      <c r="E1488" s="1"/>
      <c r="F1488" s="1"/>
      <c r="G1488" s="46" t="s">
        <v>630</v>
      </c>
      <c r="H1488" s="46" t="s">
        <v>883</v>
      </c>
      <c r="I1488" s="46" t="s">
        <v>946</v>
      </c>
      <c r="J1488" s="4">
        <f t="shared" si="46"/>
        <v>5</v>
      </c>
      <c r="K1488" s="4">
        <f t="shared" si="47"/>
        <v>5203</v>
      </c>
    </row>
    <row r="1489" spans="1:11" x14ac:dyDescent="0.25">
      <c r="A1489" s="4"/>
      <c r="B1489" s="4">
        <v>520306</v>
      </c>
      <c r="C1489" s="2">
        <v>0</v>
      </c>
      <c r="D1489" s="3">
        <v>0</v>
      </c>
      <c r="E1489" s="1"/>
      <c r="F1489" s="1"/>
      <c r="G1489" s="46" t="s">
        <v>631</v>
      </c>
      <c r="H1489" s="46" t="s">
        <v>883</v>
      </c>
      <c r="I1489" s="46" t="s">
        <v>946</v>
      </c>
      <c r="J1489" s="4">
        <f t="shared" si="46"/>
        <v>5</v>
      </c>
      <c r="K1489" s="4">
        <f t="shared" si="47"/>
        <v>5203</v>
      </c>
    </row>
    <row r="1490" spans="1:11" x14ac:dyDescent="0.25">
      <c r="A1490" s="4"/>
      <c r="B1490" s="4">
        <v>520307</v>
      </c>
      <c r="C1490" s="2">
        <v>0</v>
      </c>
      <c r="D1490" s="3">
        <v>0</v>
      </c>
      <c r="E1490" s="1"/>
      <c r="F1490" s="1"/>
      <c r="G1490" s="46" t="s">
        <v>632</v>
      </c>
      <c r="H1490" s="46" t="s">
        <v>883</v>
      </c>
      <c r="I1490" s="46" t="s">
        <v>946</v>
      </c>
      <c r="J1490" s="4">
        <f t="shared" si="46"/>
        <v>5</v>
      </c>
      <c r="K1490" s="4">
        <f t="shared" si="47"/>
        <v>5203</v>
      </c>
    </row>
    <row r="1491" spans="1:11" x14ac:dyDescent="0.25">
      <c r="A1491" s="4"/>
      <c r="B1491" s="4">
        <v>520308</v>
      </c>
      <c r="C1491" s="2">
        <v>0</v>
      </c>
      <c r="D1491" s="3">
        <v>0</v>
      </c>
      <c r="E1491" s="1"/>
      <c r="F1491" s="1"/>
      <c r="G1491" s="46" t="s">
        <v>633</v>
      </c>
      <c r="H1491" s="46" t="s">
        <v>883</v>
      </c>
      <c r="I1491" s="46" t="s">
        <v>946</v>
      </c>
      <c r="J1491" s="4">
        <f t="shared" si="46"/>
        <v>5</v>
      </c>
      <c r="K1491" s="4">
        <f t="shared" si="47"/>
        <v>5203</v>
      </c>
    </row>
    <row r="1492" spans="1:11" x14ac:dyDescent="0.25">
      <c r="A1492" s="4"/>
      <c r="B1492" s="4">
        <v>520401</v>
      </c>
      <c r="C1492" s="2">
        <v>0</v>
      </c>
      <c r="D1492" s="3">
        <v>0</v>
      </c>
      <c r="E1492" s="1"/>
      <c r="F1492" s="1"/>
      <c r="G1492" s="46" t="s">
        <v>634</v>
      </c>
      <c r="H1492" s="46" t="s">
        <v>884</v>
      </c>
      <c r="I1492" s="46" t="s">
        <v>946</v>
      </c>
      <c r="J1492" s="4">
        <f t="shared" si="46"/>
        <v>5</v>
      </c>
      <c r="K1492" s="4">
        <f t="shared" si="47"/>
        <v>5204</v>
      </c>
    </row>
    <row r="1493" spans="1:11" x14ac:dyDescent="0.25">
      <c r="A1493" s="4"/>
      <c r="B1493" s="4">
        <v>520402</v>
      </c>
      <c r="C1493" s="2">
        <v>0</v>
      </c>
      <c r="D1493" s="3">
        <v>0</v>
      </c>
      <c r="E1493" s="1"/>
      <c r="F1493" s="1"/>
      <c r="G1493" s="46" t="s">
        <v>635</v>
      </c>
      <c r="H1493" s="46" t="s">
        <v>884</v>
      </c>
      <c r="I1493" s="46" t="s">
        <v>946</v>
      </c>
      <c r="J1493" s="4">
        <f t="shared" si="46"/>
        <v>5</v>
      </c>
      <c r="K1493" s="4">
        <f t="shared" si="47"/>
        <v>5204</v>
      </c>
    </row>
    <row r="1494" spans="1:11" x14ac:dyDescent="0.25">
      <c r="A1494" s="4"/>
      <c r="B1494" s="4">
        <v>520501</v>
      </c>
      <c r="C1494" s="2">
        <v>0</v>
      </c>
      <c r="D1494" s="3">
        <v>0</v>
      </c>
      <c r="E1494" s="1"/>
      <c r="F1494" s="1"/>
      <c r="G1494" s="46" t="s">
        <v>636</v>
      </c>
      <c r="H1494" s="46" t="s">
        <v>885</v>
      </c>
      <c r="I1494" s="46" t="s">
        <v>946</v>
      </c>
      <c r="J1494" s="4">
        <f t="shared" si="46"/>
        <v>5</v>
      </c>
      <c r="K1494" s="4">
        <f t="shared" si="47"/>
        <v>5205</v>
      </c>
    </row>
    <row r="1495" spans="1:11" x14ac:dyDescent="0.25">
      <c r="A1495" s="4"/>
      <c r="B1495" s="4">
        <v>520502</v>
      </c>
      <c r="C1495" s="2">
        <v>0</v>
      </c>
      <c r="D1495" s="3">
        <v>0</v>
      </c>
      <c r="E1495" s="1"/>
      <c r="F1495" s="1"/>
      <c r="G1495" s="46" t="s">
        <v>354</v>
      </c>
      <c r="H1495" s="46" t="s">
        <v>885</v>
      </c>
      <c r="I1495" s="46" t="s">
        <v>946</v>
      </c>
      <c r="J1495" s="4">
        <f t="shared" si="46"/>
        <v>5</v>
      </c>
      <c r="K1495" s="4">
        <f t="shared" si="47"/>
        <v>5205</v>
      </c>
    </row>
    <row r="1496" spans="1:11" x14ac:dyDescent="0.25">
      <c r="A1496" s="4"/>
      <c r="B1496" s="4">
        <v>520503</v>
      </c>
      <c r="C1496" s="2">
        <v>0</v>
      </c>
      <c r="D1496" s="3">
        <v>0</v>
      </c>
      <c r="E1496" s="1"/>
      <c r="F1496" s="1"/>
      <c r="G1496" s="46" t="s">
        <v>355</v>
      </c>
      <c r="H1496" s="46" t="s">
        <v>885</v>
      </c>
      <c r="I1496" s="46" t="s">
        <v>946</v>
      </c>
      <c r="J1496" s="4">
        <f t="shared" si="46"/>
        <v>5</v>
      </c>
      <c r="K1496" s="4">
        <f t="shared" si="47"/>
        <v>5205</v>
      </c>
    </row>
    <row r="1497" spans="1:11" x14ac:dyDescent="0.25">
      <c r="A1497" s="4"/>
      <c r="B1497" s="4">
        <v>520504</v>
      </c>
      <c r="C1497" s="2">
        <v>0</v>
      </c>
      <c r="D1497" s="3">
        <v>0</v>
      </c>
      <c r="E1497" s="1"/>
      <c r="F1497" s="1"/>
      <c r="G1497" s="46" t="s">
        <v>637</v>
      </c>
      <c r="H1497" s="46" t="s">
        <v>885</v>
      </c>
      <c r="I1497" s="46" t="s">
        <v>946</v>
      </c>
      <c r="J1497" s="4">
        <f t="shared" si="46"/>
        <v>5</v>
      </c>
      <c r="K1497" s="4">
        <f t="shared" si="47"/>
        <v>5205</v>
      </c>
    </row>
    <row r="1498" spans="1:11" x14ac:dyDescent="0.25">
      <c r="A1498" s="4"/>
      <c r="B1498" s="4">
        <v>520505</v>
      </c>
      <c r="C1498" s="2">
        <v>0</v>
      </c>
      <c r="D1498" s="3">
        <v>0</v>
      </c>
      <c r="E1498" s="1"/>
      <c r="F1498" s="1"/>
      <c r="G1498" s="46" t="s">
        <v>357</v>
      </c>
      <c r="H1498" s="46" t="s">
        <v>885</v>
      </c>
      <c r="I1498" s="46" t="s">
        <v>946</v>
      </c>
      <c r="J1498" s="4">
        <f t="shared" si="46"/>
        <v>5</v>
      </c>
      <c r="K1498" s="4">
        <f t="shared" si="47"/>
        <v>5205</v>
      </c>
    </row>
    <row r="1499" spans="1:11" x14ac:dyDescent="0.25">
      <c r="A1499" s="4"/>
      <c r="B1499" s="4">
        <v>520506</v>
      </c>
      <c r="C1499" s="2">
        <v>0</v>
      </c>
      <c r="D1499" s="3">
        <v>0</v>
      </c>
      <c r="E1499" s="1"/>
      <c r="F1499" s="1"/>
      <c r="G1499" s="46" t="s">
        <v>360</v>
      </c>
      <c r="H1499" s="46" t="s">
        <v>885</v>
      </c>
      <c r="I1499" s="46" t="s">
        <v>946</v>
      </c>
      <c r="J1499" s="4">
        <f t="shared" si="46"/>
        <v>5</v>
      </c>
      <c r="K1499" s="4">
        <f t="shared" si="47"/>
        <v>5205</v>
      </c>
    </row>
    <row r="1500" spans="1:11" x14ac:dyDescent="0.25">
      <c r="A1500" s="4"/>
      <c r="B1500" s="4">
        <v>520507</v>
      </c>
      <c r="C1500" s="2">
        <v>0</v>
      </c>
      <c r="D1500" s="3">
        <v>0</v>
      </c>
      <c r="E1500" s="1"/>
      <c r="F1500" s="1"/>
      <c r="G1500" s="46" t="s">
        <v>638</v>
      </c>
      <c r="H1500" s="46" t="s">
        <v>885</v>
      </c>
      <c r="I1500" s="46" t="s">
        <v>946</v>
      </c>
      <c r="J1500" s="4">
        <f t="shared" si="46"/>
        <v>5</v>
      </c>
      <c r="K1500" s="4">
        <f t="shared" si="47"/>
        <v>5205</v>
      </c>
    </row>
    <row r="1501" spans="1:11" x14ac:dyDescent="0.25">
      <c r="A1501" s="4"/>
      <c r="B1501" s="4">
        <v>520601</v>
      </c>
      <c r="C1501" s="2">
        <v>0</v>
      </c>
      <c r="D1501" s="3">
        <v>0</v>
      </c>
      <c r="E1501" s="1"/>
      <c r="F1501" s="1"/>
      <c r="G1501" s="46" t="s">
        <v>94</v>
      </c>
      <c r="H1501" s="46" t="s">
        <v>886</v>
      </c>
      <c r="I1501" s="46" t="s">
        <v>946</v>
      </c>
      <c r="J1501" s="4">
        <f t="shared" si="46"/>
        <v>5</v>
      </c>
      <c r="K1501" s="4">
        <f t="shared" si="47"/>
        <v>5206</v>
      </c>
    </row>
    <row r="1502" spans="1:11" x14ac:dyDescent="0.25">
      <c r="A1502" s="4"/>
      <c r="B1502" s="4">
        <v>520602</v>
      </c>
      <c r="C1502" s="2">
        <v>0</v>
      </c>
      <c r="D1502" s="3">
        <v>0</v>
      </c>
      <c r="E1502" s="1"/>
      <c r="F1502" s="1"/>
      <c r="G1502" s="46" t="s">
        <v>639</v>
      </c>
      <c r="H1502" s="46" t="s">
        <v>886</v>
      </c>
      <c r="I1502" s="46" t="s">
        <v>946</v>
      </c>
      <c r="J1502" s="4">
        <f t="shared" si="46"/>
        <v>5</v>
      </c>
      <c r="K1502" s="4">
        <f t="shared" si="47"/>
        <v>5206</v>
      </c>
    </row>
    <row r="1503" spans="1:11" x14ac:dyDescent="0.25">
      <c r="A1503" s="4"/>
      <c r="B1503" s="4">
        <v>520603</v>
      </c>
      <c r="C1503" s="2">
        <v>0</v>
      </c>
      <c r="D1503" s="3">
        <v>0</v>
      </c>
      <c r="E1503" s="1"/>
      <c r="F1503" s="1"/>
      <c r="G1503" s="46" t="s">
        <v>640</v>
      </c>
      <c r="H1503" s="46" t="s">
        <v>886</v>
      </c>
      <c r="I1503" s="46" t="s">
        <v>946</v>
      </c>
      <c r="J1503" s="4">
        <f t="shared" si="46"/>
        <v>5</v>
      </c>
      <c r="K1503" s="4">
        <f t="shared" si="47"/>
        <v>5206</v>
      </c>
    </row>
    <row r="1504" spans="1:11" x14ac:dyDescent="0.25">
      <c r="A1504" s="4"/>
      <c r="B1504" s="4">
        <v>520604</v>
      </c>
      <c r="C1504" s="2">
        <v>0</v>
      </c>
      <c r="D1504" s="3">
        <v>0</v>
      </c>
      <c r="E1504" s="1"/>
      <c r="F1504" s="1"/>
      <c r="G1504" s="46" t="s">
        <v>365</v>
      </c>
      <c r="H1504" s="46" t="s">
        <v>886</v>
      </c>
      <c r="I1504" s="46" t="s">
        <v>946</v>
      </c>
      <c r="J1504" s="4">
        <f t="shared" si="46"/>
        <v>5</v>
      </c>
      <c r="K1504" s="4">
        <f t="shared" si="47"/>
        <v>5206</v>
      </c>
    </row>
    <row r="1505" spans="1:11" x14ac:dyDescent="0.25">
      <c r="A1505" s="4"/>
      <c r="B1505" s="4">
        <v>520605</v>
      </c>
      <c r="C1505" s="2">
        <v>0</v>
      </c>
      <c r="D1505" s="3">
        <v>0</v>
      </c>
      <c r="E1505" s="1"/>
      <c r="F1505" s="1"/>
      <c r="G1505" s="46" t="s">
        <v>641</v>
      </c>
      <c r="H1505" s="46" t="s">
        <v>886</v>
      </c>
      <c r="I1505" s="46" t="s">
        <v>946</v>
      </c>
      <c r="J1505" s="4">
        <f t="shared" si="46"/>
        <v>5</v>
      </c>
      <c r="K1505" s="4">
        <f t="shared" si="47"/>
        <v>5206</v>
      </c>
    </row>
    <row r="1506" spans="1:11" x14ac:dyDescent="0.25">
      <c r="A1506" s="4"/>
      <c r="B1506" s="4">
        <v>520606</v>
      </c>
      <c r="C1506" s="2">
        <v>0</v>
      </c>
      <c r="D1506" s="3">
        <v>0</v>
      </c>
      <c r="E1506" s="1"/>
      <c r="F1506" s="1"/>
      <c r="G1506" s="46" t="s">
        <v>366</v>
      </c>
      <c r="H1506" s="46" t="s">
        <v>886</v>
      </c>
      <c r="I1506" s="46" t="s">
        <v>946</v>
      </c>
      <c r="J1506" s="4">
        <f t="shared" si="46"/>
        <v>5</v>
      </c>
      <c r="K1506" s="4">
        <f t="shared" si="47"/>
        <v>5206</v>
      </c>
    </row>
    <row r="1507" spans="1:11" x14ac:dyDescent="0.25">
      <c r="A1507" s="4"/>
      <c r="B1507" s="4">
        <v>520607</v>
      </c>
      <c r="C1507" s="2">
        <v>0</v>
      </c>
      <c r="D1507" s="3">
        <v>0</v>
      </c>
      <c r="E1507" s="1"/>
      <c r="F1507" s="1"/>
      <c r="G1507" s="46" t="s">
        <v>642</v>
      </c>
      <c r="H1507" s="46" t="s">
        <v>886</v>
      </c>
      <c r="I1507" s="46" t="s">
        <v>946</v>
      </c>
      <c r="J1507" s="4">
        <f t="shared" si="46"/>
        <v>5</v>
      </c>
      <c r="K1507" s="4">
        <f t="shared" si="47"/>
        <v>5206</v>
      </c>
    </row>
    <row r="1508" spans="1:11" x14ac:dyDescent="0.25">
      <c r="A1508" s="4"/>
      <c r="B1508" s="4">
        <v>520608</v>
      </c>
      <c r="C1508" s="2">
        <v>0</v>
      </c>
      <c r="D1508" s="3">
        <v>0</v>
      </c>
      <c r="E1508" s="1"/>
      <c r="F1508" s="1"/>
      <c r="G1508" s="46" t="s">
        <v>643</v>
      </c>
      <c r="H1508" s="46" t="s">
        <v>886</v>
      </c>
      <c r="I1508" s="46" t="s">
        <v>946</v>
      </c>
      <c r="J1508" s="4">
        <f t="shared" si="46"/>
        <v>5</v>
      </c>
      <c r="K1508" s="4">
        <f t="shared" si="47"/>
        <v>5206</v>
      </c>
    </row>
    <row r="1509" spans="1:11" x14ac:dyDescent="0.25">
      <c r="A1509" s="4"/>
      <c r="B1509" s="4">
        <v>520701</v>
      </c>
      <c r="C1509" s="2">
        <v>0</v>
      </c>
      <c r="D1509" s="3">
        <v>0</v>
      </c>
      <c r="E1509" s="1"/>
      <c r="F1509" s="1"/>
      <c r="G1509" s="46" t="s">
        <v>644</v>
      </c>
      <c r="H1509" s="46" t="s">
        <v>887</v>
      </c>
      <c r="I1509" s="46" t="s">
        <v>946</v>
      </c>
      <c r="J1509" s="4">
        <f t="shared" si="46"/>
        <v>5</v>
      </c>
      <c r="K1509" s="4">
        <f t="shared" si="47"/>
        <v>5207</v>
      </c>
    </row>
    <row r="1510" spans="1:11" x14ac:dyDescent="0.25">
      <c r="A1510" s="4"/>
      <c r="B1510" s="4">
        <v>520702</v>
      </c>
      <c r="C1510" s="2">
        <v>0</v>
      </c>
      <c r="D1510" s="3">
        <v>0</v>
      </c>
      <c r="E1510" s="1"/>
      <c r="F1510" s="1"/>
      <c r="G1510" s="46" t="s">
        <v>645</v>
      </c>
      <c r="H1510" s="46" t="s">
        <v>887</v>
      </c>
      <c r="I1510" s="46" t="s">
        <v>946</v>
      </c>
      <c r="J1510" s="4">
        <f t="shared" si="46"/>
        <v>5</v>
      </c>
      <c r="K1510" s="4">
        <f t="shared" si="47"/>
        <v>5207</v>
      </c>
    </row>
    <row r="1511" spans="1:11" x14ac:dyDescent="0.25">
      <c r="A1511" s="4"/>
      <c r="B1511" s="4">
        <v>520703</v>
      </c>
      <c r="C1511" s="2">
        <v>0</v>
      </c>
      <c r="D1511" s="3">
        <v>0</v>
      </c>
      <c r="E1511" s="1"/>
      <c r="F1511" s="1"/>
      <c r="G1511" s="46" t="s">
        <v>646</v>
      </c>
      <c r="H1511" s="46" t="s">
        <v>887</v>
      </c>
      <c r="I1511" s="46" t="s">
        <v>946</v>
      </c>
      <c r="J1511" s="4">
        <f t="shared" si="46"/>
        <v>5</v>
      </c>
      <c r="K1511" s="4">
        <f t="shared" si="47"/>
        <v>5207</v>
      </c>
    </row>
    <row r="1512" spans="1:11" x14ac:dyDescent="0.25">
      <c r="A1512" s="4"/>
      <c r="B1512" s="4">
        <v>520704</v>
      </c>
      <c r="C1512" s="2">
        <v>0</v>
      </c>
      <c r="D1512" s="3">
        <v>0</v>
      </c>
      <c r="E1512" s="1"/>
      <c r="F1512" s="1"/>
      <c r="G1512" s="46" t="s">
        <v>647</v>
      </c>
      <c r="H1512" s="46" t="s">
        <v>887</v>
      </c>
      <c r="I1512" s="46" t="s">
        <v>946</v>
      </c>
      <c r="J1512" s="4">
        <f t="shared" si="46"/>
        <v>5</v>
      </c>
      <c r="K1512" s="4">
        <f t="shared" si="47"/>
        <v>5207</v>
      </c>
    </row>
    <row r="1513" spans="1:11" x14ac:dyDescent="0.25">
      <c r="A1513" s="4"/>
      <c r="B1513" s="4">
        <v>520705</v>
      </c>
      <c r="C1513" s="2">
        <v>0</v>
      </c>
      <c r="D1513" s="3">
        <v>0</v>
      </c>
      <c r="E1513" s="1"/>
      <c r="F1513" s="1"/>
      <c r="G1513" s="46" t="s">
        <v>648</v>
      </c>
      <c r="H1513" s="46" t="s">
        <v>887</v>
      </c>
      <c r="I1513" s="46" t="s">
        <v>946</v>
      </c>
      <c r="J1513" s="4">
        <f t="shared" si="46"/>
        <v>5</v>
      </c>
      <c r="K1513" s="4">
        <f t="shared" si="47"/>
        <v>5207</v>
      </c>
    </row>
    <row r="1514" spans="1:11" x14ac:dyDescent="0.25">
      <c r="A1514" s="4"/>
      <c r="B1514" s="4">
        <v>520706</v>
      </c>
      <c r="C1514" s="2">
        <v>0</v>
      </c>
      <c r="D1514" s="3">
        <v>0</v>
      </c>
      <c r="E1514" s="1"/>
      <c r="F1514" s="1"/>
      <c r="G1514" s="46" t="s">
        <v>649</v>
      </c>
      <c r="H1514" s="46" t="s">
        <v>887</v>
      </c>
      <c r="I1514" s="46" t="s">
        <v>946</v>
      </c>
      <c r="J1514" s="4">
        <f t="shared" si="46"/>
        <v>5</v>
      </c>
      <c r="K1514" s="4">
        <f t="shared" si="47"/>
        <v>5207</v>
      </c>
    </row>
    <row r="1515" spans="1:11" x14ac:dyDescent="0.25">
      <c r="A1515" s="4"/>
      <c r="B1515" s="4">
        <v>520707</v>
      </c>
      <c r="C1515" s="2">
        <v>0</v>
      </c>
      <c r="D1515" s="3">
        <v>0</v>
      </c>
      <c r="E1515" s="1"/>
      <c r="F1515" s="1"/>
      <c r="G1515" s="46" t="s">
        <v>650</v>
      </c>
      <c r="H1515" s="46" t="s">
        <v>887</v>
      </c>
      <c r="I1515" s="46" t="s">
        <v>946</v>
      </c>
      <c r="J1515" s="4">
        <f t="shared" si="46"/>
        <v>5</v>
      </c>
      <c r="K1515" s="4">
        <f t="shared" si="47"/>
        <v>5207</v>
      </c>
    </row>
    <row r="1516" spans="1:11" x14ac:dyDescent="0.25">
      <c r="A1516" s="4"/>
      <c r="B1516" s="4">
        <v>520708</v>
      </c>
      <c r="C1516" s="2">
        <v>0</v>
      </c>
      <c r="D1516" s="3">
        <v>0</v>
      </c>
      <c r="E1516" s="1"/>
      <c r="F1516" s="1"/>
      <c r="G1516" s="46" t="s">
        <v>548</v>
      </c>
      <c r="H1516" s="46" t="s">
        <v>887</v>
      </c>
      <c r="I1516" s="46" t="s">
        <v>946</v>
      </c>
      <c r="J1516" s="4">
        <f t="shared" si="46"/>
        <v>5</v>
      </c>
      <c r="K1516" s="4">
        <f t="shared" si="47"/>
        <v>5207</v>
      </c>
    </row>
    <row r="1517" spans="1:11" ht="30" x14ac:dyDescent="0.25">
      <c r="A1517" s="4"/>
      <c r="B1517" s="4">
        <v>520801</v>
      </c>
      <c r="C1517" s="2">
        <v>0</v>
      </c>
      <c r="D1517" s="3">
        <v>0</v>
      </c>
      <c r="E1517" s="1"/>
      <c r="F1517" s="1"/>
      <c r="G1517" s="46" t="s">
        <v>651</v>
      </c>
      <c r="H1517" s="46" t="s">
        <v>888</v>
      </c>
      <c r="I1517" s="46" t="s">
        <v>946</v>
      </c>
      <c r="J1517" s="4">
        <f t="shared" si="46"/>
        <v>5</v>
      </c>
      <c r="K1517" s="4">
        <f t="shared" si="47"/>
        <v>5208</v>
      </c>
    </row>
    <row r="1518" spans="1:11" ht="30" x14ac:dyDescent="0.25">
      <c r="A1518" s="4"/>
      <c r="B1518" s="4">
        <v>520802</v>
      </c>
      <c r="C1518" s="2">
        <v>0</v>
      </c>
      <c r="D1518" s="3">
        <v>0</v>
      </c>
      <c r="E1518" s="1"/>
      <c r="F1518" s="1"/>
      <c r="G1518" s="46" t="s">
        <v>652</v>
      </c>
      <c r="H1518" s="46" t="s">
        <v>888</v>
      </c>
      <c r="I1518" s="46" t="s">
        <v>946</v>
      </c>
      <c r="J1518" s="4">
        <f t="shared" si="46"/>
        <v>5</v>
      </c>
      <c r="K1518" s="4">
        <f t="shared" si="47"/>
        <v>5208</v>
      </c>
    </row>
    <row r="1519" spans="1:11" ht="30" x14ac:dyDescent="0.25">
      <c r="A1519" s="4"/>
      <c r="B1519" s="4">
        <v>520803</v>
      </c>
      <c r="C1519" s="2">
        <v>0</v>
      </c>
      <c r="D1519" s="3">
        <v>0</v>
      </c>
      <c r="E1519" s="1"/>
      <c r="F1519" s="1"/>
      <c r="G1519" s="46" t="s">
        <v>337</v>
      </c>
      <c r="H1519" s="46" t="s">
        <v>888</v>
      </c>
      <c r="I1519" s="46" t="s">
        <v>946</v>
      </c>
      <c r="J1519" s="4">
        <f t="shared" si="46"/>
        <v>5</v>
      </c>
      <c r="K1519" s="4">
        <f t="shared" si="47"/>
        <v>5208</v>
      </c>
    </row>
    <row r="1520" spans="1:11" ht="30" x14ac:dyDescent="0.25">
      <c r="A1520" s="4"/>
      <c r="B1520" s="4">
        <v>520804</v>
      </c>
      <c r="C1520" s="2">
        <v>0</v>
      </c>
      <c r="D1520" s="3">
        <v>0</v>
      </c>
      <c r="E1520" s="1"/>
      <c r="F1520" s="1"/>
      <c r="G1520" s="46" t="s">
        <v>653</v>
      </c>
      <c r="H1520" s="46" t="s">
        <v>888</v>
      </c>
      <c r="I1520" s="46" t="s">
        <v>946</v>
      </c>
      <c r="J1520" s="4">
        <f t="shared" si="46"/>
        <v>5</v>
      </c>
      <c r="K1520" s="4">
        <f t="shared" si="47"/>
        <v>5208</v>
      </c>
    </row>
    <row r="1521" spans="1:11" ht="30" x14ac:dyDescent="0.25">
      <c r="A1521" s="4"/>
      <c r="B1521" s="4">
        <v>520805</v>
      </c>
      <c r="C1521" s="2">
        <v>0</v>
      </c>
      <c r="D1521" s="3">
        <v>0</v>
      </c>
      <c r="E1521" s="1"/>
      <c r="F1521" s="1"/>
      <c r="G1521" s="46" t="s">
        <v>654</v>
      </c>
      <c r="H1521" s="46" t="s">
        <v>888</v>
      </c>
      <c r="I1521" s="46" t="s">
        <v>946</v>
      </c>
      <c r="J1521" s="4">
        <f t="shared" si="46"/>
        <v>5</v>
      </c>
      <c r="K1521" s="4">
        <f t="shared" si="47"/>
        <v>5208</v>
      </c>
    </row>
    <row r="1522" spans="1:11" ht="30" x14ac:dyDescent="0.25">
      <c r="A1522" s="4"/>
      <c r="B1522" s="4">
        <v>520806</v>
      </c>
      <c r="C1522" s="2">
        <v>0</v>
      </c>
      <c r="D1522" s="3">
        <v>0</v>
      </c>
      <c r="E1522" s="1"/>
      <c r="F1522" s="1"/>
      <c r="G1522" s="46" t="s">
        <v>398</v>
      </c>
      <c r="H1522" s="46" t="s">
        <v>888</v>
      </c>
      <c r="I1522" s="46" t="s">
        <v>946</v>
      </c>
      <c r="J1522" s="4">
        <f t="shared" si="46"/>
        <v>5</v>
      </c>
      <c r="K1522" s="4">
        <f t="shared" si="47"/>
        <v>5208</v>
      </c>
    </row>
    <row r="1523" spans="1:11" ht="30" x14ac:dyDescent="0.25">
      <c r="A1523" s="4"/>
      <c r="B1523" s="4">
        <v>520807</v>
      </c>
      <c r="C1523" s="2">
        <v>0</v>
      </c>
      <c r="D1523" s="3">
        <v>0</v>
      </c>
      <c r="E1523" s="1"/>
      <c r="F1523" s="1"/>
      <c r="G1523" s="46" t="s">
        <v>399</v>
      </c>
      <c r="H1523" s="46" t="s">
        <v>888</v>
      </c>
      <c r="I1523" s="46" t="s">
        <v>946</v>
      </c>
      <c r="J1523" s="4">
        <f t="shared" si="46"/>
        <v>5</v>
      </c>
      <c r="K1523" s="4">
        <f t="shared" si="47"/>
        <v>5208</v>
      </c>
    </row>
    <row r="1524" spans="1:11" ht="30" x14ac:dyDescent="0.25">
      <c r="A1524" s="4"/>
      <c r="B1524" s="4">
        <v>520808</v>
      </c>
      <c r="C1524" s="2">
        <v>0</v>
      </c>
      <c r="D1524" s="3">
        <v>0</v>
      </c>
      <c r="E1524" s="1"/>
      <c r="F1524" s="1"/>
      <c r="G1524" s="46" t="s">
        <v>655</v>
      </c>
      <c r="H1524" s="46" t="s">
        <v>888</v>
      </c>
      <c r="I1524" s="46" t="s">
        <v>946</v>
      </c>
      <c r="J1524" s="4">
        <f t="shared" si="46"/>
        <v>5</v>
      </c>
      <c r="K1524" s="4">
        <f t="shared" si="47"/>
        <v>5208</v>
      </c>
    </row>
    <row r="1525" spans="1:11" ht="30" x14ac:dyDescent="0.25">
      <c r="A1525" s="4"/>
      <c r="B1525" s="4">
        <v>520809</v>
      </c>
      <c r="C1525" s="2">
        <v>0</v>
      </c>
      <c r="D1525" s="3">
        <v>0</v>
      </c>
      <c r="E1525" s="1"/>
      <c r="F1525" s="1"/>
      <c r="G1525" s="46" t="s">
        <v>656</v>
      </c>
      <c r="H1525" s="46" t="s">
        <v>888</v>
      </c>
      <c r="I1525" s="46" t="s">
        <v>946</v>
      </c>
      <c r="J1525" s="4">
        <f t="shared" si="46"/>
        <v>5</v>
      </c>
      <c r="K1525" s="4">
        <f t="shared" si="47"/>
        <v>5208</v>
      </c>
    </row>
    <row r="1526" spans="1:11" ht="30" x14ac:dyDescent="0.25">
      <c r="A1526" s="4"/>
      <c r="B1526" s="4">
        <v>520810</v>
      </c>
      <c r="C1526" s="2">
        <v>0</v>
      </c>
      <c r="D1526" s="3">
        <v>0</v>
      </c>
      <c r="E1526" s="1"/>
      <c r="F1526" s="1"/>
      <c r="G1526" s="46" t="s">
        <v>657</v>
      </c>
      <c r="H1526" s="46" t="s">
        <v>888</v>
      </c>
      <c r="I1526" s="46" t="s">
        <v>946</v>
      </c>
      <c r="J1526" s="4">
        <f t="shared" si="46"/>
        <v>5</v>
      </c>
      <c r="K1526" s="4">
        <f t="shared" si="47"/>
        <v>5208</v>
      </c>
    </row>
    <row r="1527" spans="1:11" ht="30" x14ac:dyDescent="0.25">
      <c r="A1527" s="4"/>
      <c r="B1527" s="4">
        <v>520811</v>
      </c>
      <c r="C1527" s="2">
        <v>0</v>
      </c>
      <c r="D1527" s="3">
        <v>0</v>
      </c>
      <c r="E1527" s="1"/>
      <c r="F1527" s="1"/>
      <c r="G1527" s="46" t="s">
        <v>346</v>
      </c>
      <c r="H1527" s="46" t="s">
        <v>888</v>
      </c>
      <c r="I1527" s="46" t="s">
        <v>946</v>
      </c>
      <c r="J1527" s="4">
        <f t="shared" si="46"/>
        <v>5</v>
      </c>
      <c r="K1527" s="4">
        <f t="shared" si="47"/>
        <v>5208</v>
      </c>
    </row>
    <row r="1528" spans="1:11" ht="30" x14ac:dyDescent="0.25">
      <c r="A1528" s="4"/>
      <c r="B1528" s="4">
        <v>520812</v>
      </c>
      <c r="C1528" s="2">
        <v>0</v>
      </c>
      <c r="D1528" s="3">
        <v>0</v>
      </c>
      <c r="E1528" s="1"/>
      <c r="F1528" s="1"/>
      <c r="G1528" s="46" t="s">
        <v>351</v>
      </c>
      <c r="H1528" s="46" t="s">
        <v>888</v>
      </c>
      <c r="I1528" s="46" t="s">
        <v>946</v>
      </c>
      <c r="J1528" s="4">
        <f t="shared" si="46"/>
        <v>5</v>
      </c>
      <c r="K1528" s="4">
        <f t="shared" si="47"/>
        <v>5208</v>
      </c>
    </row>
    <row r="1529" spans="1:11" x14ac:dyDescent="0.25">
      <c r="A1529" s="4"/>
      <c r="B1529" s="4">
        <v>520901</v>
      </c>
      <c r="C1529" s="2">
        <v>0</v>
      </c>
      <c r="D1529" s="3">
        <v>0</v>
      </c>
      <c r="E1529" s="1"/>
      <c r="F1529" s="1"/>
      <c r="G1529" s="46" t="s">
        <v>72</v>
      </c>
      <c r="H1529" s="46" t="s">
        <v>872</v>
      </c>
      <c r="I1529" s="46" t="s">
        <v>946</v>
      </c>
      <c r="J1529" s="4">
        <f t="shared" si="46"/>
        <v>5</v>
      </c>
      <c r="K1529" s="4">
        <f t="shared" si="47"/>
        <v>5209</v>
      </c>
    </row>
    <row r="1530" spans="1:11" x14ac:dyDescent="0.25">
      <c r="A1530" s="4"/>
      <c r="B1530" s="4">
        <v>520902</v>
      </c>
      <c r="C1530" s="2">
        <v>0</v>
      </c>
      <c r="D1530" s="3">
        <v>0</v>
      </c>
      <c r="E1530" s="1"/>
      <c r="F1530" s="1"/>
      <c r="G1530" s="46" t="s">
        <v>73</v>
      </c>
      <c r="H1530" s="46" t="s">
        <v>872</v>
      </c>
      <c r="I1530" s="46" t="s">
        <v>946</v>
      </c>
      <c r="J1530" s="4">
        <f t="shared" si="46"/>
        <v>5</v>
      </c>
      <c r="K1530" s="4">
        <f t="shared" si="47"/>
        <v>5209</v>
      </c>
    </row>
    <row r="1531" spans="1:11" x14ac:dyDescent="0.25">
      <c r="A1531" s="4"/>
      <c r="B1531" s="4">
        <v>520903</v>
      </c>
      <c r="C1531" s="2">
        <v>0</v>
      </c>
      <c r="D1531" s="3">
        <v>0</v>
      </c>
      <c r="E1531" s="1"/>
      <c r="F1531" s="1"/>
      <c r="G1531" s="46" t="s">
        <v>74</v>
      </c>
      <c r="H1531" s="46" t="s">
        <v>872</v>
      </c>
      <c r="I1531" s="46" t="s">
        <v>946</v>
      </c>
      <c r="J1531" s="4">
        <f t="shared" si="46"/>
        <v>5</v>
      </c>
      <c r="K1531" s="4">
        <f t="shared" si="47"/>
        <v>5209</v>
      </c>
    </row>
    <row r="1532" spans="1:11" x14ac:dyDescent="0.25">
      <c r="A1532" s="4"/>
      <c r="B1532" s="4">
        <v>520904</v>
      </c>
      <c r="C1532" s="2">
        <v>0</v>
      </c>
      <c r="D1532" s="3">
        <v>0</v>
      </c>
      <c r="E1532" s="1"/>
      <c r="F1532" s="1"/>
      <c r="G1532" s="46" t="s">
        <v>403</v>
      </c>
      <c r="H1532" s="46" t="s">
        <v>872</v>
      </c>
      <c r="I1532" s="46" t="s">
        <v>946</v>
      </c>
      <c r="J1532" s="4">
        <f t="shared" si="46"/>
        <v>5</v>
      </c>
      <c r="K1532" s="4">
        <f t="shared" si="47"/>
        <v>5209</v>
      </c>
    </row>
    <row r="1533" spans="1:11" x14ac:dyDescent="0.25">
      <c r="A1533" s="4"/>
      <c r="B1533" s="4">
        <v>520905</v>
      </c>
      <c r="C1533" s="2">
        <v>0</v>
      </c>
      <c r="D1533" s="3">
        <v>0</v>
      </c>
      <c r="E1533" s="1"/>
      <c r="F1533" s="1"/>
      <c r="G1533" s="46" t="s">
        <v>75</v>
      </c>
      <c r="H1533" s="46" t="s">
        <v>872</v>
      </c>
      <c r="I1533" s="46" t="s">
        <v>946</v>
      </c>
      <c r="J1533" s="4">
        <f t="shared" si="46"/>
        <v>5</v>
      </c>
      <c r="K1533" s="4">
        <f t="shared" si="47"/>
        <v>5209</v>
      </c>
    </row>
    <row r="1534" spans="1:11" x14ac:dyDescent="0.25">
      <c r="A1534" s="4"/>
      <c r="B1534" s="4">
        <v>520906</v>
      </c>
      <c r="C1534" s="2">
        <v>0</v>
      </c>
      <c r="D1534" s="3">
        <v>0</v>
      </c>
      <c r="E1534" s="1"/>
      <c r="F1534" s="1"/>
      <c r="G1534" s="46" t="s">
        <v>76</v>
      </c>
      <c r="H1534" s="46" t="s">
        <v>872</v>
      </c>
      <c r="I1534" s="46" t="s">
        <v>946</v>
      </c>
      <c r="J1534" s="4">
        <f t="shared" si="46"/>
        <v>5</v>
      </c>
      <c r="K1534" s="4">
        <f t="shared" si="47"/>
        <v>5209</v>
      </c>
    </row>
    <row r="1535" spans="1:11" x14ac:dyDescent="0.25">
      <c r="A1535" s="4"/>
      <c r="B1535" s="4">
        <v>520907</v>
      </c>
      <c r="C1535" s="2">
        <v>0</v>
      </c>
      <c r="D1535" s="3">
        <v>0</v>
      </c>
      <c r="E1535" s="1"/>
      <c r="F1535" s="1"/>
      <c r="G1535" s="46" t="s">
        <v>77</v>
      </c>
      <c r="H1535" s="46" t="s">
        <v>872</v>
      </c>
      <c r="I1535" s="46" t="s">
        <v>946</v>
      </c>
      <c r="J1535" s="4">
        <f t="shared" si="46"/>
        <v>5</v>
      </c>
      <c r="K1535" s="4">
        <f t="shared" si="47"/>
        <v>5209</v>
      </c>
    </row>
    <row r="1536" spans="1:11" x14ac:dyDescent="0.25">
      <c r="A1536" s="4"/>
      <c r="B1536" s="4">
        <v>520908</v>
      </c>
      <c r="C1536" s="2">
        <v>0</v>
      </c>
      <c r="D1536" s="3">
        <v>0</v>
      </c>
      <c r="E1536" s="1"/>
      <c r="F1536" s="1"/>
      <c r="G1536" s="46" t="s">
        <v>78</v>
      </c>
      <c r="H1536" s="46" t="s">
        <v>872</v>
      </c>
      <c r="I1536" s="46" t="s">
        <v>946</v>
      </c>
      <c r="J1536" s="4">
        <f t="shared" si="46"/>
        <v>5</v>
      </c>
      <c r="K1536" s="4">
        <f t="shared" si="47"/>
        <v>5209</v>
      </c>
    </row>
    <row r="1537" spans="1:11" x14ac:dyDescent="0.25">
      <c r="A1537" s="4"/>
      <c r="B1537" s="4">
        <v>520909</v>
      </c>
      <c r="C1537" s="2">
        <v>0</v>
      </c>
      <c r="D1537" s="3">
        <v>0</v>
      </c>
      <c r="E1537" s="1"/>
      <c r="F1537" s="1"/>
      <c r="G1537" s="46" t="s">
        <v>1049</v>
      </c>
      <c r="H1537" s="46" t="s">
        <v>872</v>
      </c>
      <c r="I1537" s="46" t="s">
        <v>946</v>
      </c>
      <c r="J1537" s="4">
        <f t="shared" si="46"/>
        <v>5</v>
      </c>
      <c r="K1537" s="4">
        <f t="shared" si="47"/>
        <v>5209</v>
      </c>
    </row>
    <row r="1538" spans="1:11" x14ac:dyDescent="0.25">
      <c r="A1538" s="4"/>
      <c r="B1538" s="4">
        <v>521001</v>
      </c>
      <c r="C1538" s="2">
        <v>0</v>
      </c>
      <c r="D1538" s="3">
        <v>0</v>
      </c>
      <c r="E1538" s="1"/>
      <c r="F1538" s="1"/>
      <c r="G1538" s="46" t="s">
        <v>72</v>
      </c>
      <c r="H1538" s="46" t="s">
        <v>873</v>
      </c>
      <c r="I1538" s="46" t="s">
        <v>946</v>
      </c>
      <c r="J1538" s="4">
        <f t="shared" si="46"/>
        <v>5</v>
      </c>
      <c r="K1538" s="4">
        <f t="shared" si="47"/>
        <v>5210</v>
      </c>
    </row>
    <row r="1539" spans="1:11" x14ac:dyDescent="0.25">
      <c r="A1539" s="4"/>
      <c r="B1539" s="4">
        <v>521002</v>
      </c>
      <c r="C1539" s="2">
        <v>0</v>
      </c>
      <c r="D1539" s="3">
        <v>0</v>
      </c>
      <c r="E1539" s="1"/>
      <c r="F1539" s="1"/>
      <c r="G1539" s="46" t="s">
        <v>73</v>
      </c>
      <c r="H1539" s="46" t="s">
        <v>873</v>
      </c>
      <c r="I1539" s="46" t="s">
        <v>946</v>
      </c>
      <c r="J1539" s="4">
        <f t="shared" si="46"/>
        <v>5</v>
      </c>
      <c r="K1539" s="4">
        <f t="shared" si="47"/>
        <v>5210</v>
      </c>
    </row>
    <row r="1540" spans="1:11" x14ac:dyDescent="0.25">
      <c r="A1540" s="4"/>
      <c r="B1540" s="4">
        <v>521003</v>
      </c>
      <c r="C1540" s="2">
        <v>0</v>
      </c>
      <c r="D1540" s="3">
        <v>0</v>
      </c>
      <c r="E1540" s="1"/>
      <c r="F1540" s="1"/>
      <c r="G1540" s="46" t="s">
        <v>74</v>
      </c>
      <c r="H1540" s="46" t="s">
        <v>873</v>
      </c>
      <c r="I1540" s="46" t="s">
        <v>946</v>
      </c>
      <c r="J1540" s="4">
        <f t="shared" ref="J1540:J1603" si="48">+VALUE(LEFT(B1540,1))</f>
        <v>5</v>
      </c>
      <c r="K1540" s="4">
        <f t="shared" ref="K1540:K1603" si="49">+VALUE(LEFT(B1540,4))</f>
        <v>5210</v>
      </c>
    </row>
    <row r="1541" spans="1:11" x14ac:dyDescent="0.25">
      <c r="A1541" s="4"/>
      <c r="B1541" s="4">
        <v>521004</v>
      </c>
      <c r="C1541" s="2">
        <v>0</v>
      </c>
      <c r="D1541" s="3">
        <v>0</v>
      </c>
      <c r="E1541" s="1"/>
      <c r="F1541" s="1"/>
      <c r="G1541" s="46" t="s">
        <v>403</v>
      </c>
      <c r="H1541" s="46" t="s">
        <v>873</v>
      </c>
      <c r="I1541" s="46" t="s">
        <v>946</v>
      </c>
      <c r="J1541" s="4">
        <f t="shared" si="48"/>
        <v>5</v>
      </c>
      <c r="K1541" s="4">
        <f t="shared" si="49"/>
        <v>5210</v>
      </c>
    </row>
    <row r="1542" spans="1:11" x14ac:dyDescent="0.25">
      <c r="A1542" s="4"/>
      <c r="B1542" s="4">
        <v>521005</v>
      </c>
      <c r="C1542" s="2">
        <v>0</v>
      </c>
      <c r="D1542" s="3">
        <v>0</v>
      </c>
      <c r="E1542" s="1"/>
      <c r="F1542" s="1"/>
      <c r="G1542" s="46" t="s">
        <v>75</v>
      </c>
      <c r="H1542" s="46" t="s">
        <v>873</v>
      </c>
      <c r="I1542" s="46" t="s">
        <v>946</v>
      </c>
      <c r="J1542" s="4">
        <f t="shared" si="48"/>
        <v>5</v>
      </c>
      <c r="K1542" s="4">
        <f t="shared" si="49"/>
        <v>5210</v>
      </c>
    </row>
    <row r="1543" spans="1:11" x14ac:dyDescent="0.25">
      <c r="A1543" s="4"/>
      <c r="B1543" s="4">
        <v>521006</v>
      </c>
      <c r="C1543" s="2">
        <v>0</v>
      </c>
      <c r="D1543" s="3">
        <v>0</v>
      </c>
      <c r="E1543" s="1"/>
      <c r="F1543" s="1"/>
      <c r="G1543" s="46" t="s">
        <v>76</v>
      </c>
      <c r="H1543" s="46" t="s">
        <v>873</v>
      </c>
      <c r="I1543" s="46" t="s">
        <v>946</v>
      </c>
      <c r="J1543" s="4">
        <f t="shared" si="48"/>
        <v>5</v>
      </c>
      <c r="K1543" s="4">
        <f t="shared" si="49"/>
        <v>5210</v>
      </c>
    </row>
    <row r="1544" spans="1:11" x14ac:dyDescent="0.25">
      <c r="A1544" s="4"/>
      <c r="B1544" s="4">
        <v>521007</v>
      </c>
      <c r="C1544" s="2">
        <v>0</v>
      </c>
      <c r="D1544" s="3">
        <v>0</v>
      </c>
      <c r="E1544" s="1"/>
      <c r="F1544" s="1"/>
      <c r="G1544" s="46" t="s">
        <v>77</v>
      </c>
      <c r="H1544" s="46" t="s">
        <v>873</v>
      </c>
      <c r="I1544" s="46" t="s">
        <v>946</v>
      </c>
      <c r="J1544" s="4">
        <f t="shared" si="48"/>
        <v>5</v>
      </c>
      <c r="K1544" s="4">
        <f t="shared" si="49"/>
        <v>5210</v>
      </c>
    </row>
    <row r="1545" spans="1:11" x14ac:dyDescent="0.25">
      <c r="A1545" s="4"/>
      <c r="B1545" s="4">
        <v>521008</v>
      </c>
      <c r="C1545" s="2">
        <v>0</v>
      </c>
      <c r="D1545" s="3">
        <v>0</v>
      </c>
      <c r="E1545" s="1"/>
      <c r="F1545" s="1"/>
      <c r="G1545" s="46" t="s">
        <v>78</v>
      </c>
      <c r="H1545" s="46" t="s">
        <v>873</v>
      </c>
      <c r="I1545" s="46" t="s">
        <v>946</v>
      </c>
      <c r="J1545" s="4">
        <f t="shared" si="48"/>
        <v>5</v>
      </c>
      <c r="K1545" s="4">
        <f t="shared" si="49"/>
        <v>5210</v>
      </c>
    </row>
    <row r="1546" spans="1:11" x14ac:dyDescent="0.25">
      <c r="A1546" s="4"/>
      <c r="B1546" s="4">
        <v>521009</v>
      </c>
      <c r="C1546" s="2">
        <v>0</v>
      </c>
      <c r="D1546" s="3">
        <v>0</v>
      </c>
      <c r="E1546" s="1"/>
      <c r="F1546" s="1"/>
      <c r="G1546" s="46" t="s">
        <v>1049</v>
      </c>
      <c r="H1546" s="46" t="s">
        <v>873</v>
      </c>
      <c r="I1546" s="46" t="s">
        <v>946</v>
      </c>
      <c r="J1546" s="4">
        <f t="shared" si="48"/>
        <v>5</v>
      </c>
      <c r="K1546" s="4">
        <f t="shared" si="49"/>
        <v>5210</v>
      </c>
    </row>
    <row r="1547" spans="1:11" x14ac:dyDescent="0.25">
      <c r="A1547" s="4"/>
      <c r="B1547" s="4">
        <v>521101</v>
      </c>
      <c r="C1547" s="2">
        <v>0</v>
      </c>
      <c r="D1547" s="3">
        <v>0</v>
      </c>
      <c r="E1547" s="1"/>
      <c r="F1547" s="1"/>
      <c r="G1547" s="46" t="s">
        <v>658</v>
      </c>
      <c r="H1547" s="46" t="s">
        <v>889</v>
      </c>
      <c r="I1547" s="46" t="s">
        <v>946</v>
      </c>
      <c r="J1547" s="4">
        <f t="shared" si="48"/>
        <v>5</v>
      </c>
      <c r="K1547" s="4">
        <f t="shared" si="49"/>
        <v>5211</v>
      </c>
    </row>
    <row r="1548" spans="1:11" x14ac:dyDescent="0.25">
      <c r="A1548" s="4"/>
      <c r="B1548" s="4">
        <v>521102</v>
      </c>
      <c r="C1548" s="2">
        <v>0</v>
      </c>
      <c r="D1548" s="3">
        <v>0</v>
      </c>
      <c r="E1548" s="1"/>
      <c r="F1548" s="1"/>
      <c r="G1548" s="46" t="s">
        <v>659</v>
      </c>
      <c r="H1548" s="46" t="s">
        <v>889</v>
      </c>
      <c r="I1548" s="46" t="s">
        <v>946</v>
      </c>
      <c r="J1548" s="4">
        <f t="shared" si="48"/>
        <v>5</v>
      </c>
      <c r="K1548" s="4">
        <f t="shared" si="49"/>
        <v>5211</v>
      </c>
    </row>
    <row r="1549" spans="1:11" x14ac:dyDescent="0.25">
      <c r="A1549" s="4"/>
      <c r="B1549" s="4">
        <v>521103</v>
      </c>
      <c r="C1549" s="2">
        <v>0</v>
      </c>
      <c r="D1549" s="3">
        <v>0</v>
      </c>
      <c r="E1549" s="1"/>
      <c r="F1549" s="1"/>
      <c r="G1549" s="46" t="s">
        <v>660</v>
      </c>
      <c r="H1549" s="46" t="s">
        <v>889</v>
      </c>
      <c r="I1549" s="46" t="s">
        <v>946</v>
      </c>
      <c r="J1549" s="4">
        <f t="shared" si="48"/>
        <v>5</v>
      </c>
      <c r="K1549" s="4">
        <f t="shared" si="49"/>
        <v>5211</v>
      </c>
    </row>
    <row r="1550" spans="1:11" x14ac:dyDescent="0.25">
      <c r="A1550" s="4"/>
      <c r="B1550" s="4">
        <v>521201</v>
      </c>
      <c r="C1550" s="2">
        <v>0</v>
      </c>
      <c r="D1550" s="3">
        <v>0</v>
      </c>
      <c r="E1550" s="1"/>
      <c r="F1550" s="1"/>
      <c r="G1550" s="46" t="s">
        <v>661</v>
      </c>
      <c r="H1550" s="46" t="s">
        <v>299</v>
      </c>
      <c r="I1550" s="46" t="s">
        <v>946</v>
      </c>
      <c r="J1550" s="4">
        <f t="shared" si="48"/>
        <v>5</v>
      </c>
      <c r="K1550" s="4">
        <f t="shared" si="49"/>
        <v>5212</v>
      </c>
    </row>
    <row r="1551" spans="1:11" x14ac:dyDescent="0.25">
      <c r="A1551" s="4"/>
      <c r="B1551" s="4">
        <v>521202</v>
      </c>
      <c r="C1551" s="2">
        <v>0</v>
      </c>
      <c r="D1551" s="3">
        <v>0</v>
      </c>
      <c r="E1551" s="1"/>
      <c r="F1551" s="1"/>
      <c r="G1551" s="46" t="s">
        <v>662</v>
      </c>
      <c r="H1551" s="46" t="s">
        <v>299</v>
      </c>
      <c r="I1551" s="46" t="s">
        <v>946</v>
      </c>
      <c r="J1551" s="4">
        <f t="shared" si="48"/>
        <v>5</v>
      </c>
      <c r="K1551" s="4">
        <f t="shared" si="49"/>
        <v>5212</v>
      </c>
    </row>
    <row r="1552" spans="1:11" x14ac:dyDescent="0.25">
      <c r="A1552" s="4"/>
      <c r="B1552" s="4">
        <v>521203</v>
      </c>
      <c r="C1552" s="2">
        <v>0</v>
      </c>
      <c r="D1552" s="3">
        <v>0</v>
      </c>
      <c r="E1552" s="1"/>
      <c r="F1552" s="1"/>
      <c r="G1552" s="46" t="s">
        <v>663</v>
      </c>
      <c r="H1552" s="46" t="s">
        <v>299</v>
      </c>
      <c r="I1552" s="46" t="s">
        <v>946</v>
      </c>
      <c r="J1552" s="4">
        <f t="shared" si="48"/>
        <v>5</v>
      </c>
      <c r="K1552" s="4">
        <f t="shared" si="49"/>
        <v>5212</v>
      </c>
    </row>
    <row r="1553" spans="1:11" x14ac:dyDescent="0.25">
      <c r="A1553" s="4"/>
      <c r="B1553" s="4">
        <v>521204</v>
      </c>
      <c r="C1553" s="2">
        <v>0</v>
      </c>
      <c r="D1553" s="3">
        <v>0</v>
      </c>
      <c r="E1553" s="1"/>
      <c r="F1553" s="1"/>
      <c r="G1553" s="46" t="s">
        <v>664</v>
      </c>
      <c r="H1553" s="46" t="s">
        <v>299</v>
      </c>
      <c r="I1553" s="46" t="s">
        <v>946</v>
      </c>
      <c r="J1553" s="4">
        <f t="shared" si="48"/>
        <v>5</v>
      </c>
      <c r="K1553" s="4">
        <f t="shared" si="49"/>
        <v>5212</v>
      </c>
    </row>
    <row r="1554" spans="1:11" x14ac:dyDescent="0.25">
      <c r="A1554" s="4"/>
      <c r="B1554" s="4">
        <v>521205</v>
      </c>
      <c r="C1554" s="2">
        <v>0</v>
      </c>
      <c r="D1554" s="3">
        <v>0</v>
      </c>
      <c r="E1554" s="1"/>
      <c r="F1554" s="1"/>
      <c r="G1554" s="46" t="s">
        <v>665</v>
      </c>
      <c r="H1554" s="46" t="s">
        <v>299</v>
      </c>
      <c r="I1554" s="46" t="s">
        <v>946</v>
      </c>
      <c r="J1554" s="4">
        <f t="shared" si="48"/>
        <v>5</v>
      </c>
      <c r="K1554" s="4">
        <f t="shared" si="49"/>
        <v>5212</v>
      </c>
    </row>
    <row r="1555" spans="1:11" x14ac:dyDescent="0.25">
      <c r="A1555" s="4"/>
      <c r="B1555" s="4">
        <v>521206</v>
      </c>
      <c r="C1555" s="2">
        <v>0</v>
      </c>
      <c r="D1555" s="3">
        <v>0</v>
      </c>
      <c r="E1555" s="1"/>
      <c r="F1555" s="1"/>
      <c r="G1555" s="46" t="s">
        <v>666</v>
      </c>
      <c r="H1555" s="46" t="s">
        <v>299</v>
      </c>
      <c r="I1555" s="46" t="s">
        <v>946</v>
      </c>
      <c r="J1555" s="4">
        <f t="shared" si="48"/>
        <v>5</v>
      </c>
      <c r="K1555" s="4">
        <f t="shared" si="49"/>
        <v>5212</v>
      </c>
    </row>
    <row r="1556" spans="1:11" x14ac:dyDescent="0.25">
      <c r="A1556" s="4"/>
      <c r="B1556" s="4">
        <v>521207</v>
      </c>
      <c r="C1556" s="2">
        <v>0</v>
      </c>
      <c r="D1556" s="3">
        <v>0</v>
      </c>
      <c r="E1556" s="1"/>
      <c r="F1556" s="1"/>
      <c r="G1556" s="46" t="s">
        <v>77</v>
      </c>
      <c r="H1556" s="46" t="s">
        <v>299</v>
      </c>
      <c r="I1556" s="46" t="s">
        <v>946</v>
      </c>
      <c r="J1556" s="4">
        <f t="shared" si="48"/>
        <v>5</v>
      </c>
      <c r="K1556" s="4">
        <f t="shared" si="49"/>
        <v>5212</v>
      </c>
    </row>
    <row r="1557" spans="1:11" x14ac:dyDescent="0.25">
      <c r="A1557" s="4"/>
      <c r="B1557" s="4">
        <v>521208</v>
      </c>
      <c r="C1557" s="2">
        <v>0</v>
      </c>
      <c r="D1557" s="3">
        <v>0</v>
      </c>
      <c r="E1557" s="1"/>
      <c r="F1557" s="1"/>
      <c r="G1557" s="46" t="s">
        <v>236</v>
      </c>
      <c r="H1557" s="46" t="s">
        <v>299</v>
      </c>
      <c r="I1557" s="46" t="s">
        <v>946</v>
      </c>
      <c r="J1557" s="4">
        <f t="shared" si="48"/>
        <v>5</v>
      </c>
      <c r="K1557" s="4">
        <f t="shared" si="49"/>
        <v>5212</v>
      </c>
    </row>
    <row r="1558" spans="1:11" x14ac:dyDescent="0.25">
      <c r="A1558" s="4"/>
      <c r="B1558" s="4">
        <v>521209</v>
      </c>
      <c r="C1558" s="2">
        <v>0</v>
      </c>
      <c r="D1558" s="3">
        <v>0</v>
      </c>
      <c r="E1558" s="1"/>
      <c r="F1558" s="1"/>
      <c r="G1558" s="46" t="s">
        <v>404</v>
      </c>
      <c r="H1558" s="46" t="s">
        <v>299</v>
      </c>
      <c r="I1558" s="46" t="s">
        <v>946</v>
      </c>
      <c r="J1558" s="4">
        <f t="shared" si="48"/>
        <v>5</v>
      </c>
      <c r="K1558" s="4">
        <f t="shared" si="49"/>
        <v>5212</v>
      </c>
    </row>
    <row r="1559" spans="1:11" x14ac:dyDescent="0.25">
      <c r="A1559" s="4"/>
      <c r="B1559" s="4">
        <v>521210</v>
      </c>
      <c r="C1559" s="2">
        <v>0</v>
      </c>
      <c r="D1559" s="3">
        <v>0</v>
      </c>
      <c r="E1559" s="1"/>
      <c r="F1559" s="1"/>
      <c r="G1559" s="46" t="s">
        <v>667</v>
      </c>
      <c r="H1559" s="46" t="s">
        <v>299</v>
      </c>
      <c r="I1559" s="46" t="s">
        <v>946</v>
      </c>
      <c r="J1559" s="4">
        <f t="shared" si="48"/>
        <v>5</v>
      </c>
      <c r="K1559" s="4">
        <f t="shared" si="49"/>
        <v>5212</v>
      </c>
    </row>
    <row r="1560" spans="1:11" x14ac:dyDescent="0.25">
      <c r="A1560" s="4"/>
      <c r="B1560" s="4">
        <v>521211</v>
      </c>
      <c r="C1560" s="2">
        <v>0</v>
      </c>
      <c r="D1560" s="3">
        <v>0</v>
      </c>
      <c r="E1560" s="1"/>
      <c r="F1560" s="1"/>
      <c r="G1560" s="46" t="s">
        <v>668</v>
      </c>
      <c r="H1560" s="46" t="s">
        <v>299</v>
      </c>
      <c r="I1560" s="46" t="s">
        <v>946</v>
      </c>
      <c r="J1560" s="4">
        <f t="shared" si="48"/>
        <v>5</v>
      </c>
      <c r="K1560" s="4">
        <f t="shared" si="49"/>
        <v>5212</v>
      </c>
    </row>
    <row r="1561" spans="1:11" x14ac:dyDescent="0.25">
      <c r="A1561" s="4"/>
      <c r="B1561" s="4">
        <v>521212</v>
      </c>
      <c r="C1561" s="2">
        <v>0</v>
      </c>
      <c r="D1561" s="3">
        <v>0</v>
      </c>
      <c r="E1561" s="1"/>
      <c r="F1561" s="1"/>
      <c r="G1561" s="46" t="s">
        <v>669</v>
      </c>
      <c r="H1561" s="46" t="s">
        <v>299</v>
      </c>
      <c r="I1561" s="46" t="s">
        <v>946</v>
      </c>
      <c r="J1561" s="4">
        <f t="shared" si="48"/>
        <v>5</v>
      </c>
      <c r="K1561" s="4">
        <f t="shared" si="49"/>
        <v>5212</v>
      </c>
    </row>
    <row r="1562" spans="1:11" x14ac:dyDescent="0.25">
      <c r="A1562" s="4"/>
      <c r="B1562" s="4">
        <v>521213</v>
      </c>
      <c r="C1562" s="2">
        <v>0</v>
      </c>
      <c r="D1562" s="3">
        <v>0</v>
      </c>
      <c r="E1562" s="1"/>
      <c r="F1562" s="1"/>
      <c r="G1562" s="46" t="s">
        <v>670</v>
      </c>
      <c r="H1562" s="46" t="s">
        <v>299</v>
      </c>
      <c r="I1562" s="46" t="s">
        <v>946</v>
      </c>
      <c r="J1562" s="4">
        <f t="shared" si="48"/>
        <v>5</v>
      </c>
      <c r="K1562" s="4">
        <f t="shared" si="49"/>
        <v>5212</v>
      </c>
    </row>
    <row r="1563" spans="1:11" x14ac:dyDescent="0.25">
      <c r="A1563" s="4"/>
      <c r="B1563" s="4">
        <v>521214</v>
      </c>
      <c r="C1563" s="2">
        <v>0</v>
      </c>
      <c r="D1563" s="3">
        <v>0</v>
      </c>
      <c r="E1563" s="1"/>
      <c r="F1563" s="1"/>
      <c r="G1563" s="46" t="s">
        <v>671</v>
      </c>
      <c r="H1563" s="46" t="s">
        <v>299</v>
      </c>
      <c r="I1563" s="46" t="s">
        <v>946</v>
      </c>
      <c r="J1563" s="4">
        <f t="shared" si="48"/>
        <v>5</v>
      </c>
      <c r="K1563" s="4">
        <f t="shared" si="49"/>
        <v>5212</v>
      </c>
    </row>
    <row r="1564" spans="1:11" x14ac:dyDescent="0.25">
      <c r="A1564" s="4"/>
      <c r="B1564" s="4">
        <v>521215</v>
      </c>
      <c r="C1564" s="2">
        <v>0</v>
      </c>
      <c r="D1564" s="3">
        <v>0</v>
      </c>
      <c r="E1564" s="1"/>
      <c r="F1564" s="1"/>
      <c r="G1564" s="46" t="s">
        <v>672</v>
      </c>
      <c r="H1564" s="46" t="s">
        <v>299</v>
      </c>
      <c r="I1564" s="46" t="s">
        <v>946</v>
      </c>
      <c r="J1564" s="4">
        <f t="shared" si="48"/>
        <v>5</v>
      </c>
      <c r="K1564" s="4">
        <f t="shared" si="49"/>
        <v>5212</v>
      </c>
    </row>
    <row r="1565" spans="1:11" x14ac:dyDescent="0.25">
      <c r="A1565" s="4"/>
      <c r="B1565" s="4">
        <v>521216</v>
      </c>
      <c r="C1565" s="2">
        <v>0</v>
      </c>
      <c r="D1565" s="3">
        <v>0</v>
      </c>
      <c r="E1565" s="1"/>
      <c r="F1565" s="1"/>
      <c r="G1565" s="46" t="s">
        <v>673</v>
      </c>
      <c r="H1565" s="46" t="s">
        <v>299</v>
      </c>
      <c r="I1565" s="46" t="s">
        <v>946</v>
      </c>
      <c r="J1565" s="4">
        <f t="shared" si="48"/>
        <v>5</v>
      </c>
      <c r="K1565" s="4">
        <f t="shared" si="49"/>
        <v>5212</v>
      </c>
    </row>
    <row r="1566" spans="1:11" x14ac:dyDescent="0.25">
      <c r="A1566" s="4"/>
      <c r="B1566" s="4">
        <v>521301</v>
      </c>
      <c r="C1566" s="2">
        <v>0</v>
      </c>
      <c r="D1566" s="3">
        <v>0</v>
      </c>
      <c r="E1566" s="1"/>
      <c r="F1566" s="1"/>
      <c r="G1566" s="46" t="s">
        <v>674</v>
      </c>
      <c r="H1566" s="46" t="s">
        <v>99</v>
      </c>
      <c r="I1566" s="46" t="s">
        <v>946</v>
      </c>
      <c r="J1566" s="4">
        <f t="shared" si="48"/>
        <v>5</v>
      </c>
      <c r="K1566" s="4">
        <f t="shared" si="49"/>
        <v>5213</v>
      </c>
    </row>
    <row r="1567" spans="1:11" x14ac:dyDescent="0.25">
      <c r="A1567" s="4"/>
      <c r="B1567" s="4">
        <v>521302</v>
      </c>
      <c r="C1567" s="2">
        <v>0</v>
      </c>
      <c r="D1567" s="3">
        <v>0</v>
      </c>
      <c r="E1567" s="1"/>
      <c r="F1567" s="1"/>
      <c r="G1567" s="46" t="s">
        <v>675</v>
      </c>
      <c r="H1567" s="46" t="s">
        <v>99</v>
      </c>
      <c r="I1567" s="46" t="s">
        <v>946</v>
      </c>
      <c r="J1567" s="4">
        <f t="shared" si="48"/>
        <v>5</v>
      </c>
      <c r="K1567" s="4">
        <f t="shared" si="49"/>
        <v>5213</v>
      </c>
    </row>
    <row r="1568" spans="1:11" x14ac:dyDescent="0.25">
      <c r="A1568" s="4"/>
      <c r="B1568" s="4">
        <v>521303</v>
      </c>
      <c r="C1568" s="2">
        <v>0</v>
      </c>
      <c r="D1568" s="3">
        <v>0</v>
      </c>
      <c r="E1568" s="1"/>
      <c r="F1568" s="1"/>
      <c r="G1568" s="46" t="s">
        <v>676</v>
      </c>
      <c r="H1568" s="46" t="s">
        <v>99</v>
      </c>
      <c r="I1568" s="46" t="s">
        <v>946</v>
      </c>
      <c r="J1568" s="4">
        <f t="shared" si="48"/>
        <v>5</v>
      </c>
      <c r="K1568" s="4">
        <f t="shared" si="49"/>
        <v>5213</v>
      </c>
    </row>
    <row r="1569" spans="1:11" x14ac:dyDescent="0.25">
      <c r="A1569" s="4"/>
      <c r="B1569" s="4">
        <v>521304</v>
      </c>
      <c r="C1569" s="2">
        <v>0</v>
      </c>
      <c r="D1569" s="3">
        <v>0</v>
      </c>
      <c r="E1569" s="1"/>
      <c r="F1569" s="1"/>
      <c r="G1569" s="46" t="s">
        <v>546</v>
      </c>
      <c r="H1569" s="46" t="s">
        <v>99</v>
      </c>
      <c r="I1569" s="46" t="s">
        <v>946</v>
      </c>
      <c r="J1569" s="4">
        <f t="shared" si="48"/>
        <v>5</v>
      </c>
      <c r="K1569" s="4">
        <f t="shared" si="49"/>
        <v>5213</v>
      </c>
    </row>
    <row r="1570" spans="1:11" x14ac:dyDescent="0.25">
      <c r="A1570" s="4"/>
      <c r="B1570" s="4">
        <v>521305</v>
      </c>
      <c r="C1570" s="2">
        <v>0</v>
      </c>
      <c r="D1570" s="3">
        <v>0</v>
      </c>
      <c r="E1570" s="1"/>
      <c r="F1570" s="1"/>
      <c r="G1570" s="46" t="s">
        <v>677</v>
      </c>
      <c r="H1570" s="46" t="s">
        <v>99</v>
      </c>
      <c r="I1570" s="46" t="s">
        <v>946</v>
      </c>
      <c r="J1570" s="4">
        <f t="shared" si="48"/>
        <v>5</v>
      </c>
      <c r="K1570" s="4">
        <f t="shared" si="49"/>
        <v>5213</v>
      </c>
    </row>
    <row r="1571" spans="1:11" x14ac:dyDescent="0.25">
      <c r="A1571" s="4"/>
      <c r="B1571" s="4">
        <v>521306</v>
      </c>
      <c r="C1571" s="2">
        <v>0</v>
      </c>
      <c r="D1571" s="3">
        <v>0</v>
      </c>
      <c r="E1571" s="1"/>
      <c r="F1571" s="1"/>
      <c r="G1571" s="46" t="s">
        <v>678</v>
      </c>
      <c r="H1571" s="46" t="s">
        <v>99</v>
      </c>
      <c r="I1571" s="46" t="s">
        <v>946</v>
      </c>
      <c r="J1571" s="4">
        <f t="shared" si="48"/>
        <v>5</v>
      </c>
      <c r="K1571" s="4">
        <f t="shared" si="49"/>
        <v>5213</v>
      </c>
    </row>
    <row r="1572" spans="1:11" x14ac:dyDescent="0.25">
      <c r="A1572" s="4"/>
      <c r="B1572" s="4">
        <v>521307</v>
      </c>
      <c r="C1572" s="2">
        <v>0</v>
      </c>
      <c r="D1572" s="3">
        <v>0</v>
      </c>
      <c r="E1572" s="1"/>
      <c r="F1572" s="1"/>
      <c r="G1572" s="46" t="s">
        <v>679</v>
      </c>
      <c r="H1572" s="46" t="s">
        <v>99</v>
      </c>
      <c r="I1572" s="46" t="s">
        <v>946</v>
      </c>
      <c r="J1572" s="4">
        <f t="shared" si="48"/>
        <v>5</v>
      </c>
      <c r="K1572" s="4">
        <f t="shared" si="49"/>
        <v>5213</v>
      </c>
    </row>
    <row r="1573" spans="1:11" x14ac:dyDescent="0.25">
      <c r="A1573" s="4"/>
      <c r="B1573" s="4">
        <v>521308</v>
      </c>
      <c r="C1573" s="2">
        <v>0</v>
      </c>
      <c r="D1573" s="3">
        <v>0</v>
      </c>
      <c r="E1573" s="1"/>
      <c r="F1573" s="1"/>
      <c r="G1573" s="46" t="s">
        <v>680</v>
      </c>
      <c r="H1573" s="46" t="s">
        <v>99</v>
      </c>
      <c r="I1573" s="46" t="s">
        <v>946</v>
      </c>
      <c r="J1573" s="4">
        <f t="shared" si="48"/>
        <v>5</v>
      </c>
      <c r="K1573" s="4">
        <f t="shared" si="49"/>
        <v>5213</v>
      </c>
    </row>
    <row r="1574" spans="1:11" x14ac:dyDescent="0.25">
      <c r="A1574" s="4"/>
      <c r="B1574" s="4">
        <v>521309</v>
      </c>
      <c r="C1574" s="2">
        <v>0</v>
      </c>
      <c r="D1574" s="3">
        <v>0</v>
      </c>
      <c r="E1574" s="1"/>
      <c r="F1574" s="1"/>
      <c r="G1574" s="46" t="s">
        <v>681</v>
      </c>
      <c r="H1574" s="46" t="s">
        <v>99</v>
      </c>
      <c r="I1574" s="46" t="s">
        <v>946</v>
      </c>
      <c r="J1574" s="4">
        <f t="shared" si="48"/>
        <v>5</v>
      </c>
      <c r="K1574" s="4">
        <f t="shared" si="49"/>
        <v>5213</v>
      </c>
    </row>
    <row r="1575" spans="1:11" x14ac:dyDescent="0.25">
      <c r="A1575" s="4"/>
      <c r="B1575" s="4">
        <v>521310</v>
      </c>
      <c r="C1575" s="2">
        <v>0</v>
      </c>
      <c r="D1575" s="3">
        <v>0</v>
      </c>
      <c r="E1575" s="1"/>
      <c r="F1575" s="1"/>
      <c r="G1575" s="46" t="s">
        <v>682</v>
      </c>
      <c r="H1575" s="46" t="s">
        <v>99</v>
      </c>
      <c r="I1575" s="46" t="s">
        <v>946</v>
      </c>
      <c r="J1575" s="4">
        <f t="shared" si="48"/>
        <v>5</v>
      </c>
      <c r="K1575" s="4">
        <f t="shared" si="49"/>
        <v>5213</v>
      </c>
    </row>
    <row r="1576" spans="1:11" x14ac:dyDescent="0.25">
      <c r="A1576" s="4"/>
      <c r="B1576" s="4">
        <v>521311</v>
      </c>
      <c r="C1576" s="2">
        <v>0</v>
      </c>
      <c r="D1576" s="3">
        <v>0</v>
      </c>
      <c r="E1576" s="1"/>
      <c r="F1576" s="1"/>
      <c r="G1576" s="46" t="s">
        <v>683</v>
      </c>
      <c r="H1576" s="46" t="s">
        <v>99</v>
      </c>
      <c r="I1576" s="46" t="s">
        <v>946</v>
      </c>
      <c r="J1576" s="4">
        <f t="shared" si="48"/>
        <v>5</v>
      </c>
      <c r="K1576" s="4">
        <f t="shared" si="49"/>
        <v>5213</v>
      </c>
    </row>
    <row r="1577" spans="1:11" x14ac:dyDescent="0.25">
      <c r="A1577" s="4"/>
      <c r="B1577" s="4">
        <v>521312</v>
      </c>
      <c r="C1577" s="2">
        <v>0</v>
      </c>
      <c r="D1577" s="3">
        <v>0</v>
      </c>
      <c r="E1577" s="1"/>
      <c r="F1577" s="1"/>
      <c r="G1577" s="46" t="s">
        <v>684</v>
      </c>
      <c r="H1577" s="46" t="s">
        <v>99</v>
      </c>
      <c r="I1577" s="46" t="s">
        <v>946</v>
      </c>
      <c r="J1577" s="4">
        <f t="shared" si="48"/>
        <v>5</v>
      </c>
      <c r="K1577" s="4">
        <f t="shared" si="49"/>
        <v>5213</v>
      </c>
    </row>
    <row r="1578" spans="1:11" x14ac:dyDescent="0.25">
      <c r="A1578" s="4"/>
      <c r="B1578" s="4">
        <v>521313</v>
      </c>
      <c r="C1578" s="2">
        <v>0</v>
      </c>
      <c r="D1578" s="3">
        <v>0</v>
      </c>
      <c r="E1578" s="1"/>
      <c r="F1578" s="1"/>
      <c r="G1578" s="46" t="s">
        <v>550</v>
      </c>
      <c r="H1578" s="46" t="s">
        <v>99</v>
      </c>
      <c r="I1578" s="46" t="s">
        <v>946</v>
      </c>
      <c r="J1578" s="4">
        <f t="shared" si="48"/>
        <v>5</v>
      </c>
      <c r="K1578" s="4">
        <f t="shared" si="49"/>
        <v>5213</v>
      </c>
    </row>
    <row r="1579" spans="1:11" x14ac:dyDescent="0.25">
      <c r="A1579" s="4"/>
      <c r="B1579" s="4">
        <v>521401</v>
      </c>
      <c r="C1579" s="2">
        <v>0</v>
      </c>
      <c r="D1579" s="3">
        <v>0</v>
      </c>
      <c r="E1579" s="1"/>
      <c r="F1579" s="1"/>
      <c r="G1579" s="46" t="s">
        <v>685</v>
      </c>
      <c r="H1579" s="46" t="s">
        <v>293</v>
      </c>
      <c r="I1579" s="46" t="s">
        <v>946</v>
      </c>
      <c r="J1579" s="4">
        <f t="shared" si="48"/>
        <v>5</v>
      </c>
      <c r="K1579" s="4">
        <f t="shared" si="49"/>
        <v>5214</v>
      </c>
    </row>
    <row r="1580" spans="1:11" x14ac:dyDescent="0.25">
      <c r="A1580" s="4"/>
      <c r="B1580" s="4">
        <v>521402</v>
      </c>
      <c r="C1580" s="2">
        <v>0</v>
      </c>
      <c r="D1580" s="3">
        <v>0</v>
      </c>
      <c r="E1580" s="1"/>
      <c r="F1580" s="1"/>
      <c r="G1580" s="46" t="s">
        <v>686</v>
      </c>
      <c r="H1580" s="46" t="s">
        <v>293</v>
      </c>
      <c r="I1580" s="46" t="s">
        <v>946</v>
      </c>
      <c r="J1580" s="4">
        <f t="shared" si="48"/>
        <v>5</v>
      </c>
      <c r="K1580" s="4">
        <f t="shared" si="49"/>
        <v>5214</v>
      </c>
    </row>
    <row r="1581" spans="1:11" x14ac:dyDescent="0.25">
      <c r="A1581" s="4"/>
      <c r="B1581" s="4">
        <v>521403</v>
      </c>
      <c r="C1581" s="2">
        <v>0</v>
      </c>
      <c r="D1581" s="3">
        <v>0</v>
      </c>
      <c r="E1581" s="1"/>
      <c r="F1581" s="1"/>
      <c r="G1581" s="46" t="s">
        <v>687</v>
      </c>
      <c r="H1581" s="46" t="s">
        <v>293</v>
      </c>
      <c r="I1581" s="46" t="s">
        <v>946</v>
      </c>
      <c r="J1581" s="4">
        <f t="shared" si="48"/>
        <v>5</v>
      </c>
      <c r="K1581" s="4">
        <f t="shared" si="49"/>
        <v>5214</v>
      </c>
    </row>
    <row r="1582" spans="1:11" x14ac:dyDescent="0.25">
      <c r="A1582" s="4"/>
      <c r="B1582" s="4">
        <v>521404</v>
      </c>
      <c r="C1582" s="2">
        <v>0</v>
      </c>
      <c r="D1582" s="3">
        <v>0</v>
      </c>
      <c r="E1582" s="1"/>
      <c r="F1582" s="1"/>
      <c r="G1582" s="46" t="s">
        <v>688</v>
      </c>
      <c r="H1582" s="46" t="s">
        <v>293</v>
      </c>
      <c r="I1582" s="46" t="s">
        <v>946</v>
      </c>
      <c r="J1582" s="4">
        <f t="shared" si="48"/>
        <v>5</v>
      </c>
      <c r="K1582" s="4">
        <f t="shared" si="49"/>
        <v>5214</v>
      </c>
    </row>
    <row r="1583" spans="1:11" x14ac:dyDescent="0.25">
      <c r="A1583" s="4"/>
      <c r="B1583" s="4">
        <v>521405</v>
      </c>
      <c r="C1583" s="2">
        <v>0</v>
      </c>
      <c r="D1583" s="3">
        <v>0</v>
      </c>
      <c r="E1583" s="1"/>
      <c r="F1583" s="1"/>
      <c r="G1583" s="46" t="s">
        <v>689</v>
      </c>
      <c r="H1583" s="46" t="s">
        <v>293</v>
      </c>
      <c r="I1583" s="46" t="s">
        <v>946</v>
      </c>
      <c r="J1583" s="4">
        <f t="shared" si="48"/>
        <v>5</v>
      </c>
      <c r="K1583" s="4">
        <f t="shared" si="49"/>
        <v>5214</v>
      </c>
    </row>
    <row r="1584" spans="1:11" x14ac:dyDescent="0.25">
      <c r="A1584" s="4"/>
      <c r="B1584" s="4">
        <v>521406</v>
      </c>
      <c r="C1584" s="2">
        <v>0</v>
      </c>
      <c r="D1584" s="3">
        <v>0</v>
      </c>
      <c r="E1584" s="1"/>
      <c r="F1584" s="1"/>
      <c r="G1584" s="46" t="s">
        <v>690</v>
      </c>
      <c r="H1584" s="46" t="s">
        <v>293</v>
      </c>
      <c r="I1584" s="46" t="s">
        <v>946</v>
      </c>
      <c r="J1584" s="4">
        <f t="shared" si="48"/>
        <v>5</v>
      </c>
      <c r="K1584" s="4">
        <f t="shared" si="49"/>
        <v>5214</v>
      </c>
    </row>
    <row r="1585" spans="1:11" x14ac:dyDescent="0.25">
      <c r="A1585" s="4"/>
      <c r="B1585" s="4">
        <v>521501</v>
      </c>
      <c r="C1585" s="2">
        <v>0</v>
      </c>
      <c r="D1585" s="3">
        <v>0</v>
      </c>
      <c r="E1585" s="1"/>
      <c r="F1585" s="1"/>
      <c r="G1585" s="46" t="s">
        <v>72</v>
      </c>
      <c r="H1585" s="46" t="s">
        <v>890</v>
      </c>
      <c r="I1585" s="46" t="s">
        <v>946</v>
      </c>
      <c r="J1585" s="4">
        <f t="shared" si="48"/>
        <v>5</v>
      </c>
      <c r="K1585" s="4">
        <f t="shared" si="49"/>
        <v>5215</v>
      </c>
    </row>
    <row r="1586" spans="1:11" x14ac:dyDescent="0.25">
      <c r="A1586" s="4"/>
      <c r="B1586" s="4">
        <v>521502</v>
      </c>
      <c r="C1586" s="2">
        <v>0</v>
      </c>
      <c r="D1586" s="3">
        <v>0</v>
      </c>
      <c r="E1586" s="1"/>
      <c r="F1586" s="1"/>
      <c r="G1586" s="46" t="s">
        <v>230</v>
      </c>
      <c r="H1586" s="46" t="s">
        <v>890</v>
      </c>
      <c r="I1586" s="46" t="s">
        <v>946</v>
      </c>
      <c r="J1586" s="4">
        <f t="shared" si="48"/>
        <v>5</v>
      </c>
      <c r="K1586" s="4">
        <f t="shared" si="49"/>
        <v>5215</v>
      </c>
    </row>
    <row r="1587" spans="1:11" x14ac:dyDescent="0.25">
      <c r="A1587" s="4"/>
      <c r="B1587" s="4">
        <v>521503</v>
      </c>
      <c r="C1587" s="2">
        <v>0</v>
      </c>
      <c r="D1587" s="3">
        <v>0</v>
      </c>
      <c r="E1587" s="1"/>
      <c r="F1587" s="1"/>
      <c r="G1587" s="46" t="s">
        <v>231</v>
      </c>
      <c r="H1587" s="46" t="s">
        <v>890</v>
      </c>
      <c r="I1587" s="46" t="s">
        <v>946</v>
      </c>
      <c r="J1587" s="4">
        <f t="shared" si="48"/>
        <v>5</v>
      </c>
      <c r="K1587" s="4">
        <f t="shared" si="49"/>
        <v>5215</v>
      </c>
    </row>
    <row r="1588" spans="1:11" x14ac:dyDescent="0.25">
      <c r="A1588" s="4"/>
      <c r="B1588" s="4">
        <v>521504</v>
      </c>
      <c r="C1588" s="2">
        <v>0</v>
      </c>
      <c r="D1588" s="3">
        <v>0</v>
      </c>
      <c r="E1588" s="1"/>
      <c r="F1588" s="1"/>
      <c r="G1588" s="46" t="s">
        <v>403</v>
      </c>
      <c r="H1588" s="46" t="s">
        <v>890</v>
      </c>
      <c r="I1588" s="46" t="s">
        <v>946</v>
      </c>
      <c r="J1588" s="4">
        <f t="shared" si="48"/>
        <v>5</v>
      </c>
      <c r="K1588" s="4">
        <f t="shared" si="49"/>
        <v>5215</v>
      </c>
    </row>
    <row r="1589" spans="1:11" x14ac:dyDescent="0.25">
      <c r="A1589" s="4"/>
      <c r="B1589" s="4">
        <v>521505</v>
      </c>
      <c r="C1589" s="2">
        <v>0</v>
      </c>
      <c r="D1589" s="3">
        <v>0</v>
      </c>
      <c r="E1589" s="1"/>
      <c r="F1589" s="1"/>
      <c r="G1589" s="46" t="s">
        <v>75</v>
      </c>
      <c r="H1589" s="46" t="s">
        <v>890</v>
      </c>
      <c r="I1589" s="46" t="s">
        <v>946</v>
      </c>
      <c r="J1589" s="4">
        <f t="shared" si="48"/>
        <v>5</v>
      </c>
      <c r="K1589" s="4">
        <f t="shared" si="49"/>
        <v>5215</v>
      </c>
    </row>
    <row r="1590" spans="1:11" x14ac:dyDescent="0.25">
      <c r="A1590" s="4"/>
      <c r="B1590" s="4">
        <v>521506</v>
      </c>
      <c r="C1590" s="2">
        <v>0</v>
      </c>
      <c r="D1590" s="3">
        <v>0</v>
      </c>
      <c r="E1590" s="1"/>
      <c r="F1590" s="1"/>
      <c r="G1590" s="46" t="s">
        <v>232</v>
      </c>
      <c r="H1590" s="46" t="s">
        <v>890</v>
      </c>
      <c r="I1590" s="46" t="s">
        <v>946</v>
      </c>
      <c r="J1590" s="4">
        <f t="shared" si="48"/>
        <v>5</v>
      </c>
      <c r="K1590" s="4">
        <f t="shared" si="49"/>
        <v>5215</v>
      </c>
    </row>
    <row r="1591" spans="1:11" x14ac:dyDescent="0.25">
      <c r="A1591" s="4"/>
      <c r="B1591" s="4">
        <v>521507</v>
      </c>
      <c r="C1591" s="2">
        <v>0</v>
      </c>
      <c r="D1591" s="3">
        <v>0</v>
      </c>
      <c r="E1591" s="1"/>
      <c r="F1591" s="1"/>
      <c r="G1591" s="46" t="s">
        <v>234</v>
      </c>
      <c r="H1591" s="46" t="s">
        <v>890</v>
      </c>
      <c r="I1591" s="46" t="s">
        <v>946</v>
      </c>
      <c r="J1591" s="4">
        <f t="shared" si="48"/>
        <v>5</v>
      </c>
      <c r="K1591" s="4">
        <f t="shared" si="49"/>
        <v>5215</v>
      </c>
    </row>
    <row r="1592" spans="1:11" x14ac:dyDescent="0.25">
      <c r="A1592" s="4"/>
      <c r="B1592" s="4">
        <v>521508</v>
      </c>
      <c r="C1592" s="2">
        <v>0</v>
      </c>
      <c r="D1592" s="3">
        <v>0</v>
      </c>
      <c r="E1592" s="1"/>
      <c r="F1592" s="1"/>
      <c r="G1592" s="46" t="s">
        <v>691</v>
      </c>
      <c r="H1592" s="46" t="s">
        <v>890</v>
      </c>
      <c r="I1592" s="46" t="s">
        <v>946</v>
      </c>
      <c r="J1592" s="4">
        <f t="shared" si="48"/>
        <v>5</v>
      </c>
      <c r="K1592" s="4">
        <f t="shared" si="49"/>
        <v>5215</v>
      </c>
    </row>
    <row r="1593" spans="1:11" x14ac:dyDescent="0.25">
      <c r="A1593" s="4"/>
      <c r="B1593" s="4">
        <v>521509</v>
      </c>
      <c r="C1593" s="2">
        <v>0</v>
      </c>
      <c r="D1593" s="3">
        <v>0</v>
      </c>
      <c r="E1593" s="1"/>
      <c r="F1593" s="1"/>
      <c r="G1593" s="46" t="s">
        <v>77</v>
      </c>
      <c r="H1593" s="46" t="s">
        <v>890</v>
      </c>
      <c r="I1593" s="46" t="s">
        <v>946</v>
      </c>
      <c r="J1593" s="4">
        <f t="shared" si="48"/>
        <v>5</v>
      </c>
      <c r="K1593" s="4">
        <f t="shared" si="49"/>
        <v>5215</v>
      </c>
    </row>
    <row r="1594" spans="1:11" x14ac:dyDescent="0.25">
      <c r="A1594" s="4"/>
      <c r="B1594" s="4">
        <v>521510</v>
      </c>
      <c r="C1594" s="2">
        <v>0</v>
      </c>
      <c r="D1594" s="3">
        <v>0</v>
      </c>
      <c r="E1594" s="1"/>
      <c r="F1594" s="1"/>
      <c r="G1594" s="46" t="s">
        <v>238</v>
      </c>
      <c r="H1594" s="46" t="s">
        <v>890</v>
      </c>
      <c r="I1594" s="46" t="s">
        <v>946</v>
      </c>
      <c r="J1594" s="4">
        <f t="shared" si="48"/>
        <v>5</v>
      </c>
      <c r="K1594" s="4">
        <f t="shared" si="49"/>
        <v>5215</v>
      </c>
    </row>
    <row r="1595" spans="1:11" x14ac:dyDescent="0.25">
      <c r="A1595" s="4"/>
      <c r="B1595" s="4">
        <v>521511</v>
      </c>
      <c r="C1595" s="2">
        <v>0</v>
      </c>
      <c r="D1595" s="3">
        <v>0</v>
      </c>
      <c r="E1595" s="1"/>
      <c r="F1595" s="1"/>
      <c r="G1595" s="46" t="s">
        <v>406</v>
      </c>
      <c r="H1595" s="46" t="s">
        <v>890</v>
      </c>
      <c r="I1595" s="46" t="s">
        <v>946</v>
      </c>
      <c r="J1595" s="4">
        <f t="shared" si="48"/>
        <v>5</v>
      </c>
      <c r="K1595" s="4">
        <f t="shared" si="49"/>
        <v>5215</v>
      </c>
    </row>
    <row r="1596" spans="1:11" x14ac:dyDescent="0.25">
      <c r="A1596" s="4"/>
      <c r="B1596" s="4">
        <v>521512</v>
      </c>
      <c r="C1596" s="2">
        <v>0</v>
      </c>
      <c r="D1596" s="3">
        <v>0</v>
      </c>
      <c r="E1596" s="1"/>
      <c r="F1596" s="1"/>
      <c r="G1596" s="46" t="s">
        <v>692</v>
      </c>
      <c r="H1596" s="46" t="s">
        <v>890</v>
      </c>
      <c r="I1596" s="46" t="s">
        <v>946</v>
      </c>
      <c r="J1596" s="4">
        <f t="shared" si="48"/>
        <v>5</v>
      </c>
      <c r="K1596" s="4">
        <f t="shared" si="49"/>
        <v>5215</v>
      </c>
    </row>
    <row r="1597" spans="1:11" x14ac:dyDescent="0.25">
      <c r="A1597" s="4"/>
      <c r="B1597" s="4">
        <v>521601</v>
      </c>
      <c r="C1597" s="2">
        <v>0</v>
      </c>
      <c r="D1597" s="3">
        <v>0</v>
      </c>
      <c r="E1597" s="1"/>
      <c r="F1597" s="1"/>
      <c r="G1597" s="46" t="s">
        <v>693</v>
      </c>
      <c r="H1597" s="46" t="s">
        <v>903</v>
      </c>
      <c r="I1597" s="46" t="s">
        <v>946</v>
      </c>
      <c r="J1597" s="4">
        <f t="shared" si="48"/>
        <v>5</v>
      </c>
      <c r="K1597" s="4">
        <f t="shared" si="49"/>
        <v>5216</v>
      </c>
    </row>
    <row r="1598" spans="1:11" x14ac:dyDescent="0.25">
      <c r="A1598" s="4"/>
      <c r="B1598" s="4">
        <v>521602</v>
      </c>
      <c r="C1598" s="2">
        <v>0</v>
      </c>
      <c r="D1598" s="3">
        <v>0</v>
      </c>
      <c r="E1598" s="1"/>
      <c r="F1598" s="1"/>
      <c r="G1598" s="46" t="s">
        <v>694</v>
      </c>
      <c r="H1598" s="46" t="s">
        <v>903</v>
      </c>
      <c r="I1598" s="46" t="s">
        <v>946</v>
      </c>
      <c r="J1598" s="4">
        <f t="shared" si="48"/>
        <v>5</v>
      </c>
      <c r="K1598" s="4">
        <f t="shared" si="49"/>
        <v>5216</v>
      </c>
    </row>
    <row r="1599" spans="1:11" x14ac:dyDescent="0.25">
      <c r="A1599" s="4"/>
      <c r="B1599" s="4">
        <v>521603</v>
      </c>
      <c r="C1599" s="2">
        <v>0</v>
      </c>
      <c r="D1599" s="3">
        <v>0</v>
      </c>
      <c r="E1599" s="1"/>
      <c r="F1599" s="1"/>
      <c r="G1599" s="46" t="s">
        <v>695</v>
      </c>
      <c r="H1599" s="46" t="s">
        <v>903</v>
      </c>
      <c r="I1599" s="46" t="s">
        <v>946</v>
      </c>
      <c r="J1599" s="4">
        <f t="shared" si="48"/>
        <v>5</v>
      </c>
      <c r="K1599" s="4">
        <f t="shared" si="49"/>
        <v>5216</v>
      </c>
    </row>
    <row r="1600" spans="1:11" x14ac:dyDescent="0.25">
      <c r="A1600" s="4"/>
      <c r="B1600" s="4">
        <v>521604</v>
      </c>
      <c r="C1600" s="2">
        <v>0</v>
      </c>
      <c r="D1600" s="3">
        <v>0</v>
      </c>
      <c r="E1600" s="1"/>
      <c r="F1600" s="1"/>
      <c r="G1600" s="46" t="s">
        <v>696</v>
      </c>
      <c r="H1600" s="46" t="s">
        <v>903</v>
      </c>
      <c r="I1600" s="46" t="s">
        <v>946</v>
      </c>
      <c r="J1600" s="4">
        <f t="shared" si="48"/>
        <v>5</v>
      </c>
      <c r="K1600" s="4">
        <f t="shared" si="49"/>
        <v>5216</v>
      </c>
    </row>
    <row r="1601" spans="1:11" x14ac:dyDescent="0.25">
      <c r="A1601" s="4"/>
      <c r="B1601" s="4">
        <v>521701</v>
      </c>
      <c r="C1601" s="2">
        <v>0</v>
      </c>
      <c r="D1601" s="3">
        <v>0</v>
      </c>
      <c r="E1601" s="1"/>
      <c r="F1601" s="1"/>
      <c r="G1601" s="46" t="s">
        <v>697</v>
      </c>
      <c r="H1601" s="46" t="s">
        <v>892</v>
      </c>
      <c r="I1601" s="46" t="s">
        <v>946</v>
      </c>
      <c r="J1601" s="4">
        <f t="shared" si="48"/>
        <v>5</v>
      </c>
      <c r="K1601" s="4">
        <f t="shared" si="49"/>
        <v>5217</v>
      </c>
    </row>
    <row r="1602" spans="1:11" x14ac:dyDescent="0.25">
      <c r="A1602" s="4"/>
      <c r="B1602" s="4">
        <v>521702</v>
      </c>
      <c r="C1602" s="2">
        <v>0</v>
      </c>
      <c r="D1602" s="3">
        <v>0</v>
      </c>
      <c r="E1602" s="1"/>
      <c r="F1602" s="1"/>
      <c r="G1602" s="46" t="s">
        <v>698</v>
      </c>
      <c r="H1602" s="46" t="s">
        <v>892</v>
      </c>
      <c r="I1602" s="46" t="s">
        <v>946</v>
      </c>
      <c r="J1602" s="4">
        <f t="shared" si="48"/>
        <v>5</v>
      </c>
      <c r="K1602" s="4">
        <f t="shared" si="49"/>
        <v>5217</v>
      </c>
    </row>
    <row r="1603" spans="1:11" x14ac:dyDescent="0.25">
      <c r="A1603" s="4"/>
      <c r="B1603" s="4">
        <v>521703</v>
      </c>
      <c r="C1603" s="2">
        <v>0</v>
      </c>
      <c r="D1603" s="3">
        <v>0</v>
      </c>
      <c r="E1603" s="1"/>
      <c r="F1603" s="1"/>
      <c r="G1603" s="46" t="s">
        <v>699</v>
      </c>
      <c r="H1603" s="46" t="s">
        <v>892</v>
      </c>
      <c r="I1603" s="46" t="s">
        <v>946</v>
      </c>
      <c r="J1603" s="4">
        <f t="shared" si="48"/>
        <v>5</v>
      </c>
      <c r="K1603" s="4">
        <f t="shared" si="49"/>
        <v>5217</v>
      </c>
    </row>
    <row r="1604" spans="1:11" x14ac:dyDescent="0.25">
      <c r="A1604" s="4"/>
      <c r="B1604" s="4">
        <v>521704</v>
      </c>
      <c r="C1604" s="2">
        <v>0</v>
      </c>
      <c r="D1604" s="3">
        <v>0</v>
      </c>
      <c r="E1604" s="1"/>
      <c r="F1604" s="1"/>
      <c r="G1604" s="46" t="s">
        <v>700</v>
      </c>
      <c r="H1604" s="46" t="s">
        <v>892</v>
      </c>
      <c r="I1604" s="46" t="s">
        <v>946</v>
      </c>
      <c r="J1604" s="4">
        <f t="shared" ref="J1604:J1667" si="50">+VALUE(LEFT(B1604,1))</f>
        <v>5</v>
      </c>
      <c r="K1604" s="4">
        <f t="shared" ref="K1604:K1667" si="51">+VALUE(LEFT(B1604,4))</f>
        <v>5217</v>
      </c>
    </row>
    <row r="1605" spans="1:11" x14ac:dyDescent="0.25">
      <c r="A1605" s="4"/>
      <c r="B1605" s="4">
        <v>521705</v>
      </c>
      <c r="C1605" s="2">
        <v>0</v>
      </c>
      <c r="D1605" s="3">
        <v>0</v>
      </c>
      <c r="E1605" s="1"/>
      <c r="F1605" s="1"/>
      <c r="G1605" s="46" t="s">
        <v>701</v>
      </c>
      <c r="H1605" s="46" t="s">
        <v>892</v>
      </c>
      <c r="I1605" s="46" t="s">
        <v>946</v>
      </c>
      <c r="J1605" s="4">
        <f t="shared" si="50"/>
        <v>5</v>
      </c>
      <c r="K1605" s="4">
        <f t="shared" si="51"/>
        <v>5217</v>
      </c>
    </row>
    <row r="1606" spans="1:11" ht="30" x14ac:dyDescent="0.25">
      <c r="A1606" s="4"/>
      <c r="B1606" s="4">
        <v>521801</v>
      </c>
      <c r="C1606" s="2">
        <v>0</v>
      </c>
      <c r="D1606" s="3">
        <v>0</v>
      </c>
      <c r="E1606" s="1"/>
      <c r="F1606" s="1"/>
      <c r="G1606" s="46" t="s">
        <v>239</v>
      </c>
      <c r="H1606" s="46" t="s">
        <v>893</v>
      </c>
      <c r="I1606" s="46" t="s">
        <v>946</v>
      </c>
      <c r="J1606" s="4">
        <f t="shared" si="50"/>
        <v>5</v>
      </c>
      <c r="K1606" s="4">
        <f t="shared" si="51"/>
        <v>5218</v>
      </c>
    </row>
    <row r="1607" spans="1:11" ht="30" x14ac:dyDescent="0.25">
      <c r="A1607" s="4"/>
      <c r="B1607" s="4">
        <v>521802</v>
      </c>
      <c r="C1607" s="2">
        <v>0</v>
      </c>
      <c r="D1607" s="3">
        <v>0</v>
      </c>
      <c r="E1607" s="1"/>
      <c r="F1607" s="1"/>
      <c r="G1607" s="46" t="s">
        <v>231</v>
      </c>
      <c r="H1607" s="46" t="s">
        <v>893</v>
      </c>
      <c r="I1607" s="46" t="s">
        <v>946</v>
      </c>
      <c r="J1607" s="4">
        <f t="shared" si="50"/>
        <v>5</v>
      </c>
      <c r="K1607" s="4">
        <f t="shared" si="51"/>
        <v>5218</v>
      </c>
    </row>
    <row r="1608" spans="1:11" ht="30" x14ac:dyDescent="0.25">
      <c r="A1608" s="4"/>
      <c r="B1608" s="4">
        <v>521803</v>
      </c>
      <c r="C1608" s="2">
        <v>0</v>
      </c>
      <c r="D1608" s="3">
        <v>0</v>
      </c>
      <c r="E1608" s="1"/>
      <c r="F1608" s="1"/>
      <c r="G1608" s="46" t="s">
        <v>75</v>
      </c>
      <c r="H1608" s="46" t="s">
        <v>893</v>
      </c>
      <c r="I1608" s="46" t="s">
        <v>946</v>
      </c>
      <c r="J1608" s="4">
        <f t="shared" si="50"/>
        <v>5</v>
      </c>
      <c r="K1608" s="4">
        <f t="shared" si="51"/>
        <v>5218</v>
      </c>
    </row>
    <row r="1609" spans="1:11" ht="30" x14ac:dyDescent="0.25">
      <c r="A1609" s="4"/>
      <c r="B1609" s="4">
        <v>521804</v>
      </c>
      <c r="C1609" s="2">
        <v>0</v>
      </c>
      <c r="D1609" s="3">
        <v>0</v>
      </c>
      <c r="E1609" s="1"/>
      <c r="F1609" s="1"/>
      <c r="G1609" s="46" t="s">
        <v>232</v>
      </c>
      <c r="H1609" s="46" t="s">
        <v>893</v>
      </c>
      <c r="I1609" s="46" t="s">
        <v>946</v>
      </c>
      <c r="J1609" s="4">
        <f t="shared" si="50"/>
        <v>5</v>
      </c>
      <c r="K1609" s="4">
        <f t="shared" si="51"/>
        <v>5218</v>
      </c>
    </row>
    <row r="1610" spans="1:11" ht="30" x14ac:dyDescent="0.25">
      <c r="A1610" s="4"/>
      <c r="B1610" s="4">
        <v>521805</v>
      </c>
      <c r="C1610" s="2">
        <v>0</v>
      </c>
      <c r="D1610" s="3">
        <v>0</v>
      </c>
      <c r="E1610" s="1"/>
      <c r="F1610" s="1"/>
      <c r="G1610" s="46" t="s">
        <v>403</v>
      </c>
      <c r="H1610" s="46" t="s">
        <v>893</v>
      </c>
      <c r="I1610" s="46" t="s">
        <v>946</v>
      </c>
      <c r="J1610" s="4">
        <f t="shared" si="50"/>
        <v>5</v>
      </c>
      <c r="K1610" s="4">
        <f t="shared" si="51"/>
        <v>5218</v>
      </c>
    </row>
    <row r="1611" spans="1:11" ht="30" x14ac:dyDescent="0.25">
      <c r="A1611" s="4"/>
      <c r="B1611" s="4">
        <v>521806</v>
      </c>
      <c r="C1611" s="2">
        <v>0</v>
      </c>
      <c r="D1611" s="3">
        <v>0</v>
      </c>
      <c r="E1611" s="1"/>
      <c r="F1611" s="1"/>
      <c r="G1611" s="46" t="s">
        <v>77</v>
      </c>
      <c r="H1611" s="46" t="s">
        <v>893</v>
      </c>
      <c r="I1611" s="46" t="s">
        <v>946</v>
      </c>
      <c r="J1611" s="4">
        <f t="shared" si="50"/>
        <v>5</v>
      </c>
      <c r="K1611" s="4">
        <f t="shared" si="51"/>
        <v>5218</v>
      </c>
    </row>
    <row r="1612" spans="1:11" ht="30" x14ac:dyDescent="0.25">
      <c r="A1612" s="4"/>
      <c r="B1612" s="4">
        <v>521807</v>
      </c>
      <c r="C1612" s="2">
        <v>0</v>
      </c>
      <c r="D1612" s="3">
        <v>0</v>
      </c>
      <c r="E1612" s="1"/>
      <c r="F1612" s="1"/>
      <c r="G1612" s="46" t="s">
        <v>238</v>
      </c>
      <c r="H1612" s="46" t="s">
        <v>893</v>
      </c>
      <c r="I1612" s="46" t="s">
        <v>946</v>
      </c>
      <c r="J1612" s="4">
        <f t="shared" si="50"/>
        <v>5</v>
      </c>
      <c r="K1612" s="4">
        <f t="shared" si="51"/>
        <v>5218</v>
      </c>
    </row>
    <row r="1613" spans="1:11" ht="30" x14ac:dyDescent="0.25">
      <c r="A1613" s="4"/>
      <c r="B1613" s="4">
        <v>521808</v>
      </c>
      <c r="C1613" s="2">
        <v>0</v>
      </c>
      <c r="D1613" s="3">
        <v>0</v>
      </c>
      <c r="E1613" s="1"/>
      <c r="F1613" s="1"/>
      <c r="G1613" s="46" t="s">
        <v>406</v>
      </c>
      <c r="H1613" s="46" t="s">
        <v>893</v>
      </c>
      <c r="I1613" s="46" t="s">
        <v>946</v>
      </c>
      <c r="J1613" s="4">
        <f t="shared" si="50"/>
        <v>5</v>
      </c>
      <c r="K1613" s="4">
        <f t="shared" si="51"/>
        <v>5218</v>
      </c>
    </row>
    <row r="1614" spans="1:11" ht="30" x14ac:dyDescent="0.25">
      <c r="A1614" s="4"/>
      <c r="B1614" s="4">
        <v>521809</v>
      </c>
      <c r="C1614" s="2">
        <v>0</v>
      </c>
      <c r="D1614" s="3">
        <v>0</v>
      </c>
      <c r="E1614" s="1"/>
      <c r="F1614" s="1"/>
      <c r="G1614" s="46" t="s">
        <v>234</v>
      </c>
      <c r="H1614" s="46" t="s">
        <v>893</v>
      </c>
      <c r="I1614" s="46" t="s">
        <v>946</v>
      </c>
      <c r="J1614" s="4">
        <f t="shared" si="50"/>
        <v>5</v>
      </c>
      <c r="K1614" s="4">
        <f t="shared" si="51"/>
        <v>5218</v>
      </c>
    </row>
    <row r="1615" spans="1:11" ht="30" x14ac:dyDescent="0.25">
      <c r="A1615" s="4"/>
      <c r="B1615" s="4">
        <v>521810</v>
      </c>
      <c r="C1615" s="2">
        <v>0</v>
      </c>
      <c r="D1615" s="3">
        <v>0</v>
      </c>
      <c r="E1615" s="1"/>
      <c r="F1615" s="1"/>
      <c r="G1615" s="46" t="s">
        <v>236</v>
      </c>
      <c r="H1615" s="46" t="s">
        <v>893</v>
      </c>
      <c r="I1615" s="46" t="s">
        <v>946</v>
      </c>
      <c r="J1615" s="4">
        <f t="shared" si="50"/>
        <v>5</v>
      </c>
      <c r="K1615" s="4">
        <f t="shared" si="51"/>
        <v>5218</v>
      </c>
    </row>
    <row r="1616" spans="1:11" ht="30" x14ac:dyDescent="0.25">
      <c r="A1616" s="4"/>
      <c r="B1616" s="4">
        <v>521811</v>
      </c>
      <c r="C1616" s="2">
        <v>0</v>
      </c>
      <c r="D1616" s="3">
        <v>0</v>
      </c>
      <c r="E1616" s="1"/>
      <c r="F1616" s="1"/>
      <c r="G1616" s="46" t="s">
        <v>237</v>
      </c>
      <c r="H1616" s="46" t="s">
        <v>893</v>
      </c>
      <c r="I1616" s="46" t="s">
        <v>946</v>
      </c>
      <c r="J1616" s="4">
        <f t="shared" si="50"/>
        <v>5</v>
      </c>
      <c r="K1616" s="4">
        <f t="shared" si="51"/>
        <v>5218</v>
      </c>
    </row>
    <row r="1617" spans="1:11" ht="30" x14ac:dyDescent="0.25">
      <c r="A1617" s="4"/>
      <c r="B1617" s="4">
        <v>521812</v>
      </c>
      <c r="C1617" s="2">
        <v>0</v>
      </c>
      <c r="D1617" s="3">
        <v>0</v>
      </c>
      <c r="E1617" s="1"/>
      <c r="F1617" s="1"/>
      <c r="G1617" s="46" t="s">
        <v>224</v>
      </c>
      <c r="H1617" s="46" t="s">
        <v>893</v>
      </c>
      <c r="I1617" s="46" t="s">
        <v>946</v>
      </c>
      <c r="J1617" s="4">
        <f t="shared" si="50"/>
        <v>5</v>
      </c>
      <c r="K1617" s="4">
        <f t="shared" si="51"/>
        <v>5218</v>
      </c>
    </row>
    <row r="1618" spans="1:11" ht="30" x14ac:dyDescent="0.25">
      <c r="A1618" s="4"/>
      <c r="B1618" s="4">
        <v>521813</v>
      </c>
      <c r="C1618" s="2">
        <v>0</v>
      </c>
      <c r="D1618" s="3">
        <v>0</v>
      </c>
      <c r="E1618" s="1"/>
      <c r="F1618" s="1"/>
      <c r="G1618" s="46" t="s">
        <v>225</v>
      </c>
      <c r="H1618" s="46" t="s">
        <v>893</v>
      </c>
      <c r="I1618" s="46" t="s">
        <v>946</v>
      </c>
      <c r="J1618" s="4">
        <f t="shared" si="50"/>
        <v>5</v>
      </c>
      <c r="K1618" s="4">
        <f t="shared" si="51"/>
        <v>5218</v>
      </c>
    </row>
    <row r="1619" spans="1:11" x14ac:dyDescent="0.25">
      <c r="A1619" s="4"/>
      <c r="B1619" s="4">
        <v>521901</v>
      </c>
      <c r="C1619" s="2">
        <v>0</v>
      </c>
      <c r="D1619" s="3">
        <v>0</v>
      </c>
      <c r="E1619" s="1"/>
      <c r="F1619" s="1"/>
      <c r="G1619" s="46" t="s">
        <v>239</v>
      </c>
      <c r="H1619" s="46" t="s">
        <v>894</v>
      </c>
      <c r="I1619" s="46" t="s">
        <v>946</v>
      </c>
      <c r="J1619" s="4">
        <f t="shared" si="50"/>
        <v>5</v>
      </c>
      <c r="K1619" s="4">
        <f t="shared" si="51"/>
        <v>5219</v>
      </c>
    </row>
    <row r="1620" spans="1:11" x14ac:dyDescent="0.25">
      <c r="A1620" s="4"/>
      <c r="B1620" s="4">
        <v>521902</v>
      </c>
      <c r="C1620" s="2">
        <v>0</v>
      </c>
      <c r="D1620" s="3">
        <v>0</v>
      </c>
      <c r="E1620" s="1"/>
      <c r="F1620" s="1"/>
      <c r="G1620" s="46" t="s">
        <v>241</v>
      </c>
      <c r="H1620" s="46" t="s">
        <v>894</v>
      </c>
      <c r="I1620" s="46" t="s">
        <v>946</v>
      </c>
      <c r="J1620" s="4">
        <f t="shared" si="50"/>
        <v>5</v>
      </c>
      <c r="K1620" s="4">
        <f t="shared" si="51"/>
        <v>5219</v>
      </c>
    </row>
    <row r="1621" spans="1:11" x14ac:dyDescent="0.25">
      <c r="A1621" s="4"/>
      <c r="B1621" s="4">
        <v>522001</v>
      </c>
      <c r="C1621" s="2">
        <v>0</v>
      </c>
      <c r="D1621" s="3">
        <v>0</v>
      </c>
      <c r="E1621" s="1"/>
      <c r="F1621" s="1"/>
      <c r="G1621" s="46" t="s">
        <v>25</v>
      </c>
      <c r="H1621" s="46" t="s">
        <v>895</v>
      </c>
      <c r="I1621" s="46" t="s">
        <v>946</v>
      </c>
      <c r="J1621" s="4">
        <f t="shared" si="50"/>
        <v>5</v>
      </c>
      <c r="K1621" s="4">
        <f t="shared" si="51"/>
        <v>5220</v>
      </c>
    </row>
    <row r="1622" spans="1:11" ht="30" x14ac:dyDescent="0.25">
      <c r="A1622" s="4"/>
      <c r="B1622" s="4">
        <v>522004</v>
      </c>
      <c r="C1622" s="2">
        <v>0</v>
      </c>
      <c r="D1622" s="3">
        <v>0</v>
      </c>
      <c r="E1622" s="1"/>
      <c r="F1622" s="1"/>
      <c r="G1622" s="46" t="s">
        <v>26</v>
      </c>
      <c r="H1622" s="46" t="s">
        <v>895</v>
      </c>
      <c r="I1622" s="46" t="s">
        <v>946</v>
      </c>
      <c r="J1622" s="4">
        <f t="shared" si="50"/>
        <v>5</v>
      </c>
      <c r="K1622" s="4">
        <f t="shared" si="51"/>
        <v>5220</v>
      </c>
    </row>
    <row r="1623" spans="1:11" x14ac:dyDescent="0.25">
      <c r="A1623" s="4"/>
      <c r="B1623" s="4">
        <v>522005</v>
      </c>
      <c r="C1623" s="2">
        <v>0</v>
      </c>
      <c r="D1623" s="3">
        <v>0</v>
      </c>
      <c r="E1623" s="1"/>
      <c r="F1623" s="1"/>
      <c r="G1623" s="46" t="s">
        <v>702</v>
      </c>
      <c r="H1623" s="46" t="s">
        <v>895</v>
      </c>
      <c r="I1623" s="46" t="s">
        <v>946</v>
      </c>
      <c r="J1623" s="4">
        <f t="shared" si="50"/>
        <v>5</v>
      </c>
      <c r="K1623" s="4">
        <f t="shared" si="51"/>
        <v>5220</v>
      </c>
    </row>
    <row r="1624" spans="1:11" ht="30" x14ac:dyDescent="0.25">
      <c r="A1624" s="4"/>
      <c r="B1624" s="4">
        <v>522006</v>
      </c>
      <c r="C1624" s="2">
        <v>0</v>
      </c>
      <c r="D1624" s="3">
        <v>0</v>
      </c>
      <c r="E1624" s="1"/>
      <c r="F1624" s="1"/>
      <c r="G1624" s="46" t="s">
        <v>28</v>
      </c>
      <c r="H1624" s="46" t="s">
        <v>895</v>
      </c>
      <c r="I1624" s="46" t="s">
        <v>946</v>
      </c>
      <c r="J1624" s="4">
        <f t="shared" si="50"/>
        <v>5</v>
      </c>
      <c r="K1624" s="4">
        <f t="shared" si="51"/>
        <v>5220</v>
      </c>
    </row>
    <row r="1625" spans="1:11" x14ac:dyDescent="0.25">
      <c r="A1625" s="4"/>
      <c r="B1625" s="4">
        <v>522007</v>
      </c>
      <c r="C1625" s="2">
        <v>0</v>
      </c>
      <c r="D1625" s="3">
        <v>0</v>
      </c>
      <c r="E1625" s="1"/>
      <c r="F1625" s="1"/>
      <c r="G1625" s="46" t="s">
        <v>703</v>
      </c>
      <c r="H1625" s="46" t="s">
        <v>895</v>
      </c>
      <c r="I1625" s="46" t="s">
        <v>946</v>
      </c>
      <c r="J1625" s="4">
        <f t="shared" si="50"/>
        <v>5</v>
      </c>
      <c r="K1625" s="4">
        <f t="shared" si="51"/>
        <v>5220</v>
      </c>
    </row>
    <row r="1626" spans="1:11" ht="30" x14ac:dyDescent="0.25">
      <c r="A1626" s="4"/>
      <c r="B1626" s="4">
        <v>522008</v>
      </c>
      <c r="C1626" s="2">
        <v>0</v>
      </c>
      <c r="D1626" s="3">
        <v>0</v>
      </c>
      <c r="E1626" s="1"/>
      <c r="F1626" s="1"/>
      <c r="G1626" s="46" t="s">
        <v>30</v>
      </c>
      <c r="H1626" s="46" t="s">
        <v>895</v>
      </c>
      <c r="I1626" s="46" t="s">
        <v>946</v>
      </c>
      <c r="J1626" s="4">
        <f t="shared" si="50"/>
        <v>5</v>
      </c>
      <c r="K1626" s="4">
        <f t="shared" si="51"/>
        <v>5220</v>
      </c>
    </row>
    <row r="1627" spans="1:11" ht="30" x14ac:dyDescent="0.25">
      <c r="A1627" s="4"/>
      <c r="B1627" s="4">
        <v>522009</v>
      </c>
      <c r="C1627" s="2">
        <v>0</v>
      </c>
      <c r="D1627" s="3">
        <v>0</v>
      </c>
      <c r="E1627" s="1"/>
      <c r="F1627" s="1"/>
      <c r="G1627" s="46" t="s">
        <v>48</v>
      </c>
      <c r="H1627" s="46" t="s">
        <v>895</v>
      </c>
      <c r="I1627" s="46" t="s">
        <v>946</v>
      </c>
      <c r="J1627" s="4">
        <f t="shared" si="50"/>
        <v>5</v>
      </c>
      <c r="K1627" s="4">
        <f t="shared" si="51"/>
        <v>5220</v>
      </c>
    </row>
    <row r="1628" spans="1:11" x14ac:dyDescent="0.25">
      <c r="A1628" s="4"/>
      <c r="B1628" s="4">
        <v>522101</v>
      </c>
      <c r="C1628" s="2">
        <v>0</v>
      </c>
      <c r="D1628" s="3">
        <v>0</v>
      </c>
      <c r="E1628" s="1"/>
      <c r="F1628" s="1"/>
      <c r="G1628" s="46" t="s">
        <v>995</v>
      </c>
      <c r="H1628" s="46" t="s">
        <v>574</v>
      </c>
      <c r="I1628" s="46" t="s">
        <v>946</v>
      </c>
      <c r="J1628" s="4">
        <f t="shared" si="50"/>
        <v>5</v>
      </c>
      <c r="K1628" s="4">
        <f t="shared" si="51"/>
        <v>5221</v>
      </c>
    </row>
    <row r="1629" spans="1:11" x14ac:dyDescent="0.25">
      <c r="A1629" s="4"/>
      <c r="B1629" s="4">
        <v>522102</v>
      </c>
      <c r="C1629" s="2">
        <v>0</v>
      </c>
      <c r="D1629" s="3">
        <v>0</v>
      </c>
      <c r="E1629" s="1"/>
      <c r="F1629" s="1"/>
      <c r="G1629" s="46" t="s">
        <v>131</v>
      </c>
      <c r="H1629" s="46" t="s">
        <v>574</v>
      </c>
      <c r="I1629" s="46" t="s">
        <v>946</v>
      </c>
      <c r="J1629" s="4">
        <f t="shared" si="50"/>
        <v>5</v>
      </c>
      <c r="K1629" s="4">
        <f t="shared" si="51"/>
        <v>5221</v>
      </c>
    </row>
    <row r="1630" spans="1:11" ht="30" x14ac:dyDescent="0.25">
      <c r="A1630" s="4"/>
      <c r="B1630" s="4">
        <v>522105</v>
      </c>
      <c r="C1630" s="2">
        <v>0</v>
      </c>
      <c r="D1630" s="3">
        <v>0</v>
      </c>
      <c r="E1630" s="1"/>
      <c r="F1630" s="1"/>
      <c r="G1630" s="46" t="s">
        <v>1063</v>
      </c>
      <c r="H1630" s="46" t="s">
        <v>574</v>
      </c>
      <c r="I1630" s="46" t="s">
        <v>946</v>
      </c>
      <c r="J1630" s="4">
        <f t="shared" si="50"/>
        <v>5</v>
      </c>
      <c r="K1630" s="4">
        <f t="shared" si="51"/>
        <v>5221</v>
      </c>
    </row>
    <row r="1631" spans="1:11" ht="30" x14ac:dyDescent="0.25">
      <c r="A1631" s="4"/>
      <c r="B1631" s="4">
        <v>522106</v>
      </c>
      <c r="C1631" s="2">
        <v>0</v>
      </c>
      <c r="D1631" s="3">
        <v>0</v>
      </c>
      <c r="E1631" s="1"/>
      <c r="F1631" s="1"/>
      <c r="G1631" s="46" t="s">
        <v>1110</v>
      </c>
      <c r="H1631" s="46" t="s">
        <v>574</v>
      </c>
      <c r="I1631" s="46" t="s">
        <v>946</v>
      </c>
      <c r="J1631" s="4">
        <f t="shared" si="50"/>
        <v>5</v>
      </c>
      <c r="K1631" s="4">
        <f t="shared" si="51"/>
        <v>5221</v>
      </c>
    </row>
    <row r="1632" spans="1:11" ht="30" x14ac:dyDescent="0.25">
      <c r="A1632" s="4"/>
      <c r="B1632" s="4">
        <v>522107</v>
      </c>
      <c r="C1632" s="2">
        <v>0</v>
      </c>
      <c r="D1632" s="3">
        <v>0</v>
      </c>
      <c r="E1632" s="1"/>
      <c r="F1632" s="1"/>
      <c r="G1632" s="46" t="s">
        <v>132</v>
      </c>
      <c r="H1632" s="46" t="s">
        <v>574</v>
      </c>
      <c r="I1632" s="46" t="s">
        <v>946</v>
      </c>
      <c r="J1632" s="4">
        <f t="shared" si="50"/>
        <v>5</v>
      </c>
      <c r="K1632" s="4">
        <f t="shared" si="51"/>
        <v>5221</v>
      </c>
    </row>
    <row r="1633" spans="1:11" x14ac:dyDescent="0.25">
      <c r="A1633" s="4"/>
      <c r="B1633" s="4">
        <v>522108</v>
      </c>
      <c r="C1633" s="2">
        <v>0</v>
      </c>
      <c r="D1633" s="3">
        <v>0</v>
      </c>
      <c r="E1633" s="1"/>
      <c r="F1633" s="1"/>
      <c r="G1633" s="46" t="s">
        <v>137</v>
      </c>
      <c r="H1633" s="46" t="s">
        <v>574</v>
      </c>
      <c r="I1633" s="46" t="s">
        <v>946</v>
      </c>
      <c r="J1633" s="4">
        <f t="shared" si="50"/>
        <v>5</v>
      </c>
      <c r="K1633" s="4">
        <f t="shared" si="51"/>
        <v>5221</v>
      </c>
    </row>
    <row r="1634" spans="1:11" x14ac:dyDescent="0.25">
      <c r="A1634" s="4"/>
      <c r="B1634" s="4">
        <v>522109</v>
      </c>
      <c r="C1634" s="2">
        <v>0</v>
      </c>
      <c r="D1634" s="3">
        <v>0</v>
      </c>
      <c r="E1634" s="1"/>
      <c r="F1634" s="1"/>
      <c r="G1634" s="46" t="s">
        <v>133</v>
      </c>
      <c r="H1634" s="46" t="s">
        <v>574</v>
      </c>
      <c r="I1634" s="46" t="s">
        <v>946</v>
      </c>
      <c r="J1634" s="4">
        <f t="shared" si="50"/>
        <v>5</v>
      </c>
      <c r="K1634" s="4">
        <f t="shared" si="51"/>
        <v>5221</v>
      </c>
    </row>
    <row r="1635" spans="1:11" x14ac:dyDescent="0.25">
      <c r="A1635" s="4"/>
      <c r="B1635" s="4">
        <v>522110</v>
      </c>
      <c r="C1635" s="2">
        <v>0</v>
      </c>
      <c r="D1635" s="3">
        <v>0</v>
      </c>
      <c r="E1635" s="1"/>
      <c r="F1635" s="1"/>
      <c r="G1635" s="46" t="s">
        <v>704</v>
      </c>
      <c r="H1635" s="46" t="s">
        <v>574</v>
      </c>
      <c r="I1635" s="46" t="s">
        <v>946</v>
      </c>
      <c r="J1635" s="4">
        <f t="shared" si="50"/>
        <v>5</v>
      </c>
      <c r="K1635" s="4">
        <f t="shared" si="51"/>
        <v>5221</v>
      </c>
    </row>
    <row r="1636" spans="1:11" x14ac:dyDescent="0.25">
      <c r="A1636" s="4"/>
      <c r="B1636" s="4">
        <v>522111</v>
      </c>
      <c r="C1636" s="2">
        <v>0</v>
      </c>
      <c r="D1636" s="3">
        <v>0</v>
      </c>
      <c r="E1636" s="1"/>
      <c r="F1636" s="1"/>
      <c r="G1636" s="46" t="s">
        <v>134</v>
      </c>
      <c r="H1636" s="46" t="s">
        <v>574</v>
      </c>
      <c r="I1636" s="46" t="s">
        <v>946</v>
      </c>
      <c r="J1636" s="4">
        <f t="shared" si="50"/>
        <v>5</v>
      </c>
      <c r="K1636" s="4">
        <f t="shared" si="51"/>
        <v>5221</v>
      </c>
    </row>
    <row r="1637" spans="1:11" x14ac:dyDescent="0.25">
      <c r="A1637" s="4"/>
      <c r="B1637" s="4">
        <v>522112</v>
      </c>
      <c r="C1637" s="2">
        <v>0</v>
      </c>
      <c r="D1637" s="3">
        <v>0</v>
      </c>
      <c r="E1637" s="1"/>
      <c r="F1637" s="1"/>
      <c r="G1637" s="46" t="s">
        <v>997</v>
      </c>
      <c r="H1637" s="46" t="s">
        <v>574</v>
      </c>
      <c r="I1637" s="46" t="s">
        <v>946</v>
      </c>
      <c r="J1637" s="4">
        <f t="shared" si="50"/>
        <v>5</v>
      </c>
      <c r="K1637" s="4">
        <f t="shared" si="51"/>
        <v>5221</v>
      </c>
    </row>
    <row r="1638" spans="1:11" ht="30" x14ac:dyDescent="0.25">
      <c r="A1638" s="4"/>
      <c r="B1638" s="4">
        <v>522113</v>
      </c>
      <c r="C1638" s="2">
        <v>0</v>
      </c>
      <c r="D1638" s="3">
        <v>0</v>
      </c>
      <c r="E1638" s="1"/>
      <c r="F1638" s="1"/>
      <c r="G1638" s="46" t="s">
        <v>135</v>
      </c>
      <c r="H1638" s="46" t="s">
        <v>574</v>
      </c>
      <c r="I1638" s="46" t="s">
        <v>946</v>
      </c>
      <c r="J1638" s="4">
        <f t="shared" si="50"/>
        <v>5</v>
      </c>
      <c r="K1638" s="4">
        <f t="shared" si="51"/>
        <v>5221</v>
      </c>
    </row>
    <row r="1639" spans="1:11" x14ac:dyDescent="0.25">
      <c r="A1639" s="4"/>
      <c r="B1639" s="4">
        <v>522201</v>
      </c>
      <c r="C1639" s="2">
        <v>0</v>
      </c>
      <c r="D1639" s="3">
        <v>0</v>
      </c>
      <c r="E1639" s="1"/>
      <c r="F1639" s="1"/>
      <c r="G1639" s="46" t="s">
        <v>157</v>
      </c>
      <c r="H1639" s="46" t="s">
        <v>896</v>
      </c>
      <c r="I1639" s="46" t="s">
        <v>946</v>
      </c>
      <c r="J1639" s="4">
        <f t="shared" si="50"/>
        <v>5</v>
      </c>
      <c r="K1639" s="4">
        <f t="shared" si="51"/>
        <v>5222</v>
      </c>
    </row>
    <row r="1640" spans="1:11" x14ac:dyDescent="0.25">
      <c r="A1640" s="4"/>
      <c r="B1640" s="4">
        <v>522202</v>
      </c>
      <c r="C1640" s="2">
        <v>0</v>
      </c>
      <c r="D1640" s="3">
        <v>0</v>
      </c>
      <c r="E1640" s="1"/>
      <c r="F1640" s="1"/>
      <c r="G1640" s="46" t="s">
        <v>158</v>
      </c>
      <c r="H1640" s="46" t="s">
        <v>896</v>
      </c>
      <c r="I1640" s="46" t="s">
        <v>946</v>
      </c>
      <c r="J1640" s="4">
        <f t="shared" si="50"/>
        <v>5</v>
      </c>
      <c r="K1640" s="4">
        <f t="shared" si="51"/>
        <v>5222</v>
      </c>
    </row>
    <row r="1641" spans="1:11" ht="30" x14ac:dyDescent="0.25">
      <c r="A1641" s="4"/>
      <c r="B1641" s="4">
        <v>522203</v>
      </c>
      <c r="C1641" s="2">
        <v>0</v>
      </c>
      <c r="D1641" s="3">
        <v>0</v>
      </c>
      <c r="E1641" s="1"/>
      <c r="F1641" s="1"/>
      <c r="G1641" s="46" t="s">
        <v>706</v>
      </c>
      <c r="H1641" s="46" t="s">
        <v>896</v>
      </c>
      <c r="I1641" s="46" t="s">
        <v>946</v>
      </c>
      <c r="J1641" s="4">
        <f t="shared" si="50"/>
        <v>5</v>
      </c>
      <c r="K1641" s="4">
        <f t="shared" si="51"/>
        <v>5222</v>
      </c>
    </row>
    <row r="1642" spans="1:11" ht="30" x14ac:dyDescent="0.25">
      <c r="A1642" s="4"/>
      <c r="B1642" s="4">
        <v>522301</v>
      </c>
      <c r="C1642" s="2">
        <v>0</v>
      </c>
      <c r="D1642" s="3">
        <v>0</v>
      </c>
      <c r="E1642" s="1"/>
      <c r="F1642" s="1"/>
      <c r="G1642" s="46" t="s">
        <v>72</v>
      </c>
      <c r="H1642" s="46" t="s">
        <v>897</v>
      </c>
      <c r="I1642" s="46" t="s">
        <v>946</v>
      </c>
      <c r="J1642" s="4">
        <f t="shared" si="50"/>
        <v>5</v>
      </c>
      <c r="K1642" s="4">
        <f t="shared" si="51"/>
        <v>5223</v>
      </c>
    </row>
    <row r="1643" spans="1:11" ht="30" x14ac:dyDescent="0.25">
      <c r="A1643" s="4"/>
      <c r="B1643" s="4">
        <v>522302</v>
      </c>
      <c r="C1643" s="2">
        <v>0</v>
      </c>
      <c r="D1643" s="3">
        <v>0</v>
      </c>
      <c r="E1643" s="1"/>
      <c r="F1643" s="1"/>
      <c r="G1643" s="46" t="s">
        <v>230</v>
      </c>
      <c r="H1643" s="46" t="s">
        <v>897</v>
      </c>
      <c r="I1643" s="46" t="s">
        <v>946</v>
      </c>
      <c r="J1643" s="4">
        <f t="shared" si="50"/>
        <v>5</v>
      </c>
      <c r="K1643" s="4">
        <f t="shared" si="51"/>
        <v>5223</v>
      </c>
    </row>
    <row r="1644" spans="1:11" ht="30" x14ac:dyDescent="0.25">
      <c r="A1644" s="4"/>
      <c r="B1644" s="4">
        <v>522303</v>
      </c>
      <c r="C1644" s="2">
        <v>0</v>
      </c>
      <c r="D1644" s="3">
        <v>0</v>
      </c>
      <c r="E1644" s="1"/>
      <c r="F1644" s="1"/>
      <c r="G1644" s="46" t="s">
        <v>231</v>
      </c>
      <c r="H1644" s="46" t="s">
        <v>897</v>
      </c>
      <c r="I1644" s="46" t="s">
        <v>946</v>
      </c>
      <c r="J1644" s="4">
        <f t="shared" si="50"/>
        <v>5</v>
      </c>
      <c r="K1644" s="4">
        <f t="shared" si="51"/>
        <v>5223</v>
      </c>
    </row>
    <row r="1645" spans="1:11" ht="30" x14ac:dyDescent="0.25">
      <c r="A1645" s="4"/>
      <c r="B1645" s="4">
        <v>522304</v>
      </c>
      <c r="C1645" s="2">
        <v>0</v>
      </c>
      <c r="D1645" s="3">
        <v>0</v>
      </c>
      <c r="E1645" s="1"/>
      <c r="F1645" s="1"/>
      <c r="G1645" s="46" t="s">
        <v>75</v>
      </c>
      <c r="H1645" s="46" t="s">
        <v>897</v>
      </c>
      <c r="I1645" s="46" t="s">
        <v>946</v>
      </c>
      <c r="J1645" s="4">
        <f t="shared" si="50"/>
        <v>5</v>
      </c>
      <c r="K1645" s="4">
        <f t="shared" si="51"/>
        <v>5223</v>
      </c>
    </row>
    <row r="1646" spans="1:11" ht="30" x14ac:dyDescent="0.25">
      <c r="A1646" s="4"/>
      <c r="B1646" s="4">
        <v>522305</v>
      </c>
      <c r="C1646" s="2">
        <v>0</v>
      </c>
      <c r="D1646" s="3">
        <v>0</v>
      </c>
      <c r="E1646" s="1"/>
      <c r="F1646" s="1"/>
      <c r="G1646" s="46" t="s">
        <v>232</v>
      </c>
      <c r="H1646" s="46" t="s">
        <v>897</v>
      </c>
      <c r="I1646" s="46" t="s">
        <v>946</v>
      </c>
      <c r="J1646" s="4">
        <f t="shared" si="50"/>
        <v>5</v>
      </c>
      <c r="K1646" s="4">
        <f t="shared" si="51"/>
        <v>5223</v>
      </c>
    </row>
    <row r="1647" spans="1:11" ht="30" x14ac:dyDescent="0.25">
      <c r="A1647" s="4"/>
      <c r="B1647" s="4">
        <v>522306</v>
      </c>
      <c r="C1647" s="2">
        <v>0</v>
      </c>
      <c r="D1647" s="3">
        <v>0</v>
      </c>
      <c r="E1647" s="1"/>
      <c r="F1647" s="1"/>
      <c r="G1647" s="46" t="s">
        <v>233</v>
      </c>
      <c r="H1647" s="46" t="s">
        <v>897</v>
      </c>
      <c r="I1647" s="46" t="s">
        <v>946</v>
      </c>
      <c r="J1647" s="4">
        <f t="shared" si="50"/>
        <v>5</v>
      </c>
      <c r="K1647" s="4">
        <f t="shared" si="51"/>
        <v>5223</v>
      </c>
    </row>
    <row r="1648" spans="1:11" ht="30" x14ac:dyDescent="0.25">
      <c r="A1648" s="4"/>
      <c r="B1648" s="4">
        <v>522307</v>
      </c>
      <c r="C1648" s="2">
        <v>0</v>
      </c>
      <c r="D1648" s="3">
        <v>0</v>
      </c>
      <c r="E1648" s="1"/>
      <c r="F1648" s="1"/>
      <c r="G1648" s="46" t="s">
        <v>234</v>
      </c>
      <c r="H1648" s="46" t="s">
        <v>897</v>
      </c>
      <c r="I1648" s="46" t="s">
        <v>946</v>
      </c>
      <c r="J1648" s="4">
        <f t="shared" si="50"/>
        <v>5</v>
      </c>
      <c r="K1648" s="4">
        <f t="shared" si="51"/>
        <v>5223</v>
      </c>
    </row>
    <row r="1649" spans="1:11" ht="30" x14ac:dyDescent="0.25">
      <c r="A1649" s="4"/>
      <c r="B1649" s="4">
        <v>522308</v>
      </c>
      <c r="C1649" s="2">
        <v>0</v>
      </c>
      <c r="D1649" s="3">
        <v>0</v>
      </c>
      <c r="E1649" s="1"/>
      <c r="F1649" s="1"/>
      <c r="G1649" s="46" t="s">
        <v>77</v>
      </c>
      <c r="H1649" s="46" t="s">
        <v>897</v>
      </c>
      <c r="I1649" s="46" t="s">
        <v>946</v>
      </c>
      <c r="J1649" s="4">
        <f t="shared" si="50"/>
        <v>5</v>
      </c>
      <c r="K1649" s="4">
        <f t="shared" si="51"/>
        <v>5223</v>
      </c>
    </row>
    <row r="1650" spans="1:11" ht="30" x14ac:dyDescent="0.25">
      <c r="A1650" s="4"/>
      <c r="B1650" s="4">
        <v>522309</v>
      </c>
      <c r="C1650" s="2">
        <v>0</v>
      </c>
      <c r="D1650" s="3">
        <v>0</v>
      </c>
      <c r="E1650" s="1"/>
      <c r="F1650" s="1"/>
      <c r="G1650" s="46" t="s">
        <v>236</v>
      </c>
      <c r="H1650" s="46" t="s">
        <v>897</v>
      </c>
      <c r="I1650" s="46" t="s">
        <v>946</v>
      </c>
      <c r="J1650" s="4">
        <f t="shared" si="50"/>
        <v>5</v>
      </c>
      <c r="K1650" s="4">
        <f t="shared" si="51"/>
        <v>5223</v>
      </c>
    </row>
    <row r="1651" spans="1:11" ht="30" x14ac:dyDescent="0.25">
      <c r="A1651" s="4"/>
      <c r="B1651" s="4">
        <v>522310</v>
      </c>
      <c r="C1651" s="2">
        <v>0</v>
      </c>
      <c r="D1651" s="3">
        <v>0</v>
      </c>
      <c r="E1651" s="1"/>
      <c r="F1651" s="1"/>
      <c r="G1651" s="46" t="s">
        <v>237</v>
      </c>
      <c r="H1651" s="46" t="s">
        <v>897</v>
      </c>
      <c r="I1651" s="46" t="s">
        <v>946</v>
      </c>
      <c r="J1651" s="4">
        <f t="shared" si="50"/>
        <v>5</v>
      </c>
      <c r="K1651" s="4">
        <f t="shared" si="51"/>
        <v>5223</v>
      </c>
    </row>
    <row r="1652" spans="1:11" ht="30" x14ac:dyDescent="0.25">
      <c r="A1652" s="4"/>
      <c r="B1652" s="4">
        <v>522311</v>
      </c>
      <c r="C1652" s="2">
        <v>0</v>
      </c>
      <c r="D1652" s="3">
        <v>0</v>
      </c>
      <c r="E1652" s="1"/>
      <c r="F1652" s="1"/>
      <c r="G1652" s="46" t="s">
        <v>238</v>
      </c>
      <c r="H1652" s="46" t="s">
        <v>897</v>
      </c>
      <c r="I1652" s="46" t="s">
        <v>946</v>
      </c>
      <c r="J1652" s="4">
        <f t="shared" si="50"/>
        <v>5</v>
      </c>
      <c r="K1652" s="4">
        <f t="shared" si="51"/>
        <v>5223</v>
      </c>
    </row>
    <row r="1653" spans="1:11" ht="30" x14ac:dyDescent="0.25">
      <c r="A1653" s="4"/>
      <c r="B1653" s="4">
        <v>522312</v>
      </c>
      <c r="C1653" s="2">
        <v>0</v>
      </c>
      <c r="D1653" s="3">
        <v>0</v>
      </c>
      <c r="E1653" s="1"/>
      <c r="F1653" s="1"/>
      <c r="G1653" s="46" t="s">
        <v>224</v>
      </c>
      <c r="H1653" s="46" t="s">
        <v>897</v>
      </c>
      <c r="I1653" s="46" t="s">
        <v>946</v>
      </c>
      <c r="J1653" s="4">
        <f t="shared" si="50"/>
        <v>5</v>
      </c>
      <c r="K1653" s="4">
        <f t="shared" si="51"/>
        <v>5223</v>
      </c>
    </row>
    <row r="1654" spans="1:11" ht="30" x14ac:dyDescent="0.25">
      <c r="A1654" s="4"/>
      <c r="B1654" s="4">
        <v>522313</v>
      </c>
      <c r="C1654" s="2">
        <v>0</v>
      </c>
      <c r="D1654" s="3">
        <v>0</v>
      </c>
      <c r="E1654" s="1"/>
      <c r="F1654" s="1"/>
      <c r="G1654" s="46" t="s">
        <v>225</v>
      </c>
      <c r="H1654" s="46" t="s">
        <v>897</v>
      </c>
      <c r="I1654" s="46" t="s">
        <v>946</v>
      </c>
      <c r="J1654" s="4">
        <f t="shared" si="50"/>
        <v>5</v>
      </c>
      <c r="K1654" s="4">
        <f t="shared" si="51"/>
        <v>5223</v>
      </c>
    </row>
    <row r="1655" spans="1:11" ht="30" x14ac:dyDescent="0.25">
      <c r="A1655" s="4"/>
      <c r="B1655" s="4">
        <v>522401</v>
      </c>
      <c r="C1655" s="2">
        <v>0</v>
      </c>
      <c r="D1655" s="3">
        <v>0</v>
      </c>
      <c r="E1655" s="1"/>
      <c r="F1655" s="1"/>
      <c r="G1655" s="46" t="s">
        <v>72</v>
      </c>
      <c r="H1655" s="46" t="s">
        <v>898</v>
      </c>
      <c r="I1655" s="46" t="s">
        <v>946</v>
      </c>
      <c r="J1655" s="4">
        <f t="shared" si="50"/>
        <v>5</v>
      </c>
      <c r="K1655" s="4">
        <f t="shared" si="51"/>
        <v>5224</v>
      </c>
    </row>
    <row r="1656" spans="1:11" ht="30" x14ac:dyDescent="0.25">
      <c r="A1656" s="4"/>
      <c r="B1656" s="4">
        <v>522402</v>
      </c>
      <c r="C1656" s="2">
        <v>0</v>
      </c>
      <c r="D1656" s="3">
        <v>0</v>
      </c>
      <c r="E1656" s="1"/>
      <c r="F1656" s="1"/>
      <c r="G1656" s="46" t="s">
        <v>230</v>
      </c>
      <c r="H1656" s="46" t="s">
        <v>898</v>
      </c>
      <c r="I1656" s="46" t="s">
        <v>946</v>
      </c>
      <c r="J1656" s="4">
        <f t="shared" si="50"/>
        <v>5</v>
      </c>
      <c r="K1656" s="4">
        <f t="shared" si="51"/>
        <v>5224</v>
      </c>
    </row>
    <row r="1657" spans="1:11" ht="30" x14ac:dyDescent="0.25">
      <c r="A1657" s="4"/>
      <c r="B1657" s="4">
        <v>522403</v>
      </c>
      <c r="C1657" s="2">
        <v>0</v>
      </c>
      <c r="D1657" s="3">
        <v>0</v>
      </c>
      <c r="E1657" s="1"/>
      <c r="F1657" s="1"/>
      <c r="G1657" s="46" t="s">
        <v>707</v>
      </c>
      <c r="H1657" s="46" t="s">
        <v>898</v>
      </c>
      <c r="I1657" s="46" t="s">
        <v>946</v>
      </c>
      <c r="J1657" s="4">
        <f t="shared" si="50"/>
        <v>5</v>
      </c>
      <c r="K1657" s="4">
        <f t="shared" si="51"/>
        <v>5224</v>
      </c>
    </row>
    <row r="1658" spans="1:11" ht="30" x14ac:dyDescent="0.25">
      <c r="A1658" s="4"/>
      <c r="B1658" s="4">
        <v>522404</v>
      </c>
      <c r="C1658" s="2">
        <v>0</v>
      </c>
      <c r="D1658" s="3">
        <v>0</v>
      </c>
      <c r="E1658" s="1"/>
      <c r="F1658" s="1"/>
      <c r="G1658" s="46" t="s">
        <v>75</v>
      </c>
      <c r="H1658" s="46" t="s">
        <v>898</v>
      </c>
      <c r="I1658" s="46" t="s">
        <v>946</v>
      </c>
      <c r="J1658" s="4">
        <f t="shared" si="50"/>
        <v>5</v>
      </c>
      <c r="K1658" s="4">
        <f t="shared" si="51"/>
        <v>5224</v>
      </c>
    </row>
    <row r="1659" spans="1:11" ht="30" x14ac:dyDescent="0.25">
      <c r="A1659" s="4"/>
      <c r="B1659" s="4">
        <v>522405</v>
      </c>
      <c r="C1659" s="2">
        <v>0</v>
      </c>
      <c r="D1659" s="3">
        <v>0</v>
      </c>
      <c r="E1659" s="1"/>
      <c r="F1659" s="1"/>
      <c r="G1659" s="46" t="s">
        <v>232</v>
      </c>
      <c r="H1659" s="46" t="s">
        <v>898</v>
      </c>
      <c r="I1659" s="46" t="s">
        <v>946</v>
      </c>
      <c r="J1659" s="4">
        <f t="shared" si="50"/>
        <v>5</v>
      </c>
      <c r="K1659" s="4">
        <f t="shared" si="51"/>
        <v>5224</v>
      </c>
    </row>
    <row r="1660" spans="1:11" ht="30" x14ac:dyDescent="0.25">
      <c r="A1660" s="4"/>
      <c r="B1660" s="4">
        <v>522406</v>
      </c>
      <c r="C1660" s="2">
        <v>0</v>
      </c>
      <c r="D1660" s="3">
        <v>0</v>
      </c>
      <c r="E1660" s="1"/>
      <c r="F1660" s="1"/>
      <c r="G1660" s="46" t="s">
        <v>233</v>
      </c>
      <c r="H1660" s="46" t="s">
        <v>898</v>
      </c>
      <c r="I1660" s="46" t="s">
        <v>946</v>
      </c>
      <c r="J1660" s="4">
        <f t="shared" si="50"/>
        <v>5</v>
      </c>
      <c r="K1660" s="4">
        <f t="shared" si="51"/>
        <v>5224</v>
      </c>
    </row>
    <row r="1661" spans="1:11" ht="30" x14ac:dyDescent="0.25">
      <c r="A1661" s="4"/>
      <c r="B1661" s="4">
        <v>522407</v>
      </c>
      <c r="C1661" s="2">
        <v>0</v>
      </c>
      <c r="D1661" s="3">
        <v>0</v>
      </c>
      <c r="E1661" s="1"/>
      <c r="F1661" s="1"/>
      <c r="G1661" s="46" t="s">
        <v>234</v>
      </c>
      <c r="H1661" s="46" t="s">
        <v>898</v>
      </c>
      <c r="I1661" s="46" t="s">
        <v>946</v>
      </c>
      <c r="J1661" s="4">
        <f t="shared" si="50"/>
        <v>5</v>
      </c>
      <c r="K1661" s="4">
        <f t="shared" si="51"/>
        <v>5224</v>
      </c>
    </row>
    <row r="1662" spans="1:11" ht="30" x14ac:dyDescent="0.25">
      <c r="A1662" s="4"/>
      <c r="B1662" s="4">
        <v>522408</v>
      </c>
      <c r="C1662" s="2">
        <v>0</v>
      </c>
      <c r="D1662" s="3">
        <v>0</v>
      </c>
      <c r="E1662" s="1"/>
      <c r="F1662" s="1"/>
      <c r="G1662" s="46" t="s">
        <v>77</v>
      </c>
      <c r="H1662" s="46" t="s">
        <v>898</v>
      </c>
      <c r="I1662" s="46" t="s">
        <v>946</v>
      </c>
      <c r="J1662" s="4">
        <f t="shared" si="50"/>
        <v>5</v>
      </c>
      <c r="K1662" s="4">
        <f t="shared" si="51"/>
        <v>5224</v>
      </c>
    </row>
    <row r="1663" spans="1:11" ht="30" x14ac:dyDescent="0.25">
      <c r="A1663" s="4"/>
      <c r="B1663" s="4">
        <v>522409</v>
      </c>
      <c r="C1663" s="2">
        <v>0</v>
      </c>
      <c r="D1663" s="3">
        <v>0</v>
      </c>
      <c r="E1663" s="1"/>
      <c r="F1663" s="1"/>
      <c r="G1663" s="46" t="s">
        <v>236</v>
      </c>
      <c r="H1663" s="46" t="s">
        <v>898</v>
      </c>
      <c r="I1663" s="46" t="s">
        <v>946</v>
      </c>
      <c r="J1663" s="4">
        <f t="shared" si="50"/>
        <v>5</v>
      </c>
      <c r="K1663" s="4">
        <f t="shared" si="51"/>
        <v>5224</v>
      </c>
    </row>
    <row r="1664" spans="1:11" ht="30" x14ac:dyDescent="0.25">
      <c r="A1664" s="4"/>
      <c r="B1664" s="4">
        <v>522410</v>
      </c>
      <c r="C1664" s="2">
        <v>0</v>
      </c>
      <c r="D1664" s="3">
        <v>0</v>
      </c>
      <c r="E1664" s="1"/>
      <c r="F1664" s="1"/>
      <c r="G1664" s="46" t="s">
        <v>237</v>
      </c>
      <c r="H1664" s="46" t="s">
        <v>898</v>
      </c>
      <c r="I1664" s="46" t="s">
        <v>946</v>
      </c>
      <c r="J1664" s="4">
        <f t="shared" si="50"/>
        <v>5</v>
      </c>
      <c r="K1664" s="4">
        <f t="shared" si="51"/>
        <v>5224</v>
      </c>
    </row>
    <row r="1665" spans="1:11" ht="30" x14ac:dyDescent="0.25">
      <c r="A1665" s="4"/>
      <c r="B1665" s="4">
        <v>522411</v>
      </c>
      <c r="C1665" s="2">
        <v>0</v>
      </c>
      <c r="D1665" s="3">
        <v>0</v>
      </c>
      <c r="E1665" s="1"/>
      <c r="F1665" s="1"/>
      <c r="G1665" s="46" t="s">
        <v>238</v>
      </c>
      <c r="H1665" s="46" t="s">
        <v>898</v>
      </c>
      <c r="I1665" s="46" t="s">
        <v>946</v>
      </c>
      <c r="J1665" s="4">
        <f t="shared" si="50"/>
        <v>5</v>
      </c>
      <c r="K1665" s="4">
        <f t="shared" si="51"/>
        <v>5224</v>
      </c>
    </row>
    <row r="1666" spans="1:11" ht="30" x14ac:dyDescent="0.25">
      <c r="A1666" s="4"/>
      <c r="B1666" s="4">
        <v>522412</v>
      </c>
      <c r="C1666" s="2">
        <v>0</v>
      </c>
      <c r="D1666" s="3">
        <v>0</v>
      </c>
      <c r="E1666" s="1"/>
      <c r="F1666" s="1"/>
      <c r="G1666" s="46" t="s">
        <v>224</v>
      </c>
      <c r="H1666" s="46" t="s">
        <v>898</v>
      </c>
      <c r="I1666" s="46" t="s">
        <v>946</v>
      </c>
      <c r="J1666" s="4">
        <f t="shared" si="50"/>
        <v>5</v>
      </c>
      <c r="K1666" s="4">
        <f t="shared" si="51"/>
        <v>5224</v>
      </c>
    </row>
    <row r="1667" spans="1:11" ht="30" x14ac:dyDescent="0.25">
      <c r="A1667" s="4"/>
      <c r="B1667" s="4">
        <v>522413</v>
      </c>
      <c r="C1667" s="2">
        <v>0</v>
      </c>
      <c r="D1667" s="3">
        <v>0</v>
      </c>
      <c r="E1667" s="1"/>
      <c r="F1667" s="1"/>
      <c r="G1667" s="46" t="s">
        <v>225</v>
      </c>
      <c r="H1667" s="46" t="s">
        <v>898</v>
      </c>
      <c r="I1667" s="46" t="s">
        <v>946</v>
      </c>
      <c r="J1667" s="4">
        <f t="shared" si="50"/>
        <v>5</v>
      </c>
      <c r="K1667" s="4">
        <f t="shared" si="51"/>
        <v>5224</v>
      </c>
    </row>
    <row r="1668" spans="1:11" x14ac:dyDescent="0.25">
      <c r="A1668" s="4"/>
      <c r="B1668" s="4">
        <v>522701</v>
      </c>
      <c r="C1668" s="2">
        <v>0</v>
      </c>
      <c r="D1668" s="3">
        <v>0</v>
      </c>
      <c r="E1668" s="1"/>
      <c r="F1668" s="1"/>
      <c r="G1668" s="46" t="s">
        <v>72</v>
      </c>
      <c r="H1668" s="46" t="s">
        <v>578</v>
      </c>
      <c r="I1668" s="46" t="s">
        <v>946</v>
      </c>
      <c r="J1668" s="4">
        <f t="shared" ref="J1668:J1731" si="52">+VALUE(LEFT(B1668,1))</f>
        <v>5</v>
      </c>
      <c r="K1668" s="4">
        <f t="shared" ref="K1668:K1731" si="53">+VALUE(LEFT(B1668,4))</f>
        <v>5227</v>
      </c>
    </row>
    <row r="1669" spans="1:11" x14ac:dyDescent="0.25">
      <c r="A1669" s="4"/>
      <c r="B1669" s="4">
        <v>522702</v>
      </c>
      <c r="C1669" s="2">
        <v>0</v>
      </c>
      <c r="D1669" s="3">
        <v>0</v>
      </c>
      <c r="E1669" s="1"/>
      <c r="F1669" s="1"/>
      <c r="G1669" s="46" t="s">
        <v>239</v>
      </c>
      <c r="H1669" s="46" t="s">
        <v>578</v>
      </c>
      <c r="I1669" s="46" t="s">
        <v>946</v>
      </c>
      <c r="J1669" s="4">
        <f t="shared" si="52"/>
        <v>5</v>
      </c>
      <c r="K1669" s="4">
        <f t="shared" si="53"/>
        <v>5227</v>
      </c>
    </row>
    <row r="1670" spans="1:11" x14ac:dyDescent="0.25">
      <c r="A1670" s="4"/>
      <c r="B1670" s="4">
        <v>522703</v>
      </c>
      <c r="C1670" s="2">
        <v>0</v>
      </c>
      <c r="D1670" s="3">
        <v>0</v>
      </c>
      <c r="E1670" s="1"/>
      <c r="F1670" s="1"/>
      <c r="G1670" s="46" t="s">
        <v>240</v>
      </c>
      <c r="H1670" s="46" t="s">
        <v>578</v>
      </c>
      <c r="I1670" s="46" t="s">
        <v>946</v>
      </c>
      <c r="J1670" s="4">
        <f t="shared" si="52"/>
        <v>5</v>
      </c>
      <c r="K1670" s="4">
        <f t="shared" si="53"/>
        <v>5227</v>
      </c>
    </row>
    <row r="1671" spans="1:11" x14ac:dyDescent="0.25">
      <c r="A1671" s="4"/>
      <c r="B1671" s="4">
        <v>522704</v>
      </c>
      <c r="C1671" s="2">
        <v>0</v>
      </c>
      <c r="D1671" s="3">
        <v>0</v>
      </c>
      <c r="E1671" s="1"/>
      <c r="F1671" s="1"/>
      <c r="G1671" s="46" t="s">
        <v>241</v>
      </c>
      <c r="H1671" s="46" t="s">
        <v>578</v>
      </c>
      <c r="I1671" s="46" t="s">
        <v>946</v>
      </c>
      <c r="J1671" s="4">
        <f t="shared" si="52"/>
        <v>5</v>
      </c>
      <c r="K1671" s="4">
        <f t="shared" si="53"/>
        <v>5227</v>
      </c>
    </row>
    <row r="1672" spans="1:11" x14ac:dyDescent="0.25">
      <c r="A1672" s="4"/>
      <c r="B1672" s="4">
        <v>522801</v>
      </c>
      <c r="C1672" s="2">
        <v>0</v>
      </c>
      <c r="D1672" s="3">
        <v>0</v>
      </c>
      <c r="E1672" s="1"/>
      <c r="F1672" s="1"/>
      <c r="G1672" s="46" t="s">
        <v>242</v>
      </c>
      <c r="H1672" s="46" t="s">
        <v>899</v>
      </c>
      <c r="I1672" s="46" t="s">
        <v>946</v>
      </c>
      <c r="J1672" s="4">
        <f t="shared" si="52"/>
        <v>5</v>
      </c>
      <c r="K1672" s="4">
        <f t="shared" si="53"/>
        <v>5228</v>
      </c>
    </row>
    <row r="1673" spans="1:11" ht="30" x14ac:dyDescent="0.25">
      <c r="A1673" s="4"/>
      <c r="B1673" s="4">
        <v>522802</v>
      </c>
      <c r="C1673" s="2">
        <v>0</v>
      </c>
      <c r="D1673" s="3">
        <v>0</v>
      </c>
      <c r="E1673" s="1"/>
      <c r="F1673" s="1"/>
      <c r="G1673" s="46" t="s">
        <v>243</v>
      </c>
      <c r="H1673" s="46" t="s">
        <v>899</v>
      </c>
      <c r="I1673" s="46" t="s">
        <v>946</v>
      </c>
      <c r="J1673" s="4">
        <f t="shared" si="52"/>
        <v>5</v>
      </c>
      <c r="K1673" s="4">
        <f t="shared" si="53"/>
        <v>5228</v>
      </c>
    </row>
    <row r="1674" spans="1:11" x14ac:dyDescent="0.25">
      <c r="A1674" s="4"/>
      <c r="B1674" s="4">
        <v>522803</v>
      </c>
      <c r="C1674" s="2">
        <v>0</v>
      </c>
      <c r="D1674" s="3">
        <v>0</v>
      </c>
      <c r="E1674" s="1"/>
      <c r="F1674" s="1"/>
      <c r="G1674" s="46" t="s">
        <v>244</v>
      </c>
      <c r="H1674" s="46" t="s">
        <v>899</v>
      </c>
      <c r="I1674" s="46" t="s">
        <v>946</v>
      </c>
      <c r="J1674" s="4">
        <f t="shared" si="52"/>
        <v>5</v>
      </c>
      <c r="K1674" s="4">
        <f t="shared" si="53"/>
        <v>5228</v>
      </c>
    </row>
    <row r="1675" spans="1:11" x14ac:dyDescent="0.25">
      <c r="A1675" s="4"/>
      <c r="B1675" s="4">
        <v>522804</v>
      </c>
      <c r="C1675" s="2">
        <v>0</v>
      </c>
      <c r="D1675" s="3">
        <v>0</v>
      </c>
      <c r="E1675" s="1"/>
      <c r="F1675" s="1"/>
      <c r="G1675" s="46" t="s">
        <v>245</v>
      </c>
      <c r="H1675" s="46" t="s">
        <v>899</v>
      </c>
      <c r="I1675" s="46" t="s">
        <v>946</v>
      </c>
      <c r="J1675" s="4">
        <f t="shared" si="52"/>
        <v>5</v>
      </c>
      <c r="K1675" s="4">
        <f t="shared" si="53"/>
        <v>5228</v>
      </c>
    </row>
    <row r="1676" spans="1:11" ht="45" x14ac:dyDescent="0.25">
      <c r="A1676" s="4"/>
      <c r="B1676" s="4">
        <v>522805</v>
      </c>
      <c r="C1676" s="2">
        <v>0</v>
      </c>
      <c r="D1676" s="3">
        <v>0</v>
      </c>
      <c r="E1676" s="1"/>
      <c r="F1676" s="1"/>
      <c r="G1676" s="46" t="s">
        <v>246</v>
      </c>
      <c r="H1676" s="46" t="s">
        <v>899</v>
      </c>
      <c r="I1676" s="46" t="s">
        <v>946</v>
      </c>
      <c r="J1676" s="4">
        <f t="shared" si="52"/>
        <v>5</v>
      </c>
      <c r="K1676" s="4">
        <f t="shared" si="53"/>
        <v>5228</v>
      </c>
    </row>
    <row r="1677" spans="1:11" x14ac:dyDescent="0.25">
      <c r="A1677" s="4"/>
      <c r="B1677" s="4">
        <v>522806</v>
      </c>
      <c r="C1677" s="2">
        <v>0</v>
      </c>
      <c r="D1677" s="3">
        <v>0</v>
      </c>
      <c r="E1677" s="1"/>
      <c r="F1677" s="1"/>
      <c r="G1677" s="46" t="s">
        <v>247</v>
      </c>
      <c r="H1677" s="46" t="s">
        <v>899</v>
      </c>
      <c r="I1677" s="46" t="s">
        <v>946</v>
      </c>
      <c r="J1677" s="4">
        <f t="shared" si="52"/>
        <v>5</v>
      </c>
      <c r="K1677" s="4">
        <f t="shared" si="53"/>
        <v>5228</v>
      </c>
    </row>
    <row r="1678" spans="1:11" x14ac:dyDescent="0.25">
      <c r="A1678" s="4"/>
      <c r="B1678" s="4">
        <v>522807</v>
      </c>
      <c r="C1678" s="2">
        <v>0</v>
      </c>
      <c r="D1678" s="3">
        <v>0</v>
      </c>
      <c r="E1678" s="1"/>
      <c r="F1678" s="1"/>
      <c r="G1678" s="46" t="s">
        <v>248</v>
      </c>
      <c r="H1678" s="46" t="s">
        <v>899</v>
      </c>
      <c r="I1678" s="46" t="s">
        <v>946</v>
      </c>
      <c r="J1678" s="4">
        <f t="shared" si="52"/>
        <v>5</v>
      </c>
      <c r="K1678" s="4">
        <f t="shared" si="53"/>
        <v>5228</v>
      </c>
    </row>
    <row r="1679" spans="1:11" x14ac:dyDescent="0.25">
      <c r="A1679" s="4"/>
      <c r="B1679" s="4">
        <v>522808</v>
      </c>
      <c r="C1679" s="2">
        <v>0</v>
      </c>
      <c r="D1679" s="3">
        <v>0</v>
      </c>
      <c r="E1679" s="1"/>
      <c r="F1679" s="1"/>
      <c r="G1679" s="46" t="s">
        <v>249</v>
      </c>
      <c r="H1679" s="46" t="s">
        <v>899</v>
      </c>
      <c r="I1679" s="46" t="s">
        <v>946</v>
      </c>
      <c r="J1679" s="4">
        <f t="shared" si="52"/>
        <v>5</v>
      </c>
      <c r="K1679" s="4">
        <f t="shared" si="53"/>
        <v>5228</v>
      </c>
    </row>
    <row r="1680" spans="1:11" x14ac:dyDescent="0.25">
      <c r="A1680" s="4"/>
      <c r="B1680" s="4">
        <v>523001</v>
      </c>
      <c r="C1680" s="2">
        <v>0</v>
      </c>
      <c r="D1680" s="3">
        <v>0</v>
      </c>
      <c r="E1680" s="1"/>
      <c r="F1680" s="1"/>
      <c r="G1680" s="46" t="s">
        <v>242</v>
      </c>
      <c r="H1680" s="46" t="s">
        <v>900</v>
      </c>
      <c r="I1680" s="46" t="s">
        <v>946</v>
      </c>
      <c r="J1680" s="4">
        <f t="shared" si="52"/>
        <v>5</v>
      </c>
      <c r="K1680" s="4">
        <f t="shared" si="53"/>
        <v>5230</v>
      </c>
    </row>
    <row r="1681" spans="1:11" ht="30" x14ac:dyDescent="0.25">
      <c r="A1681" s="4"/>
      <c r="B1681" s="4">
        <v>523002</v>
      </c>
      <c r="C1681" s="2">
        <v>0</v>
      </c>
      <c r="D1681" s="3">
        <v>0</v>
      </c>
      <c r="E1681" s="1"/>
      <c r="F1681" s="1"/>
      <c r="G1681" s="46" t="s">
        <v>243</v>
      </c>
      <c r="H1681" s="46" t="s">
        <v>900</v>
      </c>
      <c r="I1681" s="46" t="s">
        <v>946</v>
      </c>
      <c r="J1681" s="4">
        <f t="shared" si="52"/>
        <v>5</v>
      </c>
      <c r="K1681" s="4">
        <f t="shared" si="53"/>
        <v>5230</v>
      </c>
    </row>
    <row r="1682" spans="1:11" x14ac:dyDescent="0.25">
      <c r="A1682" s="4"/>
      <c r="B1682" s="4">
        <v>523003</v>
      </c>
      <c r="C1682" s="2">
        <v>0</v>
      </c>
      <c r="D1682" s="3">
        <v>0</v>
      </c>
      <c r="E1682" s="1"/>
      <c r="F1682" s="1"/>
      <c r="G1682" s="46" t="s">
        <v>244</v>
      </c>
      <c r="H1682" s="46" t="s">
        <v>900</v>
      </c>
      <c r="I1682" s="46" t="s">
        <v>946</v>
      </c>
      <c r="J1682" s="4">
        <f t="shared" si="52"/>
        <v>5</v>
      </c>
      <c r="K1682" s="4">
        <f t="shared" si="53"/>
        <v>5230</v>
      </c>
    </row>
    <row r="1683" spans="1:11" x14ac:dyDescent="0.25">
      <c r="A1683" s="4"/>
      <c r="B1683" s="4">
        <v>523004</v>
      </c>
      <c r="C1683" s="2">
        <v>0</v>
      </c>
      <c r="D1683" s="3">
        <v>0</v>
      </c>
      <c r="E1683" s="1"/>
      <c r="F1683" s="1"/>
      <c r="G1683" s="46" t="s">
        <v>245</v>
      </c>
      <c r="H1683" s="46" t="s">
        <v>900</v>
      </c>
      <c r="I1683" s="46" t="s">
        <v>946</v>
      </c>
      <c r="J1683" s="4">
        <f t="shared" si="52"/>
        <v>5</v>
      </c>
      <c r="K1683" s="4">
        <f t="shared" si="53"/>
        <v>5230</v>
      </c>
    </row>
    <row r="1684" spans="1:11" ht="45" x14ac:dyDescent="0.25">
      <c r="A1684" s="4"/>
      <c r="B1684" s="4">
        <v>523005</v>
      </c>
      <c r="C1684" s="2">
        <v>0</v>
      </c>
      <c r="D1684" s="3">
        <v>0</v>
      </c>
      <c r="E1684" s="1"/>
      <c r="F1684" s="1"/>
      <c r="G1684" s="46" t="s">
        <v>246</v>
      </c>
      <c r="H1684" s="46" t="s">
        <v>900</v>
      </c>
      <c r="I1684" s="46" t="s">
        <v>946</v>
      </c>
      <c r="J1684" s="4">
        <f t="shared" si="52"/>
        <v>5</v>
      </c>
      <c r="K1684" s="4">
        <f t="shared" si="53"/>
        <v>5230</v>
      </c>
    </row>
    <row r="1685" spans="1:11" x14ac:dyDescent="0.25">
      <c r="A1685" s="4"/>
      <c r="B1685" s="4">
        <v>523006</v>
      </c>
      <c r="C1685" s="2">
        <v>0</v>
      </c>
      <c r="D1685" s="3">
        <v>0</v>
      </c>
      <c r="E1685" s="1"/>
      <c r="F1685" s="1"/>
      <c r="G1685" s="46" t="s">
        <v>250</v>
      </c>
      <c r="H1685" s="46" t="s">
        <v>900</v>
      </c>
      <c r="I1685" s="46" t="s">
        <v>946</v>
      </c>
      <c r="J1685" s="4">
        <f t="shared" si="52"/>
        <v>5</v>
      </c>
      <c r="K1685" s="4">
        <f t="shared" si="53"/>
        <v>5230</v>
      </c>
    </row>
    <row r="1686" spans="1:11" x14ac:dyDescent="0.25">
      <c r="A1686" s="4"/>
      <c r="B1686" s="4">
        <v>523007</v>
      </c>
      <c r="C1686" s="2">
        <v>0</v>
      </c>
      <c r="D1686" s="3">
        <v>0</v>
      </c>
      <c r="E1686" s="1"/>
      <c r="F1686" s="1"/>
      <c r="G1686" s="46" t="s">
        <v>248</v>
      </c>
      <c r="H1686" s="46" t="s">
        <v>900</v>
      </c>
      <c r="I1686" s="46" t="s">
        <v>946</v>
      </c>
      <c r="J1686" s="4">
        <f t="shared" si="52"/>
        <v>5</v>
      </c>
      <c r="K1686" s="4">
        <f t="shared" si="53"/>
        <v>5230</v>
      </c>
    </row>
    <row r="1687" spans="1:11" x14ac:dyDescent="0.25">
      <c r="A1687" s="4"/>
      <c r="B1687" s="4">
        <v>523008</v>
      </c>
      <c r="C1687" s="2">
        <v>0</v>
      </c>
      <c r="D1687" s="3">
        <v>0</v>
      </c>
      <c r="E1687" s="1"/>
      <c r="F1687" s="1"/>
      <c r="G1687" s="46" t="s">
        <v>249</v>
      </c>
      <c r="H1687" s="46" t="s">
        <v>900</v>
      </c>
      <c r="I1687" s="46" t="s">
        <v>946</v>
      </c>
      <c r="J1687" s="4">
        <f t="shared" si="52"/>
        <v>5</v>
      </c>
      <c r="K1687" s="4">
        <f t="shared" si="53"/>
        <v>5230</v>
      </c>
    </row>
    <row r="1688" spans="1:11" x14ac:dyDescent="0.25">
      <c r="A1688" s="4"/>
      <c r="B1688" s="4">
        <v>523201</v>
      </c>
      <c r="C1688" s="2">
        <v>0</v>
      </c>
      <c r="D1688" s="3">
        <v>0</v>
      </c>
      <c r="E1688" s="1"/>
      <c r="F1688" s="1"/>
      <c r="G1688" s="46" t="s">
        <v>708</v>
      </c>
      <c r="H1688" s="46" t="s">
        <v>266</v>
      </c>
      <c r="I1688" s="46" t="s">
        <v>946</v>
      </c>
      <c r="J1688" s="4">
        <f t="shared" si="52"/>
        <v>5</v>
      </c>
      <c r="K1688" s="4">
        <f t="shared" si="53"/>
        <v>5232</v>
      </c>
    </row>
    <row r="1689" spans="1:11" x14ac:dyDescent="0.25">
      <c r="A1689" s="4"/>
      <c r="B1689" s="4">
        <v>523202</v>
      </c>
      <c r="C1689" s="2">
        <v>0</v>
      </c>
      <c r="D1689" s="3">
        <v>0</v>
      </c>
      <c r="E1689" s="1"/>
      <c r="F1689" s="1"/>
      <c r="G1689" s="46" t="s">
        <v>709</v>
      </c>
      <c r="H1689" s="46" t="s">
        <v>266</v>
      </c>
      <c r="I1689" s="46" t="s">
        <v>946</v>
      </c>
      <c r="J1689" s="4">
        <f t="shared" si="52"/>
        <v>5</v>
      </c>
      <c r="K1689" s="4">
        <f t="shared" si="53"/>
        <v>5232</v>
      </c>
    </row>
    <row r="1690" spans="1:11" x14ac:dyDescent="0.25">
      <c r="A1690" s="4"/>
      <c r="B1690" s="4">
        <v>523203</v>
      </c>
      <c r="C1690" s="2">
        <v>0</v>
      </c>
      <c r="D1690" s="3">
        <v>0</v>
      </c>
      <c r="E1690" s="1"/>
      <c r="F1690" s="1"/>
      <c r="G1690" s="46" t="s">
        <v>710</v>
      </c>
      <c r="H1690" s="46" t="s">
        <v>266</v>
      </c>
      <c r="I1690" s="46" t="s">
        <v>946</v>
      </c>
      <c r="J1690" s="4">
        <f t="shared" si="52"/>
        <v>5</v>
      </c>
      <c r="K1690" s="4">
        <f t="shared" si="53"/>
        <v>5232</v>
      </c>
    </row>
    <row r="1691" spans="1:11" x14ac:dyDescent="0.25">
      <c r="A1691" s="4"/>
      <c r="B1691" s="4">
        <v>523204</v>
      </c>
      <c r="C1691" s="2">
        <v>0</v>
      </c>
      <c r="D1691" s="3">
        <v>0</v>
      </c>
      <c r="E1691" s="1"/>
      <c r="F1691" s="1"/>
      <c r="G1691" s="46" t="s">
        <v>728</v>
      </c>
      <c r="H1691" s="46" t="s">
        <v>266</v>
      </c>
      <c r="I1691" s="46" t="s">
        <v>946</v>
      </c>
      <c r="J1691" s="4">
        <f t="shared" si="52"/>
        <v>5</v>
      </c>
      <c r="K1691" s="4">
        <f t="shared" si="53"/>
        <v>5232</v>
      </c>
    </row>
    <row r="1692" spans="1:11" x14ac:dyDescent="0.25">
      <c r="A1692" s="4"/>
      <c r="B1692" s="4">
        <v>523205</v>
      </c>
      <c r="C1692" s="2">
        <v>0</v>
      </c>
      <c r="D1692" s="3">
        <v>0</v>
      </c>
      <c r="E1692" s="1"/>
      <c r="F1692" s="1"/>
      <c r="G1692" s="46" t="s">
        <v>712</v>
      </c>
      <c r="H1692" s="46" t="s">
        <v>266</v>
      </c>
      <c r="I1692" s="46" t="s">
        <v>946</v>
      </c>
      <c r="J1692" s="4">
        <f t="shared" si="52"/>
        <v>5</v>
      </c>
      <c r="K1692" s="4">
        <f t="shared" si="53"/>
        <v>5232</v>
      </c>
    </row>
    <row r="1693" spans="1:11" x14ac:dyDescent="0.25">
      <c r="A1693" s="4"/>
      <c r="B1693" s="4">
        <v>523206</v>
      </c>
      <c r="C1693" s="2">
        <v>0</v>
      </c>
      <c r="D1693" s="3">
        <v>0</v>
      </c>
      <c r="E1693" s="1"/>
      <c r="F1693" s="1"/>
      <c r="G1693" s="46" t="s">
        <v>711</v>
      </c>
      <c r="H1693" s="46" t="s">
        <v>266</v>
      </c>
      <c r="I1693" s="46" t="s">
        <v>946</v>
      </c>
      <c r="J1693" s="4">
        <f t="shared" si="52"/>
        <v>5</v>
      </c>
      <c r="K1693" s="4">
        <f t="shared" si="53"/>
        <v>5232</v>
      </c>
    </row>
    <row r="1694" spans="1:11" x14ac:dyDescent="0.25">
      <c r="A1694" s="4"/>
      <c r="B1694" s="4">
        <v>523301</v>
      </c>
      <c r="C1694" s="2">
        <v>0</v>
      </c>
      <c r="D1694" s="3">
        <v>0</v>
      </c>
      <c r="E1694" s="1"/>
      <c r="F1694" s="1"/>
      <c r="G1694" s="46" t="s">
        <v>251</v>
      </c>
      <c r="H1694" s="46" t="s">
        <v>878</v>
      </c>
      <c r="I1694" s="46" t="s">
        <v>946</v>
      </c>
      <c r="J1694" s="4">
        <f t="shared" si="52"/>
        <v>5</v>
      </c>
      <c r="K1694" s="4">
        <f t="shared" si="53"/>
        <v>5233</v>
      </c>
    </row>
    <row r="1695" spans="1:11" x14ac:dyDescent="0.25">
      <c r="A1695" s="4"/>
      <c r="B1695" s="4">
        <v>523302</v>
      </c>
      <c r="C1695" s="2">
        <v>0</v>
      </c>
      <c r="D1695" s="3">
        <v>0</v>
      </c>
      <c r="E1695" s="1"/>
      <c r="F1695" s="1"/>
      <c r="G1695" s="46" t="s">
        <v>261</v>
      </c>
      <c r="H1695" s="46" t="s">
        <v>878</v>
      </c>
      <c r="I1695" s="46" t="s">
        <v>946</v>
      </c>
      <c r="J1695" s="4">
        <f t="shared" si="52"/>
        <v>5</v>
      </c>
      <c r="K1695" s="4">
        <f t="shared" si="53"/>
        <v>5233</v>
      </c>
    </row>
    <row r="1696" spans="1:11" x14ac:dyDescent="0.25">
      <c r="A1696" s="4"/>
      <c r="B1696" s="4">
        <v>523303</v>
      </c>
      <c r="C1696" s="2">
        <v>0</v>
      </c>
      <c r="D1696" s="3">
        <v>0</v>
      </c>
      <c r="E1696" s="1"/>
      <c r="F1696" s="1"/>
      <c r="G1696" s="46" t="s">
        <v>596</v>
      </c>
      <c r="H1696" s="46" t="s">
        <v>878</v>
      </c>
      <c r="I1696" s="46" t="s">
        <v>946</v>
      </c>
      <c r="J1696" s="4">
        <f t="shared" si="52"/>
        <v>5</v>
      </c>
      <c r="K1696" s="4">
        <f t="shared" si="53"/>
        <v>5233</v>
      </c>
    </row>
    <row r="1697" spans="1:11" x14ac:dyDescent="0.25">
      <c r="A1697" s="4"/>
      <c r="B1697" s="4">
        <v>523304</v>
      </c>
      <c r="C1697" s="2">
        <v>0</v>
      </c>
      <c r="D1697" s="3">
        <v>0</v>
      </c>
      <c r="E1697" s="1"/>
      <c r="F1697" s="1"/>
      <c r="G1697" s="46" t="s">
        <v>253</v>
      </c>
      <c r="H1697" s="46" t="s">
        <v>878</v>
      </c>
      <c r="I1697" s="46" t="s">
        <v>946</v>
      </c>
      <c r="J1697" s="4">
        <f t="shared" si="52"/>
        <v>5</v>
      </c>
      <c r="K1697" s="4">
        <f t="shared" si="53"/>
        <v>5233</v>
      </c>
    </row>
    <row r="1698" spans="1:11" ht="30" x14ac:dyDescent="0.25">
      <c r="A1698" s="4"/>
      <c r="B1698" s="4">
        <v>523305</v>
      </c>
      <c r="C1698" s="2">
        <v>0</v>
      </c>
      <c r="D1698" s="3">
        <v>0</v>
      </c>
      <c r="E1698" s="1"/>
      <c r="F1698" s="1"/>
      <c r="G1698" s="46" t="s">
        <v>597</v>
      </c>
      <c r="H1698" s="46" t="s">
        <v>878</v>
      </c>
      <c r="I1698" s="46" t="s">
        <v>946</v>
      </c>
      <c r="J1698" s="4">
        <f t="shared" si="52"/>
        <v>5</v>
      </c>
      <c r="K1698" s="4">
        <f t="shared" si="53"/>
        <v>5233</v>
      </c>
    </row>
    <row r="1699" spans="1:11" ht="30" x14ac:dyDescent="0.25">
      <c r="A1699" s="4"/>
      <c r="B1699" s="4">
        <v>523306</v>
      </c>
      <c r="C1699" s="2">
        <v>0</v>
      </c>
      <c r="D1699" s="3">
        <v>0</v>
      </c>
      <c r="E1699" s="1"/>
      <c r="F1699" s="1"/>
      <c r="G1699" s="46" t="s">
        <v>598</v>
      </c>
      <c r="H1699" s="46" t="s">
        <v>878</v>
      </c>
      <c r="I1699" s="46" t="s">
        <v>946</v>
      </c>
      <c r="J1699" s="4">
        <f t="shared" si="52"/>
        <v>5</v>
      </c>
      <c r="K1699" s="4">
        <f t="shared" si="53"/>
        <v>5233</v>
      </c>
    </row>
    <row r="1700" spans="1:11" ht="30" x14ac:dyDescent="0.25">
      <c r="A1700" s="4"/>
      <c r="B1700" s="4">
        <v>523307</v>
      </c>
      <c r="C1700" s="2">
        <v>0</v>
      </c>
      <c r="D1700" s="3">
        <v>0</v>
      </c>
      <c r="E1700" s="1"/>
      <c r="F1700" s="1"/>
      <c r="G1700" s="46" t="s">
        <v>599</v>
      </c>
      <c r="H1700" s="46" t="s">
        <v>878</v>
      </c>
      <c r="I1700" s="46" t="s">
        <v>946</v>
      </c>
      <c r="J1700" s="4">
        <f t="shared" si="52"/>
        <v>5</v>
      </c>
      <c r="K1700" s="4">
        <f t="shared" si="53"/>
        <v>5233</v>
      </c>
    </row>
    <row r="1701" spans="1:11" ht="30" x14ac:dyDescent="0.25">
      <c r="A1701" s="4"/>
      <c r="B1701" s="4">
        <v>523308</v>
      </c>
      <c r="C1701" s="2">
        <v>0</v>
      </c>
      <c r="D1701" s="3">
        <v>0</v>
      </c>
      <c r="E1701" s="1"/>
      <c r="F1701" s="1"/>
      <c r="G1701" s="46" t="s">
        <v>600</v>
      </c>
      <c r="H1701" s="46" t="s">
        <v>878</v>
      </c>
      <c r="I1701" s="46" t="s">
        <v>946</v>
      </c>
      <c r="J1701" s="4">
        <f t="shared" si="52"/>
        <v>5</v>
      </c>
      <c r="K1701" s="4">
        <f t="shared" si="53"/>
        <v>5233</v>
      </c>
    </row>
    <row r="1702" spans="1:11" ht="30" x14ac:dyDescent="0.25">
      <c r="A1702" s="4"/>
      <c r="B1702" s="4">
        <v>523309</v>
      </c>
      <c r="C1702" s="2">
        <v>0</v>
      </c>
      <c r="D1702" s="3">
        <v>0</v>
      </c>
      <c r="E1702" s="1"/>
      <c r="F1702" s="1"/>
      <c r="G1702" s="46" t="s">
        <v>601</v>
      </c>
      <c r="H1702" s="46" t="s">
        <v>878</v>
      </c>
      <c r="I1702" s="46" t="s">
        <v>946</v>
      </c>
      <c r="J1702" s="4">
        <f t="shared" si="52"/>
        <v>5</v>
      </c>
      <c r="K1702" s="4">
        <f t="shared" si="53"/>
        <v>5233</v>
      </c>
    </row>
    <row r="1703" spans="1:11" ht="30" x14ac:dyDescent="0.25">
      <c r="A1703" s="4"/>
      <c r="B1703" s="4">
        <v>523310</v>
      </c>
      <c r="C1703" s="2">
        <v>0</v>
      </c>
      <c r="D1703" s="3">
        <v>0</v>
      </c>
      <c r="E1703" s="1"/>
      <c r="F1703" s="1"/>
      <c r="G1703" s="46" t="s">
        <v>602</v>
      </c>
      <c r="H1703" s="46" t="s">
        <v>878</v>
      </c>
      <c r="I1703" s="46" t="s">
        <v>946</v>
      </c>
      <c r="J1703" s="4">
        <f t="shared" si="52"/>
        <v>5</v>
      </c>
      <c r="K1703" s="4">
        <f t="shared" si="53"/>
        <v>5233</v>
      </c>
    </row>
    <row r="1704" spans="1:11" ht="30" x14ac:dyDescent="0.25">
      <c r="A1704" s="4"/>
      <c r="B1704" s="4">
        <v>523311</v>
      </c>
      <c r="C1704" s="2">
        <v>0</v>
      </c>
      <c r="D1704" s="3">
        <v>0</v>
      </c>
      <c r="E1704" s="1"/>
      <c r="F1704" s="1"/>
      <c r="G1704" s="46" t="s">
        <v>603</v>
      </c>
      <c r="H1704" s="46" t="s">
        <v>878</v>
      </c>
      <c r="I1704" s="46" t="s">
        <v>946</v>
      </c>
      <c r="J1704" s="4">
        <f t="shared" si="52"/>
        <v>5</v>
      </c>
      <c r="K1704" s="4">
        <f t="shared" si="53"/>
        <v>5233</v>
      </c>
    </row>
    <row r="1705" spans="1:11" ht="30" x14ac:dyDescent="0.25">
      <c r="A1705" s="4"/>
      <c r="B1705" s="4">
        <v>523312</v>
      </c>
      <c r="C1705" s="2">
        <v>0</v>
      </c>
      <c r="D1705" s="3">
        <v>0</v>
      </c>
      <c r="E1705" s="1"/>
      <c r="F1705" s="1"/>
      <c r="G1705" s="46" t="s">
        <v>604</v>
      </c>
      <c r="H1705" s="46" t="s">
        <v>878</v>
      </c>
      <c r="I1705" s="46" t="s">
        <v>946</v>
      </c>
      <c r="J1705" s="4">
        <f t="shared" si="52"/>
        <v>5</v>
      </c>
      <c r="K1705" s="4">
        <f t="shared" si="53"/>
        <v>5233</v>
      </c>
    </row>
    <row r="1706" spans="1:11" x14ac:dyDescent="0.25">
      <c r="A1706" s="4"/>
      <c r="B1706" s="4">
        <v>523313</v>
      </c>
      <c r="C1706" s="2">
        <v>0</v>
      </c>
      <c r="D1706" s="3">
        <v>0</v>
      </c>
      <c r="E1706" s="1"/>
      <c r="F1706" s="1"/>
      <c r="G1706" s="46" t="s">
        <v>263</v>
      </c>
      <c r="H1706" s="46" t="s">
        <v>878</v>
      </c>
      <c r="I1706" s="46" t="s">
        <v>946</v>
      </c>
      <c r="J1706" s="4">
        <f t="shared" si="52"/>
        <v>5</v>
      </c>
      <c r="K1706" s="4">
        <f t="shared" si="53"/>
        <v>5233</v>
      </c>
    </row>
    <row r="1707" spans="1:11" x14ac:dyDescent="0.25">
      <c r="A1707" s="4"/>
      <c r="B1707" s="4">
        <v>523314</v>
      </c>
      <c r="C1707" s="2">
        <v>0</v>
      </c>
      <c r="D1707" s="3">
        <v>0</v>
      </c>
      <c r="E1707" s="1"/>
      <c r="F1707" s="1"/>
      <c r="G1707" s="46" t="s">
        <v>605</v>
      </c>
      <c r="H1707" s="46" t="s">
        <v>878</v>
      </c>
      <c r="I1707" s="46" t="s">
        <v>946</v>
      </c>
      <c r="J1707" s="4">
        <f t="shared" si="52"/>
        <v>5</v>
      </c>
      <c r="K1707" s="4">
        <f t="shared" si="53"/>
        <v>5233</v>
      </c>
    </row>
    <row r="1708" spans="1:11" x14ac:dyDescent="0.25">
      <c r="A1708" s="4"/>
      <c r="B1708" s="4">
        <v>523315</v>
      </c>
      <c r="C1708" s="2">
        <v>0</v>
      </c>
      <c r="D1708" s="3">
        <v>0</v>
      </c>
      <c r="E1708" s="1"/>
      <c r="F1708" s="1"/>
      <c r="G1708" s="46" t="s">
        <v>606</v>
      </c>
      <c r="H1708" s="46" t="s">
        <v>878</v>
      </c>
      <c r="I1708" s="46" t="s">
        <v>946</v>
      </c>
      <c r="J1708" s="4">
        <f t="shared" si="52"/>
        <v>5</v>
      </c>
      <c r="K1708" s="4">
        <f t="shared" si="53"/>
        <v>5233</v>
      </c>
    </row>
    <row r="1709" spans="1:11" x14ac:dyDescent="0.25">
      <c r="A1709" s="4"/>
      <c r="B1709" s="4">
        <v>523316</v>
      </c>
      <c r="C1709" s="2">
        <v>0</v>
      </c>
      <c r="D1709" s="3">
        <v>0</v>
      </c>
      <c r="E1709" s="1"/>
      <c r="F1709" s="1"/>
      <c r="G1709" s="46" t="s">
        <v>607</v>
      </c>
      <c r="H1709" s="46" t="s">
        <v>878</v>
      </c>
      <c r="I1709" s="46" t="s">
        <v>946</v>
      </c>
      <c r="J1709" s="4">
        <f t="shared" si="52"/>
        <v>5</v>
      </c>
      <c r="K1709" s="4">
        <f t="shared" si="53"/>
        <v>5233</v>
      </c>
    </row>
    <row r="1710" spans="1:11" x14ac:dyDescent="0.25">
      <c r="A1710" s="4"/>
      <c r="B1710" s="4">
        <v>523501</v>
      </c>
      <c r="C1710" s="2">
        <v>0</v>
      </c>
      <c r="D1710" s="3">
        <v>0</v>
      </c>
      <c r="E1710" s="1"/>
      <c r="F1710" s="1"/>
      <c r="G1710" s="46" t="s">
        <v>540</v>
      </c>
      <c r="H1710" s="46" t="s">
        <v>901</v>
      </c>
      <c r="I1710" s="46" t="s">
        <v>946</v>
      </c>
      <c r="J1710" s="4">
        <f t="shared" si="52"/>
        <v>5</v>
      </c>
      <c r="K1710" s="4">
        <f t="shared" si="53"/>
        <v>5235</v>
      </c>
    </row>
    <row r="1711" spans="1:11" x14ac:dyDescent="0.25">
      <c r="A1711" s="4"/>
      <c r="B1711" s="4">
        <v>523502</v>
      </c>
      <c r="C1711" s="2">
        <v>0</v>
      </c>
      <c r="D1711" s="3">
        <v>0</v>
      </c>
      <c r="E1711" s="1"/>
      <c r="F1711" s="1"/>
      <c r="G1711" s="46" t="s">
        <v>541</v>
      </c>
      <c r="H1711" s="46" t="s">
        <v>901</v>
      </c>
      <c r="I1711" s="46" t="s">
        <v>946</v>
      </c>
      <c r="J1711" s="4">
        <f t="shared" si="52"/>
        <v>5</v>
      </c>
      <c r="K1711" s="4">
        <f t="shared" si="53"/>
        <v>5235</v>
      </c>
    </row>
    <row r="1712" spans="1:11" x14ac:dyDescent="0.25">
      <c r="A1712" s="4"/>
      <c r="B1712" s="4">
        <v>523503</v>
      </c>
      <c r="C1712" s="2">
        <v>0</v>
      </c>
      <c r="D1712" s="3">
        <v>0</v>
      </c>
      <c r="E1712" s="1"/>
      <c r="F1712" s="1"/>
      <c r="G1712" s="46" t="s">
        <v>713</v>
      </c>
      <c r="H1712" s="46" t="s">
        <v>901</v>
      </c>
      <c r="I1712" s="46" t="s">
        <v>946</v>
      </c>
      <c r="J1712" s="4">
        <f t="shared" si="52"/>
        <v>5</v>
      </c>
      <c r="K1712" s="4">
        <f t="shared" si="53"/>
        <v>5235</v>
      </c>
    </row>
    <row r="1713" spans="1:11" x14ac:dyDescent="0.25">
      <c r="A1713" s="4"/>
      <c r="B1713" s="4">
        <v>523504</v>
      </c>
      <c r="C1713" s="2">
        <v>0</v>
      </c>
      <c r="D1713" s="3">
        <v>0</v>
      </c>
      <c r="E1713" s="1"/>
      <c r="F1713" s="1"/>
      <c r="G1713" s="46" t="s">
        <v>542</v>
      </c>
      <c r="H1713" s="46" t="s">
        <v>901</v>
      </c>
      <c r="I1713" s="46" t="s">
        <v>946</v>
      </c>
      <c r="J1713" s="4">
        <f t="shared" si="52"/>
        <v>5</v>
      </c>
      <c r="K1713" s="4">
        <f t="shared" si="53"/>
        <v>5235</v>
      </c>
    </row>
    <row r="1714" spans="1:11" x14ac:dyDescent="0.25">
      <c r="A1714" s="4"/>
      <c r="B1714" s="4">
        <v>523601</v>
      </c>
      <c r="C1714" s="2">
        <v>0</v>
      </c>
      <c r="D1714" s="3">
        <v>0</v>
      </c>
      <c r="E1714" s="1"/>
      <c r="F1714" s="1"/>
      <c r="G1714" s="46" t="s">
        <v>294</v>
      </c>
      <c r="H1714" s="46" t="s">
        <v>902</v>
      </c>
      <c r="I1714" s="46" t="s">
        <v>946</v>
      </c>
      <c r="J1714" s="4">
        <f t="shared" si="52"/>
        <v>5</v>
      </c>
      <c r="K1714" s="4">
        <f t="shared" si="53"/>
        <v>5236</v>
      </c>
    </row>
    <row r="1715" spans="1:11" x14ac:dyDescent="0.25">
      <c r="A1715" s="4"/>
      <c r="B1715" s="4">
        <v>523602</v>
      </c>
      <c r="C1715" s="2">
        <v>0</v>
      </c>
      <c r="D1715" s="3">
        <v>0</v>
      </c>
      <c r="E1715" s="1"/>
      <c r="F1715" s="1"/>
      <c r="G1715" s="46" t="s">
        <v>714</v>
      </c>
      <c r="H1715" s="46" t="s">
        <v>902</v>
      </c>
      <c r="I1715" s="46" t="s">
        <v>946</v>
      </c>
      <c r="J1715" s="4">
        <f t="shared" si="52"/>
        <v>5</v>
      </c>
      <c r="K1715" s="4">
        <f t="shared" si="53"/>
        <v>5236</v>
      </c>
    </row>
    <row r="1716" spans="1:11" x14ac:dyDescent="0.25">
      <c r="A1716" s="4"/>
      <c r="B1716" s="4">
        <v>523603</v>
      </c>
      <c r="C1716" s="2">
        <v>0</v>
      </c>
      <c r="D1716" s="3">
        <v>0</v>
      </c>
      <c r="E1716" s="1"/>
      <c r="F1716" s="1"/>
      <c r="G1716" s="46" t="s">
        <v>715</v>
      </c>
      <c r="H1716" s="46" t="s">
        <v>902</v>
      </c>
      <c r="I1716" s="46" t="s">
        <v>946</v>
      </c>
      <c r="J1716" s="4">
        <f t="shared" si="52"/>
        <v>5</v>
      </c>
      <c r="K1716" s="4">
        <f t="shared" si="53"/>
        <v>5236</v>
      </c>
    </row>
    <row r="1717" spans="1:11" x14ac:dyDescent="0.25">
      <c r="A1717" s="4"/>
      <c r="B1717" s="4">
        <v>523604</v>
      </c>
      <c r="C1717" s="2">
        <v>0</v>
      </c>
      <c r="D1717" s="3">
        <v>0</v>
      </c>
      <c r="E1717" s="1"/>
      <c r="F1717" s="1"/>
      <c r="G1717" s="46" t="s">
        <v>716</v>
      </c>
      <c r="H1717" s="46" t="s">
        <v>902</v>
      </c>
      <c r="I1717" s="46" t="s">
        <v>946</v>
      </c>
      <c r="J1717" s="4">
        <f t="shared" si="52"/>
        <v>5</v>
      </c>
      <c r="K1717" s="4">
        <f t="shared" si="53"/>
        <v>5236</v>
      </c>
    </row>
    <row r="1718" spans="1:11" x14ac:dyDescent="0.25">
      <c r="A1718" s="4"/>
      <c r="B1718" s="4">
        <v>523605</v>
      </c>
      <c r="C1718" s="2">
        <v>0</v>
      </c>
      <c r="D1718" s="3">
        <v>0</v>
      </c>
      <c r="E1718" s="1"/>
      <c r="F1718" s="1"/>
      <c r="G1718" s="46" t="s">
        <v>591</v>
      </c>
      <c r="H1718" s="46" t="s">
        <v>902</v>
      </c>
      <c r="I1718" s="46" t="s">
        <v>946</v>
      </c>
      <c r="J1718" s="4">
        <f t="shared" si="52"/>
        <v>5</v>
      </c>
      <c r="K1718" s="4">
        <f t="shared" si="53"/>
        <v>5236</v>
      </c>
    </row>
    <row r="1719" spans="1:11" x14ac:dyDescent="0.25">
      <c r="A1719" s="4"/>
      <c r="B1719" s="4">
        <v>523606</v>
      </c>
      <c r="C1719" s="2">
        <v>0</v>
      </c>
      <c r="D1719" s="3">
        <v>0</v>
      </c>
      <c r="E1719" s="1"/>
      <c r="F1719" s="1"/>
      <c r="G1719" s="46" t="s">
        <v>717</v>
      </c>
      <c r="H1719" s="46" t="s">
        <v>902</v>
      </c>
      <c r="I1719" s="46" t="s">
        <v>946</v>
      </c>
      <c r="J1719" s="4">
        <f t="shared" si="52"/>
        <v>5</v>
      </c>
      <c r="K1719" s="4">
        <f t="shared" si="53"/>
        <v>5236</v>
      </c>
    </row>
    <row r="1720" spans="1:11" x14ac:dyDescent="0.25">
      <c r="A1720" s="4"/>
      <c r="B1720" s="4">
        <v>523607</v>
      </c>
      <c r="C1720" s="2">
        <v>0</v>
      </c>
      <c r="D1720" s="3">
        <v>0</v>
      </c>
      <c r="E1720" s="1"/>
      <c r="F1720" s="1"/>
      <c r="G1720" s="46" t="s">
        <v>718</v>
      </c>
      <c r="H1720" s="46" t="s">
        <v>902</v>
      </c>
      <c r="I1720" s="46" t="s">
        <v>946</v>
      </c>
      <c r="J1720" s="4">
        <f t="shared" si="52"/>
        <v>5</v>
      </c>
      <c r="K1720" s="4">
        <f t="shared" si="53"/>
        <v>5236</v>
      </c>
    </row>
    <row r="1721" spans="1:11" x14ac:dyDescent="0.25">
      <c r="A1721" s="4"/>
      <c r="B1721" s="4">
        <v>523608</v>
      </c>
      <c r="C1721" s="2">
        <v>0</v>
      </c>
      <c r="D1721" s="3">
        <v>0</v>
      </c>
      <c r="E1721" s="1"/>
      <c r="F1721" s="1"/>
      <c r="G1721" s="46" t="s">
        <v>719</v>
      </c>
      <c r="H1721" s="46" t="s">
        <v>902</v>
      </c>
      <c r="I1721" s="46" t="s">
        <v>946</v>
      </c>
      <c r="J1721" s="4">
        <f t="shared" si="52"/>
        <v>5</v>
      </c>
      <c r="K1721" s="4">
        <f t="shared" si="53"/>
        <v>5236</v>
      </c>
    </row>
    <row r="1722" spans="1:11" x14ac:dyDescent="0.25">
      <c r="A1722" s="4"/>
      <c r="B1722" s="4">
        <v>523609</v>
      </c>
      <c r="C1722" s="2">
        <v>0</v>
      </c>
      <c r="D1722" s="3">
        <v>0</v>
      </c>
      <c r="E1722" s="1"/>
      <c r="F1722" s="1"/>
      <c r="G1722" s="46" t="s">
        <v>720</v>
      </c>
      <c r="H1722" s="46" t="s">
        <v>902</v>
      </c>
      <c r="I1722" s="46" t="s">
        <v>946</v>
      </c>
      <c r="J1722" s="4">
        <f t="shared" si="52"/>
        <v>5</v>
      </c>
      <c r="K1722" s="4">
        <f t="shared" si="53"/>
        <v>5236</v>
      </c>
    </row>
    <row r="1723" spans="1:11" x14ac:dyDescent="0.25">
      <c r="A1723" s="4"/>
      <c r="B1723" s="4">
        <v>523610</v>
      </c>
      <c r="C1723" s="2">
        <v>0</v>
      </c>
      <c r="D1723" s="3">
        <v>0</v>
      </c>
      <c r="E1723" s="1"/>
      <c r="F1723" s="1"/>
      <c r="G1723" s="46" t="s">
        <v>721</v>
      </c>
      <c r="H1723" s="46" t="s">
        <v>902</v>
      </c>
      <c r="I1723" s="46" t="s">
        <v>946</v>
      </c>
      <c r="J1723" s="4">
        <f t="shared" si="52"/>
        <v>5</v>
      </c>
      <c r="K1723" s="4">
        <f t="shared" si="53"/>
        <v>5236</v>
      </c>
    </row>
    <row r="1724" spans="1:11" x14ac:dyDescent="0.25">
      <c r="A1724" s="4"/>
      <c r="B1724" s="4">
        <v>523611</v>
      </c>
      <c r="C1724" s="2">
        <v>0</v>
      </c>
      <c r="D1724" s="3">
        <v>0</v>
      </c>
      <c r="E1724" s="1"/>
      <c r="F1724" s="1"/>
      <c r="G1724" s="46" t="s">
        <v>722</v>
      </c>
      <c r="H1724" s="46" t="s">
        <v>902</v>
      </c>
      <c r="I1724" s="46" t="s">
        <v>946</v>
      </c>
      <c r="J1724" s="4">
        <f t="shared" si="52"/>
        <v>5</v>
      </c>
      <c r="K1724" s="4">
        <f t="shared" si="53"/>
        <v>5236</v>
      </c>
    </row>
    <row r="1725" spans="1:11" x14ac:dyDescent="0.25">
      <c r="A1725" s="4"/>
      <c r="B1725" s="4">
        <v>523612</v>
      </c>
      <c r="C1725" s="2">
        <v>0</v>
      </c>
      <c r="D1725" s="3">
        <v>0</v>
      </c>
      <c r="E1725" s="1"/>
      <c r="F1725" s="1"/>
      <c r="G1725" s="46" t="s">
        <v>723</v>
      </c>
      <c r="H1725" s="46" t="s">
        <v>902</v>
      </c>
      <c r="I1725" s="46" t="s">
        <v>946</v>
      </c>
      <c r="J1725" s="4">
        <f t="shared" si="52"/>
        <v>5</v>
      </c>
      <c r="K1725" s="4">
        <f t="shared" si="53"/>
        <v>5236</v>
      </c>
    </row>
    <row r="1726" spans="1:11" x14ac:dyDescent="0.25">
      <c r="A1726" s="4"/>
      <c r="B1726" s="4">
        <v>523613</v>
      </c>
      <c r="C1726" s="2">
        <v>0</v>
      </c>
      <c r="D1726" s="3">
        <v>0</v>
      </c>
      <c r="E1726" s="1"/>
      <c r="F1726" s="1"/>
      <c r="G1726" s="46" t="s">
        <v>724</v>
      </c>
      <c r="H1726" s="46" t="s">
        <v>902</v>
      </c>
      <c r="I1726" s="46" t="s">
        <v>946</v>
      </c>
      <c r="J1726" s="4">
        <f t="shared" si="52"/>
        <v>5</v>
      </c>
      <c r="K1726" s="4">
        <f t="shared" si="53"/>
        <v>5236</v>
      </c>
    </row>
    <row r="1727" spans="1:11" x14ac:dyDescent="0.25">
      <c r="A1727" s="4"/>
      <c r="B1727" s="4">
        <v>523614</v>
      </c>
      <c r="C1727" s="2">
        <v>0</v>
      </c>
      <c r="D1727" s="3">
        <v>0</v>
      </c>
      <c r="E1727" s="1"/>
      <c r="F1727" s="1"/>
      <c r="G1727" s="46" t="s">
        <v>725</v>
      </c>
      <c r="H1727" s="46" t="s">
        <v>902</v>
      </c>
      <c r="I1727" s="46" t="s">
        <v>946</v>
      </c>
      <c r="J1727" s="4">
        <f t="shared" si="52"/>
        <v>5</v>
      </c>
      <c r="K1727" s="4">
        <f t="shared" si="53"/>
        <v>5236</v>
      </c>
    </row>
    <row r="1728" spans="1:11" x14ac:dyDescent="0.25">
      <c r="A1728" s="4"/>
      <c r="B1728" s="4">
        <v>523615</v>
      </c>
      <c r="C1728" s="2">
        <v>0</v>
      </c>
      <c r="D1728" s="3">
        <v>0</v>
      </c>
      <c r="E1728" s="1"/>
      <c r="F1728" s="1"/>
      <c r="G1728" s="46" t="s">
        <v>343</v>
      </c>
      <c r="H1728" s="46" t="s">
        <v>902</v>
      </c>
      <c r="I1728" s="46" t="s">
        <v>946</v>
      </c>
      <c r="J1728" s="4">
        <f t="shared" si="52"/>
        <v>5</v>
      </c>
      <c r="K1728" s="4">
        <f t="shared" si="53"/>
        <v>5236</v>
      </c>
    </row>
    <row r="1729" spans="1:11" x14ac:dyDescent="0.25">
      <c r="A1729" s="4"/>
      <c r="B1729" s="4">
        <v>524401</v>
      </c>
      <c r="C1729" s="2">
        <v>0</v>
      </c>
      <c r="D1729" s="3">
        <v>0</v>
      </c>
      <c r="E1729" s="1"/>
      <c r="F1729" s="1"/>
      <c r="G1729" s="46" t="s">
        <v>78</v>
      </c>
      <c r="H1729" s="46" t="s">
        <v>1050</v>
      </c>
      <c r="I1729" s="46" t="s">
        <v>946</v>
      </c>
      <c r="J1729" s="4">
        <f t="shared" si="52"/>
        <v>5</v>
      </c>
      <c r="K1729" s="4">
        <f t="shared" si="53"/>
        <v>5244</v>
      </c>
    </row>
    <row r="1730" spans="1:11" x14ac:dyDescent="0.25">
      <c r="A1730" s="4">
        <v>53</v>
      </c>
      <c r="B1730" s="4">
        <v>530101</v>
      </c>
      <c r="C1730" s="2">
        <v>0</v>
      </c>
      <c r="D1730" s="3">
        <v>0</v>
      </c>
      <c r="E1730" s="1"/>
      <c r="F1730" s="1"/>
      <c r="G1730" s="46" t="s">
        <v>561</v>
      </c>
      <c r="H1730" s="46" t="s">
        <v>904</v>
      </c>
      <c r="I1730" s="46" t="s">
        <v>947</v>
      </c>
      <c r="J1730" s="4">
        <f t="shared" si="52"/>
        <v>5</v>
      </c>
      <c r="K1730" s="4">
        <f t="shared" si="53"/>
        <v>5301</v>
      </c>
    </row>
    <row r="1731" spans="1:11" x14ac:dyDescent="0.25">
      <c r="A1731" s="4"/>
      <c r="B1731" s="4">
        <v>530102</v>
      </c>
      <c r="C1731" s="2">
        <v>0</v>
      </c>
      <c r="D1731" s="3">
        <v>0</v>
      </c>
      <c r="E1731" s="1"/>
      <c r="F1731" s="1"/>
      <c r="G1731" s="46" t="s">
        <v>94</v>
      </c>
      <c r="H1731" s="46" t="s">
        <v>904</v>
      </c>
      <c r="I1731" s="46" t="s">
        <v>947</v>
      </c>
      <c r="J1731" s="4">
        <f t="shared" si="52"/>
        <v>5</v>
      </c>
      <c r="K1731" s="4">
        <f t="shared" si="53"/>
        <v>5301</v>
      </c>
    </row>
    <row r="1732" spans="1:11" ht="30" x14ac:dyDescent="0.25">
      <c r="A1732" s="4"/>
      <c r="B1732" s="4">
        <v>530103</v>
      </c>
      <c r="C1732" s="2">
        <v>0</v>
      </c>
      <c r="D1732" s="3">
        <v>0</v>
      </c>
      <c r="E1732" s="1"/>
      <c r="F1732" s="1"/>
      <c r="G1732" s="46" t="s">
        <v>1111</v>
      </c>
      <c r="H1732" s="46" t="s">
        <v>904</v>
      </c>
      <c r="I1732" s="46" t="s">
        <v>947</v>
      </c>
      <c r="J1732" s="4">
        <f t="shared" ref="J1732:J1797" si="54">+VALUE(LEFT(B1732,1))</f>
        <v>5</v>
      </c>
      <c r="K1732" s="4">
        <f t="shared" ref="K1732:K1797" si="55">+VALUE(LEFT(B1732,4))</f>
        <v>5301</v>
      </c>
    </row>
    <row r="1733" spans="1:11" x14ac:dyDescent="0.25">
      <c r="A1733" s="4"/>
      <c r="B1733" s="4">
        <v>530104</v>
      </c>
      <c r="C1733" s="2">
        <v>0</v>
      </c>
      <c r="D1733" s="3">
        <v>0</v>
      </c>
      <c r="E1733" s="1"/>
      <c r="F1733" s="1"/>
      <c r="G1733" s="46" t="s">
        <v>729</v>
      </c>
      <c r="H1733" s="46" t="s">
        <v>904</v>
      </c>
      <c r="I1733" s="46" t="s">
        <v>947</v>
      </c>
      <c r="J1733" s="4">
        <f t="shared" si="54"/>
        <v>5</v>
      </c>
      <c r="K1733" s="4">
        <f t="shared" si="55"/>
        <v>5301</v>
      </c>
    </row>
    <row r="1734" spans="1:11" x14ac:dyDescent="0.25">
      <c r="A1734" s="4"/>
      <c r="B1734" s="4">
        <v>530105</v>
      </c>
      <c r="C1734" s="2">
        <v>0</v>
      </c>
      <c r="D1734" s="3">
        <v>0</v>
      </c>
      <c r="E1734" s="1"/>
      <c r="F1734" s="1"/>
      <c r="G1734" s="46" t="s">
        <v>730</v>
      </c>
      <c r="H1734" s="46" t="s">
        <v>904</v>
      </c>
      <c r="I1734" s="46" t="s">
        <v>947</v>
      </c>
      <c r="J1734" s="4">
        <f t="shared" si="54"/>
        <v>5</v>
      </c>
      <c r="K1734" s="4">
        <f t="shared" si="55"/>
        <v>5301</v>
      </c>
    </row>
    <row r="1735" spans="1:11" x14ac:dyDescent="0.25">
      <c r="A1735" s="4"/>
      <c r="B1735" s="4">
        <v>530106</v>
      </c>
      <c r="C1735" s="2">
        <v>0</v>
      </c>
      <c r="D1735" s="3">
        <v>0</v>
      </c>
      <c r="E1735" s="1"/>
      <c r="F1735" s="1"/>
      <c r="G1735" s="46" t="s">
        <v>731</v>
      </c>
      <c r="H1735" s="46" t="s">
        <v>904</v>
      </c>
      <c r="I1735" s="46" t="s">
        <v>947</v>
      </c>
      <c r="J1735" s="4">
        <f t="shared" si="54"/>
        <v>5</v>
      </c>
      <c r="K1735" s="4">
        <f t="shared" si="55"/>
        <v>5301</v>
      </c>
    </row>
    <row r="1736" spans="1:11" ht="30" x14ac:dyDescent="0.25">
      <c r="A1736" s="4"/>
      <c r="B1736" s="4">
        <v>530107</v>
      </c>
      <c r="C1736" s="2">
        <v>0</v>
      </c>
      <c r="D1736" s="3">
        <v>0</v>
      </c>
      <c r="E1736" s="1"/>
      <c r="F1736" s="1"/>
      <c r="G1736" s="46" t="s">
        <v>1100</v>
      </c>
      <c r="H1736" s="46" t="s">
        <v>904</v>
      </c>
      <c r="I1736" s="46" t="s">
        <v>947</v>
      </c>
      <c r="J1736" s="4">
        <f t="shared" si="54"/>
        <v>5</v>
      </c>
      <c r="K1736" s="4">
        <f t="shared" si="55"/>
        <v>5301</v>
      </c>
    </row>
    <row r="1737" spans="1:11" x14ac:dyDescent="0.25">
      <c r="A1737" s="4"/>
      <c r="B1737" s="4">
        <v>530114</v>
      </c>
      <c r="C1737" s="2">
        <v>0</v>
      </c>
      <c r="D1737" s="3">
        <v>0</v>
      </c>
      <c r="E1737" s="1"/>
      <c r="F1737" s="1"/>
      <c r="G1737" s="46" t="s">
        <v>1208</v>
      </c>
      <c r="H1737" s="46" t="s">
        <v>904</v>
      </c>
      <c r="I1737" s="46" t="s">
        <v>947</v>
      </c>
      <c r="J1737" s="4">
        <f t="shared" ref="J1737" si="56">+VALUE(LEFT(B1737,1))</f>
        <v>5</v>
      </c>
      <c r="K1737" s="4">
        <f t="shared" ref="K1737" si="57">+VALUE(LEFT(B1737,4))</f>
        <v>5301</v>
      </c>
    </row>
    <row r="1738" spans="1:11" ht="30" x14ac:dyDescent="0.25">
      <c r="A1738" s="4"/>
      <c r="B1738" s="4">
        <v>530201</v>
      </c>
      <c r="C1738" s="2">
        <v>0</v>
      </c>
      <c r="D1738" s="3">
        <v>0</v>
      </c>
      <c r="E1738" s="1"/>
      <c r="F1738" s="1"/>
      <c r="G1738" s="46" t="s">
        <v>1112</v>
      </c>
      <c r="H1738" s="46" t="s">
        <v>1156</v>
      </c>
      <c r="I1738" s="46" t="s">
        <v>947</v>
      </c>
      <c r="J1738" s="4">
        <f t="shared" si="54"/>
        <v>5</v>
      </c>
      <c r="K1738" s="4">
        <f t="shared" si="55"/>
        <v>5302</v>
      </c>
    </row>
    <row r="1739" spans="1:11" ht="30" x14ac:dyDescent="0.25">
      <c r="A1739" s="4"/>
      <c r="B1739" s="4">
        <v>530202</v>
      </c>
      <c r="C1739" s="2">
        <v>0</v>
      </c>
      <c r="D1739" s="3">
        <v>0</v>
      </c>
      <c r="E1739" s="1"/>
      <c r="F1739" s="1"/>
      <c r="G1739" s="46" t="s">
        <v>1113</v>
      </c>
      <c r="H1739" s="46" t="s">
        <v>1156</v>
      </c>
      <c r="I1739" s="46" t="s">
        <v>947</v>
      </c>
      <c r="J1739" s="4">
        <f t="shared" si="54"/>
        <v>5</v>
      </c>
      <c r="K1739" s="4">
        <f t="shared" si="55"/>
        <v>5302</v>
      </c>
    </row>
    <row r="1740" spans="1:11" ht="30" x14ac:dyDescent="0.25">
      <c r="A1740" s="4"/>
      <c r="B1740" s="4">
        <v>530203</v>
      </c>
      <c r="C1740" s="2">
        <v>0</v>
      </c>
      <c r="D1740" s="3">
        <v>0</v>
      </c>
      <c r="E1740" s="1"/>
      <c r="F1740" s="1"/>
      <c r="G1740" s="46" t="s">
        <v>1114</v>
      </c>
      <c r="H1740" s="46" t="s">
        <v>1156</v>
      </c>
      <c r="I1740" s="46" t="s">
        <v>947</v>
      </c>
      <c r="J1740" s="4">
        <f t="shared" si="54"/>
        <v>5</v>
      </c>
      <c r="K1740" s="4">
        <f t="shared" si="55"/>
        <v>5302</v>
      </c>
    </row>
    <row r="1741" spans="1:11" ht="30" x14ac:dyDescent="0.25">
      <c r="B1741" s="4">
        <v>530204</v>
      </c>
      <c r="C1741" s="2">
        <v>0</v>
      </c>
      <c r="D1741" s="3">
        <v>0</v>
      </c>
      <c r="E1741" s="1"/>
      <c r="F1741" s="1"/>
      <c r="G1741" s="46" t="s">
        <v>1115</v>
      </c>
      <c r="H1741" s="46" t="s">
        <v>1156</v>
      </c>
      <c r="I1741" s="46" t="s">
        <v>947</v>
      </c>
      <c r="J1741" s="4">
        <f t="shared" si="54"/>
        <v>5</v>
      </c>
      <c r="K1741" s="4">
        <f t="shared" si="55"/>
        <v>5302</v>
      </c>
    </row>
    <row r="1742" spans="1:11" ht="30" x14ac:dyDescent="0.25">
      <c r="A1742" s="4"/>
      <c r="B1742" s="4">
        <v>530207</v>
      </c>
      <c r="C1742" s="2">
        <v>0</v>
      </c>
      <c r="D1742" s="3">
        <v>0</v>
      </c>
      <c r="E1742" s="1"/>
      <c r="F1742" s="1"/>
      <c r="G1742" s="46" t="s">
        <v>1116</v>
      </c>
      <c r="H1742" s="46" t="s">
        <v>1156</v>
      </c>
      <c r="I1742" s="46" t="s">
        <v>947</v>
      </c>
      <c r="J1742" s="4">
        <f t="shared" si="54"/>
        <v>5</v>
      </c>
      <c r="K1742" s="4">
        <f t="shared" si="55"/>
        <v>5302</v>
      </c>
    </row>
    <row r="1743" spans="1:11" ht="30" x14ac:dyDescent="0.25">
      <c r="A1743" s="4"/>
      <c r="B1743" s="4">
        <v>530208</v>
      </c>
      <c r="C1743" s="2">
        <v>0</v>
      </c>
      <c r="D1743" s="3">
        <v>0</v>
      </c>
      <c r="E1743" s="1"/>
      <c r="F1743" s="1"/>
      <c r="G1743" s="46" t="s">
        <v>1117</v>
      </c>
      <c r="H1743" s="46" t="s">
        <v>1156</v>
      </c>
      <c r="I1743" s="46" t="s">
        <v>947</v>
      </c>
      <c r="J1743" s="4">
        <f t="shared" si="54"/>
        <v>5</v>
      </c>
      <c r="K1743" s="4">
        <f t="shared" si="55"/>
        <v>5302</v>
      </c>
    </row>
    <row r="1744" spans="1:11" ht="30" x14ac:dyDescent="0.25">
      <c r="A1744" s="4"/>
      <c r="B1744" s="4">
        <v>530209</v>
      </c>
      <c r="C1744" s="2">
        <v>0</v>
      </c>
      <c r="D1744" s="3">
        <v>0</v>
      </c>
      <c r="E1744" s="1"/>
      <c r="F1744" s="1"/>
      <c r="G1744" s="46" t="s">
        <v>1118</v>
      </c>
      <c r="H1744" s="46" t="s">
        <v>1156</v>
      </c>
      <c r="I1744" s="46" t="s">
        <v>947</v>
      </c>
      <c r="J1744" s="4">
        <f t="shared" si="54"/>
        <v>5</v>
      </c>
      <c r="K1744" s="4">
        <f t="shared" si="55"/>
        <v>5302</v>
      </c>
    </row>
    <row r="1745" spans="1:11" ht="30" x14ac:dyDescent="0.25">
      <c r="A1745" s="4"/>
      <c r="B1745" s="4">
        <v>530210</v>
      </c>
      <c r="C1745" s="2">
        <v>0</v>
      </c>
      <c r="D1745" s="3">
        <v>0</v>
      </c>
      <c r="E1745" s="1"/>
      <c r="F1745" s="1"/>
      <c r="G1745" s="46" t="s">
        <v>1119</v>
      </c>
      <c r="H1745" s="46" t="s">
        <v>1156</v>
      </c>
      <c r="I1745" s="46" t="s">
        <v>947</v>
      </c>
      <c r="J1745" s="4">
        <f t="shared" si="54"/>
        <v>5</v>
      </c>
      <c r="K1745" s="4">
        <f t="shared" si="55"/>
        <v>5302</v>
      </c>
    </row>
    <row r="1746" spans="1:11" ht="30" x14ac:dyDescent="0.25">
      <c r="A1746" s="4"/>
      <c r="B1746" s="4">
        <v>530211</v>
      </c>
      <c r="C1746" s="2">
        <v>0</v>
      </c>
      <c r="D1746" s="3">
        <v>0</v>
      </c>
      <c r="E1746" s="1"/>
      <c r="F1746" s="1"/>
      <c r="G1746" s="46" t="s">
        <v>1120</v>
      </c>
      <c r="H1746" s="46" t="s">
        <v>1156</v>
      </c>
      <c r="I1746" s="46" t="s">
        <v>947</v>
      </c>
      <c r="J1746" s="4">
        <f t="shared" si="54"/>
        <v>5</v>
      </c>
      <c r="K1746" s="4">
        <f t="shared" si="55"/>
        <v>5302</v>
      </c>
    </row>
    <row r="1747" spans="1:11" ht="30" x14ac:dyDescent="0.25">
      <c r="A1747" s="4"/>
      <c r="B1747" s="4">
        <v>530212</v>
      </c>
      <c r="C1747" s="2">
        <v>0</v>
      </c>
      <c r="D1747" s="3">
        <v>0</v>
      </c>
      <c r="E1747" s="1"/>
      <c r="F1747" s="1"/>
      <c r="G1747" s="46" t="s">
        <v>1121</v>
      </c>
      <c r="H1747" s="46" t="s">
        <v>1156</v>
      </c>
      <c r="I1747" s="46" t="s">
        <v>947</v>
      </c>
      <c r="J1747" s="4">
        <f t="shared" si="54"/>
        <v>5</v>
      </c>
      <c r="K1747" s="4">
        <f t="shared" si="55"/>
        <v>5302</v>
      </c>
    </row>
    <row r="1748" spans="1:11" ht="30" x14ac:dyDescent="0.25">
      <c r="A1748" s="4"/>
      <c r="B1748" s="4">
        <v>530213</v>
      </c>
      <c r="C1748" s="2">
        <v>0</v>
      </c>
      <c r="D1748" s="3">
        <v>0</v>
      </c>
      <c r="E1748" s="1"/>
      <c r="F1748" s="1"/>
      <c r="G1748" s="46" t="s">
        <v>1122</v>
      </c>
      <c r="H1748" s="46" t="s">
        <v>1156</v>
      </c>
      <c r="I1748" s="46" t="s">
        <v>947</v>
      </c>
      <c r="J1748" s="4">
        <f t="shared" si="54"/>
        <v>5</v>
      </c>
      <c r="K1748" s="4">
        <f t="shared" si="55"/>
        <v>5302</v>
      </c>
    </row>
    <row r="1749" spans="1:11" ht="45" x14ac:dyDescent="0.25">
      <c r="A1749" s="4"/>
      <c r="B1749" s="4">
        <v>530214</v>
      </c>
      <c r="C1749" s="2">
        <v>0</v>
      </c>
      <c r="D1749" s="3">
        <v>0</v>
      </c>
      <c r="E1749" s="1"/>
      <c r="F1749" s="1"/>
      <c r="G1749" s="46" t="s">
        <v>1123</v>
      </c>
      <c r="H1749" s="46" t="s">
        <v>1156</v>
      </c>
      <c r="I1749" s="46" t="s">
        <v>947</v>
      </c>
      <c r="J1749" s="4">
        <f t="shared" si="54"/>
        <v>5</v>
      </c>
      <c r="K1749" s="4">
        <f t="shared" si="55"/>
        <v>5302</v>
      </c>
    </row>
    <row r="1750" spans="1:11" ht="30" x14ac:dyDescent="0.25">
      <c r="A1750" s="4"/>
      <c r="B1750" s="4">
        <v>530215</v>
      </c>
      <c r="C1750" s="2">
        <v>0</v>
      </c>
      <c r="D1750" s="3">
        <v>0</v>
      </c>
      <c r="E1750" s="1"/>
      <c r="F1750" s="1"/>
      <c r="G1750" s="46" t="s">
        <v>1124</v>
      </c>
      <c r="H1750" s="46" t="s">
        <v>1156</v>
      </c>
      <c r="I1750" s="46" t="s">
        <v>947</v>
      </c>
      <c r="J1750" s="4">
        <f t="shared" si="54"/>
        <v>5</v>
      </c>
      <c r="K1750" s="4">
        <f t="shared" si="55"/>
        <v>5302</v>
      </c>
    </row>
    <row r="1751" spans="1:11" ht="30" x14ac:dyDescent="0.25">
      <c r="A1751" s="4"/>
      <c r="B1751" s="4">
        <v>530216</v>
      </c>
      <c r="C1751" s="2">
        <v>0</v>
      </c>
      <c r="D1751" s="3">
        <v>0</v>
      </c>
      <c r="E1751" s="1"/>
      <c r="F1751" s="1"/>
      <c r="G1751" s="46" t="s">
        <v>1125</v>
      </c>
      <c r="H1751" s="46" t="s">
        <v>1156</v>
      </c>
      <c r="I1751" s="46" t="s">
        <v>947</v>
      </c>
      <c r="J1751" s="4">
        <f t="shared" si="54"/>
        <v>5</v>
      </c>
      <c r="K1751" s="4">
        <f t="shared" si="55"/>
        <v>5302</v>
      </c>
    </row>
    <row r="1752" spans="1:11" ht="30" x14ac:dyDescent="0.25">
      <c r="A1752" s="4"/>
      <c r="B1752" s="4">
        <v>530217</v>
      </c>
      <c r="C1752" s="2">
        <v>0</v>
      </c>
      <c r="D1752" s="3">
        <v>0</v>
      </c>
      <c r="E1752" s="1"/>
      <c r="F1752" s="1"/>
      <c r="G1752" s="46" t="s">
        <v>1126</v>
      </c>
      <c r="H1752" s="46" t="s">
        <v>1156</v>
      </c>
      <c r="I1752" s="46" t="s">
        <v>947</v>
      </c>
      <c r="J1752" s="4">
        <f t="shared" si="54"/>
        <v>5</v>
      </c>
      <c r="K1752" s="4">
        <f t="shared" si="55"/>
        <v>5302</v>
      </c>
    </row>
    <row r="1753" spans="1:11" ht="30" x14ac:dyDescent="0.25">
      <c r="A1753" s="4">
        <v>54</v>
      </c>
      <c r="B1753" s="4">
        <v>540101</v>
      </c>
      <c r="C1753" s="2">
        <v>0</v>
      </c>
      <c r="D1753" s="3">
        <v>0</v>
      </c>
      <c r="E1753" s="1"/>
      <c r="F1753" s="1"/>
      <c r="G1753" s="46" t="s">
        <v>732</v>
      </c>
      <c r="H1753" s="46" t="s">
        <v>902</v>
      </c>
      <c r="I1753" s="46" t="s">
        <v>902</v>
      </c>
      <c r="J1753" s="4">
        <f t="shared" si="54"/>
        <v>5</v>
      </c>
      <c r="K1753" s="4">
        <f t="shared" si="55"/>
        <v>5401</v>
      </c>
    </row>
    <row r="1754" spans="1:11" ht="30" x14ac:dyDescent="0.25">
      <c r="A1754" s="4"/>
      <c r="B1754" s="4">
        <v>540103</v>
      </c>
      <c r="C1754" s="2">
        <v>0</v>
      </c>
      <c r="D1754" s="3">
        <v>0</v>
      </c>
      <c r="E1754" s="1"/>
      <c r="F1754" s="1"/>
      <c r="G1754" s="46" t="s">
        <v>733</v>
      </c>
      <c r="H1754" s="46" t="s">
        <v>902</v>
      </c>
      <c r="I1754" s="46" t="s">
        <v>902</v>
      </c>
      <c r="J1754" s="4">
        <f t="shared" si="54"/>
        <v>5</v>
      </c>
      <c r="K1754" s="4">
        <f t="shared" si="55"/>
        <v>5401</v>
      </c>
    </row>
    <row r="1755" spans="1:11" x14ac:dyDescent="0.25">
      <c r="B1755" s="4">
        <v>540104</v>
      </c>
      <c r="C1755" s="2">
        <v>0</v>
      </c>
      <c r="D1755" s="3">
        <v>0</v>
      </c>
      <c r="E1755" s="1"/>
      <c r="F1755" s="1"/>
      <c r="G1755" s="46" t="s">
        <v>582</v>
      </c>
      <c r="H1755" s="46" t="s">
        <v>902</v>
      </c>
      <c r="I1755" s="46" t="s">
        <v>902</v>
      </c>
      <c r="J1755" s="4">
        <f t="shared" si="54"/>
        <v>5</v>
      </c>
      <c r="K1755" s="4">
        <f t="shared" si="55"/>
        <v>5401</v>
      </c>
    </row>
    <row r="1756" spans="1:11" x14ac:dyDescent="0.25">
      <c r="A1756" s="4"/>
      <c r="B1756" s="4">
        <v>540105</v>
      </c>
      <c r="C1756" s="2">
        <v>0</v>
      </c>
      <c r="D1756" s="3">
        <v>0</v>
      </c>
      <c r="E1756" s="1"/>
      <c r="F1756" s="1"/>
      <c r="G1756" s="46" t="s">
        <v>1127</v>
      </c>
      <c r="H1756" s="46" t="s">
        <v>902</v>
      </c>
      <c r="I1756" s="46" t="s">
        <v>902</v>
      </c>
      <c r="J1756" s="4">
        <f t="shared" si="54"/>
        <v>5</v>
      </c>
      <c r="K1756" s="4">
        <f t="shared" si="55"/>
        <v>5401</v>
      </c>
    </row>
    <row r="1757" spans="1:11" x14ac:dyDescent="0.25">
      <c r="B1757" s="4">
        <v>540190</v>
      </c>
      <c r="C1757" s="2">
        <v>0</v>
      </c>
      <c r="D1757" s="3">
        <v>0</v>
      </c>
      <c r="E1757" s="1"/>
      <c r="F1757" s="1"/>
      <c r="G1757" s="46" t="s">
        <v>1128</v>
      </c>
      <c r="H1757" s="46" t="s">
        <v>902</v>
      </c>
      <c r="I1757" s="46" t="s">
        <v>902</v>
      </c>
      <c r="J1757" s="4">
        <f t="shared" si="54"/>
        <v>5</v>
      </c>
      <c r="K1757" s="4">
        <f t="shared" si="55"/>
        <v>5401</v>
      </c>
    </row>
    <row r="1758" spans="1:11" ht="30" x14ac:dyDescent="0.25">
      <c r="A1758" s="4"/>
      <c r="B1758" s="4">
        <v>540201</v>
      </c>
      <c r="C1758" s="2">
        <v>0</v>
      </c>
      <c r="D1758" s="3">
        <v>0</v>
      </c>
      <c r="E1758" s="1"/>
      <c r="F1758" s="1"/>
      <c r="G1758" s="46" t="s">
        <v>1129</v>
      </c>
      <c r="H1758" s="46" t="s">
        <v>1157</v>
      </c>
      <c r="I1758" s="46" t="s">
        <v>902</v>
      </c>
      <c r="J1758" s="4">
        <f t="shared" si="54"/>
        <v>5</v>
      </c>
      <c r="K1758" s="4">
        <f t="shared" si="55"/>
        <v>5402</v>
      </c>
    </row>
    <row r="1759" spans="1:11" ht="30" x14ac:dyDescent="0.25">
      <c r="A1759" s="4"/>
      <c r="B1759" s="4">
        <v>540202</v>
      </c>
      <c r="C1759" s="2">
        <v>0</v>
      </c>
      <c r="D1759" s="3">
        <v>0</v>
      </c>
      <c r="E1759" s="1"/>
      <c r="F1759" s="1"/>
      <c r="G1759" s="46" t="s">
        <v>1130</v>
      </c>
      <c r="H1759" s="46" t="s">
        <v>1157</v>
      </c>
      <c r="I1759" s="46" t="s">
        <v>902</v>
      </c>
      <c r="J1759" s="4">
        <f t="shared" si="54"/>
        <v>5</v>
      </c>
      <c r="K1759" s="4">
        <f t="shared" si="55"/>
        <v>5402</v>
      </c>
    </row>
    <row r="1760" spans="1:11" ht="30" x14ac:dyDescent="0.25">
      <c r="A1760" s="4"/>
      <c r="B1760" s="4">
        <v>540203</v>
      </c>
      <c r="C1760" s="2">
        <v>0</v>
      </c>
      <c r="D1760" s="3">
        <v>0</v>
      </c>
      <c r="E1760" s="1"/>
      <c r="F1760" s="1"/>
      <c r="G1760" s="46" t="s">
        <v>1131</v>
      </c>
      <c r="H1760" s="46" t="s">
        <v>1157</v>
      </c>
      <c r="I1760" s="46" t="s">
        <v>902</v>
      </c>
      <c r="J1760" s="4">
        <f t="shared" si="54"/>
        <v>5</v>
      </c>
      <c r="K1760" s="4">
        <f t="shared" si="55"/>
        <v>5402</v>
      </c>
    </row>
    <row r="1761" spans="1:11" ht="30" x14ac:dyDescent="0.25">
      <c r="A1761" s="4"/>
      <c r="B1761" s="4">
        <v>540204</v>
      </c>
      <c r="C1761" s="2">
        <v>0</v>
      </c>
      <c r="D1761" s="3">
        <v>0</v>
      </c>
      <c r="E1761" s="1"/>
      <c r="F1761" s="1"/>
      <c r="G1761" s="46" t="s">
        <v>1132</v>
      </c>
      <c r="H1761" s="46" t="s">
        <v>1157</v>
      </c>
      <c r="I1761" s="46" t="s">
        <v>902</v>
      </c>
      <c r="J1761" s="4">
        <f t="shared" si="54"/>
        <v>5</v>
      </c>
      <c r="K1761" s="4">
        <f t="shared" si="55"/>
        <v>5402</v>
      </c>
    </row>
    <row r="1762" spans="1:11" ht="30" x14ac:dyDescent="0.25">
      <c r="A1762" s="4"/>
      <c r="B1762" s="4">
        <v>540205</v>
      </c>
      <c r="C1762" s="2">
        <v>0</v>
      </c>
      <c r="D1762" s="3">
        <v>0</v>
      </c>
      <c r="E1762" s="1"/>
      <c r="F1762" s="1"/>
      <c r="G1762" s="46" t="s">
        <v>1133</v>
      </c>
      <c r="H1762" s="46" t="s">
        <v>1157</v>
      </c>
      <c r="I1762" s="46" t="s">
        <v>902</v>
      </c>
      <c r="J1762" s="4">
        <f t="shared" si="54"/>
        <v>5</v>
      </c>
      <c r="K1762" s="4">
        <f t="shared" si="55"/>
        <v>5402</v>
      </c>
    </row>
    <row r="1763" spans="1:11" x14ac:dyDescent="0.25">
      <c r="A1763" s="4"/>
      <c r="B1763" s="4">
        <v>540301</v>
      </c>
      <c r="C1763" s="2">
        <v>0</v>
      </c>
      <c r="D1763" s="3">
        <v>0</v>
      </c>
      <c r="E1763" s="1"/>
      <c r="F1763" s="1"/>
      <c r="G1763" s="46" t="s">
        <v>1105</v>
      </c>
      <c r="H1763" s="46" t="s">
        <v>1158</v>
      </c>
      <c r="I1763" s="46" t="s">
        <v>902</v>
      </c>
      <c r="J1763" s="4">
        <f t="shared" si="54"/>
        <v>5</v>
      </c>
      <c r="K1763" s="4">
        <f t="shared" si="55"/>
        <v>5403</v>
      </c>
    </row>
    <row r="1764" spans="1:11" x14ac:dyDescent="0.25">
      <c r="A1764" s="4"/>
      <c r="B1764" s="4">
        <v>540302</v>
      </c>
      <c r="C1764" s="2">
        <v>0</v>
      </c>
      <c r="D1764" s="3">
        <v>0</v>
      </c>
      <c r="E1764" s="1"/>
      <c r="F1764" s="1"/>
      <c r="G1764" s="46" t="s">
        <v>1134</v>
      </c>
      <c r="H1764" s="46" t="s">
        <v>1158</v>
      </c>
      <c r="I1764" s="46" t="s">
        <v>902</v>
      </c>
      <c r="J1764" s="4">
        <f t="shared" si="54"/>
        <v>5</v>
      </c>
      <c r="K1764" s="4">
        <f t="shared" si="55"/>
        <v>5403</v>
      </c>
    </row>
    <row r="1765" spans="1:11" x14ac:dyDescent="0.25">
      <c r="A1765" s="4"/>
      <c r="B1765" s="4">
        <v>540303</v>
      </c>
      <c r="C1765" s="2">
        <v>0</v>
      </c>
      <c r="D1765" s="3">
        <v>0</v>
      </c>
      <c r="E1765" s="1"/>
      <c r="F1765" s="1"/>
      <c r="G1765" s="46" t="s">
        <v>1107</v>
      </c>
      <c r="H1765" s="46" t="s">
        <v>1158</v>
      </c>
      <c r="I1765" s="46" t="s">
        <v>902</v>
      </c>
      <c r="J1765" s="4">
        <f t="shared" si="54"/>
        <v>5</v>
      </c>
      <c r="K1765" s="4">
        <f t="shared" si="55"/>
        <v>5403</v>
      </c>
    </row>
    <row r="1766" spans="1:11" x14ac:dyDescent="0.25">
      <c r="A1766" s="4"/>
      <c r="B1766" s="4">
        <v>540304</v>
      </c>
      <c r="C1766" s="2">
        <v>0</v>
      </c>
      <c r="D1766" s="3">
        <v>0</v>
      </c>
      <c r="E1766" s="1"/>
      <c r="F1766" s="1"/>
      <c r="G1766" s="46" t="s">
        <v>1108</v>
      </c>
      <c r="H1766" s="46" t="s">
        <v>1158</v>
      </c>
      <c r="I1766" s="46" t="s">
        <v>902</v>
      </c>
      <c r="J1766" s="4">
        <f t="shared" si="54"/>
        <v>5</v>
      </c>
      <c r="K1766" s="4">
        <f t="shared" si="55"/>
        <v>5403</v>
      </c>
    </row>
    <row r="1767" spans="1:11" x14ac:dyDescent="0.25">
      <c r="A1767" s="4"/>
      <c r="B1767" s="4">
        <v>540305</v>
      </c>
      <c r="C1767" s="2">
        <v>0</v>
      </c>
      <c r="D1767" s="3">
        <v>0</v>
      </c>
      <c r="E1767" s="1"/>
      <c r="F1767" s="1"/>
      <c r="G1767" s="46" t="s">
        <v>1109</v>
      </c>
      <c r="H1767" s="46" t="s">
        <v>1158</v>
      </c>
      <c r="I1767" s="46" t="s">
        <v>902</v>
      </c>
      <c r="J1767" s="4">
        <f t="shared" si="54"/>
        <v>5</v>
      </c>
      <c r="K1767" s="4">
        <f t="shared" si="55"/>
        <v>5403</v>
      </c>
    </row>
    <row r="1768" spans="1:11" x14ac:dyDescent="0.25">
      <c r="A1768" s="4">
        <v>55</v>
      </c>
      <c r="B1768" s="4">
        <v>550101</v>
      </c>
      <c r="C1768" s="2">
        <v>0</v>
      </c>
      <c r="D1768" s="3">
        <v>0</v>
      </c>
      <c r="E1768" s="1"/>
      <c r="F1768" s="1"/>
      <c r="G1768" s="46" t="s">
        <v>608</v>
      </c>
      <c r="H1768" s="46" t="s">
        <v>879</v>
      </c>
      <c r="I1768" s="46" t="s">
        <v>944</v>
      </c>
      <c r="J1768" s="4">
        <f t="shared" si="54"/>
        <v>5</v>
      </c>
      <c r="K1768" s="4">
        <f t="shared" si="55"/>
        <v>5501</v>
      </c>
    </row>
    <row r="1769" spans="1:11" x14ac:dyDescent="0.25">
      <c r="A1769" s="4"/>
      <c r="B1769" s="4">
        <v>550102</v>
      </c>
      <c r="C1769" s="2">
        <v>0</v>
      </c>
      <c r="D1769" s="3">
        <v>0</v>
      </c>
      <c r="E1769" s="1"/>
      <c r="F1769" s="1"/>
      <c r="G1769" s="46" t="s">
        <v>340</v>
      </c>
      <c r="H1769" s="46" t="s">
        <v>879</v>
      </c>
      <c r="I1769" s="46" t="s">
        <v>944</v>
      </c>
      <c r="J1769" s="4">
        <f t="shared" si="54"/>
        <v>5</v>
      </c>
      <c r="K1769" s="4">
        <f t="shared" si="55"/>
        <v>5501</v>
      </c>
    </row>
    <row r="1770" spans="1:11" x14ac:dyDescent="0.25">
      <c r="A1770" s="4"/>
      <c r="B1770" s="4">
        <v>550201</v>
      </c>
      <c r="C1770" s="2">
        <v>0</v>
      </c>
      <c r="D1770" s="3">
        <v>0</v>
      </c>
      <c r="E1770" s="1"/>
      <c r="F1770" s="1"/>
      <c r="G1770" s="46" t="s">
        <v>251</v>
      </c>
      <c r="H1770" s="46" t="s">
        <v>880</v>
      </c>
      <c r="I1770" s="46" t="s">
        <v>944</v>
      </c>
      <c r="J1770" s="4">
        <f t="shared" si="54"/>
        <v>5</v>
      </c>
      <c r="K1770" s="4">
        <f t="shared" si="55"/>
        <v>5502</v>
      </c>
    </row>
    <row r="1771" spans="1:11" x14ac:dyDescent="0.25">
      <c r="A1771" s="4"/>
      <c r="B1771" s="4">
        <v>550202</v>
      </c>
      <c r="C1771" s="2">
        <v>0</v>
      </c>
      <c r="D1771" s="3">
        <v>0</v>
      </c>
      <c r="E1771" s="1"/>
      <c r="F1771" s="1"/>
      <c r="G1771" s="46" t="s">
        <v>261</v>
      </c>
      <c r="H1771" s="46" t="s">
        <v>880</v>
      </c>
      <c r="I1771" s="46" t="s">
        <v>944</v>
      </c>
      <c r="J1771" s="4">
        <f t="shared" si="54"/>
        <v>5</v>
      </c>
      <c r="K1771" s="4">
        <f t="shared" si="55"/>
        <v>5502</v>
      </c>
    </row>
    <row r="1772" spans="1:11" x14ac:dyDescent="0.25">
      <c r="A1772" s="4"/>
      <c r="B1772" s="4">
        <v>550203</v>
      </c>
      <c r="C1772" s="2">
        <v>0</v>
      </c>
      <c r="D1772" s="3">
        <v>0</v>
      </c>
      <c r="E1772" s="1"/>
      <c r="F1772" s="1"/>
      <c r="G1772" s="46" t="s">
        <v>262</v>
      </c>
      <c r="H1772" s="46" t="s">
        <v>880</v>
      </c>
      <c r="I1772" s="46" t="s">
        <v>944</v>
      </c>
      <c r="J1772" s="4">
        <f t="shared" si="54"/>
        <v>5</v>
      </c>
      <c r="K1772" s="4">
        <f t="shared" si="55"/>
        <v>5502</v>
      </c>
    </row>
    <row r="1773" spans="1:11" x14ac:dyDescent="0.25">
      <c r="A1773" s="4"/>
      <c r="B1773" s="4">
        <v>550204</v>
      </c>
      <c r="C1773" s="2">
        <v>0</v>
      </c>
      <c r="D1773" s="3">
        <v>0</v>
      </c>
      <c r="E1773" s="1"/>
      <c r="F1773" s="1"/>
      <c r="G1773" s="46" t="s">
        <v>255</v>
      </c>
      <c r="H1773" s="46" t="s">
        <v>880</v>
      </c>
      <c r="I1773" s="46" t="s">
        <v>944</v>
      </c>
      <c r="J1773" s="4">
        <f t="shared" si="54"/>
        <v>5</v>
      </c>
      <c r="K1773" s="4">
        <f t="shared" si="55"/>
        <v>5502</v>
      </c>
    </row>
    <row r="1774" spans="1:11" x14ac:dyDescent="0.25">
      <c r="A1774" s="4"/>
      <c r="B1774" s="4">
        <v>550205</v>
      </c>
      <c r="C1774" s="2">
        <v>0</v>
      </c>
      <c r="D1774" s="3">
        <v>0</v>
      </c>
      <c r="E1774" s="1"/>
      <c r="F1774" s="1"/>
      <c r="G1774" s="46" t="s">
        <v>259</v>
      </c>
      <c r="H1774" s="46" t="s">
        <v>880</v>
      </c>
      <c r="I1774" s="46" t="s">
        <v>944</v>
      </c>
      <c r="J1774" s="4">
        <f t="shared" si="54"/>
        <v>5</v>
      </c>
      <c r="K1774" s="4">
        <f t="shared" si="55"/>
        <v>5502</v>
      </c>
    </row>
    <row r="1775" spans="1:11" x14ac:dyDescent="0.25">
      <c r="A1775" s="4"/>
      <c r="B1775" s="4">
        <v>550206</v>
      </c>
      <c r="C1775" s="2">
        <v>0</v>
      </c>
      <c r="D1775" s="3">
        <v>0</v>
      </c>
      <c r="E1775" s="1"/>
      <c r="F1775" s="1"/>
      <c r="G1775" s="46" t="s">
        <v>256</v>
      </c>
      <c r="H1775" s="46" t="s">
        <v>880</v>
      </c>
      <c r="I1775" s="46" t="s">
        <v>944</v>
      </c>
      <c r="J1775" s="4">
        <f t="shared" si="54"/>
        <v>5</v>
      </c>
      <c r="K1775" s="4">
        <f t="shared" si="55"/>
        <v>5502</v>
      </c>
    </row>
    <row r="1776" spans="1:11" x14ac:dyDescent="0.25">
      <c r="A1776" s="4"/>
      <c r="B1776" s="4">
        <v>550207</v>
      </c>
      <c r="C1776" s="2">
        <v>0</v>
      </c>
      <c r="D1776" s="3">
        <v>0</v>
      </c>
      <c r="E1776" s="1"/>
      <c r="F1776" s="1"/>
      <c r="G1776" s="46" t="s">
        <v>78</v>
      </c>
      <c r="H1776" s="46" t="s">
        <v>880</v>
      </c>
      <c r="I1776" s="46" t="s">
        <v>944</v>
      </c>
      <c r="J1776" s="4">
        <f t="shared" si="54"/>
        <v>5</v>
      </c>
      <c r="K1776" s="4">
        <f t="shared" si="55"/>
        <v>5502</v>
      </c>
    </row>
    <row r="1777" spans="1:11" x14ac:dyDescent="0.25">
      <c r="A1777" s="4"/>
      <c r="B1777" s="4">
        <v>550208</v>
      </c>
      <c r="C1777" s="2">
        <v>0</v>
      </c>
      <c r="D1777" s="3">
        <v>0</v>
      </c>
      <c r="E1777" s="1"/>
      <c r="F1777" s="1"/>
      <c r="G1777" s="46" t="s">
        <v>263</v>
      </c>
      <c r="H1777" s="46" t="s">
        <v>880</v>
      </c>
      <c r="I1777" s="46" t="s">
        <v>944</v>
      </c>
      <c r="J1777" s="4">
        <f t="shared" si="54"/>
        <v>5</v>
      </c>
      <c r="K1777" s="4">
        <f t="shared" si="55"/>
        <v>5502</v>
      </c>
    </row>
    <row r="1778" spans="1:11" x14ac:dyDescent="0.25">
      <c r="A1778" s="4"/>
      <c r="B1778" s="4">
        <v>550209</v>
      </c>
      <c r="C1778" s="2">
        <v>0</v>
      </c>
      <c r="D1778" s="3">
        <v>0</v>
      </c>
      <c r="E1778" s="1"/>
      <c r="F1778" s="1"/>
      <c r="G1778" s="46" t="s">
        <v>264</v>
      </c>
      <c r="H1778" s="46" t="s">
        <v>880</v>
      </c>
      <c r="I1778" s="46" t="s">
        <v>944</v>
      </c>
      <c r="J1778" s="4">
        <f t="shared" si="54"/>
        <v>5</v>
      </c>
      <c r="K1778" s="4">
        <f t="shared" si="55"/>
        <v>5502</v>
      </c>
    </row>
    <row r="1779" spans="1:11" x14ac:dyDescent="0.25">
      <c r="A1779" s="4"/>
      <c r="B1779" s="4">
        <v>550210</v>
      </c>
      <c r="C1779" s="2">
        <v>0</v>
      </c>
      <c r="D1779" s="3">
        <v>0</v>
      </c>
      <c r="E1779" s="1"/>
      <c r="F1779" s="1"/>
      <c r="G1779" s="46" t="s">
        <v>265</v>
      </c>
      <c r="H1779" s="46" t="s">
        <v>880</v>
      </c>
      <c r="I1779" s="46" t="s">
        <v>944</v>
      </c>
      <c r="J1779" s="4">
        <f t="shared" si="54"/>
        <v>5</v>
      </c>
      <c r="K1779" s="4">
        <f t="shared" si="55"/>
        <v>5502</v>
      </c>
    </row>
    <row r="1780" spans="1:11" x14ac:dyDescent="0.25">
      <c r="A1780" s="4"/>
      <c r="B1780" s="4">
        <v>550211</v>
      </c>
      <c r="C1780" s="2">
        <v>0</v>
      </c>
      <c r="D1780" s="3">
        <v>0</v>
      </c>
      <c r="E1780" s="1"/>
      <c r="F1780" s="1"/>
      <c r="G1780" s="46" t="s">
        <v>266</v>
      </c>
      <c r="H1780" s="46" t="s">
        <v>880</v>
      </c>
      <c r="I1780" s="46" t="s">
        <v>944</v>
      </c>
      <c r="J1780" s="4">
        <f t="shared" si="54"/>
        <v>5</v>
      </c>
      <c r="K1780" s="4">
        <f t="shared" si="55"/>
        <v>5502</v>
      </c>
    </row>
    <row r="1781" spans="1:11" x14ac:dyDescent="0.25">
      <c r="A1781" s="4"/>
      <c r="B1781" s="4">
        <v>550212</v>
      </c>
      <c r="C1781" s="2">
        <v>0</v>
      </c>
      <c r="D1781" s="3">
        <v>0</v>
      </c>
      <c r="E1781" s="1"/>
      <c r="F1781" s="1"/>
      <c r="G1781" s="46" t="s">
        <v>269</v>
      </c>
      <c r="H1781" s="46" t="s">
        <v>880</v>
      </c>
      <c r="I1781" s="46" t="s">
        <v>944</v>
      </c>
      <c r="J1781" s="4">
        <f t="shared" si="54"/>
        <v>5</v>
      </c>
      <c r="K1781" s="4">
        <f t="shared" si="55"/>
        <v>5502</v>
      </c>
    </row>
    <row r="1782" spans="1:11" ht="30" x14ac:dyDescent="0.25">
      <c r="A1782" s="4"/>
      <c r="B1782" s="4">
        <v>550213</v>
      </c>
      <c r="C1782" s="2">
        <v>0</v>
      </c>
      <c r="D1782" s="3">
        <v>0</v>
      </c>
      <c r="E1782" s="1"/>
      <c r="F1782" s="1"/>
      <c r="G1782" s="46" t="s">
        <v>267</v>
      </c>
      <c r="H1782" s="46" t="s">
        <v>880</v>
      </c>
      <c r="I1782" s="46" t="s">
        <v>944</v>
      </c>
      <c r="J1782" s="4">
        <f t="shared" si="54"/>
        <v>5</v>
      </c>
      <c r="K1782" s="4">
        <f t="shared" si="55"/>
        <v>5502</v>
      </c>
    </row>
    <row r="1783" spans="1:11" x14ac:dyDescent="0.25">
      <c r="A1783" s="4"/>
      <c r="B1783" s="4">
        <v>550214</v>
      </c>
      <c r="C1783" s="2">
        <v>0</v>
      </c>
      <c r="D1783" s="3">
        <v>0</v>
      </c>
      <c r="E1783" s="1"/>
      <c r="F1783" s="1"/>
      <c r="G1783" s="46" t="s">
        <v>268</v>
      </c>
      <c r="H1783" s="46" t="s">
        <v>880</v>
      </c>
      <c r="I1783" s="46" t="s">
        <v>944</v>
      </c>
      <c r="J1783" s="4">
        <f t="shared" si="54"/>
        <v>5</v>
      </c>
      <c r="K1783" s="4">
        <f t="shared" si="55"/>
        <v>5502</v>
      </c>
    </row>
    <row r="1784" spans="1:11" x14ac:dyDescent="0.25">
      <c r="A1784" s="4">
        <v>56</v>
      </c>
      <c r="B1784" s="4">
        <v>560101</v>
      </c>
      <c r="C1784" s="2">
        <v>0</v>
      </c>
      <c r="D1784" s="3">
        <v>0</v>
      </c>
      <c r="E1784" s="1"/>
      <c r="F1784" s="1" t="s">
        <v>1196</v>
      </c>
      <c r="G1784" s="46" t="s">
        <v>509</v>
      </c>
      <c r="H1784" s="46" t="s">
        <v>905</v>
      </c>
      <c r="I1784" s="46" t="s">
        <v>905</v>
      </c>
      <c r="J1784" s="4">
        <f t="shared" si="54"/>
        <v>5</v>
      </c>
      <c r="K1784" s="4">
        <f t="shared" si="55"/>
        <v>5601</v>
      </c>
    </row>
    <row r="1785" spans="1:11" x14ac:dyDescent="0.25">
      <c r="A1785" s="4"/>
      <c r="B1785" s="4">
        <v>560102</v>
      </c>
      <c r="C1785" s="2">
        <v>0</v>
      </c>
      <c r="D1785" s="3">
        <v>0</v>
      </c>
      <c r="E1785" s="1"/>
      <c r="F1785" s="1" t="s">
        <v>1197</v>
      </c>
      <c r="G1785" s="46" t="s">
        <v>734</v>
      </c>
      <c r="H1785" s="46" t="s">
        <v>905</v>
      </c>
      <c r="I1785" s="46" t="s">
        <v>905</v>
      </c>
      <c r="J1785" s="4">
        <f t="shared" si="54"/>
        <v>5</v>
      </c>
      <c r="K1785" s="4">
        <f t="shared" si="55"/>
        <v>5601</v>
      </c>
    </row>
    <row r="1786" spans="1:11" x14ac:dyDescent="0.25">
      <c r="A1786" s="4">
        <v>61</v>
      </c>
      <c r="B1786" s="4">
        <v>610101</v>
      </c>
      <c r="C1786" s="2">
        <v>0</v>
      </c>
      <c r="D1786" s="3">
        <v>0</v>
      </c>
      <c r="E1786" s="1"/>
      <c r="F1786" s="1"/>
      <c r="G1786" s="46" t="s">
        <v>529</v>
      </c>
      <c r="H1786" s="46" t="s">
        <v>906</v>
      </c>
      <c r="I1786" s="46" t="s">
        <v>948</v>
      </c>
      <c r="J1786" s="4">
        <f t="shared" si="54"/>
        <v>6</v>
      </c>
      <c r="K1786" s="4">
        <f t="shared" si="55"/>
        <v>6101</v>
      </c>
    </row>
    <row r="1787" spans="1:11" x14ac:dyDescent="0.25">
      <c r="A1787" s="4"/>
      <c r="B1787" s="4">
        <v>610102</v>
      </c>
      <c r="C1787" s="2">
        <v>0</v>
      </c>
      <c r="D1787" s="3">
        <v>0</v>
      </c>
      <c r="E1787" s="1"/>
      <c r="F1787" s="1"/>
      <c r="G1787" s="46" t="s">
        <v>530</v>
      </c>
      <c r="H1787" s="46" t="s">
        <v>906</v>
      </c>
      <c r="I1787" s="46" t="s">
        <v>948</v>
      </c>
      <c r="J1787" s="4">
        <f t="shared" si="54"/>
        <v>6</v>
      </c>
      <c r="K1787" s="4">
        <f t="shared" si="55"/>
        <v>6101</v>
      </c>
    </row>
    <row r="1788" spans="1:11" x14ac:dyDescent="0.25">
      <c r="A1788" s="4"/>
      <c r="B1788" s="4">
        <v>610103</v>
      </c>
      <c r="C1788" s="2">
        <v>0</v>
      </c>
      <c r="D1788" s="3">
        <v>0</v>
      </c>
      <c r="E1788" s="1"/>
      <c r="F1788" s="1"/>
      <c r="G1788" s="46" t="s">
        <v>735</v>
      </c>
      <c r="H1788" s="46" t="s">
        <v>906</v>
      </c>
      <c r="I1788" s="46" t="s">
        <v>948</v>
      </c>
      <c r="J1788" s="4">
        <f t="shared" si="54"/>
        <v>6</v>
      </c>
      <c r="K1788" s="4">
        <f t="shared" si="55"/>
        <v>6101</v>
      </c>
    </row>
    <row r="1789" spans="1:11" x14ac:dyDescent="0.25">
      <c r="A1789" s="4"/>
      <c r="B1789" s="4">
        <v>610104</v>
      </c>
      <c r="C1789" s="2">
        <v>0</v>
      </c>
      <c r="D1789" s="3">
        <v>0</v>
      </c>
      <c r="E1789" s="1"/>
      <c r="F1789" s="1"/>
      <c r="G1789" s="46" t="s">
        <v>736</v>
      </c>
      <c r="H1789" s="46" t="s">
        <v>906</v>
      </c>
      <c r="I1789" s="46" t="s">
        <v>948</v>
      </c>
      <c r="J1789" s="4">
        <f t="shared" si="54"/>
        <v>6</v>
      </c>
      <c r="K1789" s="4">
        <f t="shared" si="55"/>
        <v>6101</v>
      </c>
    </row>
    <row r="1790" spans="1:11" x14ac:dyDescent="0.25">
      <c r="A1790" s="4"/>
      <c r="B1790" s="4">
        <v>610105</v>
      </c>
      <c r="C1790" s="2">
        <v>0</v>
      </c>
      <c r="D1790" s="3">
        <v>0</v>
      </c>
      <c r="E1790" s="1"/>
      <c r="F1790" s="1"/>
      <c r="G1790" s="46" t="s">
        <v>533</v>
      </c>
      <c r="H1790" s="46" t="s">
        <v>906</v>
      </c>
      <c r="I1790" s="46" t="s">
        <v>948</v>
      </c>
      <c r="J1790" s="4">
        <f t="shared" si="54"/>
        <v>6</v>
      </c>
      <c r="K1790" s="4">
        <f t="shared" si="55"/>
        <v>6101</v>
      </c>
    </row>
    <row r="1791" spans="1:11" x14ac:dyDescent="0.25">
      <c r="A1791" s="4"/>
      <c r="B1791" s="4">
        <v>610106</v>
      </c>
      <c r="C1791" s="2">
        <v>0</v>
      </c>
      <c r="D1791" s="3">
        <v>0</v>
      </c>
      <c r="E1791" s="1"/>
      <c r="F1791" s="1"/>
      <c r="G1791" s="46" t="s">
        <v>737</v>
      </c>
      <c r="H1791" s="46" t="s">
        <v>906</v>
      </c>
      <c r="I1791" s="46" t="s">
        <v>948</v>
      </c>
      <c r="J1791" s="4">
        <f t="shared" si="54"/>
        <v>6</v>
      </c>
      <c r="K1791" s="4">
        <f t="shared" si="55"/>
        <v>6101</v>
      </c>
    </row>
    <row r="1792" spans="1:11" x14ac:dyDescent="0.25">
      <c r="A1792" s="4"/>
      <c r="B1792" s="4">
        <v>610107</v>
      </c>
      <c r="C1792" s="2">
        <v>0</v>
      </c>
      <c r="D1792" s="3">
        <v>0</v>
      </c>
      <c r="E1792" s="1"/>
      <c r="F1792" s="1"/>
      <c r="G1792" s="46" t="s">
        <v>535</v>
      </c>
      <c r="H1792" s="46" t="s">
        <v>906</v>
      </c>
      <c r="I1792" s="46" t="s">
        <v>948</v>
      </c>
      <c r="J1792" s="4">
        <f t="shared" si="54"/>
        <v>6</v>
      </c>
      <c r="K1792" s="4">
        <f t="shared" si="55"/>
        <v>6101</v>
      </c>
    </row>
    <row r="1793" spans="1:11" x14ac:dyDescent="0.25">
      <c r="A1793" s="4"/>
      <c r="B1793" s="4">
        <v>610108</v>
      </c>
      <c r="C1793" s="2">
        <v>0</v>
      </c>
      <c r="D1793" s="3">
        <v>0</v>
      </c>
      <c r="E1793" s="1"/>
      <c r="F1793" s="1"/>
      <c r="G1793" s="46" t="s">
        <v>536</v>
      </c>
      <c r="H1793" s="46" t="s">
        <v>906</v>
      </c>
      <c r="I1793" s="46" t="s">
        <v>948</v>
      </c>
      <c r="J1793" s="4">
        <f t="shared" si="54"/>
        <v>6</v>
      </c>
      <c r="K1793" s="4">
        <f t="shared" si="55"/>
        <v>6101</v>
      </c>
    </row>
    <row r="1794" spans="1:11" x14ac:dyDescent="0.25">
      <c r="A1794" s="4"/>
      <c r="B1794" s="4">
        <v>610109</v>
      </c>
      <c r="C1794" s="2">
        <v>0</v>
      </c>
      <c r="D1794" s="3">
        <v>0</v>
      </c>
      <c r="E1794" s="1"/>
      <c r="F1794" s="1"/>
      <c r="G1794" s="46" t="s">
        <v>1207</v>
      </c>
      <c r="H1794" s="46" t="s">
        <v>906</v>
      </c>
      <c r="I1794" s="46" t="s">
        <v>948</v>
      </c>
      <c r="J1794" s="4">
        <f t="shared" ref="J1794" si="58">+VALUE(LEFT(B1794,1))</f>
        <v>6</v>
      </c>
      <c r="K1794" s="4">
        <f t="shared" ref="K1794" si="59">+VALUE(LEFT(B1794,4))</f>
        <v>6101</v>
      </c>
    </row>
    <row r="1795" spans="1:11" x14ac:dyDescent="0.25">
      <c r="A1795" s="4">
        <v>81</v>
      </c>
      <c r="B1795" s="4">
        <v>810101</v>
      </c>
      <c r="C1795" s="2">
        <v>0</v>
      </c>
      <c r="D1795" s="3">
        <v>0</v>
      </c>
      <c r="E1795" s="1"/>
      <c r="F1795" s="1"/>
      <c r="G1795" s="46" t="s">
        <v>739</v>
      </c>
      <c r="H1795" s="46" t="s">
        <v>907</v>
      </c>
      <c r="I1795" s="46" t="s">
        <v>949</v>
      </c>
      <c r="J1795" s="4">
        <f t="shared" si="54"/>
        <v>8</v>
      </c>
      <c r="K1795" s="4">
        <f t="shared" si="55"/>
        <v>8101</v>
      </c>
    </row>
    <row r="1796" spans="1:11" x14ac:dyDescent="0.25">
      <c r="A1796" s="4"/>
      <c r="B1796" s="4">
        <v>810102</v>
      </c>
      <c r="C1796" s="2">
        <v>0</v>
      </c>
      <c r="D1796" s="3">
        <v>0</v>
      </c>
      <c r="E1796" s="1"/>
      <c r="F1796" s="1"/>
      <c r="G1796" s="46" t="s">
        <v>257</v>
      </c>
      <c r="H1796" s="46" t="s">
        <v>907</v>
      </c>
      <c r="I1796" s="46" t="s">
        <v>949</v>
      </c>
      <c r="J1796" s="4">
        <f t="shared" si="54"/>
        <v>8</v>
      </c>
      <c r="K1796" s="4">
        <f t="shared" si="55"/>
        <v>8101</v>
      </c>
    </row>
    <row r="1797" spans="1:11" x14ac:dyDescent="0.25">
      <c r="A1797" s="4"/>
      <c r="B1797" s="4">
        <v>810201</v>
      </c>
      <c r="C1797" s="2">
        <v>0</v>
      </c>
      <c r="D1797" s="3">
        <v>0</v>
      </c>
      <c r="E1797" s="1"/>
      <c r="F1797" s="1"/>
      <c r="G1797" s="46" t="s">
        <v>739</v>
      </c>
      <c r="H1797" s="46" t="s">
        <v>908</v>
      </c>
      <c r="I1797" s="46" t="s">
        <v>949</v>
      </c>
      <c r="J1797" s="4">
        <f t="shared" si="54"/>
        <v>8</v>
      </c>
      <c r="K1797" s="4">
        <f t="shared" si="55"/>
        <v>8102</v>
      </c>
    </row>
    <row r="1798" spans="1:11" x14ac:dyDescent="0.25">
      <c r="A1798" s="4"/>
      <c r="B1798" s="4">
        <v>810202</v>
      </c>
      <c r="C1798" s="2">
        <v>0</v>
      </c>
      <c r="D1798" s="3">
        <v>0</v>
      </c>
      <c r="E1798" s="1"/>
      <c r="F1798" s="1"/>
      <c r="G1798" s="46" t="s">
        <v>257</v>
      </c>
      <c r="H1798" s="46" t="s">
        <v>908</v>
      </c>
      <c r="I1798" s="46" t="s">
        <v>949</v>
      </c>
      <c r="J1798" s="4">
        <f t="shared" ref="J1798:J1861" si="60">+VALUE(LEFT(B1798,1))</f>
        <v>8</v>
      </c>
      <c r="K1798" s="4">
        <f t="shared" ref="K1798:K1861" si="61">+VALUE(LEFT(B1798,4))</f>
        <v>8102</v>
      </c>
    </row>
    <row r="1799" spans="1:11" x14ac:dyDescent="0.25">
      <c r="A1799" s="4"/>
      <c r="B1799" s="4">
        <v>810203</v>
      </c>
      <c r="C1799" s="2">
        <v>0</v>
      </c>
      <c r="D1799" s="3">
        <v>0</v>
      </c>
      <c r="E1799" s="1"/>
      <c r="F1799" s="1"/>
      <c r="G1799" s="46" t="s">
        <v>258</v>
      </c>
      <c r="H1799" s="46" t="s">
        <v>908</v>
      </c>
      <c r="I1799" s="46" t="s">
        <v>949</v>
      </c>
      <c r="J1799" s="4">
        <f t="shared" si="60"/>
        <v>8</v>
      </c>
      <c r="K1799" s="4">
        <f t="shared" si="61"/>
        <v>8102</v>
      </c>
    </row>
    <row r="1800" spans="1:11" x14ac:dyDescent="0.25">
      <c r="A1800" s="4"/>
      <c r="B1800" s="4">
        <v>810301</v>
      </c>
      <c r="C1800" s="2">
        <v>0</v>
      </c>
      <c r="D1800" s="3">
        <v>0</v>
      </c>
      <c r="E1800" s="1"/>
      <c r="F1800" s="1"/>
      <c r="G1800" s="46" t="s">
        <v>740</v>
      </c>
      <c r="H1800" s="46" t="s">
        <v>909</v>
      </c>
      <c r="I1800" s="46" t="s">
        <v>949</v>
      </c>
      <c r="J1800" s="4">
        <f t="shared" si="60"/>
        <v>8</v>
      </c>
      <c r="K1800" s="4">
        <f t="shared" si="61"/>
        <v>8103</v>
      </c>
    </row>
    <row r="1801" spans="1:11" x14ac:dyDescent="0.25">
      <c r="A1801" s="4"/>
      <c r="B1801" s="4">
        <v>810302</v>
      </c>
      <c r="C1801" s="2">
        <v>0</v>
      </c>
      <c r="D1801" s="3">
        <v>0</v>
      </c>
      <c r="E1801" s="1"/>
      <c r="F1801" s="1"/>
      <c r="G1801" s="46" t="s">
        <v>741</v>
      </c>
      <c r="H1801" s="46" t="s">
        <v>909</v>
      </c>
      <c r="I1801" s="46" t="s">
        <v>949</v>
      </c>
      <c r="J1801" s="4">
        <f t="shared" si="60"/>
        <v>8</v>
      </c>
      <c r="K1801" s="4">
        <f t="shared" si="61"/>
        <v>8103</v>
      </c>
    </row>
    <row r="1802" spans="1:11" x14ac:dyDescent="0.25">
      <c r="A1802" s="4"/>
      <c r="B1802" s="4">
        <v>810303</v>
      </c>
      <c r="C1802" s="2">
        <v>0</v>
      </c>
      <c r="D1802" s="3">
        <v>0</v>
      </c>
      <c r="E1802" s="1"/>
      <c r="F1802" s="1"/>
      <c r="G1802" s="46" t="s">
        <v>742</v>
      </c>
      <c r="H1802" s="46" t="s">
        <v>909</v>
      </c>
      <c r="I1802" s="46" t="s">
        <v>949</v>
      </c>
      <c r="J1802" s="4">
        <f t="shared" si="60"/>
        <v>8</v>
      </c>
      <c r="K1802" s="4">
        <f t="shared" si="61"/>
        <v>8103</v>
      </c>
    </row>
    <row r="1803" spans="1:11" x14ac:dyDescent="0.25">
      <c r="A1803" s="4"/>
      <c r="B1803" s="4">
        <v>810304</v>
      </c>
      <c r="C1803" s="2">
        <v>0</v>
      </c>
      <c r="D1803" s="3">
        <v>0</v>
      </c>
      <c r="E1803" s="1"/>
      <c r="F1803" s="1"/>
      <c r="G1803" s="46" t="s">
        <v>743</v>
      </c>
      <c r="H1803" s="46" t="s">
        <v>909</v>
      </c>
      <c r="I1803" s="46" t="s">
        <v>949</v>
      </c>
      <c r="J1803" s="4">
        <f t="shared" si="60"/>
        <v>8</v>
      </c>
      <c r="K1803" s="4">
        <f t="shared" si="61"/>
        <v>8103</v>
      </c>
    </row>
    <row r="1804" spans="1:11" x14ac:dyDescent="0.25">
      <c r="A1804" s="4"/>
      <c r="B1804" s="4">
        <v>810401</v>
      </c>
      <c r="C1804" s="2">
        <v>0</v>
      </c>
      <c r="D1804" s="3">
        <v>0</v>
      </c>
      <c r="E1804" s="1"/>
      <c r="F1804" s="1"/>
      <c r="G1804" s="46" t="s">
        <v>744</v>
      </c>
      <c r="H1804" s="46" t="s">
        <v>910</v>
      </c>
      <c r="I1804" s="46" t="s">
        <v>949</v>
      </c>
      <c r="J1804" s="4">
        <f t="shared" si="60"/>
        <v>8</v>
      </c>
      <c r="K1804" s="4">
        <f t="shared" si="61"/>
        <v>8104</v>
      </c>
    </row>
    <row r="1805" spans="1:11" x14ac:dyDescent="0.25">
      <c r="A1805" s="4"/>
      <c r="B1805" s="4">
        <v>810402</v>
      </c>
      <c r="C1805" s="2">
        <v>0</v>
      </c>
      <c r="D1805" s="3">
        <v>0</v>
      </c>
      <c r="E1805" s="1"/>
      <c r="F1805" s="1"/>
      <c r="G1805" s="46" t="s">
        <v>745</v>
      </c>
      <c r="H1805" s="46" t="s">
        <v>910</v>
      </c>
      <c r="I1805" s="46" t="s">
        <v>949</v>
      </c>
      <c r="J1805" s="4">
        <f t="shared" si="60"/>
        <v>8</v>
      </c>
      <c r="K1805" s="4">
        <f t="shared" si="61"/>
        <v>8104</v>
      </c>
    </row>
    <row r="1806" spans="1:11" x14ac:dyDescent="0.25">
      <c r="A1806" s="4"/>
      <c r="B1806" s="4">
        <v>810403</v>
      </c>
      <c r="C1806" s="2">
        <v>0</v>
      </c>
      <c r="D1806" s="3">
        <v>0</v>
      </c>
      <c r="E1806" s="1"/>
      <c r="F1806" s="1"/>
      <c r="G1806" s="46" t="s">
        <v>746</v>
      </c>
      <c r="H1806" s="46" t="s">
        <v>910</v>
      </c>
      <c r="I1806" s="46" t="s">
        <v>949</v>
      </c>
      <c r="J1806" s="4">
        <f t="shared" si="60"/>
        <v>8</v>
      </c>
      <c r="K1806" s="4">
        <f t="shared" si="61"/>
        <v>8104</v>
      </c>
    </row>
    <row r="1807" spans="1:11" x14ac:dyDescent="0.25">
      <c r="A1807" s="4"/>
      <c r="B1807" s="4">
        <v>810501</v>
      </c>
      <c r="C1807" s="2">
        <v>0</v>
      </c>
      <c r="D1807" s="3">
        <v>0</v>
      </c>
      <c r="E1807" s="1"/>
      <c r="F1807" s="1"/>
      <c r="G1807" s="46" t="s">
        <v>257</v>
      </c>
      <c r="H1807" s="46" t="s">
        <v>911</v>
      </c>
      <c r="I1807" s="46" t="s">
        <v>949</v>
      </c>
      <c r="J1807" s="4">
        <f t="shared" si="60"/>
        <v>8</v>
      </c>
      <c r="K1807" s="4">
        <f t="shared" si="61"/>
        <v>8105</v>
      </c>
    </row>
    <row r="1808" spans="1:11" x14ac:dyDescent="0.25">
      <c r="A1808" s="4"/>
      <c r="B1808" s="4">
        <v>810502</v>
      </c>
      <c r="C1808" s="2">
        <v>0</v>
      </c>
      <c r="D1808" s="3">
        <v>0</v>
      </c>
      <c r="E1808" s="1"/>
      <c r="F1808" s="1"/>
      <c r="G1808" s="46" t="s">
        <v>258</v>
      </c>
      <c r="H1808" s="46" t="s">
        <v>911</v>
      </c>
      <c r="I1808" s="46" t="s">
        <v>949</v>
      </c>
      <c r="J1808" s="4">
        <f t="shared" si="60"/>
        <v>8</v>
      </c>
      <c r="K1808" s="4">
        <f t="shared" si="61"/>
        <v>8105</v>
      </c>
    </row>
    <row r="1809" spans="1:11" x14ac:dyDescent="0.25">
      <c r="A1809" s="4"/>
      <c r="B1809" s="4">
        <v>810503</v>
      </c>
      <c r="C1809" s="2">
        <v>0</v>
      </c>
      <c r="D1809" s="3">
        <v>0</v>
      </c>
      <c r="E1809" s="1"/>
      <c r="F1809" s="1"/>
      <c r="G1809" s="46" t="s">
        <v>747</v>
      </c>
      <c r="H1809" s="46" t="s">
        <v>911</v>
      </c>
      <c r="I1809" s="46" t="s">
        <v>949</v>
      </c>
      <c r="J1809" s="4">
        <f t="shared" si="60"/>
        <v>8</v>
      </c>
      <c r="K1809" s="4">
        <f t="shared" si="61"/>
        <v>8105</v>
      </c>
    </row>
    <row r="1810" spans="1:11" x14ac:dyDescent="0.25">
      <c r="A1810" s="4"/>
      <c r="B1810" s="4">
        <v>810601</v>
      </c>
      <c r="C1810" s="2">
        <v>0</v>
      </c>
      <c r="D1810" s="3">
        <v>0</v>
      </c>
      <c r="E1810" s="1"/>
      <c r="F1810" s="1"/>
      <c r="G1810" s="46" t="s">
        <v>748</v>
      </c>
      <c r="H1810" s="46" t="s">
        <v>544</v>
      </c>
      <c r="I1810" s="46" t="s">
        <v>949</v>
      </c>
      <c r="J1810" s="4">
        <f t="shared" si="60"/>
        <v>8</v>
      </c>
      <c r="K1810" s="4">
        <f t="shared" si="61"/>
        <v>8106</v>
      </c>
    </row>
    <row r="1811" spans="1:11" x14ac:dyDescent="0.25">
      <c r="A1811" s="4"/>
      <c r="B1811" s="4">
        <v>810602</v>
      </c>
      <c r="C1811" s="2">
        <v>0</v>
      </c>
      <c r="D1811" s="3">
        <v>0</v>
      </c>
      <c r="E1811" s="1"/>
      <c r="F1811" s="1"/>
      <c r="G1811" s="46" t="s">
        <v>749</v>
      </c>
      <c r="H1811" s="46" t="s">
        <v>544</v>
      </c>
      <c r="I1811" s="46" t="s">
        <v>949</v>
      </c>
      <c r="J1811" s="4">
        <f t="shared" si="60"/>
        <v>8</v>
      </c>
      <c r="K1811" s="4">
        <f t="shared" si="61"/>
        <v>8106</v>
      </c>
    </row>
    <row r="1812" spans="1:11" x14ac:dyDescent="0.25">
      <c r="A1812" s="4">
        <v>82</v>
      </c>
      <c r="B1812" s="4">
        <v>820101</v>
      </c>
      <c r="C1812" s="2">
        <v>0</v>
      </c>
      <c r="D1812" s="3">
        <v>0</v>
      </c>
      <c r="E1812" s="1"/>
      <c r="F1812" s="1"/>
      <c r="G1812" s="46" t="s">
        <v>750</v>
      </c>
      <c r="H1812" s="46" t="s">
        <v>912</v>
      </c>
      <c r="I1812" s="46" t="s">
        <v>950</v>
      </c>
      <c r="J1812" s="4">
        <f t="shared" si="60"/>
        <v>8</v>
      </c>
      <c r="K1812" s="4">
        <f t="shared" si="61"/>
        <v>8201</v>
      </c>
    </row>
    <row r="1813" spans="1:11" x14ac:dyDescent="0.25">
      <c r="A1813" s="4"/>
      <c r="B1813" s="4">
        <v>820102</v>
      </c>
      <c r="C1813" s="2">
        <v>0</v>
      </c>
      <c r="D1813" s="3">
        <v>0</v>
      </c>
      <c r="E1813" s="1"/>
      <c r="F1813" s="1"/>
      <c r="G1813" s="46" t="s">
        <v>751</v>
      </c>
      <c r="H1813" s="46" t="s">
        <v>912</v>
      </c>
      <c r="I1813" s="46" t="s">
        <v>950</v>
      </c>
      <c r="J1813" s="4">
        <f t="shared" si="60"/>
        <v>8</v>
      </c>
      <c r="K1813" s="4">
        <f t="shared" si="61"/>
        <v>8201</v>
      </c>
    </row>
    <row r="1814" spans="1:11" x14ac:dyDescent="0.25">
      <c r="A1814" s="4"/>
      <c r="B1814" s="4">
        <v>820103</v>
      </c>
      <c r="C1814" s="2">
        <v>0</v>
      </c>
      <c r="D1814" s="3">
        <v>0</v>
      </c>
      <c r="E1814" s="1"/>
      <c r="F1814" s="1"/>
      <c r="G1814" s="46" t="s">
        <v>752</v>
      </c>
      <c r="H1814" s="46" t="s">
        <v>912</v>
      </c>
      <c r="I1814" s="46" t="s">
        <v>950</v>
      </c>
      <c r="J1814" s="4">
        <f t="shared" si="60"/>
        <v>8</v>
      </c>
      <c r="K1814" s="4">
        <f t="shared" si="61"/>
        <v>8201</v>
      </c>
    </row>
    <row r="1815" spans="1:11" x14ac:dyDescent="0.25">
      <c r="A1815" s="4"/>
      <c r="B1815" s="4">
        <v>820104</v>
      </c>
      <c r="C1815" s="2">
        <v>0</v>
      </c>
      <c r="D1815" s="3">
        <v>0</v>
      </c>
      <c r="E1815" s="1"/>
      <c r="F1815" s="1"/>
      <c r="G1815" s="46" t="s">
        <v>262</v>
      </c>
      <c r="H1815" s="46" t="s">
        <v>912</v>
      </c>
      <c r="I1815" s="46" t="s">
        <v>950</v>
      </c>
      <c r="J1815" s="4">
        <f t="shared" si="60"/>
        <v>8</v>
      </c>
      <c r="K1815" s="4">
        <f t="shared" si="61"/>
        <v>8201</v>
      </c>
    </row>
    <row r="1816" spans="1:11" x14ac:dyDescent="0.25">
      <c r="A1816" s="4"/>
      <c r="B1816" s="4">
        <v>820105</v>
      </c>
      <c r="C1816" s="2">
        <v>0</v>
      </c>
      <c r="D1816" s="3">
        <v>0</v>
      </c>
      <c r="E1816" s="1"/>
      <c r="F1816" s="1"/>
      <c r="G1816" s="46" t="s">
        <v>753</v>
      </c>
      <c r="H1816" s="46" t="s">
        <v>912</v>
      </c>
      <c r="I1816" s="46" t="s">
        <v>950</v>
      </c>
      <c r="J1816" s="4">
        <f t="shared" si="60"/>
        <v>8</v>
      </c>
      <c r="K1816" s="4">
        <f t="shared" si="61"/>
        <v>8201</v>
      </c>
    </row>
    <row r="1817" spans="1:11" x14ac:dyDescent="0.25">
      <c r="A1817" s="4"/>
      <c r="B1817" s="4">
        <v>820106</v>
      </c>
      <c r="C1817" s="2">
        <v>0</v>
      </c>
      <c r="D1817" s="3">
        <v>0</v>
      </c>
      <c r="E1817" s="1"/>
      <c r="F1817" s="1"/>
      <c r="G1817" s="46" t="s">
        <v>754</v>
      </c>
      <c r="H1817" s="46" t="s">
        <v>912</v>
      </c>
      <c r="I1817" s="46" t="s">
        <v>950</v>
      </c>
      <c r="J1817" s="4">
        <f t="shared" si="60"/>
        <v>8</v>
      </c>
      <c r="K1817" s="4">
        <f t="shared" si="61"/>
        <v>8201</v>
      </c>
    </row>
    <row r="1818" spans="1:11" x14ac:dyDescent="0.25">
      <c r="A1818" s="4"/>
      <c r="B1818" s="4">
        <v>820107</v>
      </c>
      <c r="C1818" s="2">
        <v>0</v>
      </c>
      <c r="D1818" s="3">
        <v>0</v>
      </c>
      <c r="E1818" s="1"/>
      <c r="F1818" s="1"/>
      <c r="G1818" s="46" t="s">
        <v>755</v>
      </c>
      <c r="H1818" s="46" t="s">
        <v>912</v>
      </c>
      <c r="I1818" s="46" t="s">
        <v>950</v>
      </c>
      <c r="J1818" s="4">
        <f t="shared" si="60"/>
        <v>8</v>
      </c>
      <c r="K1818" s="4">
        <f t="shared" si="61"/>
        <v>8201</v>
      </c>
    </row>
    <row r="1819" spans="1:11" x14ac:dyDescent="0.25">
      <c r="A1819" s="4"/>
      <c r="B1819" s="4">
        <v>820108</v>
      </c>
      <c r="C1819" s="2">
        <v>0</v>
      </c>
      <c r="D1819" s="3">
        <v>0</v>
      </c>
      <c r="E1819" s="1"/>
      <c r="F1819" s="1"/>
      <c r="G1819" s="46" t="s">
        <v>78</v>
      </c>
      <c r="H1819" s="46" t="s">
        <v>912</v>
      </c>
      <c r="I1819" s="46" t="s">
        <v>950</v>
      </c>
      <c r="J1819" s="4">
        <f t="shared" si="60"/>
        <v>8</v>
      </c>
      <c r="K1819" s="4">
        <f t="shared" si="61"/>
        <v>8201</v>
      </c>
    </row>
    <row r="1820" spans="1:11" x14ac:dyDescent="0.25">
      <c r="A1820" s="4"/>
      <c r="B1820" s="4">
        <v>820201</v>
      </c>
      <c r="C1820" s="2">
        <v>0</v>
      </c>
      <c r="D1820" s="3">
        <v>0</v>
      </c>
      <c r="E1820" s="1"/>
      <c r="F1820" s="1"/>
      <c r="G1820" s="46" t="s">
        <v>756</v>
      </c>
      <c r="H1820" s="46" t="s">
        <v>913</v>
      </c>
      <c r="I1820" s="46" t="s">
        <v>950</v>
      </c>
      <c r="J1820" s="4">
        <f t="shared" si="60"/>
        <v>8</v>
      </c>
      <c r="K1820" s="4">
        <f t="shared" si="61"/>
        <v>8202</v>
      </c>
    </row>
    <row r="1821" spans="1:11" x14ac:dyDescent="0.25">
      <c r="A1821" s="4"/>
      <c r="B1821" s="4">
        <v>820202</v>
      </c>
      <c r="C1821" s="2">
        <v>0</v>
      </c>
      <c r="D1821" s="3">
        <v>0</v>
      </c>
      <c r="E1821" s="1"/>
      <c r="F1821" s="1"/>
      <c r="G1821" s="46" t="s">
        <v>757</v>
      </c>
      <c r="H1821" s="46" t="s">
        <v>913</v>
      </c>
      <c r="I1821" s="46" t="s">
        <v>950</v>
      </c>
      <c r="J1821" s="4">
        <f t="shared" si="60"/>
        <v>8</v>
      </c>
      <c r="K1821" s="4">
        <f t="shared" si="61"/>
        <v>8202</v>
      </c>
    </row>
    <row r="1822" spans="1:11" x14ac:dyDescent="0.25">
      <c r="A1822" s="4"/>
      <c r="B1822" s="4">
        <v>820203</v>
      </c>
      <c r="C1822" s="2">
        <v>0</v>
      </c>
      <c r="D1822" s="3">
        <v>0</v>
      </c>
      <c r="E1822" s="1"/>
      <c r="F1822" s="1"/>
      <c r="G1822" s="46" t="s">
        <v>758</v>
      </c>
      <c r="H1822" s="46" t="s">
        <v>913</v>
      </c>
      <c r="I1822" s="46" t="s">
        <v>950</v>
      </c>
      <c r="J1822" s="4">
        <f t="shared" si="60"/>
        <v>8</v>
      </c>
      <c r="K1822" s="4">
        <f t="shared" si="61"/>
        <v>8202</v>
      </c>
    </row>
    <row r="1823" spans="1:11" ht="30" x14ac:dyDescent="0.25">
      <c r="A1823" s="4">
        <v>83</v>
      </c>
      <c r="B1823" s="4">
        <v>830101</v>
      </c>
      <c r="C1823" s="2">
        <v>0</v>
      </c>
      <c r="D1823" s="3">
        <v>0</v>
      </c>
      <c r="E1823" s="1"/>
      <c r="F1823" s="1"/>
      <c r="G1823" s="46" t="s">
        <v>257</v>
      </c>
      <c r="H1823" s="46" t="s">
        <v>914</v>
      </c>
      <c r="I1823" s="46" t="s">
        <v>951</v>
      </c>
      <c r="J1823" s="4">
        <f t="shared" si="60"/>
        <v>8</v>
      </c>
      <c r="K1823" s="4">
        <f t="shared" si="61"/>
        <v>8301</v>
      </c>
    </row>
    <row r="1824" spans="1:11" ht="30" x14ac:dyDescent="0.25">
      <c r="A1824" s="4"/>
      <c r="B1824" s="4">
        <v>830102</v>
      </c>
      <c r="C1824" s="2">
        <v>0</v>
      </c>
      <c r="D1824" s="3">
        <v>0</v>
      </c>
      <c r="E1824" s="1"/>
      <c r="F1824" s="1"/>
      <c r="G1824" s="46" t="s">
        <v>258</v>
      </c>
      <c r="H1824" s="46" t="s">
        <v>914</v>
      </c>
      <c r="I1824" s="46" t="s">
        <v>951</v>
      </c>
      <c r="J1824" s="4">
        <f t="shared" si="60"/>
        <v>8</v>
      </c>
      <c r="K1824" s="4">
        <f t="shared" si="61"/>
        <v>8301</v>
      </c>
    </row>
    <row r="1825" spans="1:11" ht="30" x14ac:dyDescent="0.25">
      <c r="A1825" s="4"/>
      <c r="B1825" s="4">
        <v>830103</v>
      </c>
      <c r="C1825" s="2">
        <v>0</v>
      </c>
      <c r="D1825" s="3">
        <v>0</v>
      </c>
      <c r="E1825" s="1"/>
      <c r="F1825" s="1"/>
      <c r="G1825" s="46" t="s">
        <v>759</v>
      </c>
      <c r="H1825" s="46" t="s">
        <v>914</v>
      </c>
      <c r="I1825" s="46" t="s">
        <v>951</v>
      </c>
      <c r="J1825" s="4">
        <f t="shared" si="60"/>
        <v>8</v>
      </c>
      <c r="K1825" s="4">
        <f t="shared" si="61"/>
        <v>8301</v>
      </c>
    </row>
    <row r="1826" spans="1:11" ht="30" x14ac:dyDescent="0.25">
      <c r="A1826" s="4"/>
      <c r="B1826" s="4">
        <v>830201</v>
      </c>
      <c r="C1826" s="2">
        <v>0</v>
      </c>
      <c r="D1826" s="3">
        <v>0</v>
      </c>
      <c r="E1826" s="1"/>
      <c r="F1826" s="1"/>
      <c r="G1826" s="46" t="s">
        <v>230</v>
      </c>
      <c r="H1826" s="46" t="s">
        <v>915</v>
      </c>
      <c r="I1826" s="46" t="s">
        <v>951</v>
      </c>
      <c r="J1826" s="4">
        <f t="shared" si="60"/>
        <v>8</v>
      </c>
      <c r="K1826" s="4">
        <f t="shared" si="61"/>
        <v>8302</v>
      </c>
    </row>
    <row r="1827" spans="1:11" ht="30" x14ac:dyDescent="0.25">
      <c r="A1827" s="4"/>
      <c r="B1827" s="4">
        <v>830202</v>
      </c>
      <c r="C1827" s="2">
        <v>0</v>
      </c>
      <c r="D1827" s="3">
        <v>0</v>
      </c>
      <c r="E1827" s="1"/>
      <c r="F1827" s="1"/>
      <c r="G1827" s="46" t="s">
        <v>231</v>
      </c>
      <c r="H1827" s="46" t="s">
        <v>915</v>
      </c>
      <c r="I1827" s="46" t="s">
        <v>951</v>
      </c>
      <c r="J1827" s="4">
        <f t="shared" si="60"/>
        <v>8</v>
      </c>
      <c r="K1827" s="4">
        <f t="shared" si="61"/>
        <v>8302</v>
      </c>
    </row>
    <row r="1828" spans="1:11" ht="30" x14ac:dyDescent="0.25">
      <c r="A1828" s="4"/>
      <c r="B1828" s="4">
        <v>830203</v>
      </c>
      <c r="C1828" s="2">
        <v>0</v>
      </c>
      <c r="D1828" s="3">
        <v>0</v>
      </c>
      <c r="E1828" s="1"/>
      <c r="F1828" s="1"/>
      <c r="G1828" s="46" t="s">
        <v>75</v>
      </c>
      <c r="H1828" s="46" t="s">
        <v>915</v>
      </c>
      <c r="I1828" s="46" t="s">
        <v>951</v>
      </c>
      <c r="J1828" s="4">
        <f t="shared" si="60"/>
        <v>8</v>
      </c>
      <c r="K1828" s="4">
        <f t="shared" si="61"/>
        <v>8302</v>
      </c>
    </row>
    <row r="1829" spans="1:11" ht="30" x14ac:dyDescent="0.25">
      <c r="A1829" s="4"/>
      <c r="B1829" s="4">
        <v>830204</v>
      </c>
      <c r="C1829" s="2">
        <v>0</v>
      </c>
      <c r="D1829" s="3">
        <v>0</v>
      </c>
      <c r="E1829" s="1"/>
      <c r="F1829" s="1"/>
      <c r="G1829" s="46" t="s">
        <v>232</v>
      </c>
      <c r="H1829" s="46" t="s">
        <v>915</v>
      </c>
      <c r="I1829" s="46" t="s">
        <v>951</v>
      </c>
      <c r="J1829" s="4">
        <f t="shared" si="60"/>
        <v>8</v>
      </c>
      <c r="K1829" s="4">
        <f t="shared" si="61"/>
        <v>8302</v>
      </c>
    </row>
    <row r="1830" spans="1:11" ht="30" x14ac:dyDescent="0.25">
      <c r="A1830" s="4"/>
      <c r="B1830" s="4">
        <v>830205</v>
      </c>
      <c r="C1830" s="2">
        <v>0</v>
      </c>
      <c r="D1830" s="3">
        <v>0</v>
      </c>
      <c r="E1830" s="1"/>
      <c r="F1830" s="1"/>
      <c r="G1830" s="46" t="s">
        <v>760</v>
      </c>
      <c r="H1830" s="46" t="s">
        <v>915</v>
      </c>
      <c r="I1830" s="46" t="s">
        <v>951</v>
      </c>
      <c r="J1830" s="4">
        <f t="shared" si="60"/>
        <v>8</v>
      </c>
      <c r="K1830" s="4">
        <f t="shared" si="61"/>
        <v>8302</v>
      </c>
    </row>
    <row r="1831" spans="1:11" ht="30" x14ac:dyDescent="0.25">
      <c r="A1831" s="4"/>
      <c r="B1831" s="4">
        <v>830206</v>
      </c>
      <c r="C1831" s="2">
        <v>0</v>
      </c>
      <c r="D1831" s="3">
        <v>0</v>
      </c>
      <c r="E1831" s="1"/>
      <c r="F1831" s="1"/>
      <c r="G1831" s="46" t="s">
        <v>234</v>
      </c>
      <c r="H1831" s="46" t="s">
        <v>915</v>
      </c>
      <c r="I1831" s="46" t="s">
        <v>951</v>
      </c>
      <c r="J1831" s="4">
        <f t="shared" si="60"/>
        <v>8</v>
      </c>
      <c r="K1831" s="4">
        <f t="shared" si="61"/>
        <v>8302</v>
      </c>
    </row>
    <row r="1832" spans="1:11" ht="30" x14ac:dyDescent="0.25">
      <c r="A1832" s="4"/>
      <c r="B1832" s="4">
        <v>830207</v>
      </c>
      <c r="C1832" s="2">
        <v>0</v>
      </c>
      <c r="D1832" s="3">
        <v>0</v>
      </c>
      <c r="E1832" s="1"/>
      <c r="F1832" s="1"/>
      <c r="G1832" s="46" t="s">
        <v>77</v>
      </c>
      <c r="H1832" s="46" t="s">
        <v>915</v>
      </c>
      <c r="I1832" s="46" t="s">
        <v>951</v>
      </c>
      <c r="J1832" s="4">
        <f t="shared" si="60"/>
        <v>8</v>
      </c>
      <c r="K1832" s="4">
        <f t="shared" si="61"/>
        <v>8302</v>
      </c>
    </row>
    <row r="1833" spans="1:11" ht="30" x14ac:dyDescent="0.25">
      <c r="A1833" s="4"/>
      <c r="B1833" s="4">
        <v>830208</v>
      </c>
      <c r="C1833" s="2">
        <v>0</v>
      </c>
      <c r="D1833" s="3">
        <v>0</v>
      </c>
      <c r="E1833" s="1"/>
      <c r="F1833" s="1"/>
      <c r="G1833" s="46" t="s">
        <v>236</v>
      </c>
      <c r="H1833" s="46" t="s">
        <v>915</v>
      </c>
      <c r="I1833" s="46" t="s">
        <v>951</v>
      </c>
      <c r="J1833" s="4">
        <f t="shared" si="60"/>
        <v>8</v>
      </c>
      <c r="K1833" s="4">
        <f t="shared" si="61"/>
        <v>8302</v>
      </c>
    </row>
    <row r="1834" spans="1:11" ht="30" x14ac:dyDescent="0.25">
      <c r="A1834" s="4"/>
      <c r="B1834" s="4">
        <v>830209</v>
      </c>
      <c r="C1834" s="2">
        <v>0</v>
      </c>
      <c r="D1834" s="3">
        <v>0</v>
      </c>
      <c r="E1834" s="1"/>
      <c r="F1834" s="1"/>
      <c r="G1834" s="46" t="s">
        <v>237</v>
      </c>
      <c r="H1834" s="46" t="s">
        <v>915</v>
      </c>
      <c r="I1834" s="46" t="s">
        <v>951</v>
      </c>
      <c r="J1834" s="4">
        <f t="shared" si="60"/>
        <v>8</v>
      </c>
      <c r="K1834" s="4">
        <f t="shared" si="61"/>
        <v>8302</v>
      </c>
    </row>
    <row r="1835" spans="1:11" ht="30" x14ac:dyDescent="0.25">
      <c r="A1835" s="4"/>
      <c r="B1835" s="4">
        <v>830210</v>
      </c>
      <c r="C1835" s="2">
        <v>0</v>
      </c>
      <c r="D1835" s="3">
        <v>0</v>
      </c>
      <c r="E1835" s="1"/>
      <c r="F1835" s="1"/>
      <c r="G1835" s="46" t="s">
        <v>238</v>
      </c>
      <c r="H1835" s="46" t="s">
        <v>915</v>
      </c>
      <c r="I1835" s="46" t="s">
        <v>951</v>
      </c>
      <c r="J1835" s="4">
        <f t="shared" si="60"/>
        <v>8</v>
      </c>
      <c r="K1835" s="4">
        <f t="shared" si="61"/>
        <v>8302</v>
      </c>
    </row>
    <row r="1836" spans="1:11" ht="30" x14ac:dyDescent="0.25">
      <c r="A1836" s="4"/>
      <c r="B1836" s="4">
        <v>830211</v>
      </c>
      <c r="C1836" s="2">
        <v>0</v>
      </c>
      <c r="D1836" s="3">
        <v>0</v>
      </c>
      <c r="E1836" s="1"/>
      <c r="F1836" s="1"/>
      <c r="G1836" s="46" t="s">
        <v>406</v>
      </c>
      <c r="H1836" s="46" t="s">
        <v>915</v>
      </c>
      <c r="I1836" s="46" t="s">
        <v>951</v>
      </c>
      <c r="J1836" s="4">
        <f t="shared" si="60"/>
        <v>8</v>
      </c>
      <c r="K1836" s="4">
        <f t="shared" si="61"/>
        <v>8302</v>
      </c>
    </row>
    <row r="1837" spans="1:11" ht="30" x14ac:dyDescent="0.25">
      <c r="A1837" s="4"/>
      <c r="B1837" s="4">
        <v>830212</v>
      </c>
      <c r="C1837" s="2">
        <v>0</v>
      </c>
      <c r="D1837" s="3">
        <v>0</v>
      </c>
      <c r="E1837" s="1"/>
      <c r="F1837" s="1"/>
      <c r="G1837" s="46" t="s">
        <v>718</v>
      </c>
      <c r="H1837" s="46" t="s">
        <v>915</v>
      </c>
      <c r="I1837" s="46" t="s">
        <v>951</v>
      </c>
      <c r="J1837" s="4">
        <f t="shared" si="60"/>
        <v>8</v>
      </c>
      <c r="K1837" s="4">
        <f t="shared" si="61"/>
        <v>8302</v>
      </c>
    </row>
    <row r="1838" spans="1:11" ht="30" x14ac:dyDescent="0.25">
      <c r="A1838" s="4"/>
      <c r="B1838" s="4">
        <v>830213</v>
      </c>
      <c r="C1838" s="2">
        <v>0</v>
      </c>
      <c r="D1838" s="3">
        <v>0</v>
      </c>
      <c r="E1838" s="1"/>
      <c r="F1838" s="1"/>
      <c r="G1838" s="46" t="s">
        <v>761</v>
      </c>
      <c r="H1838" s="46" t="s">
        <v>915</v>
      </c>
      <c r="I1838" s="46" t="s">
        <v>951</v>
      </c>
      <c r="J1838" s="4">
        <f t="shared" si="60"/>
        <v>8</v>
      </c>
      <c r="K1838" s="4">
        <f t="shared" si="61"/>
        <v>8302</v>
      </c>
    </row>
    <row r="1839" spans="1:11" x14ac:dyDescent="0.25">
      <c r="A1839" s="4"/>
      <c r="B1839" s="4">
        <v>830301</v>
      </c>
      <c r="C1839" s="2">
        <v>0</v>
      </c>
      <c r="D1839" s="3">
        <v>0</v>
      </c>
      <c r="E1839" s="1"/>
      <c r="F1839" s="1"/>
      <c r="G1839" s="46" t="s">
        <v>253</v>
      </c>
      <c r="H1839" s="46" t="s">
        <v>916</v>
      </c>
      <c r="I1839" s="46" t="s">
        <v>951</v>
      </c>
      <c r="J1839" s="4">
        <f t="shared" si="60"/>
        <v>8</v>
      </c>
      <c r="K1839" s="4">
        <f t="shared" si="61"/>
        <v>8303</v>
      </c>
    </row>
    <row r="1840" spans="1:11" x14ac:dyDescent="0.25">
      <c r="A1840" s="4"/>
      <c r="B1840" s="4">
        <v>830302</v>
      </c>
      <c r="C1840" s="2">
        <v>0</v>
      </c>
      <c r="D1840" s="3">
        <v>0</v>
      </c>
      <c r="E1840" s="1"/>
      <c r="F1840" s="1"/>
      <c r="G1840" s="46" t="s">
        <v>751</v>
      </c>
      <c r="H1840" s="46" t="s">
        <v>916</v>
      </c>
      <c r="I1840" s="46" t="s">
        <v>951</v>
      </c>
      <c r="J1840" s="4">
        <f t="shared" si="60"/>
        <v>8</v>
      </c>
      <c r="K1840" s="4">
        <f t="shared" si="61"/>
        <v>8303</v>
      </c>
    </row>
    <row r="1841" spans="1:11" x14ac:dyDescent="0.25">
      <c r="A1841" s="4"/>
      <c r="B1841" s="4">
        <v>830303</v>
      </c>
      <c r="C1841" s="2">
        <v>0</v>
      </c>
      <c r="D1841" s="3">
        <v>0</v>
      </c>
      <c r="E1841" s="1"/>
      <c r="F1841" s="1"/>
      <c r="G1841" s="46" t="s">
        <v>78</v>
      </c>
      <c r="H1841" s="46" t="s">
        <v>916</v>
      </c>
      <c r="I1841" s="46" t="s">
        <v>951</v>
      </c>
      <c r="J1841" s="4">
        <f t="shared" si="60"/>
        <v>8</v>
      </c>
      <c r="K1841" s="4">
        <f t="shared" si="61"/>
        <v>8303</v>
      </c>
    </row>
    <row r="1842" spans="1:11" x14ac:dyDescent="0.25">
      <c r="A1842" s="4"/>
      <c r="B1842" s="4">
        <v>830401</v>
      </c>
      <c r="C1842" s="2">
        <v>0</v>
      </c>
      <c r="D1842" s="3">
        <v>0</v>
      </c>
      <c r="E1842" s="1"/>
      <c r="F1842" s="1"/>
      <c r="G1842" s="46" t="s">
        <v>762</v>
      </c>
      <c r="H1842" s="46" t="s">
        <v>917</v>
      </c>
      <c r="I1842" s="46" t="s">
        <v>951</v>
      </c>
      <c r="J1842" s="4">
        <f t="shared" si="60"/>
        <v>8</v>
      </c>
      <c r="K1842" s="4">
        <f t="shared" si="61"/>
        <v>8304</v>
      </c>
    </row>
    <row r="1843" spans="1:11" x14ac:dyDescent="0.25">
      <c r="A1843" s="4"/>
      <c r="B1843" s="4">
        <v>830402</v>
      </c>
      <c r="C1843" s="2">
        <v>0</v>
      </c>
      <c r="D1843" s="3">
        <v>0</v>
      </c>
      <c r="E1843" s="1"/>
      <c r="F1843" s="1"/>
      <c r="G1843" s="46" t="s">
        <v>763</v>
      </c>
      <c r="H1843" s="46" t="s">
        <v>917</v>
      </c>
      <c r="I1843" s="46" t="s">
        <v>951</v>
      </c>
      <c r="J1843" s="4">
        <f t="shared" si="60"/>
        <v>8</v>
      </c>
      <c r="K1843" s="4">
        <f t="shared" si="61"/>
        <v>8304</v>
      </c>
    </row>
    <row r="1844" spans="1:11" x14ac:dyDescent="0.25">
      <c r="A1844" s="4"/>
      <c r="B1844" s="4">
        <v>830403</v>
      </c>
      <c r="C1844" s="2">
        <v>0</v>
      </c>
      <c r="D1844" s="3">
        <v>0</v>
      </c>
      <c r="E1844" s="1"/>
      <c r="F1844" s="1"/>
      <c r="G1844" s="46" t="s">
        <v>764</v>
      </c>
      <c r="H1844" s="46" t="s">
        <v>917</v>
      </c>
      <c r="I1844" s="46" t="s">
        <v>951</v>
      </c>
      <c r="J1844" s="4">
        <f t="shared" si="60"/>
        <v>8</v>
      </c>
      <c r="K1844" s="4">
        <f t="shared" si="61"/>
        <v>8304</v>
      </c>
    </row>
    <row r="1845" spans="1:11" x14ac:dyDescent="0.25">
      <c r="A1845" s="4"/>
      <c r="B1845" s="4">
        <v>830501</v>
      </c>
      <c r="C1845" s="2">
        <v>0</v>
      </c>
      <c r="D1845" s="3">
        <v>0</v>
      </c>
      <c r="E1845" s="1"/>
      <c r="F1845" s="1"/>
      <c r="G1845" s="46" t="s">
        <v>765</v>
      </c>
      <c r="H1845" s="46" t="s">
        <v>1051</v>
      </c>
      <c r="I1845" s="46" t="s">
        <v>951</v>
      </c>
      <c r="J1845" s="4">
        <f t="shared" si="60"/>
        <v>8</v>
      </c>
      <c r="K1845" s="4">
        <f t="shared" si="61"/>
        <v>8305</v>
      </c>
    </row>
    <row r="1846" spans="1:11" ht="30" x14ac:dyDescent="0.25">
      <c r="A1846" s="4"/>
      <c r="B1846" s="4">
        <v>830601</v>
      </c>
      <c r="C1846" s="2">
        <v>0</v>
      </c>
      <c r="D1846" s="3">
        <v>0</v>
      </c>
      <c r="E1846" s="1"/>
      <c r="F1846" s="1"/>
      <c r="G1846" s="46" t="s">
        <v>134</v>
      </c>
      <c r="H1846" s="46" t="s">
        <v>918</v>
      </c>
      <c r="I1846" s="46" t="s">
        <v>951</v>
      </c>
      <c r="J1846" s="4">
        <f t="shared" si="60"/>
        <v>8</v>
      </c>
      <c r="K1846" s="4">
        <f t="shared" si="61"/>
        <v>8306</v>
      </c>
    </row>
    <row r="1847" spans="1:11" x14ac:dyDescent="0.25">
      <c r="A1847" s="4"/>
      <c r="B1847" s="4">
        <v>830701</v>
      </c>
      <c r="C1847" s="2">
        <v>0</v>
      </c>
      <c r="D1847" s="3">
        <v>0</v>
      </c>
      <c r="E1847" s="1"/>
      <c r="F1847" s="1"/>
      <c r="G1847" s="46" t="s">
        <v>766</v>
      </c>
      <c r="H1847" s="46" t="s">
        <v>919</v>
      </c>
      <c r="I1847" s="46" t="s">
        <v>951</v>
      </c>
      <c r="J1847" s="4">
        <f t="shared" si="60"/>
        <v>8</v>
      </c>
      <c r="K1847" s="4">
        <f t="shared" si="61"/>
        <v>8307</v>
      </c>
    </row>
    <row r="1848" spans="1:11" x14ac:dyDescent="0.25">
      <c r="A1848" s="4"/>
      <c r="B1848" s="4">
        <v>830801</v>
      </c>
      <c r="C1848" s="2">
        <v>0</v>
      </c>
      <c r="D1848" s="3">
        <v>0</v>
      </c>
      <c r="E1848" s="1"/>
      <c r="F1848" s="1"/>
      <c r="G1848" s="46" t="s">
        <v>767</v>
      </c>
      <c r="H1848" s="46" t="s">
        <v>920</v>
      </c>
      <c r="I1848" s="46" t="s">
        <v>951</v>
      </c>
      <c r="J1848" s="4">
        <f t="shared" si="60"/>
        <v>8</v>
      </c>
      <c r="K1848" s="4">
        <f t="shared" si="61"/>
        <v>8308</v>
      </c>
    </row>
    <row r="1849" spans="1:11" x14ac:dyDescent="0.25">
      <c r="A1849" s="4"/>
      <c r="B1849" s="4">
        <v>830802</v>
      </c>
      <c r="C1849" s="2">
        <v>0</v>
      </c>
      <c r="D1849" s="3">
        <v>0</v>
      </c>
      <c r="E1849" s="1"/>
      <c r="F1849" s="1"/>
      <c r="G1849" s="46" t="s">
        <v>768</v>
      </c>
      <c r="H1849" s="46" t="s">
        <v>920</v>
      </c>
      <c r="I1849" s="46" t="s">
        <v>951</v>
      </c>
      <c r="J1849" s="4">
        <f t="shared" si="60"/>
        <v>8</v>
      </c>
      <c r="K1849" s="4">
        <f t="shared" si="61"/>
        <v>8308</v>
      </c>
    </row>
    <row r="1850" spans="1:11" x14ac:dyDescent="0.25">
      <c r="A1850" s="4"/>
      <c r="B1850" s="4">
        <v>830901</v>
      </c>
      <c r="C1850" s="2">
        <v>0</v>
      </c>
      <c r="D1850" s="3">
        <v>0</v>
      </c>
      <c r="E1850" s="1"/>
      <c r="F1850" s="1"/>
      <c r="G1850" s="46" t="s">
        <v>769</v>
      </c>
      <c r="H1850" s="46" t="s">
        <v>921</v>
      </c>
      <c r="I1850" s="46" t="s">
        <v>951</v>
      </c>
      <c r="J1850" s="4">
        <f t="shared" si="60"/>
        <v>8</v>
      </c>
      <c r="K1850" s="4">
        <f t="shared" si="61"/>
        <v>8309</v>
      </c>
    </row>
    <row r="1851" spans="1:11" x14ac:dyDescent="0.25">
      <c r="A1851" s="4"/>
      <c r="B1851" s="4">
        <v>830902</v>
      </c>
      <c r="C1851" s="2">
        <v>0</v>
      </c>
      <c r="D1851" s="3">
        <v>0</v>
      </c>
      <c r="E1851" s="1"/>
      <c r="F1851" s="1"/>
      <c r="G1851" s="46" t="s">
        <v>770</v>
      </c>
      <c r="H1851" s="46" t="s">
        <v>921</v>
      </c>
      <c r="I1851" s="46" t="s">
        <v>951</v>
      </c>
      <c r="J1851" s="4">
        <f t="shared" si="60"/>
        <v>8</v>
      </c>
      <c r="K1851" s="4">
        <f t="shared" si="61"/>
        <v>8309</v>
      </c>
    </row>
    <row r="1852" spans="1:11" x14ac:dyDescent="0.25">
      <c r="A1852" s="4"/>
      <c r="B1852" s="4">
        <v>831001</v>
      </c>
      <c r="C1852" s="2">
        <v>0</v>
      </c>
      <c r="D1852" s="3">
        <v>0</v>
      </c>
      <c r="E1852" s="1"/>
      <c r="F1852" s="1"/>
      <c r="G1852" s="46" t="s">
        <v>771</v>
      </c>
      <c r="H1852" s="46" t="s">
        <v>922</v>
      </c>
      <c r="I1852" s="46" t="s">
        <v>951</v>
      </c>
      <c r="J1852" s="4">
        <f t="shared" si="60"/>
        <v>8</v>
      </c>
      <c r="K1852" s="4">
        <f t="shared" si="61"/>
        <v>8310</v>
      </c>
    </row>
    <row r="1853" spans="1:11" x14ac:dyDescent="0.25">
      <c r="A1853" s="4"/>
      <c r="B1853" s="4">
        <v>831002</v>
      </c>
      <c r="C1853" s="2">
        <v>0</v>
      </c>
      <c r="D1853" s="3">
        <v>0</v>
      </c>
      <c r="E1853" s="1"/>
      <c r="F1853" s="1"/>
      <c r="G1853" s="46" t="s">
        <v>772</v>
      </c>
      <c r="H1853" s="46" t="s">
        <v>922</v>
      </c>
      <c r="I1853" s="46" t="s">
        <v>951</v>
      </c>
      <c r="J1853" s="4">
        <f t="shared" si="60"/>
        <v>8</v>
      </c>
      <c r="K1853" s="4">
        <f t="shared" si="61"/>
        <v>8310</v>
      </c>
    </row>
    <row r="1854" spans="1:11" x14ac:dyDescent="0.25">
      <c r="A1854" s="4"/>
      <c r="B1854" s="4">
        <v>831003</v>
      </c>
      <c r="C1854" s="2">
        <v>0</v>
      </c>
      <c r="D1854" s="3">
        <v>0</v>
      </c>
      <c r="E1854" s="1"/>
      <c r="F1854" s="1"/>
      <c r="G1854" s="46" t="s">
        <v>773</v>
      </c>
      <c r="H1854" s="46" t="s">
        <v>922</v>
      </c>
      <c r="I1854" s="46" t="s">
        <v>951</v>
      </c>
      <c r="J1854" s="4">
        <f t="shared" si="60"/>
        <v>8</v>
      </c>
      <c r="K1854" s="4">
        <f t="shared" si="61"/>
        <v>8310</v>
      </c>
    </row>
    <row r="1855" spans="1:11" x14ac:dyDescent="0.25">
      <c r="A1855" s="4"/>
      <c r="B1855" s="4">
        <v>831004</v>
      </c>
      <c r="C1855" s="2">
        <v>0</v>
      </c>
      <c r="D1855" s="3">
        <v>0</v>
      </c>
      <c r="E1855" s="1"/>
      <c r="F1855" s="1"/>
      <c r="G1855" s="46" t="s">
        <v>774</v>
      </c>
      <c r="H1855" s="46" t="s">
        <v>922</v>
      </c>
      <c r="I1855" s="46" t="s">
        <v>951</v>
      </c>
      <c r="J1855" s="4">
        <f t="shared" si="60"/>
        <v>8</v>
      </c>
      <c r="K1855" s="4">
        <f t="shared" si="61"/>
        <v>8310</v>
      </c>
    </row>
    <row r="1856" spans="1:11" x14ac:dyDescent="0.25">
      <c r="A1856" s="4"/>
      <c r="B1856" s="4">
        <v>831005</v>
      </c>
      <c r="C1856" s="2">
        <v>0</v>
      </c>
      <c r="D1856" s="3">
        <v>0</v>
      </c>
      <c r="E1856" s="1"/>
      <c r="F1856" s="1"/>
      <c r="G1856" s="46" t="s">
        <v>775</v>
      </c>
      <c r="H1856" s="46" t="s">
        <v>922</v>
      </c>
      <c r="I1856" s="46" t="s">
        <v>951</v>
      </c>
      <c r="J1856" s="4">
        <f t="shared" si="60"/>
        <v>8</v>
      </c>
      <c r="K1856" s="4">
        <f t="shared" si="61"/>
        <v>8310</v>
      </c>
    </row>
    <row r="1857" spans="1:11" x14ac:dyDescent="0.25">
      <c r="A1857" s="4"/>
      <c r="B1857" s="4">
        <v>831006</v>
      </c>
      <c r="C1857" s="2">
        <v>0</v>
      </c>
      <c r="D1857" s="3">
        <v>0</v>
      </c>
      <c r="E1857" s="1"/>
      <c r="F1857" s="1"/>
      <c r="G1857" s="46" t="s">
        <v>544</v>
      </c>
      <c r="H1857" s="46" t="s">
        <v>922</v>
      </c>
      <c r="I1857" s="46" t="s">
        <v>951</v>
      </c>
      <c r="J1857" s="4">
        <f t="shared" si="60"/>
        <v>8</v>
      </c>
      <c r="K1857" s="4">
        <f t="shared" si="61"/>
        <v>8310</v>
      </c>
    </row>
    <row r="1858" spans="1:11" ht="30" x14ac:dyDescent="0.25">
      <c r="A1858" s="4">
        <v>84</v>
      </c>
      <c r="B1858" s="4">
        <v>840101</v>
      </c>
      <c r="C1858" s="2">
        <v>0</v>
      </c>
      <c r="D1858" s="3">
        <v>0</v>
      </c>
      <c r="E1858" s="1"/>
      <c r="F1858" s="1"/>
      <c r="G1858" s="46" t="s">
        <v>739</v>
      </c>
      <c r="H1858" s="46" t="s">
        <v>907</v>
      </c>
      <c r="I1858" s="46" t="s">
        <v>952</v>
      </c>
      <c r="J1858" s="4">
        <f t="shared" si="60"/>
        <v>8</v>
      </c>
      <c r="K1858" s="4">
        <f t="shared" si="61"/>
        <v>8401</v>
      </c>
    </row>
    <row r="1859" spans="1:11" ht="30" x14ac:dyDescent="0.25">
      <c r="A1859" s="4"/>
      <c r="B1859" s="4">
        <v>840102</v>
      </c>
      <c r="C1859" s="2">
        <v>0</v>
      </c>
      <c r="D1859" s="3">
        <v>0</v>
      </c>
      <c r="E1859" s="1"/>
      <c r="F1859" s="1"/>
      <c r="G1859" s="46" t="s">
        <v>257</v>
      </c>
      <c r="H1859" s="46" t="s">
        <v>907</v>
      </c>
      <c r="I1859" s="46" t="s">
        <v>952</v>
      </c>
      <c r="J1859" s="4">
        <f t="shared" si="60"/>
        <v>8</v>
      </c>
      <c r="K1859" s="4">
        <f t="shared" si="61"/>
        <v>8401</v>
      </c>
    </row>
    <row r="1860" spans="1:11" ht="30" x14ac:dyDescent="0.25">
      <c r="A1860" s="4"/>
      <c r="B1860" s="4">
        <v>840201</v>
      </c>
      <c r="C1860" s="2">
        <v>0</v>
      </c>
      <c r="D1860" s="3">
        <v>0</v>
      </c>
      <c r="E1860" s="1"/>
      <c r="F1860" s="1"/>
      <c r="G1860" s="46" t="s">
        <v>739</v>
      </c>
      <c r="H1860" s="46" t="s">
        <v>908</v>
      </c>
      <c r="I1860" s="46" t="s">
        <v>952</v>
      </c>
      <c r="J1860" s="4">
        <f t="shared" si="60"/>
        <v>8</v>
      </c>
      <c r="K1860" s="4">
        <f t="shared" si="61"/>
        <v>8402</v>
      </c>
    </row>
    <row r="1861" spans="1:11" ht="30" x14ac:dyDescent="0.25">
      <c r="A1861" s="4"/>
      <c r="B1861" s="4">
        <v>840202</v>
      </c>
      <c r="C1861" s="2">
        <v>0</v>
      </c>
      <c r="D1861" s="3">
        <v>0</v>
      </c>
      <c r="E1861" s="1"/>
      <c r="F1861" s="1"/>
      <c r="G1861" s="46" t="s">
        <v>257</v>
      </c>
      <c r="H1861" s="46" t="s">
        <v>908</v>
      </c>
      <c r="I1861" s="46" t="s">
        <v>952</v>
      </c>
      <c r="J1861" s="4">
        <f t="shared" si="60"/>
        <v>8</v>
      </c>
      <c r="K1861" s="4">
        <f t="shared" si="61"/>
        <v>8402</v>
      </c>
    </row>
    <row r="1862" spans="1:11" ht="30" x14ac:dyDescent="0.25">
      <c r="A1862" s="4"/>
      <c r="B1862" s="4">
        <v>840203</v>
      </c>
      <c r="C1862" s="2">
        <v>0</v>
      </c>
      <c r="D1862" s="3">
        <v>0</v>
      </c>
      <c r="E1862" s="1"/>
      <c r="F1862" s="1"/>
      <c r="G1862" s="46" t="s">
        <v>258</v>
      </c>
      <c r="H1862" s="46" t="s">
        <v>908</v>
      </c>
      <c r="I1862" s="46" t="s">
        <v>952</v>
      </c>
      <c r="J1862" s="4">
        <f t="shared" ref="J1862:J1925" si="62">+VALUE(LEFT(B1862,1))</f>
        <v>8</v>
      </c>
      <c r="K1862" s="4">
        <f t="shared" ref="K1862:K1925" si="63">+VALUE(LEFT(B1862,4))</f>
        <v>8402</v>
      </c>
    </row>
    <row r="1863" spans="1:11" ht="30" x14ac:dyDescent="0.25">
      <c r="A1863" s="4"/>
      <c r="B1863" s="4">
        <v>840301</v>
      </c>
      <c r="C1863" s="2">
        <v>0</v>
      </c>
      <c r="D1863" s="3">
        <v>0</v>
      </c>
      <c r="E1863" s="1"/>
      <c r="F1863" s="1"/>
      <c r="G1863" s="46" t="s">
        <v>740</v>
      </c>
      <c r="H1863" s="46" t="s">
        <v>909</v>
      </c>
      <c r="I1863" s="46" t="s">
        <v>952</v>
      </c>
      <c r="J1863" s="4">
        <f t="shared" si="62"/>
        <v>8</v>
      </c>
      <c r="K1863" s="4">
        <f t="shared" si="63"/>
        <v>8403</v>
      </c>
    </row>
    <row r="1864" spans="1:11" ht="30" x14ac:dyDescent="0.25">
      <c r="A1864" s="4"/>
      <c r="B1864" s="4">
        <v>840302</v>
      </c>
      <c r="C1864" s="2">
        <v>0</v>
      </c>
      <c r="D1864" s="3">
        <v>0</v>
      </c>
      <c r="E1864" s="1"/>
      <c r="F1864" s="1"/>
      <c r="G1864" s="46" t="s">
        <v>741</v>
      </c>
      <c r="H1864" s="46" t="s">
        <v>909</v>
      </c>
      <c r="I1864" s="46" t="s">
        <v>952</v>
      </c>
      <c r="J1864" s="4">
        <f t="shared" si="62"/>
        <v>8</v>
      </c>
      <c r="K1864" s="4">
        <f t="shared" si="63"/>
        <v>8403</v>
      </c>
    </row>
    <row r="1865" spans="1:11" ht="30" x14ac:dyDescent="0.25">
      <c r="A1865" s="4"/>
      <c r="B1865" s="4">
        <v>840303</v>
      </c>
      <c r="C1865" s="2">
        <v>0</v>
      </c>
      <c r="D1865" s="3">
        <v>0</v>
      </c>
      <c r="E1865" s="1"/>
      <c r="F1865" s="1"/>
      <c r="G1865" s="46" t="s">
        <v>776</v>
      </c>
      <c r="H1865" s="46" t="s">
        <v>909</v>
      </c>
      <c r="I1865" s="46" t="s">
        <v>952</v>
      </c>
      <c r="J1865" s="4">
        <f t="shared" si="62"/>
        <v>8</v>
      </c>
      <c r="K1865" s="4">
        <f t="shared" si="63"/>
        <v>8403</v>
      </c>
    </row>
    <row r="1866" spans="1:11" ht="30" x14ac:dyDescent="0.25">
      <c r="A1866" s="4"/>
      <c r="B1866" s="4">
        <v>840304</v>
      </c>
      <c r="C1866" s="2">
        <v>0</v>
      </c>
      <c r="D1866" s="3">
        <v>0</v>
      </c>
      <c r="E1866" s="1"/>
      <c r="F1866" s="1"/>
      <c r="G1866" s="46" t="s">
        <v>743</v>
      </c>
      <c r="H1866" s="46" t="s">
        <v>909</v>
      </c>
      <c r="I1866" s="46" t="s">
        <v>952</v>
      </c>
      <c r="J1866" s="4">
        <f t="shared" si="62"/>
        <v>8</v>
      </c>
      <c r="K1866" s="4">
        <f t="shared" si="63"/>
        <v>8403</v>
      </c>
    </row>
    <row r="1867" spans="1:11" ht="30" x14ac:dyDescent="0.25">
      <c r="A1867" s="4"/>
      <c r="B1867" s="4">
        <v>840401</v>
      </c>
      <c r="C1867" s="2">
        <v>0</v>
      </c>
      <c r="D1867" s="3">
        <v>0</v>
      </c>
      <c r="E1867" s="1"/>
      <c r="F1867" s="1"/>
      <c r="G1867" s="46" t="s">
        <v>744</v>
      </c>
      <c r="H1867" s="46" t="s">
        <v>910</v>
      </c>
      <c r="I1867" s="46" t="s">
        <v>952</v>
      </c>
      <c r="J1867" s="4">
        <f t="shared" si="62"/>
        <v>8</v>
      </c>
      <c r="K1867" s="4">
        <f t="shared" si="63"/>
        <v>8404</v>
      </c>
    </row>
    <row r="1868" spans="1:11" ht="30" x14ac:dyDescent="0.25">
      <c r="A1868" s="4"/>
      <c r="B1868" s="4">
        <v>840402</v>
      </c>
      <c r="C1868" s="2">
        <v>0</v>
      </c>
      <c r="D1868" s="3">
        <v>0</v>
      </c>
      <c r="E1868" s="1"/>
      <c r="F1868" s="1"/>
      <c r="G1868" s="46" t="s">
        <v>745</v>
      </c>
      <c r="H1868" s="46" t="s">
        <v>910</v>
      </c>
      <c r="I1868" s="46" t="s">
        <v>952</v>
      </c>
      <c r="J1868" s="4">
        <f t="shared" si="62"/>
        <v>8</v>
      </c>
      <c r="K1868" s="4">
        <f t="shared" si="63"/>
        <v>8404</v>
      </c>
    </row>
    <row r="1869" spans="1:11" ht="30" x14ac:dyDescent="0.25">
      <c r="A1869" s="4"/>
      <c r="B1869" s="4">
        <v>840403</v>
      </c>
      <c r="C1869" s="2">
        <v>0</v>
      </c>
      <c r="D1869" s="3">
        <v>0</v>
      </c>
      <c r="E1869" s="1"/>
      <c r="F1869" s="1"/>
      <c r="G1869" s="46" t="s">
        <v>746</v>
      </c>
      <c r="H1869" s="46" t="s">
        <v>910</v>
      </c>
      <c r="I1869" s="46" t="s">
        <v>952</v>
      </c>
      <c r="J1869" s="4">
        <f t="shared" si="62"/>
        <v>8</v>
      </c>
      <c r="K1869" s="4">
        <f t="shared" si="63"/>
        <v>8404</v>
      </c>
    </row>
    <row r="1870" spans="1:11" ht="30" x14ac:dyDescent="0.25">
      <c r="A1870" s="4"/>
      <c r="B1870" s="4">
        <v>840501</v>
      </c>
      <c r="C1870" s="2">
        <v>0</v>
      </c>
      <c r="D1870" s="3">
        <v>0</v>
      </c>
      <c r="E1870" s="1"/>
      <c r="F1870" s="1"/>
      <c r="G1870" s="46" t="s">
        <v>257</v>
      </c>
      <c r="H1870" s="46" t="s">
        <v>911</v>
      </c>
      <c r="I1870" s="46" t="s">
        <v>952</v>
      </c>
      <c r="J1870" s="4">
        <f t="shared" si="62"/>
        <v>8</v>
      </c>
      <c r="K1870" s="4">
        <f t="shared" si="63"/>
        <v>8405</v>
      </c>
    </row>
    <row r="1871" spans="1:11" ht="30" x14ac:dyDescent="0.25">
      <c r="A1871" s="4"/>
      <c r="B1871" s="4">
        <v>840502</v>
      </c>
      <c r="C1871" s="2">
        <v>0</v>
      </c>
      <c r="D1871" s="3">
        <v>0</v>
      </c>
      <c r="E1871" s="1"/>
      <c r="F1871" s="1"/>
      <c r="G1871" s="46" t="s">
        <v>258</v>
      </c>
      <c r="H1871" s="46" t="s">
        <v>911</v>
      </c>
      <c r="I1871" s="46" t="s">
        <v>952</v>
      </c>
      <c r="J1871" s="4">
        <f t="shared" si="62"/>
        <v>8</v>
      </c>
      <c r="K1871" s="4">
        <f t="shared" si="63"/>
        <v>8405</v>
      </c>
    </row>
    <row r="1872" spans="1:11" ht="30" x14ac:dyDescent="0.25">
      <c r="A1872" s="4"/>
      <c r="B1872" s="4">
        <v>840503</v>
      </c>
      <c r="C1872" s="2">
        <v>0</v>
      </c>
      <c r="D1872" s="3">
        <v>0</v>
      </c>
      <c r="E1872" s="1"/>
      <c r="F1872" s="1"/>
      <c r="G1872" s="46" t="s">
        <v>747</v>
      </c>
      <c r="H1872" s="46" t="s">
        <v>911</v>
      </c>
      <c r="I1872" s="46" t="s">
        <v>952</v>
      </c>
      <c r="J1872" s="4">
        <f t="shared" si="62"/>
        <v>8</v>
      </c>
      <c r="K1872" s="4">
        <f t="shared" si="63"/>
        <v>8405</v>
      </c>
    </row>
    <row r="1873" spans="1:11" ht="30" x14ac:dyDescent="0.25">
      <c r="A1873" s="4"/>
      <c r="B1873" s="4">
        <v>840601</v>
      </c>
      <c r="C1873" s="2">
        <v>0</v>
      </c>
      <c r="D1873" s="3">
        <v>0</v>
      </c>
      <c r="E1873" s="1"/>
      <c r="F1873" s="1"/>
      <c r="G1873" s="46" t="s">
        <v>748</v>
      </c>
      <c r="H1873" s="46" t="s">
        <v>544</v>
      </c>
      <c r="I1873" s="46" t="s">
        <v>952</v>
      </c>
      <c r="J1873" s="4">
        <f t="shared" si="62"/>
        <v>8</v>
      </c>
      <c r="K1873" s="4">
        <f t="shared" si="63"/>
        <v>8406</v>
      </c>
    </row>
    <row r="1874" spans="1:11" ht="30" x14ac:dyDescent="0.25">
      <c r="A1874" s="4"/>
      <c r="B1874" s="4">
        <v>840602</v>
      </c>
      <c r="C1874" s="2">
        <v>0</v>
      </c>
      <c r="D1874" s="3">
        <v>0</v>
      </c>
      <c r="E1874" s="1"/>
      <c r="F1874" s="1"/>
      <c r="G1874" s="46" t="s">
        <v>749</v>
      </c>
      <c r="H1874" s="46" t="s">
        <v>544</v>
      </c>
      <c r="I1874" s="46" t="s">
        <v>952</v>
      </c>
      <c r="J1874" s="4">
        <f t="shared" si="62"/>
        <v>8</v>
      </c>
      <c r="K1874" s="4">
        <f t="shared" si="63"/>
        <v>8406</v>
      </c>
    </row>
    <row r="1875" spans="1:11" x14ac:dyDescent="0.25">
      <c r="A1875" s="4">
        <v>85</v>
      </c>
      <c r="B1875" s="4">
        <v>850101</v>
      </c>
      <c r="C1875" s="2">
        <v>0</v>
      </c>
      <c r="D1875" s="3">
        <v>0</v>
      </c>
      <c r="E1875" s="1"/>
      <c r="F1875" s="1"/>
      <c r="G1875" s="46" t="s">
        <v>750</v>
      </c>
      <c r="H1875" s="46" t="s">
        <v>912</v>
      </c>
      <c r="I1875" s="46" t="s">
        <v>953</v>
      </c>
      <c r="J1875" s="4">
        <f t="shared" si="62"/>
        <v>8</v>
      </c>
      <c r="K1875" s="4">
        <f t="shared" si="63"/>
        <v>8501</v>
      </c>
    </row>
    <row r="1876" spans="1:11" x14ac:dyDescent="0.25">
      <c r="A1876" s="4"/>
      <c r="B1876" s="4">
        <v>850102</v>
      </c>
      <c r="C1876" s="2">
        <v>0</v>
      </c>
      <c r="D1876" s="3">
        <v>0</v>
      </c>
      <c r="E1876" s="1"/>
      <c r="F1876" s="1"/>
      <c r="G1876" s="46" t="s">
        <v>751</v>
      </c>
      <c r="H1876" s="46" t="s">
        <v>912</v>
      </c>
      <c r="I1876" s="46" t="s">
        <v>953</v>
      </c>
      <c r="J1876" s="4">
        <f t="shared" si="62"/>
        <v>8</v>
      </c>
      <c r="K1876" s="4">
        <f t="shared" si="63"/>
        <v>8501</v>
      </c>
    </row>
    <row r="1877" spans="1:11" x14ac:dyDescent="0.25">
      <c r="A1877" s="4"/>
      <c r="B1877" s="4">
        <v>850103</v>
      </c>
      <c r="C1877" s="2">
        <v>0</v>
      </c>
      <c r="D1877" s="3">
        <v>0</v>
      </c>
      <c r="E1877" s="1"/>
      <c r="F1877" s="1"/>
      <c r="G1877" s="46" t="s">
        <v>752</v>
      </c>
      <c r="H1877" s="46" t="s">
        <v>912</v>
      </c>
      <c r="I1877" s="46" t="s">
        <v>953</v>
      </c>
      <c r="J1877" s="4">
        <f t="shared" si="62"/>
        <v>8</v>
      </c>
      <c r="K1877" s="4">
        <f t="shared" si="63"/>
        <v>8501</v>
      </c>
    </row>
    <row r="1878" spans="1:11" x14ac:dyDescent="0.25">
      <c r="A1878" s="4"/>
      <c r="B1878" s="4">
        <v>850104</v>
      </c>
      <c r="C1878" s="2">
        <v>0</v>
      </c>
      <c r="D1878" s="3">
        <v>0</v>
      </c>
      <c r="E1878" s="1"/>
      <c r="F1878" s="1"/>
      <c r="G1878" s="46" t="s">
        <v>262</v>
      </c>
      <c r="H1878" s="46" t="s">
        <v>912</v>
      </c>
      <c r="I1878" s="46" t="s">
        <v>953</v>
      </c>
      <c r="J1878" s="4">
        <f t="shared" si="62"/>
        <v>8</v>
      </c>
      <c r="K1878" s="4">
        <f t="shared" si="63"/>
        <v>8501</v>
      </c>
    </row>
    <row r="1879" spans="1:11" x14ac:dyDescent="0.25">
      <c r="A1879" s="4"/>
      <c r="B1879" s="4">
        <v>850105</v>
      </c>
      <c r="C1879" s="2">
        <v>0</v>
      </c>
      <c r="D1879" s="3">
        <v>0</v>
      </c>
      <c r="E1879" s="1"/>
      <c r="F1879" s="1"/>
      <c r="G1879" s="46" t="s">
        <v>753</v>
      </c>
      <c r="H1879" s="46" t="s">
        <v>912</v>
      </c>
      <c r="I1879" s="46" t="s">
        <v>953</v>
      </c>
      <c r="J1879" s="4">
        <f t="shared" si="62"/>
        <v>8</v>
      </c>
      <c r="K1879" s="4">
        <f t="shared" si="63"/>
        <v>8501</v>
      </c>
    </row>
    <row r="1880" spans="1:11" x14ac:dyDescent="0.25">
      <c r="A1880" s="4"/>
      <c r="B1880" s="4">
        <v>850106</v>
      </c>
      <c r="C1880" s="2">
        <v>0</v>
      </c>
      <c r="D1880" s="3">
        <v>0</v>
      </c>
      <c r="E1880" s="1"/>
      <c r="F1880" s="1"/>
      <c r="G1880" s="46" t="s">
        <v>754</v>
      </c>
      <c r="H1880" s="46" t="s">
        <v>912</v>
      </c>
      <c r="I1880" s="46" t="s">
        <v>953</v>
      </c>
      <c r="J1880" s="4">
        <f t="shared" si="62"/>
        <v>8</v>
      </c>
      <c r="K1880" s="4">
        <f t="shared" si="63"/>
        <v>8501</v>
      </c>
    </row>
    <row r="1881" spans="1:11" x14ac:dyDescent="0.25">
      <c r="A1881" s="4"/>
      <c r="B1881" s="4">
        <v>850107</v>
      </c>
      <c r="C1881" s="2">
        <v>0</v>
      </c>
      <c r="D1881" s="3">
        <v>0</v>
      </c>
      <c r="E1881" s="1"/>
      <c r="F1881" s="1"/>
      <c r="G1881" s="46" t="s">
        <v>755</v>
      </c>
      <c r="H1881" s="46" t="s">
        <v>912</v>
      </c>
      <c r="I1881" s="46" t="s">
        <v>953</v>
      </c>
      <c r="J1881" s="4">
        <f t="shared" si="62"/>
        <v>8</v>
      </c>
      <c r="K1881" s="4">
        <f t="shared" si="63"/>
        <v>8501</v>
      </c>
    </row>
    <row r="1882" spans="1:11" x14ac:dyDescent="0.25">
      <c r="A1882" s="4"/>
      <c r="B1882" s="4">
        <v>850108</v>
      </c>
      <c r="C1882" s="2">
        <v>0</v>
      </c>
      <c r="D1882" s="3">
        <v>0</v>
      </c>
      <c r="E1882" s="1"/>
      <c r="F1882" s="1"/>
      <c r="G1882" s="46" t="s">
        <v>78</v>
      </c>
      <c r="H1882" s="46" t="s">
        <v>912</v>
      </c>
      <c r="I1882" s="46" t="s">
        <v>953</v>
      </c>
      <c r="J1882" s="4">
        <f t="shared" si="62"/>
        <v>8</v>
      </c>
      <c r="K1882" s="4">
        <f t="shared" si="63"/>
        <v>8501</v>
      </c>
    </row>
    <row r="1883" spans="1:11" x14ac:dyDescent="0.25">
      <c r="A1883" s="4"/>
      <c r="B1883" s="4">
        <v>850201</v>
      </c>
      <c r="C1883" s="2">
        <v>0</v>
      </c>
      <c r="D1883" s="3">
        <v>0</v>
      </c>
      <c r="E1883" s="1"/>
      <c r="F1883" s="1"/>
      <c r="G1883" s="46" t="s">
        <v>756</v>
      </c>
      <c r="H1883" s="46" t="s">
        <v>913</v>
      </c>
      <c r="I1883" s="46" t="s">
        <v>953</v>
      </c>
      <c r="J1883" s="4">
        <f t="shared" si="62"/>
        <v>8</v>
      </c>
      <c r="K1883" s="4">
        <f t="shared" si="63"/>
        <v>8502</v>
      </c>
    </row>
    <row r="1884" spans="1:11" x14ac:dyDescent="0.25">
      <c r="A1884" s="4"/>
      <c r="B1884" s="4">
        <v>850202</v>
      </c>
      <c r="C1884" s="2">
        <v>0</v>
      </c>
      <c r="D1884" s="3">
        <v>0</v>
      </c>
      <c r="E1884" s="1"/>
      <c r="F1884" s="1"/>
      <c r="G1884" s="46" t="s">
        <v>757</v>
      </c>
      <c r="H1884" s="46" t="s">
        <v>913</v>
      </c>
      <c r="I1884" s="46" t="s">
        <v>953</v>
      </c>
      <c r="J1884" s="4">
        <f t="shared" si="62"/>
        <v>8</v>
      </c>
      <c r="K1884" s="4">
        <f t="shared" si="63"/>
        <v>8502</v>
      </c>
    </row>
    <row r="1885" spans="1:11" x14ac:dyDescent="0.25">
      <c r="A1885" s="4"/>
      <c r="B1885" s="4">
        <v>850203</v>
      </c>
      <c r="C1885" s="2">
        <v>0</v>
      </c>
      <c r="D1885" s="3">
        <v>0</v>
      </c>
      <c r="E1885" s="1"/>
      <c r="F1885" s="1"/>
      <c r="G1885" s="46" t="s">
        <v>758</v>
      </c>
      <c r="H1885" s="46" t="s">
        <v>913</v>
      </c>
      <c r="I1885" s="46" t="s">
        <v>953</v>
      </c>
      <c r="J1885" s="4">
        <f t="shared" si="62"/>
        <v>8</v>
      </c>
      <c r="K1885" s="4">
        <f t="shared" si="63"/>
        <v>8502</v>
      </c>
    </row>
    <row r="1886" spans="1:11" ht="30" x14ac:dyDescent="0.25">
      <c r="A1886" s="4">
        <v>86</v>
      </c>
      <c r="B1886" s="4">
        <v>860101</v>
      </c>
      <c r="C1886" s="2">
        <v>0</v>
      </c>
      <c r="D1886" s="3">
        <v>0</v>
      </c>
      <c r="E1886" s="1"/>
      <c r="F1886" s="1"/>
      <c r="G1886" s="46" t="s">
        <v>257</v>
      </c>
      <c r="H1886" s="46" t="s">
        <v>914</v>
      </c>
      <c r="I1886" s="46" t="s">
        <v>954</v>
      </c>
      <c r="J1886" s="4">
        <f t="shared" si="62"/>
        <v>8</v>
      </c>
      <c r="K1886" s="4">
        <f t="shared" si="63"/>
        <v>8601</v>
      </c>
    </row>
    <row r="1887" spans="1:11" ht="30" x14ac:dyDescent="0.25">
      <c r="A1887" s="4"/>
      <c r="B1887" s="4">
        <v>860102</v>
      </c>
      <c r="C1887" s="2">
        <v>0</v>
      </c>
      <c r="D1887" s="3">
        <v>0</v>
      </c>
      <c r="E1887" s="1"/>
      <c r="F1887" s="1"/>
      <c r="G1887" s="46" t="s">
        <v>258</v>
      </c>
      <c r="H1887" s="46" t="s">
        <v>914</v>
      </c>
      <c r="I1887" s="46" t="s">
        <v>954</v>
      </c>
      <c r="J1887" s="4">
        <f t="shared" si="62"/>
        <v>8</v>
      </c>
      <c r="K1887" s="4">
        <f t="shared" si="63"/>
        <v>8601</v>
      </c>
    </row>
    <row r="1888" spans="1:11" ht="30" x14ac:dyDescent="0.25">
      <c r="A1888" s="4"/>
      <c r="B1888" s="4">
        <v>860103</v>
      </c>
      <c r="C1888" s="2">
        <v>0</v>
      </c>
      <c r="D1888" s="3">
        <v>0</v>
      </c>
      <c r="E1888" s="1"/>
      <c r="F1888" s="1"/>
      <c r="G1888" s="46" t="s">
        <v>759</v>
      </c>
      <c r="H1888" s="46" t="s">
        <v>914</v>
      </c>
      <c r="I1888" s="46" t="s">
        <v>954</v>
      </c>
      <c r="J1888" s="4">
        <f t="shared" si="62"/>
        <v>8</v>
      </c>
      <c r="K1888" s="4">
        <f t="shared" si="63"/>
        <v>8601</v>
      </c>
    </row>
    <row r="1889" spans="1:11" ht="30" x14ac:dyDescent="0.25">
      <c r="A1889" s="4"/>
      <c r="B1889" s="4">
        <v>860201</v>
      </c>
      <c r="C1889" s="2">
        <v>0</v>
      </c>
      <c r="D1889" s="3">
        <v>0</v>
      </c>
      <c r="E1889" s="1"/>
      <c r="F1889" s="1"/>
      <c r="G1889" s="46" t="s">
        <v>230</v>
      </c>
      <c r="H1889" s="46" t="s">
        <v>915</v>
      </c>
      <c r="I1889" s="46" t="s">
        <v>954</v>
      </c>
      <c r="J1889" s="4">
        <f t="shared" si="62"/>
        <v>8</v>
      </c>
      <c r="K1889" s="4">
        <f t="shared" si="63"/>
        <v>8602</v>
      </c>
    </row>
    <row r="1890" spans="1:11" ht="30" x14ac:dyDescent="0.25">
      <c r="A1890" s="4"/>
      <c r="B1890" s="4">
        <v>860202</v>
      </c>
      <c r="C1890" s="2">
        <v>0</v>
      </c>
      <c r="D1890" s="3">
        <v>0</v>
      </c>
      <c r="E1890" s="1"/>
      <c r="F1890" s="1"/>
      <c r="G1890" s="46" t="s">
        <v>231</v>
      </c>
      <c r="H1890" s="46" t="s">
        <v>915</v>
      </c>
      <c r="I1890" s="46" t="s">
        <v>954</v>
      </c>
      <c r="J1890" s="4">
        <f t="shared" si="62"/>
        <v>8</v>
      </c>
      <c r="K1890" s="4">
        <f t="shared" si="63"/>
        <v>8602</v>
      </c>
    </row>
    <row r="1891" spans="1:11" ht="30" x14ac:dyDescent="0.25">
      <c r="A1891" s="4"/>
      <c r="B1891" s="4">
        <v>860203</v>
      </c>
      <c r="C1891" s="2">
        <v>0</v>
      </c>
      <c r="D1891" s="3">
        <v>0</v>
      </c>
      <c r="E1891" s="1"/>
      <c r="F1891" s="1"/>
      <c r="G1891" s="46" t="s">
        <v>75</v>
      </c>
      <c r="H1891" s="46" t="s">
        <v>915</v>
      </c>
      <c r="I1891" s="46" t="s">
        <v>954</v>
      </c>
      <c r="J1891" s="4">
        <f t="shared" si="62"/>
        <v>8</v>
      </c>
      <c r="K1891" s="4">
        <f t="shared" si="63"/>
        <v>8602</v>
      </c>
    </row>
    <row r="1892" spans="1:11" ht="30" x14ac:dyDescent="0.25">
      <c r="A1892" s="4"/>
      <c r="B1892" s="4">
        <v>860204</v>
      </c>
      <c r="C1892" s="2">
        <v>0</v>
      </c>
      <c r="D1892" s="3">
        <v>0</v>
      </c>
      <c r="E1892" s="1"/>
      <c r="F1892" s="1"/>
      <c r="G1892" s="46" t="s">
        <v>232</v>
      </c>
      <c r="H1892" s="46" t="s">
        <v>915</v>
      </c>
      <c r="I1892" s="46" t="s">
        <v>954</v>
      </c>
      <c r="J1892" s="4">
        <f t="shared" si="62"/>
        <v>8</v>
      </c>
      <c r="K1892" s="4">
        <f t="shared" si="63"/>
        <v>8602</v>
      </c>
    </row>
    <row r="1893" spans="1:11" ht="30" x14ac:dyDescent="0.25">
      <c r="A1893" s="4"/>
      <c r="B1893" s="4">
        <v>860205</v>
      </c>
      <c r="C1893" s="2">
        <v>0</v>
      </c>
      <c r="D1893" s="3">
        <v>0</v>
      </c>
      <c r="E1893" s="1"/>
      <c r="F1893" s="1"/>
      <c r="G1893" s="46" t="s">
        <v>760</v>
      </c>
      <c r="H1893" s="46" t="s">
        <v>915</v>
      </c>
      <c r="I1893" s="46" t="s">
        <v>954</v>
      </c>
      <c r="J1893" s="4">
        <f t="shared" si="62"/>
        <v>8</v>
      </c>
      <c r="K1893" s="4">
        <f t="shared" si="63"/>
        <v>8602</v>
      </c>
    </row>
    <row r="1894" spans="1:11" ht="30" x14ac:dyDescent="0.25">
      <c r="A1894" s="4"/>
      <c r="B1894" s="4">
        <v>860206</v>
      </c>
      <c r="C1894" s="2">
        <v>0</v>
      </c>
      <c r="D1894" s="3">
        <v>0</v>
      </c>
      <c r="E1894" s="1"/>
      <c r="F1894" s="1"/>
      <c r="G1894" s="46" t="s">
        <v>234</v>
      </c>
      <c r="H1894" s="46" t="s">
        <v>915</v>
      </c>
      <c r="I1894" s="46" t="s">
        <v>954</v>
      </c>
      <c r="J1894" s="4">
        <f t="shared" si="62"/>
        <v>8</v>
      </c>
      <c r="K1894" s="4">
        <f t="shared" si="63"/>
        <v>8602</v>
      </c>
    </row>
    <row r="1895" spans="1:11" ht="30" x14ac:dyDescent="0.25">
      <c r="A1895" s="4"/>
      <c r="B1895" s="4">
        <v>860207</v>
      </c>
      <c r="C1895" s="2">
        <v>0</v>
      </c>
      <c r="D1895" s="3">
        <v>0</v>
      </c>
      <c r="E1895" s="1"/>
      <c r="F1895" s="1"/>
      <c r="G1895" s="46" t="s">
        <v>77</v>
      </c>
      <c r="H1895" s="46" t="s">
        <v>915</v>
      </c>
      <c r="I1895" s="46" t="s">
        <v>954</v>
      </c>
      <c r="J1895" s="4">
        <f t="shared" si="62"/>
        <v>8</v>
      </c>
      <c r="K1895" s="4">
        <f t="shared" si="63"/>
        <v>8602</v>
      </c>
    </row>
    <row r="1896" spans="1:11" ht="30" x14ac:dyDescent="0.25">
      <c r="A1896" s="4"/>
      <c r="B1896" s="4">
        <v>860208</v>
      </c>
      <c r="C1896" s="2">
        <v>0</v>
      </c>
      <c r="D1896" s="3">
        <v>0</v>
      </c>
      <c r="E1896" s="1"/>
      <c r="F1896" s="1"/>
      <c r="G1896" s="46" t="s">
        <v>236</v>
      </c>
      <c r="H1896" s="46" t="s">
        <v>915</v>
      </c>
      <c r="I1896" s="46" t="s">
        <v>954</v>
      </c>
      <c r="J1896" s="4">
        <f t="shared" si="62"/>
        <v>8</v>
      </c>
      <c r="K1896" s="4">
        <f t="shared" si="63"/>
        <v>8602</v>
      </c>
    </row>
    <row r="1897" spans="1:11" ht="30" x14ac:dyDescent="0.25">
      <c r="A1897" s="4"/>
      <c r="B1897" s="4">
        <v>860209</v>
      </c>
      <c r="C1897" s="2">
        <v>0</v>
      </c>
      <c r="D1897" s="3">
        <v>0</v>
      </c>
      <c r="E1897" s="1"/>
      <c r="F1897" s="1"/>
      <c r="G1897" s="46" t="s">
        <v>237</v>
      </c>
      <c r="H1897" s="46" t="s">
        <v>915</v>
      </c>
      <c r="I1897" s="46" t="s">
        <v>954</v>
      </c>
      <c r="J1897" s="4">
        <f t="shared" si="62"/>
        <v>8</v>
      </c>
      <c r="K1897" s="4">
        <f t="shared" si="63"/>
        <v>8602</v>
      </c>
    </row>
    <row r="1898" spans="1:11" ht="30" x14ac:dyDescent="0.25">
      <c r="A1898" s="4"/>
      <c r="B1898" s="4">
        <v>860210</v>
      </c>
      <c r="C1898" s="2">
        <v>0</v>
      </c>
      <c r="D1898" s="3">
        <v>0</v>
      </c>
      <c r="E1898" s="1"/>
      <c r="F1898" s="1"/>
      <c r="G1898" s="46" t="s">
        <v>238</v>
      </c>
      <c r="H1898" s="46" t="s">
        <v>915</v>
      </c>
      <c r="I1898" s="46" t="s">
        <v>954</v>
      </c>
      <c r="J1898" s="4">
        <f t="shared" si="62"/>
        <v>8</v>
      </c>
      <c r="K1898" s="4">
        <f t="shared" si="63"/>
        <v>8602</v>
      </c>
    </row>
    <row r="1899" spans="1:11" ht="30" x14ac:dyDescent="0.25">
      <c r="A1899" s="4"/>
      <c r="B1899" s="4">
        <v>860211</v>
      </c>
      <c r="C1899" s="2">
        <v>0</v>
      </c>
      <c r="D1899" s="3">
        <v>0</v>
      </c>
      <c r="E1899" s="1"/>
      <c r="F1899" s="1"/>
      <c r="G1899" s="46" t="s">
        <v>406</v>
      </c>
      <c r="H1899" s="46" t="s">
        <v>915</v>
      </c>
      <c r="I1899" s="46" t="s">
        <v>954</v>
      </c>
      <c r="J1899" s="4">
        <f t="shared" si="62"/>
        <v>8</v>
      </c>
      <c r="K1899" s="4">
        <f t="shared" si="63"/>
        <v>8602</v>
      </c>
    </row>
    <row r="1900" spans="1:11" ht="30" x14ac:dyDescent="0.25">
      <c r="A1900" s="4"/>
      <c r="B1900" s="4">
        <v>860212</v>
      </c>
      <c r="C1900" s="2">
        <v>0</v>
      </c>
      <c r="D1900" s="3">
        <v>0</v>
      </c>
      <c r="E1900" s="1"/>
      <c r="F1900" s="1"/>
      <c r="G1900" s="46" t="s">
        <v>718</v>
      </c>
      <c r="H1900" s="46" t="s">
        <v>915</v>
      </c>
      <c r="I1900" s="46" t="s">
        <v>954</v>
      </c>
      <c r="J1900" s="4">
        <f t="shared" si="62"/>
        <v>8</v>
      </c>
      <c r="K1900" s="4">
        <f t="shared" si="63"/>
        <v>8602</v>
      </c>
    </row>
    <row r="1901" spans="1:11" ht="30" x14ac:dyDescent="0.25">
      <c r="A1901" s="4"/>
      <c r="B1901" s="4">
        <v>860213</v>
      </c>
      <c r="C1901" s="2">
        <v>0</v>
      </c>
      <c r="D1901" s="3">
        <v>0</v>
      </c>
      <c r="E1901" s="1"/>
      <c r="F1901" s="1"/>
      <c r="G1901" s="46" t="s">
        <v>761</v>
      </c>
      <c r="H1901" s="46" t="s">
        <v>915</v>
      </c>
      <c r="I1901" s="46" t="s">
        <v>954</v>
      </c>
      <c r="J1901" s="4">
        <f t="shared" si="62"/>
        <v>8</v>
      </c>
      <c r="K1901" s="4">
        <f t="shared" si="63"/>
        <v>8602</v>
      </c>
    </row>
    <row r="1902" spans="1:11" x14ac:dyDescent="0.25">
      <c r="A1902" s="4"/>
      <c r="B1902" s="4">
        <v>860301</v>
      </c>
      <c r="C1902" s="2">
        <v>0</v>
      </c>
      <c r="D1902" s="3">
        <v>0</v>
      </c>
      <c r="E1902" s="1"/>
      <c r="F1902" s="1"/>
      <c r="G1902" s="46" t="s">
        <v>253</v>
      </c>
      <c r="H1902" s="46" t="s">
        <v>916</v>
      </c>
      <c r="I1902" s="46" t="s">
        <v>954</v>
      </c>
      <c r="J1902" s="4">
        <f t="shared" si="62"/>
        <v>8</v>
      </c>
      <c r="K1902" s="4">
        <f t="shared" si="63"/>
        <v>8603</v>
      </c>
    </row>
    <row r="1903" spans="1:11" x14ac:dyDescent="0.25">
      <c r="A1903" s="4"/>
      <c r="B1903" s="4">
        <v>860302</v>
      </c>
      <c r="C1903" s="2">
        <v>0</v>
      </c>
      <c r="D1903" s="3">
        <v>0</v>
      </c>
      <c r="E1903" s="1"/>
      <c r="F1903" s="1"/>
      <c r="G1903" s="46" t="s">
        <v>751</v>
      </c>
      <c r="H1903" s="46" t="s">
        <v>916</v>
      </c>
      <c r="I1903" s="46" t="s">
        <v>954</v>
      </c>
      <c r="J1903" s="4">
        <f t="shared" si="62"/>
        <v>8</v>
      </c>
      <c r="K1903" s="4">
        <f t="shared" si="63"/>
        <v>8603</v>
      </c>
    </row>
    <row r="1904" spans="1:11" x14ac:dyDescent="0.25">
      <c r="A1904" s="4"/>
      <c r="B1904" s="4">
        <v>860303</v>
      </c>
      <c r="C1904" s="2">
        <v>0</v>
      </c>
      <c r="D1904" s="3">
        <v>0</v>
      </c>
      <c r="E1904" s="1"/>
      <c r="F1904" s="1"/>
      <c r="G1904" s="46" t="s">
        <v>78</v>
      </c>
      <c r="H1904" s="46" t="s">
        <v>916</v>
      </c>
      <c r="I1904" s="46" t="s">
        <v>954</v>
      </c>
      <c r="J1904" s="4">
        <f t="shared" si="62"/>
        <v>8</v>
      </c>
      <c r="K1904" s="4">
        <f t="shared" si="63"/>
        <v>8603</v>
      </c>
    </row>
    <row r="1905" spans="1:11" x14ac:dyDescent="0.25">
      <c r="A1905" s="4"/>
      <c r="B1905" s="4">
        <v>860401</v>
      </c>
      <c r="C1905" s="2">
        <v>0</v>
      </c>
      <c r="D1905" s="3">
        <v>0</v>
      </c>
      <c r="E1905" s="1"/>
      <c r="F1905" s="1"/>
      <c r="G1905" s="46" t="s">
        <v>762</v>
      </c>
      <c r="H1905" s="46" t="s">
        <v>917</v>
      </c>
      <c r="I1905" s="46" t="s">
        <v>954</v>
      </c>
      <c r="J1905" s="4">
        <f t="shared" si="62"/>
        <v>8</v>
      </c>
      <c r="K1905" s="4">
        <f t="shared" si="63"/>
        <v>8604</v>
      </c>
    </row>
    <row r="1906" spans="1:11" x14ac:dyDescent="0.25">
      <c r="A1906" s="4"/>
      <c r="B1906" s="4">
        <v>860402</v>
      </c>
      <c r="C1906" s="2">
        <v>0</v>
      </c>
      <c r="D1906" s="3">
        <v>0</v>
      </c>
      <c r="E1906" s="1"/>
      <c r="F1906" s="1"/>
      <c r="G1906" s="46" t="s">
        <v>763</v>
      </c>
      <c r="H1906" s="46" t="s">
        <v>917</v>
      </c>
      <c r="I1906" s="46" t="s">
        <v>954</v>
      </c>
      <c r="J1906" s="4">
        <f t="shared" si="62"/>
        <v>8</v>
      </c>
      <c r="K1906" s="4">
        <f t="shared" si="63"/>
        <v>8604</v>
      </c>
    </row>
    <row r="1907" spans="1:11" x14ac:dyDescent="0.25">
      <c r="A1907" s="4"/>
      <c r="B1907" s="4">
        <v>860403</v>
      </c>
      <c r="C1907" s="2">
        <v>0</v>
      </c>
      <c r="D1907" s="3">
        <v>0</v>
      </c>
      <c r="E1907" s="1"/>
      <c r="F1907" s="1"/>
      <c r="G1907" s="46" t="s">
        <v>764</v>
      </c>
      <c r="H1907" s="46" t="s">
        <v>917</v>
      </c>
      <c r="I1907" s="46" t="s">
        <v>954</v>
      </c>
      <c r="J1907" s="4">
        <f t="shared" si="62"/>
        <v>8</v>
      </c>
      <c r="K1907" s="4">
        <f t="shared" si="63"/>
        <v>8604</v>
      </c>
    </row>
    <row r="1908" spans="1:11" x14ac:dyDescent="0.25">
      <c r="A1908" s="4"/>
      <c r="B1908" s="4">
        <v>860501</v>
      </c>
      <c r="C1908" s="2">
        <v>0</v>
      </c>
      <c r="D1908" s="3">
        <v>0</v>
      </c>
      <c r="E1908" s="1"/>
      <c r="F1908" s="1"/>
      <c r="G1908" s="46" t="s">
        <v>765</v>
      </c>
      <c r="H1908" s="46" t="s">
        <v>1051</v>
      </c>
      <c r="I1908" s="46" t="s">
        <v>954</v>
      </c>
      <c r="J1908" s="4">
        <f t="shared" si="62"/>
        <v>8</v>
      </c>
      <c r="K1908" s="4">
        <f t="shared" si="63"/>
        <v>8605</v>
      </c>
    </row>
    <row r="1909" spans="1:11" ht="30" x14ac:dyDescent="0.25">
      <c r="A1909" s="4"/>
      <c r="B1909" s="4">
        <v>860601</v>
      </c>
      <c r="C1909" s="2">
        <v>0</v>
      </c>
      <c r="D1909" s="3">
        <v>0</v>
      </c>
      <c r="E1909" s="1"/>
      <c r="F1909" s="1"/>
      <c r="G1909" s="46" t="s">
        <v>134</v>
      </c>
      <c r="H1909" s="46" t="s">
        <v>918</v>
      </c>
      <c r="I1909" s="46" t="s">
        <v>954</v>
      </c>
      <c r="J1909" s="4">
        <f t="shared" si="62"/>
        <v>8</v>
      </c>
      <c r="K1909" s="4">
        <f t="shared" si="63"/>
        <v>8606</v>
      </c>
    </row>
    <row r="1910" spans="1:11" x14ac:dyDescent="0.25">
      <c r="A1910" s="4"/>
      <c r="B1910" s="4">
        <v>860701</v>
      </c>
      <c r="C1910" s="2">
        <v>0</v>
      </c>
      <c r="D1910" s="3">
        <v>0</v>
      </c>
      <c r="E1910" s="1"/>
      <c r="F1910" s="1"/>
      <c r="G1910" s="46" t="s">
        <v>766</v>
      </c>
      <c r="H1910" s="46" t="s">
        <v>919</v>
      </c>
      <c r="I1910" s="46" t="s">
        <v>954</v>
      </c>
      <c r="J1910" s="4">
        <f t="shared" si="62"/>
        <v>8</v>
      </c>
      <c r="K1910" s="4">
        <f t="shared" si="63"/>
        <v>8607</v>
      </c>
    </row>
    <row r="1911" spans="1:11" x14ac:dyDescent="0.25">
      <c r="A1911" s="4"/>
      <c r="B1911" s="4">
        <v>860801</v>
      </c>
      <c r="C1911" s="2">
        <v>0</v>
      </c>
      <c r="D1911" s="3">
        <v>0</v>
      </c>
      <c r="E1911" s="1"/>
      <c r="F1911" s="1"/>
      <c r="G1911" s="46" t="s">
        <v>767</v>
      </c>
      <c r="H1911" s="46" t="s">
        <v>920</v>
      </c>
      <c r="I1911" s="46" t="s">
        <v>954</v>
      </c>
      <c r="J1911" s="4">
        <f t="shared" si="62"/>
        <v>8</v>
      </c>
      <c r="K1911" s="4">
        <f t="shared" si="63"/>
        <v>8608</v>
      </c>
    </row>
    <row r="1912" spans="1:11" x14ac:dyDescent="0.25">
      <c r="A1912" s="4"/>
      <c r="B1912" s="4">
        <v>860802</v>
      </c>
      <c r="C1912" s="2">
        <v>0</v>
      </c>
      <c r="D1912" s="3">
        <v>0</v>
      </c>
      <c r="E1912" s="1"/>
      <c r="F1912" s="1"/>
      <c r="G1912" s="46" t="s">
        <v>768</v>
      </c>
      <c r="H1912" s="46" t="s">
        <v>920</v>
      </c>
      <c r="I1912" s="46" t="s">
        <v>954</v>
      </c>
      <c r="J1912" s="4">
        <f t="shared" si="62"/>
        <v>8</v>
      </c>
      <c r="K1912" s="4">
        <f t="shared" si="63"/>
        <v>8608</v>
      </c>
    </row>
    <row r="1913" spans="1:11" x14ac:dyDescent="0.25">
      <c r="A1913" s="4"/>
      <c r="B1913" s="4">
        <v>860901</v>
      </c>
      <c r="C1913" s="2">
        <v>0</v>
      </c>
      <c r="D1913" s="3">
        <v>0</v>
      </c>
      <c r="E1913" s="1"/>
      <c r="F1913" s="1"/>
      <c r="G1913" s="46" t="s">
        <v>769</v>
      </c>
      <c r="H1913" s="46" t="s">
        <v>921</v>
      </c>
      <c r="I1913" s="46" t="s">
        <v>954</v>
      </c>
      <c r="J1913" s="4">
        <f t="shared" si="62"/>
        <v>8</v>
      </c>
      <c r="K1913" s="4">
        <f t="shared" si="63"/>
        <v>8609</v>
      </c>
    </row>
    <row r="1914" spans="1:11" x14ac:dyDescent="0.25">
      <c r="A1914" s="4"/>
      <c r="B1914" s="4">
        <v>860902</v>
      </c>
      <c r="C1914" s="2">
        <v>0</v>
      </c>
      <c r="D1914" s="3">
        <v>0</v>
      </c>
      <c r="E1914" s="1"/>
      <c r="F1914" s="1"/>
      <c r="G1914" s="46" t="s">
        <v>770</v>
      </c>
      <c r="H1914" s="46" t="s">
        <v>921</v>
      </c>
      <c r="I1914" s="46" t="s">
        <v>954</v>
      </c>
      <c r="J1914" s="4">
        <f t="shared" si="62"/>
        <v>8</v>
      </c>
      <c r="K1914" s="4">
        <f t="shared" si="63"/>
        <v>8609</v>
      </c>
    </row>
    <row r="1915" spans="1:11" x14ac:dyDescent="0.25">
      <c r="A1915" s="4"/>
      <c r="B1915" s="4">
        <v>861001</v>
      </c>
      <c r="C1915" s="2">
        <v>0</v>
      </c>
      <c r="D1915" s="3">
        <v>0</v>
      </c>
      <c r="E1915" s="1"/>
      <c r="F1915" s="1"/>
      <c r="G1915" s="46" t="s">
        <v>771</v>
      </c>
      <c r="H1915" s="46" t="s">
        <v>922</v>
      </c>
      <c r="I1915" s="46" t="s">
        <v>954</v>
      </c>
      <c r="J1915" s="4">
        <f t="shared" si="62"/>
        <v>8</v>
      </c>
      <c r="K1915" s="4">
        <f t="shared" si="63"/>
        <v>8610</v>
      </c>
    </row>
    <row r="1916" spans="1:11" x14ac:dyDescent="0.25">
      <c r="A1916" s="4"/>
      <c r="B1916" s="4">
        <v>861002</v>
      </c>
      <c r="C1916" s="2">
        <v>0</v>
      </c>
      <c r="D1916" s="3">
        <v>0</v>
      </c>
      <c r="E1916" s="1"/>
      <c r="F1916" s="1"/>
      <c r="G1916" s="46" t="s">
        <v>772</v>
      </c>
      <c r="H1916" s="46" t="s">
        <v>922</v>
      </c>
      <c r="I1916" s="46" t="s">
        <v>954</v>
      </c>
      <c r="J1916" s="4">
        <f t="shared" si="62"/>
        <v>8</v>
      </c>
      <c r="K1916" s="4">
        <f t="shared" si="63"/>
        <v>8610</v>
      </c>
    </row>
    <row r="1917" spans="1:11" x14ac:dyDescent="0.25">
      <c r="A1917" s="4"/>
      <c r="B1917" s="4">
        <v>861003</v>
      </c>
      <c r="C1917" s="2">
        <v>0</v>
      </c>
      <c r="D1917" s="3">
        <v>0</v>
      </c>
      <c r="E1917" s="1"/>
      <c r="F1917" s="1"/>
      <c r="G1917" s="46" t="s">
        <v>773</v>
      </c>
      <c r="H1917" s="46" t="s">
        <v>922</v>
      </c>
      <c r="I1917" s="46" t="s">
        <v>954</v>
      </c>
      <c r="J1917" s="4">
        <f t="shared" si="62"/>
        <v>8</v>
      </c>
      <c r="K1917" s="4">
        <f t="shared" si="63"/>
        <v>8610</v>
      </c>
    </row>
    <row r="1918" spans="1:11" x14ac:dyDescent="0.25">
      <c r="A1918" s="4"/>
      <c r="B1918" s="4">
        <v>861004</v>
      </c>
      <c r="C1918" s="2">
        <v>0</v>
      </c>
      <c r="D1918" s="3">
        <v>0</v>
      </c>
      <c r="E1918" s="1"/>
      <c r="F1918" s="1"/>
      <c r="G1918" s="46" t="s">
        <v>774</v>
      </c>
      <c r="H1918" s="46" t="s">
        <v>922</v>
      </c>
      <c r="I1918" s="46" t="s">
        <v>954</v>
      </c>
      <c r="J1918" s="4">
        <f t="shared" si="62"/>
        <v>8</v>
      </c>
      <c r="K1918" s="4">
        <f t="shared" si="63"/>
        <v>8610</v>
      </c>
    </row>
    <row r="1919" spans="1:11" x14ac:dyDescent="0.25">
      <c r="A1919" s="4"/>
      <c r="B1919" s="4">
        <v>861005</v>
      </c>
      <c r="C1919" s="2">
        <v>0</v>
      </c>
      <c r="D1919" s="3">
        <v>0</v>
      </c>
      <c r="E1919" s="1"/>
      <c r="F1919" s="1"/>
      <c r="G1919" s="46" t="s">
        <v>775</v>
      </c>
      <c r="H1919" s="46" t="s">
        <v>922</v>
      </c>
      <c r="I1919" s="46" t="s">
        <v>954</v>
      </c>
      <c r="J1919" s="4">
        <f t="shared" si="62"/>
        <v>8</v>
      </c>
      <c r="K1919" s="4">
        <f t="shared" si="63"/>
        <v>8610</v>
      </c>
    </row>
    <row r="1920" spans="1:11" x14ac:dyDescent="0.25">
      <c r="A1920" s="4"/>
      <c r="B1920" s="4">
        <v>861006</v>
      </c>
      <c r="C1920" s="2">
        <v>0</v>
      </c>
      <c r="D1920" s="3">
        <v>0</v>
      </c>
      <c r="E1920" s="1"/>
      <c r="F1920" s="1"/>
      <c r="G1920" s="46" t="s">
        <v>544</v>
      </c>
      <c r="H1920" s="46" t="s">
        <v>922</v>
      </c>
      <c r="I1920" s="46" t="s">
        <v>954</v>
      </c>
      <c r="J1920" s="4">
        <f t="shared" si="62"/>
        <v>8</v>
      </c>
      <c r="K1920" s="4">
        <f t="shared" si="63"/>
        <v>8610</v>
      </c>
    </row>
    <row r="1921" spans="1:11" x14ac:dyDescent="0.25">
      <c r="A1921" s="4">
        <v>91</v>
      </c>
      <c r="B1921" s="4">
        <v>910101</v>
      </c>
      <c r="C1921" s="2">
        <v>0</v>
      </c>
      <c r="D1921" s="3">
        <v>0</v>
      </c>
      <c r="E1921" s="1"/>
      <c r="F1921" s="1"/>
      <c r="G1921" s="46" t="s">
        <v>739</v>
      </c>
      <c r="H1921" s="46" t="s">
        <v>923</v>
      </c>
      <c r="I1921" s="46" t="s">
        <v>955</v>
      </c>
      <c r="J1921" s="4">
        <f t="shared" si="62"/>
        <v>9</v>
      </c>
      <c r="K1921" s="4">
        <f t="shared" si="63"/>
        <v>9101</v>
      </c>
    </row>
    <row r="1922" spans="1:11" x14ac:dyDescent="0.25">
      <c r="A1922" s="4"/>
      <c r="B1922" s="4">
        <v>910102</v>
      </c>
      <c r="C1922" s="2">
        <v>0</v>
      </c>
      <c r="D1922" s="3">
        <v>0</v>
      </c>
      <c r="E1922" s="1"/>
      <c r="F1922" s="1"/>
      <c r="G1922" s="46" t="s">
        <v>257</v>
      </c>
      <c r="H1922" s="46" t="s">
        <v>923</v>
      </c>
      <c r="I1922" s="46" t="s">
        <v>955</v>
      </c>
      <c r="J1922" s="4">
        <f t="shared" si="62"/>
        <v>9</v>
      </c>
      <c r="K1922" s="4">
        <f t="shared" si="63"/>
        <v>9101</v>
      </c>
    </row>
    <row r="1923" spans="1:11" x14ac:dyDescent="0.25">
      <c r="A1923" s="4"/>
      <c r="B1923" s="4">
        <v>910103</v>
      </c>
      <c r="C1923" s="2">
        <v>0</v>
      </c>
      <c r="D1923" s="3">
        <v>0</v>
      </c>
      <c r="E1923" s="1"/>
      <c r="F1923" s="1"/>
      <c r="G1923" s="46" t="s">
        <v>777</v>
      </c>
      <c r="H1923" s="46" t="s">
        <v>923</v>
      </c>
      <c r="I1923" s="46" t="s">
        <v>955</v>
      </c>
      <c r="J1923" s="4">
        <f t="shared" si="62"/>
        <v>9</v>
      </c>
      <c r="K1923" s="4">
        <f t="shared" si="63"/>
        <v>9101</v>
      </c>
    </row>
    <row r="1924" spans="1:11" x14ac:dyDescent="0.25">
      <c r="A1924" s="4"/>
      <c r="B1924" s="4">
        <v>910201</v>
      </c>
      <c r="C1924" s="2">
        <v>0</v>
      </c>
      <c r="D1924" s="3">
        <v>0</v>
      </c>
      <c r="E1924" s="1"/>
      <c r="F1924" s="1"/>
      <c r="G1924" s="46" t="s">
        <v>739</v>
      </c>
      <c r="H1924" s="46" t="s">
        <v>924</v>
      </c>
      <c r="I1924" s="46" t="s">
        <v>955</v>
      </c>
      <c r="J1924" s="4">
        <f t="shared" si="62"/>
        <v>9</v>
      </c>
      <c r="K1924" s="4">
        <f t="shared" si="63"/>
        <v>9102</v>
      </c>
    </row>
    <row r="1925" spans="1:11" x14ac:dyDescent="0.25">
      <c r="A1925" s="4"/>
      <c r="B1925" s="4">
        <v>910202</v>
      </c>
      <c r="C1925" s="2">
        <v>0</v>
      </c>
      <c r="D1925" s="3">
        <v>0</v>
      </c>
      <c r="E1925" s="1"/>
      <c r="F1925" s="1"/>
      <c r="G1925" s="46" t="s">
        <v>257</v>
      </c>
      <c r="H1925" s="46" t="s">
        <v>924</v>
      </c>
      <c r="I1925" s="46" t="s">
        <v>955</v>
      </c>
      <c r="J1925" s="4">
        <f t="shared" si="62"/>
        <v>9</v>
      </c>
      <c r="K1925" s="4">
        <f t="shared" si="63"/>
        <v>9102</v>
      </c>
    </row>
    <row r="1926" spans="1:11" x14ac:dyDescent="0.25">
      <c r="A1926" s="4"/>
      <c r="B1926" s="4">
        <v>910203</v>
      </c>
      <c r="C1926" s="2">
        <v>0</v>
      </c>
      <c r="D1926" s="3">
        <v>0</v>
      </c>
      <c r="E1926" s="1"/>
      <c r="F1926" s="1"/>
      <c r="G1926" s="46" t="s">
        <v>258</v>
      </c>
      <c r="H1926" s="46" t="s">
        <v>924</v>
      </c>
      <c r="I1926" s="46" t="s">
        <v>955</v>
      </c>
      <c r="J1926" s="4">
        <f t="shared" ref="J1926:J1989" si="64">+VALUE(LEFT(B1926,1))</f>
        <v>9</v>
      </c>
      <c r="K1926" s="4">
        <f t="shared" ref="K1926:K1989" si="65">+VALUE(LEFT(B1926,4))</f>
        <v>9102</v>
      </c>
    </row>
    <row r="1927" spans="1:11" x14ac:dyDescent="0.25">
      <c r="A1927" s="4"/>
      <c r="B1927" s="4">
        <v>910204</v>
      </c>
      <c r="C1927" s="2">
        <v>0</v>
      </c>
      <c r="D1927" s="3">
        <v>0</v>
      </c>
      <c r="E1927" s="1"/>
      <c r="F1927" s="1"/>
      <c r="G1927" s="46" t="s">
        <v>778</v>
      </c>
      <c r="H1927" s="46" t="s">
        <v>924</v>
      </c>
      <c r="I1927" s="46" t="s">
        <v>955</v>
      </c>
      <c r="J1927" s="4">
        <f t="shared" si="64"/>
        <v>9</v>
      </c>
      <c r="K1927" s="4">
        <f t="shared" si="65"/>
        <v>9102</v>
      </c>
    </row>
    <row r="1928" spans="1:11" x14ac:dyDescent="0.25">
      <c r="A1928" s="4"/>
      <c r="B1928" s="4">
        <v>910301</v>
      </c>
      <c r="C1928" s="2">
        <v>0</v>
      </c>
      <c r="D1928" s="3">
        <v>0</v>
      </c>
      <c r="E1928" s="1"/>
      <c r="F1928" s="1"/>
      <c r="G1928" s="46" t="s">
        <v>740</v>
      </c>
      <c r="H1928" s="46" t="s">
        <v>925</v>
      </c>
      <c r="I1928" s="46" t="s">
        <v>955</v>
      </c>
      <c r="J1928" s="4">
        <f t="shared" si="64"/>
        <v>9</v>
      </c>
      <c r="K1928" s="4">
        <f t="shared" si="65"/>
        <v>9103</v>
      </c>
    </row>
    <row r="1929" spans="1:11" x14ac:dyDescent="0.25">
      <c r="A1929" s="4"/>
      <c r="B1929" s="4">
        <v>910302</v>
      </c>
      <c r="C1929" s="2">
        <v>0</v>
      </c>
      <c r="D1929" s="3">
        <v>0</v>
      </c>
      <c r="E1929" s="1"/>
      <c r="F1929" s="1"/>
      <c r="G1929" s="46" t="s">
        <v>741</v>
      </c>
      <c r="H1929" s="46" t="s">
        <v>925</v>
      </c>
      <c r="I1929" s="46" t="s">
        <v>955</v>
      </c>
      <c r="J1929" s="4">
        <f t="shared" si="64"/>
        <v>9</v>
      </c>
      <c r="K1929" s="4">
        <f t="shared" si="65"/>
        <v>9103</v>
      </c>
    </row>
    <row r="1930" spans="1:11" x14ac:dyDescent="0.25">
      <c r="A1930" s="4"/>
      <c r="B1930" s="4">
        <v>910303</v>
      </c>
      <c r="C1930" s="2">
        <v>0</v>
      </c>
      <c r="D1930" s="3">
        <v>0</v>
      </c>
      <c r="E1930" s="1"/>
      <c r="F1930" s="1"/>
      <c r="G1930" s="46" t="s">
        <v>776</v>
      </c>
      <c r="H1930" s="46" t="s">
        <v>925</v>
      </c>
      <c r="I1930" s="46" t="s">
        <v>955</v>
      </c>
      <c r="J1930" s="4">
        <f t="shared" si="64"/>
        <v>9</v>
      </c>
      <c r="K1930" s="4">
        <f t="shared" si="65"/>
        <v>9103</v>
      </c>
    </row>
    <row r="1931" spans="1:11" x14ac:dyDescent="0.25">
      <c r="A1931" s="4"/>
      <c r="B1931" s="4">
        <v>910304</v>
      </c>
      <c r="C1931" s="2">
        <v>0</v>
      </c>
      <c r="D1931" s="3">
        <v>0</v>
      </c>
      <c r="E1931" s="1"/>
      <c r="F1931" s="1"/>
      <c r="G1931" s="46" t="s">
        <v>743</v>
      </c>
      <c r="H1931" s="46" t="s">
        <v>925</v>
      </c>
      <c r="I1931" s="46" t="s">
        <v>955</v>
      </c>
      <c r="J1931" s="4">
        <f t="shared" si="64"/>
        <v>9</v>
      </c>
      <c r="K1931" s="4">
        <f t="shared" si="65"/>
        <v>9103</v>
      </c>
    </row>
    <row r="1932" spans="1:11" x14ac:dyDescent="0.25">
      <c r="A1932" s="4"/>
      <c r="B1932" s="4">
        <v>910305</v>
      </c>
      <c r="C1932" s="2">
        <v>0</v>
      </c>
      <c r="D1932" s="3">
        <v>0</v>
      </c>
      <c r="E1932" s="1"/>
      <c r="F1932" s="1"/>
      <c r="G1932" s="46" t="s">
        <v>779</v>
      </c>
      <c r="H1932" s="46" t="s">
        <v>925</v>
      </c>
      <c r="I1932" s="46" t="s">
        <v>955</v>
      </c>
      <c r="J1932" s="4">
        <f t="shared" si="64"/>
        <v>9</v>
      </c>
      <c r="K1932" s="4">
        <f t="shared" si="65"/>
        <v>9103</v>
      </c>
    </row>
    <row r="1933" spans="1:11" x14ac:dyDescent="0.25">
      <c r="A1933" s="4"/>
      <c r="B1933" s="4">
        <v>910306</v>
      </c>
      <c r="C1933" s="2">
        <v>0</v>
      </c>
      <c r="D1933" s="3">
        <v>0</v>
      </c>
      <c r="E1933" s="1"/>
      <c r="F1933" s="1"/>
      <c r="G1933" s="46" t="s">
        <v>780</v>
      </c>
      <c r="H1933" s="46" t="s">
        <v>925</v>
      </c>
      <c r="I1933" s="46" t="s">
        <v>955</v>
      </c>
      <c r="J1933" s="4">
        <f t="shared" si="64"/>
        <v>9</v>
      </c>
      <c r="K1933" s="4">
        <f t="shared" si="65"/>
        <v>9103</v>
      </c>
    </row>
    <row r="1934" spans="1:11" x14ac:dyDescent="0.25">
      <c r="A1934" s="4"/>
      <c r="B1934" s="4">
        <v>910401</v>
      </c>
      <c r="C1934" s="2">
        <v>0</v>
      </c>
      <c r="D1934" s="3">
        <v>0</v>
      </c>
      <c r="E1934" s="1"/>
      <c r="F1934" s="1"/>
      <c r="G1934" s="46" t="s">
        <v>781</v>
      </c>
      <c r="H1934" s="46" t="s">
        <v>910</v>
      </c>
      <c r="I1934" s="46" t="s">
        <v>955</v>
      </c>
      <c r="J1934" s="4">
        <f t="shared" si="64"/>
        <v>9</v>
      </c>
      <c r="K1934" s="4">
        <f t="shared" si="65"/>
        <v>9104</v>
      </c>
    </row>
    <row r="1935" spans="1:11" x14ac:dyDescent="0.25">
      <c r="A1935" s="4"/>
      <c r="B1935" s="4">
        <v>910402</v>
      </c>
      <c r="C1935" s="2">
        <v>0</v>
      </c>
      <c r="D1935" s="3">
        <v>0</v>
      </c>
      <c r="E1935" s="1"/>
      <c r="F1935" s="1"/>
      <c r="G1935" s="46" t="s">
        <v>386</v>
      </c>
      <c r="H1935" s="46" t="s">
        <v>910</v>
      </c>
      <c r="I1935" s="46" t="s">
        <v>955</v>
      </c>
      <c r="J1935" s="4">
        <f t="shared" si="64"/>
        <v>9</v>
      </c>
      <c r="K1935" s="4">
        <f t="shared" si="65"/>
        <v>9104</v>
      </c>
    </row>
    <row r="1936" spans="1:11" x14ac:dyDescent="0.25">
      <c r="A1936" s="4"/>
      <c r="B1936" s="4">
        <v>910403</v>
      </c>
      <c r="C1936" s="2">
        <v>0</v>
      </c>
      <c r="D1936" s="3">
        <v>0</v>
      </c>
      <c r="E1936" s="1"/>
      <c r="F1936" s="1"/>
      <c r="G1936" s="46" t="s">
        <v>782</v>
      </c>
      <c r="H1936" s="46" t="s">
        <v>910</v>
      </c>
      <c r="I1936" s="46" t="s">
        <v>955</v>
      </c>
      <c r="J1936" s="4">
        <f t="shared" si="64"/>
        <v>9</v>
      </c>
      <c r="K1936" s="4">
        <f t="shared" si="65"/>
        <v>9104</v>
      </c>
    </row>
    <row r="1937" spans="1:11" x14ac:dyDescent="0.25">
      <c r="A1937" s="4"/>
      <c r="B1937" s="4">
        <v>910404</v>
      </c>
      <c r="C1937" s="2">
        <v>0</v>
      </c>
      <c r="D1937" s="3">
        <v>0</v>
      </c>
      <c r="E1937" s="1"/>
      <c r="F1937" s="1"/>
      <c r="G1937" s="46" t="s">
        <v>783</v>
      </c>
      <c r="H1937" s="46" t="s">
        <v>910</v>
      </c>
      <c r="I1937" s="46" t="s">
        <v>955</v>
      </c>
      <c r="J1937" s="4">
        <f t="shared" si="64"/>
        <v>9</v>
      </c>
      <c r="K1937" s="4">
        <f t="shared" si="65"/>
        <v>9104</v>
      </c>
    </row>
    <row r="1938" spans="1:11" x14ac:dyDescent="0.25">
      <c r="A1938" s="4"/>
      <c r="B1938" s="4">
        <v>910405</v>
      </c>
      <c r="C1938" s="2">
        <v>0</v>
      </c>
      <c r="D1938" s="3">
        <v>0</v>
      </c>
      <c r="E1938" s="1"/>
      <c r="F1938" s="1"/>
      <c r="G1938" s="46" t="s">
        <v>746</v>
      </c>
      <c r="H1938" s="46" t="s">
        <v>910</v>
      </c>
      <c r="I1938" s="46" t="s">
        <v>955</v>
      </c>
      <c r="J1938" s="4">
        <f t="shared" si="64"/>
        <v>9</v>
      </c>
      <c r="K1938" s="4">
        <f t="shared" si="65"/>
        <v>9104</v>
      </c>
    </row>
    <row r="1939" spans="1:11" x14ac:dyDescent="0.25">
      <c r="A1939" s="4"/>
      <c r="B1939" s="4">
        <v>910501</v>
      </c>
      <c r="C1939" s="2">
        <v>0</v>
      </c>
      <c r="D1939" s="3">
        <v>0</v>
      </c>
      <c r="E1939" s="1"/>
      <c r="F1939" s="1"/>
      <c r="G1939" s="46" t="s">
        <v>257</v>
      </c>
      <c r="H1939" s="46" t="s">
        <v>911</v>
      </c>
      <c r="I1939" s="46" t="s">
        <v>955</v>
      </c>
      <c r="J1939" s="4">
        <f t="shared" si="64"/>
        <v>9</v>
      </c>
      <c r="K1939" s="4">
        <f t="shared" si="65"/>
        <v>9105</v>
      </c>
    </row>
    <row r="1940" spans="1:11" x14ac:dyDescent="0.25">
      <c r="A1940" s="4"/>
      <c r="B1940" s="4">
        <v>910502</v>
      </c>
      <c r="C1940" s="2">
        <v>0</v>
      </c>
      <c r="D1940" s="3">
        <v>0</v>
      </c>
      <c r="E1940" s="1"/>
      <c r="F1940" s="1"/>
      <c r="G1940" s="46" t="s">
        <v>258</v>
      </c>
      <c r="H1940" s="46" t="s">
        <v>911</v>
      </c>
      <c r="I1940" s="46" t="s">
        <v>955</v>
      </c>
      <c r="J1940" s="4">
        <f t="shared" si="64"/>
        <v>9</v>
      </c>
      <c r="K1940" s="4">
        <f t="shared" si="65"/>
        <v>9105</v>
      </c>
    </row>
    <row r="1941" spans="1:11" x14ac:dyDescent="0.25">
      <c r="A1941" s="4"/>
      <c r="B1941" s="4">
        <v>910503</v>
      </c>
      <c r="C1941" s="2">
        <v>0</v>
      </c>
      <c r="D1941" s="3">
        <v>0</v>
      </c>
      <c r="E1941" s="1"/>
      <c r="F1941" s="1"/>
      <c r="G1941" s="46" t="s">
        <v>747</v>
      </c>
      <c r="H1941" s="46" t="s">
        <v>911</v>
      </c>
      <c r="I1941" s="46" t="s">
        <v>955</v>
      </c>
      <c r="J1941" s="4">
        <f t="shared" si="64"/>
        <v>9</v>
      </c>
      <c r="K1941" s="4">
        <f t="shared" si="65"/>
        <v>9105</v>
      </c>
    </row>
    <row r="1942" spans="1:11" x14ac:dyDescent="0.25">
      <c r="A1942" s="4"/>
      <c r="B1942" s="4">
        <v>910601</v>
      </c>
      <c r="C1942" s="2">
        <v>0</v>
      </c>
      <c r="D1942" s="3">
        <v>0</v>
      </c>
      <c r="E1942" s="1"/>
      <c r="F1942" s="1"/>
      <c r="G1942" s="46" t="s">
        <v>784</v>
      </c>
      <c r="H1942" s="46" t="s">
        <v>785</v>
      </c>
      <c r="I1942" s="46" t="s">
        <v>955</v>
      </c>
      <c r="J1942" s="4">
        <f t="shared" si="64"/>
        <v>9</v>
      </c>
      <c r="K1942" s="4">
        <f t="shared" si="65"/>
        <v>9106</v>
      </c>
    </row>
    <row r="1943" spans="1:11" x14ac:dyDescent="0.25">
      <c r="A1943" s="4"/>
      <c r="B1943" s="4">
        <v>910602</v>
      </c>
      <c r="C1943" s="2">
        <v>0</v>
      </c>
      <c r="D1943" s="3">
        <v>0</v>
      </c>
      <c r="E1943" s="1"/>
      <c r="F1943" s="1"/>
      <c r="G1943" s="46" t="s">
        <v>785</v>
      </c>
      <c r="H1943" s="46" t="s">
        <v>785</v>
      </c>
      <c r="I1943" s="46" t="s">
        <v>955</v>
      </c>
      <c r="J1943" s="4">
        <f t="shared" si="64"/>
        <v>9</v>
      </c>
      <c r="K1943" s="4">
        <f t="shared" si="65"/>
        <v>9106</v>
      </c>
    </row>
    <row r="1944" spans="1:11" x14ac:dyDescent="0.25">
      <c r="A1944" s="4">
        <v>92</v>
      </c>
      <c r="B1944" s="4">
        <v>920101</v>
      </c>
      <c r="C1944" s="2">
        <v>0</v>
      </c>
      <c r="D1944" s="3">
        <v>0</v>
      </c>
      <c r="E1944" s="1"/>
      <c r="F1944" s="1"/>
      <c r="G1944" s="46" t="s">
        <v>269</v>
      </c>
      <c r="H1944" s="46" t="s">
        <v>926</v>
      </c>
      <c r="I1944" s="46" t="s">
        <v>956</v>
      </c>
      <c r="J1944" s="4">
        <f t="shared" si="64"/>
        <v>9</v>
      </c>
      <c r="K1944" s="4">
        <f t="shared" si="65"/>
        <v>9201</v>
      </c>
    </row>
    <row r="1945" spans="1:11" x14ac:dyDescent="0.25">
      <c r="A1945" s="4"/>
      <c r="B1945" s="4">
        <v>920201</v>
      </c>
      <c r="C1945" s="2">
        <v>0</v>
      </c>
      <c r="D1945" s="3">
        <v>0</v>
      </c>
      <c r="E1945" s="1"/>
      <c r="F1945" s="1"/>
      <c r="G1945" s="46" t="s">
        <v>786</v>
      </c>
      <c r="H1945" s="46" t="s">
        <v>927</v>
      </c>
      <c r="I1945" s="46" t="s">
        <v>956</v>
      </c>
      <c r="J1945" s="4">
        <f t="shared" si="64"/>
        <v>9</v>
      </c>
      <c r="K1945" s="4">
        <f t="shared" si="65"/>
        <v>9202</v>
      </c>
    </row>
    <row r="1946" spans="1:11" x14ac:dyDescent="0.25">
      <c r="A1946" s="4">
        <v>93</v>
      </c>
      <c r="B1946" s="4">
        <v>930101</v>
      </c>
      <c r="C1946" s="2">
        <v>0</v>
      </c>
      <c r="D1946" s="3">
        <v>0</v>
      </c>
      <c r="E1946" s="1"/>
      <c r="F1946" s="1"/>
      <c r="G1946" s="46" t="s">
        <v>257</v>
      </c>
      <c r="H1946" s="46" t="s">
        <v>928</v>
      </c>
      <c r="I1946" s="46" t="s">
        <v>957</v>
      </c>
      <c r="J1946" s="4">
        <f t="shared" si="64"/>
        <v>9</v>
      </c>
      <c r="K1946" s="4">
        <f t="shared" si="65"/>
        <v>9301</v>
      </c>
    </row>
    <row r="1947" spans="1:11" x14ac:dyDescent="0.25">
      <c r="A1947" s="4"/>
      <c r="B1947" s="4">
        <v>930102</v>
      </c>
      <c r="C1947" s="2">
        <v>0</v>
      </c>
      <c r="D1947" s="3">
        <v>0</v>
      </c>
      <c r="E1947" s="1"/>
      <c r="F1947" s="1"/>
      <c r="G1947" s="46" t="s">
        <v>258</v>
      </c>
      <c r="H1947" s="46" t="s">
        <v>928</v>
      </c>
      <c r="I1947" s="46" t="s">
        <v>957</v>
      </c>
      <c r="J1947" s="4">
        <f t="shared" si="64"/>
        <v>9</v>
      </c>
      <c r="K1947" s="4">
        <f t="shared" si="65"/>
        <v>9301</v>
      </c>
    </row>
    <row r="1948" spans="1:11" x14ac:dyDescent="0.25">
      <c r="A1948" s="4"/>
      <c r="B1948" s="4">
        <v>930103</v>
      </c>
      <c r="C1948" s="2">
        <v>0</v>
      </c>
      <c r="D1948" s="3">
        <v>0</v>
      </c>
      <c r="E1948" s="1"/>
      <c r="F1948" s="1"/>
      <c r="G1948" s="46" t="s">
        <v>787</v>
      </c>
      <c r="H1948" s="46" t="s">
        <v>928</v>
      </c>
      <c r="I1948" s="46" t="s">
        <v>957</v>
      </c>
      <c r="J1948" s="4">
        <f t="shared" si="64"/>
        <v>9</v>
      </c>
      <c r="K1948" s="4">
        <f t="shared" si="65"/>
        <v>9301</v>
      </c>
    </row>
    <row r="1949" spans="1:11" x14ac:dyDescent="0.25">
      <c r="A1949" s="4"/>
      <c r="B1949" s="4">
        <v>930201</v>
      </c>
      <c r="C1949" s="2">
        <v>0</v>
      </c>
      <c r="D1949" s="3">
        <v>0</v>
      </c>
      <c r="E1949" s="1"/>
      <c r="F1949" s="1"/>
      <c r="G1949" s="46" t="s">
        <v>762</v>
      </c>
      <c r="H1949" s="46" t="s">
        <v>929</v>
      </c>
      <c r="I1949" s="46" t="s">
        <v>957</v>
      </c>
      <c r="J1949" s="4">
        <f t="shared" si="64"/>
        <v>9</v>
      </c>
      <c r="K1949" s="4">
        <f t="shared" si="65"/>
        <v>9302</v>
      </c>
    </row>
    <row r="1950" spans="1:11" x14ac:dyDescent="0.25">
      <c r="A1950" s="4"/>
      <c r="B1950" s="4">
        <v>930202</v>
      </c>
      <c r="C1950" s="2">
        <v>0</v>
      </c>
      <c r="D1950" s="3">
        <v>0</v>
      </c>
      <c r="E1950" s="1"/>
      <c r="F1950" s="1"/>
      <c r="G1950" s="46" t="s">
        <v>763</v>
      </c>
      <c r="H1950" s="46" t="s">
        <v>929</v>
      </c>
      <c r="I1950" s="46" t="s">
        <v>957</v>
      </c>
      <c r="J1950" s="4">
        <f t="shared" si="64"/>
        <v>9</v>
      </c>
      <c r="K1950" s="4">
        <f t="shared" si="65"/>
        <v>9302</v>
      </c>
    </row>
    <row r="1951" spans="1:11" x14ac:dyDescent="0.25">
      <c r="A1951" s="4"/>
      <c r="B1951" s="4">
        <v>930203</v>
      </c>
      <c r="C1951" s="2">
        <v>0</v>
      </c>
      <c r="D1951" s="3">
        <v>0</v>
      </c>
      <c r="E1951" s="1"/>
      <c r="F1951" s="1"/>
      <c r="G1951" s="46" t="s">
        <v>764</v>
      </c>
      <c r="H1951" s="46" t="s">
        <v>929</v>
      </c>
      <c r="I1951" s="46" t="s">
        <v>957</v>
      </c>
      <c r="J1951" s="4">
        <f t="shared" si="64"/>
        <v>9</v>
      </c>
      <c r="K1951" s="4">
        <f t="shared" si="65"/>
        <v>9302</v>
      </c>
    </row>
    <row r="1952" spans="1:11" x14ac:dyDescent="0.25">
      <c r="A1952" s="4"/>
      <c r="B1952" s="4">
        <v>930301</v>
      </c>
      <c r="C1952" s="2">
        <v>0</v>
      </c>
      <c r="D1952" s="3">
        <v>0</v>
      </c>
      <c r="E1952" s="1"/>
      <c r="F1952" s="1"/>
      <c r="G1952" s="46" t="s">
        <v>788</v>
      </c>
      <c r="H1952" s="46" t="s">
        <v>930</v>
      </c>
      <c r="I1952" s="46" t="s">
        <v>957</v>
      </c>
      <c r="J1952" s="4">
        <f t="shared" si="64"/>
        <v>9</v>
      </c>
      <c r="K1952" s="4">
        <f t="shared" si="65"/>
        <v>9303</v>
      </c>
    </row>
    <row r="1953" spans="1:11" ht="30" x14ac:dyDescent="0.25">
      <c r="A1953" s="4"/>
      <c r="B1953" s="4">
        <v>930401</v>
      </c>
      <c r="C1953" s="2">
        <v>0</v>
      </c>
      <c r="D1953" s="3">
        <v>0</v>
      </c>
      <c r="E1953" s="1"/>
      <c r="F1953" s="1"/>
      <c r="G1953" s="46" t="s">
        <v>789</v>
      </c>
      <c r="H1953" s="46" t="s">
        <v>793</v>
      </c>
      <c r="I1953" s="46" t="s">
        <v>957</v>
      </c>
      <c r="J1953" s="4">
        <f t="shared" si="64"/>
        <v>9</v>
      </c>
      <c r="K1953" s="4">
        <f t="shared" si="65"/>
        <v>9304</v>
      </c>
    </row>
    <row r="1954" spans="1:11" ht="30" x14ac:dyDescent="0.25">
      <c r="A1954" s="4"/>
      <c r="B1954" s="4">
        <v>930402</v>
      </c>
      <c r="C1954" s="2">
        <v>0</v>
      </c>
      <c r="D1954" s="3">
        <v>0</v>
      </c>
      <c r="E1954" s="1"/>
      <c r="F1954" s="1"/>
      <c r="G1954" s="46" t="s">
        <v>790</v>
      </c>
      <c r="H1954" s="46" t="s">
        <v>793</v>
      </c>
      <c r="I1954" s="46" t="s">
        <v>957</v>
      </c>
      <c r="J1954" s="4">
        <f t="shared" si="64"/>
        <v>9</v>
      </c>
      <c r="K1954" s="4">
        <f t="shared" si="65"/>
        <v>9304</v>
      </c>
    </row>
    <row r="1955" spans="1:11" ht="30" x14ac:dyDescent="0.25">
      <c r="A1955" s="4"/>
      <c r="B1955" s="4">
        <v>930403</v>
      </c>
      <c r="C1955" s="2">
        <v>0</v>
      </c>
      <c r="D1955" s="3">
        <v>0</v>
      </c>
      <c r="E1955" s="1"/>
      <c r="F1955" s="1"/>
      <c r="G1955" s="46" t="s">
        <v>791</v>
      </c>
      <c r="H1955" s="46" t="s">
        <v>793</v>
      </c>
      <c r="I1955" s="46" t="s">
        <v>957</v>
      </c>
      <c r="J1955" s="4">
        <f t="shared" si="64"/>
        <v>9</v>
      </c>
      <c r="K1955" s="4">
        <f t="shared" si="65"/>
        <v>9304</v>
      </c>
    </row>
    <row r="1956" spans="1:11" ht="30" x14ac:dyDescent="0.25">
      <c r="A1956" s="4"/>
      <c r="B1956" s="4">
        <v>930404</v>
      </c>
      <c r="C1956" s="2">
        <v>0</v>
      </c>
      <c r="D1956" s="3">
        <v>0</v>
      </c>
      <c r="E1956" s="1"/>
      <c r="F1956" s="1"/>
      <c r="G1956" s="46" t="s">
        <v>792</v>
      </c>
      <c r="H1956" s="46" t="s">
        <v>793</v>
      </c>
      <c r="I1956" s="46" t="s">
        <v>957</v>
      </c>
      <c r="J1956" s="4">
        <f t="shared" si="64"/>
        <v>9</v>
      </c>
      <c r="K1956" s="4">
        <f t="shared" si="65"/>
        <v>9304</v>
      </c>
    </row>
    <row r="1957" spans="1:11" ht="30" x14ac:dyDescent="0.25">
      <c r="A1957" s="4"/>
      <c r="B1957" s="4">
        <v>930405</v>
      </c>
      <c r="C1957" s="2">
        <v>0</v>
      </c>
      <c r="D1957" s="3">
        <v>0</v>
      </c>
      <c r="E1957" s="1"/>
      <c r="F1957" s="1"/>
      <c r="G1957" s="46" t="s">
        <v>793</v>
      </c>
      <c r="H1957" s="46" t="s">
        <v>793</v>
      </c>
      <c r="I1957" s="46" t="s">
        <v>957</v>
      </c>
      <c r="J1957" s="4">
        <f t="shared" si="64"/>
        <v>9</v>
      </c>
      <c r="K1957" s="4">
        <f t="shared" si="65"/>
        <v>9304</v>
      </c>
    </row>
    <row r="1958" spans="1:11" ht="30" x14ac:dyDescent="0.25">
      <c r="A1958" s="4">
        <v>94</v>
      </c>
      <c r="B1958" s="4">
        <v>940101</v>
      </c>
      <c r="C1958" s="2">
        <v>0</v>
      </c>
      <c r="D1958" s="3">
        <v>0</v>
      </c>
      <c r="E1958" s="1"/>
      <c r="F1958" s="1"/>
      <c r="G1958" s="46" t="s">
        <v>739</v>
      </c>
      <c r="H1958" s="46" t="s">
        <v>923</v>
      </c>
      <c r="I1958" s="46" t="s">
        <v>958</v>
      </c>
      <c r="J1958" s="4">
        <f t="shared" si="64"/>
        <v>9</v>
      </c>
      <c r="K1958" s="4">
        <f t="shared" si="65"/>
        <v>9401</v>
      </c>
    </row>
    <row r="1959" spans="1:11" ht="30" x14ac:dyDescent="0.25">
      <c r="A1959" s="4"/>
      <c r="B1959" s="4">
        <v>940102</v>
      </c>
      <c r="C1959" s="2">
        <v>0</v>
      </c>
      <c r="D1959" s="3">
        <v>0</v>
      </c>
      <c r="E1959" s="1"/>
      <c r="F1959" s="1"/>
      <c r="G1959" s="46" t="s">
        <v>257</v>
      </c>
      <c r="H1959" s="46" t="s">
        <v>923</v>
      </c>
      <c r="I1959" s="46" t="s">
        <v>958</v>
      </c>
      <c r="J1959" s="4">
        <f t="shared" si="64"/>
        <v>9</v>
      </c>
      <c r="K1959" s="4">
        <f t="shared" si="65"/>
        <v>9401</v>
      </c>
    </row>
    <row r="1960" spans="1:11" ht="30" x14ac:dyDescent="0.25">
      <c r="A1960" s="4"/>
      <c r="B1960" s="4">
        <v>940103</v>
      </c>
      <c r="C1960" s="2">
        <v>0</v>
      </c>
      <c r="D1960" s="3">
        <v>0</v>
      </c>
      <c r="E1960" s="1"/>
      <c r="F1960" s="1"/>
      <c r="G1960" s="46" t="s">
        <v>777</v>
      </c>
      <c r="H1960" s="46" t="s">
        <v>923</v>
      </c>
      <c r="I1960" s="46" t="s">
        <v>958</v>
      </c>
      <c r="J1960" s="4">
        <f t="shared" si="64"/>
        <v>9</v>
      </c>
      <c r="K1960" s="4">
        <f t="shared" si="65"/>
        <v>9401</v>
      </c>
    </row>
    <row r="1961" spans="1:11" ht="30" x14ac:dyDescent="0.25">
      <c r="A1961" s="4"/>
      <c r="B1961" s="4">
        <v>940201</v>
      </c>
      <c r="C1961" s="2">
        <v>0</v>
      </c>
      <c r="D1961" s="3">
        <v>0</v>
      </c>
      <c r="E1961" s="1"/>
      <c r="F1961" s="1"/>
      <c r="G1961" s="46" t="s">
        <v>739</v>
      </c>
      <c r="H1961" s="46" t="s">
        <v>924</v>
      </c>
      <c r="I1961" s="46" t="s">
        <v>958</v>
      </c>
      <c r="J1961" s="4">
        <f t="shared" si="64"/>
        <v>9</v>
      </c>
      <c r="K1961" s="4">
        <f t="shared" si="65"/>
        <v>9402</v>
      </c>
    </row>
    <row r="1962" spans="1:11" ht="30" x14ac:dyDescent="0.25">
      <c r="A1962" s="4"/>
      <c r="B1962" s="4">
        <v>940202</v>
      </c>
      <c r="C1962" s="2">
        <v>0</v>
      </c>
      <c r="D1962" s="3">
        <v>0</v>
      </c>
      <c r="E1962" s="1"/>
      <c r="F1962" s="1"/>
      <c r="G1962" s="46" t="s">
        <v>257</v>
      </c>
      <c r="H1962" s="46" t="s">
        <v>924</v>
      </c>
      <c r="I1962" s="46" t="s">
        <v>958</v>
      </c>
      <c r="J1962" s="4">
        <f t="shared" si="64"/>
        <v>9</v>
      </c>
      <c r="K1962" s="4">
        <f t="shared" si="65"/>
        <v>9402</v>
      </c>
    </row>
    <row r="1963" spans="1:11" ht="30" x14ac:dyDescent="0.25">
      <c r="A1963" s="4"/>
      <c r="B1963" s="4">
        <v>940203</v>
      </c>
      <c r="C1963" s="2">
        <v>0</v>
      </c>
      <c r="D1963" s="3">
        <v>0</v>
      </c>
      <c r="E1963" s="1"/>
      <c r="F1963" s="1"/>
      <c r="G1963" s="46" t="s">
        <v>258</v>
      </c>
      <c r="H1963" s="46" t="s">
        <v>924</v>
      </c>
      <c r="I1963" s="46" t="s">
        <v>958</v>
      </c>
      <c r="J1963" s="4">
        <f t="shared" si="64"/>
        <v>9</v>
      </c>
      <c r="K1963" s="4">
        <f t="shared" si="65"/>
        <v>9402</v>
      </c>
    </row>
    <row r="1964" spans="1:11" ht="30" x14ac:dyDescent="0.25">
      <c r="A1964" s="4"/>
      <c r="B1964" s="4">
        <v>940204</v>
      </c>
      <c r="C1964" s="2">
        <v>0</v>
      </c>
      <c r="D1964" s="3">
        <v>0</v>
      </c>
      <c r="E1964" s="1"/>
      <c r="F1964" s="1"/>
      <c r="G1964" s="46" t="s">
        <v>778</v>
      </c>
      <c r="H1964" s="46" t="s">
        <v>924</v>
      </c>
      <c r="I1964" s="46" t="s">
        <v>958</v>
      </c>
      <c r="J1964" s="4">
        <f t="shared" si="64"/>
        <v>9</v>
      </c>
      <c r="K1964" s="4">
        <f t="shared" si="65"/>
        <v>9402</v>
      </c>
    </row>
    <row r="1965" spans="1:11" ht="30" x14ac:dyDescent="0.25">
      <c r="A1965" s="4"/>
      <c r="B1965" s="4">
        <v>940301</v>
      </c>
      <c r="C1965" s="2">
        <v>0</v>
      </c>
      <c r="D1965" s="3">
        <v>0</v>
      </c>
      <c r="E1965" s="1"/>
      <c r="F1965" s="1"/>
      <c r="G1965" s="46" t="s">
        <v>740</v>
      </c>
      <c r="H1965" s="46" t="s">
        <v>925</v>
      </c>
      <c r="I1965" s="46" t="s">
        <v>958</v>
      </c>
      <c r="J1965" s="4">
        <f t="shared" si="64"/>
        <v>9</v>
      </c>
      <c r="K1965" s="4">
        <f t="shared" si="65"/>
        <v>9403</v>
      </c>
    </row>
    <row r="1966" spans="1:11" ht="30" x14ac:dyDescent="0.25">
      <c r="A1966" s="4"/>
      <c r="B1966" s="4">
        <v>940302</v>
      </c>
      <c r="C1966" s="2">
        <v>0</v>
      </c>
      <c r="D1966" s="3">
        <v>0</v>
      </c>
      <c r="E1966" s="1"/>
      <c r="F1966" s="1"/>
      <c r="G1966" s="46" t="s">
        <v>741</v>
      </c>
      <c r="H1966" s="46" t="s">
        <v>925</v>
      </c>
      <c r="I1966" s="46" t="s">
        <v>958</v>
      </c>
      <c r="J1966" s="4">
        <f t="shared" si="64"/>
        <v>9</v>
      </c>
      <c r="K1966" s="4">
        <f t="shared" si="65"/>
        <v>9403</v>
      </c>
    </row>
    <row r="1967" spans="1:11" ht="30" x14ac:dyDescent="0.25">
      <c r="A1967" s="4"/>
      <c r="B1967" s="4">
        <v>940303</v>
      </c>
      <c r="C1967" s="2">
        <v>0</v>
      </c>
      <c r="D1967" s="3">
        <v>0</v>
      </c>
      <c r="E1967" s="1"/>
      <c r="F1967" s="1"/>
      <c r="G1967" s="46" t="s">
        <v>776</v>
      </c>
      <c r="H1967" s="46" t="s">
        <v>925</v>
      </c>
      <c r="I1967" s="46" t="s">
        <v>958</v>
      </c>
      <c r="J1967" s="4">
        <f t="shared" si="64"/>
        <v>9</v>
      </c>
      <c r="K1967" s="4">
        <f t="shared" si="65"/>
        <v>9403</v>
      </c>
    </row>
    <row r="1968" spans="1:11" ht="30" x14ac:dyDescent="0.25">
      <c r="A1968" s="4"/>
      <c r="B1968" s="4">
        <v>940304</v>
      </c>
      <c r="C1968" s="2">
        <v>0</v>
      </c>
      <c r="D1968" s="3">
        <v>0</v>
      </c>
      <c r="E1968" s="1"/>
      <c r="F1968" s="1"/>
      <c r="G1968" s="46" t="s">
        <v>743</v>
      </c>
      <c r="H1968" s="46" t="s">
        <v>925</v>
      </c>
      <c r="I1968" s="46" t="s">
        <v>958</v>
      </c>
      <c r="J1968" s="4">
        <f t="shared" si="64"/>
        <v>9</v>
      </c>
      <c r="K1968" s="4">
        <f t="shared" si="65"/>
        <v>9403</v>
      </c>
    </row>
    <row r="1969" spans="1:11" ht="30" x14ac:dyDescent="0.25">
      <c r="A1969" s="4"/>
      <c r="B1969" s="4">
        <v>940305</v>
      </c>
      <c r="C1969" s="2">
        <v>0</v>
      </c>
      <c r="D1969" s="3">
        <v>0</v>
      </c>
      <c r="E1969" s="1"/>
      <c r="F1969" s="1"/>
      <c r="G1969" s="46" t="s">
        <v>779</v>
      </c>
      <c r="H1969" s="46" t="s">
        <v>925</v>
      </c>
      <c r="I1969" s="46" t="s">
        <v>958</v>
      </c>
      <c r="J1969" s="4">
        <f t="shared" si="64"/>
        <v>9</v>
      </c>
      <c r="K1969" s="4">
        <f t="shared" si="65"/>
        <v>9403</v>
      </c>
    </row>
    <row r="1970" spans="1:11" ht="30" x14ac:dyDescent="0.25">
      <c r="A1970" s="4"/>
      <c r="B1970" s="4">
        <v>940306</v>
      </c>
      <c r="C1970" s="2">
        <v>0</v>
      </c>
      <c r="D1970" s="3">
        <v>0</v>
      </c>
      <c r="E1970" s="1"/>
      <c r="F1970" s="1"/>
      <c r="G1970" s="46" t="s">
        <v>780</v>
      </c>
      <c r="H1970" s="46" t="s">
        <v>925</v>
      </c>
      <c r="I1970" s="46" t="s">
        <v>958</v>
      </c>
      <c r="J1970" s="4">
        <f t="shared" si="64"/>
        <v>9</v>
      </c>
      <c r="K1970" s="4">
        <f t="shared" si="65"/>
        <v>9403</v>
      </c>
    </row>
    <row r="1971" spans="1:11" ht="30" x14ac:dyDescent="0.25">
      <c r="A1971" s="4"/>
      <c r="B1971" s="4">
        <v>940401</v>
      </c>
      <c r="C1971" s="2">
        <v>0</v>
      </c>
      <c r="D1971" s="3">
        <v>0</v>
      </c>
      <c r="E1971" s="1"/>
      <c r="F1971" s="1"/>
      <c r="G1971" s="46" t="s">
        <v>781</v>
      </c>
      <c r="H1971" s="46" t="s">
        <v>910</v>
      </c>
      <c r="I1971" s="46" t="s">
        <v>958</v>
      </c>
      <c r="J1971" s="4">
        <f t="shared" si="64"/>
        <v>9</v>
      </c>
      <c r="K1971" s="4">
        <f t="shared" si="65"/>
        <v>9404</v>
      </c>
    </row>
    <row r="1972" spans="1:11" ht="30" x14ac:dyDescent="0.25">
      <c r="A1972" s="4"/>
      <c r="B1972" s="4">
        <v>940402</v>
      </c>
      <c r="C1972" s="2">
        <v>0</v>
      </c>
      <c r="D1972" s="3">
        <v>0</v>
      </c>
      <c r="E1972" s="1"/>
      <c r="F1972" s="1"/>
      <c r="G1972" s="46" t="s">
        <v>386</v>
      </c>
      <c r="H1972" s="46" t="s">
        <v>910</v>
      </c>
      <c r="I1972" s="46" t="s">
        <v>958</v>
      </c>
      <c r="J1972" s="4">
        <f t="shared" si="64"/>
        <v>9</v>
      </c>
      <c r="K1972" s="4">
        <f t="shared" si="65"/>
        <v>9404</v>
      </c>
    </row>
    <row r="1973" spans="1:11" ht="30" x14ac:dyDescent="0.25">
      <c r="A1973" s="4"/>
      <c r="B1973" s="4">
        <v>940403</v>
      </c>
      <c r="C1973" s="2">
        <v>0</v>
      </c>
      <c r="D1973" s="3">
        <v>0</v>
      </c>
      <c r="E1973" s="1"/>
      <c r="F1973" s="1"/>
      <c r="G1973" s="46" t="s">
        <v>782</v>
      </c>
      <c r="H1973" s="46" t="s">
        <v>910</v>
      </c>
      <c r="I1973" s="46" t="s">
        <v>958</v>
      </c>
      <c r="J1973" s="4">
        <f t="shared" si="64"/>
        <v>9</v>
      </c>
      <c r="K1973" s="4">
        <f t="shared" si="65"/>
        <v>9404</v>
      </c>
    </row>
    <row r="1974" spans="1:11" ht="30" x14ac:dyDescent="0.25">
      <c r="A1974" s="4"/>
      <c r="B1974" s="4">
        <v>940404</v>
      </c>
      <c r="C1974" s="2">
        <v>0</v>
      </c>
      <c r="D1974" s="3">
        <v>0</v>
      </c>
      <c r="E1974" s="1"/>
      <c r="F1974" s="1"/>
      <c r="G1974" s="46" t="s">
        <v>783</v>
      </c>
      <c r="H1974" s="46" t="s">
        <v>910</v>
      </c>
      <c r="I1974" s="46" t="s">
        <v>958</v>
      </c>
      <c r="J1974" s="4">
        <f t="shared" si="64"/>
        <v>9</v>
      </c>
      <c r="K1974" s="4">
        <f t="shared" si="65"/>
        <v>9404</v>
      </c>
    </row>
    <row r="1975" spans="1:11" ht="30" x14ac:dyDescent="0.25">
      <c r="A1975" s="4"/>
      <c r="B1975" s="4">
        <v>940405</v>
      </c>
      <c r="C1975" s="2">
        <v>0</v>
      </c>
      <c r="D1975" s="3">
        <v>0</v>
      </c>
      <c r="E1975" s="1"/>
      <c r="F1975" s="1"/>
      <c r="G1975" s="46" t="s">
        <v>746</v>
      </c>
      <c r="H1975" s="46" t="s">
        <v>910</v>
      </c>
      <c r="I1975" s="46" t="s">
        <v>958</v>
      </c>
      <c r="J1975" s="4">
        <f t="shared" si="64"/>
        <v>9</v>
      </c>
      <c r="K1975" s="4">
        <f t="shared" si="65"/>
        <v>9404</v>
      </c>
    </row>
    <row r="1976" spans="1:11" ht="30" x14ac:dyDescent="0.25">
      <c r="A1976" s="4"/>
      <c r="B1976" s="4">
        <v>940501</v>
      </c>
      <c r="C1976" s="2">
        <v>0</v>
      </c>
      <c r="D1976" s="3">
        <v>0</v>
      </c>
      <c r="E1976" s="1"/>
      <c r="F1976" s="1"/>
      <c r="G1976" s="46" t="s">
        <v>257</v>
      </c>
      <c r="H1976" s="46" t="s">
        <v>911</v>
      </c>
      <c r="I1976" s="46" t="s">
        <v>958</v>
      </c>
      <c r="J1976" s="4">
        <f t="shared" si="64"/>
        <v>9</v>
      </c>
      <c r="K1976" s="4">
        <f t="shared" si="65"/>
        <v>9405</v>
      </c>
    </row>
    <row r="1977" spans="1:11" ht="30" x14ac:dyDescent="0.25">
      <c r="A1977" s="4"/>
      <c r="B1977" s="4">
        <v>940502</v>
      </c>
      <c r="C1977" s="2">
        <v>0</v>
      </c>
      <c r="D1977" s="3">
        <v>0</v>
      </c>
      <c r="E1977" s="1"/>
      <c r="F1977" s="1"/>
      <c r="G1977" s="46" t="s">
        <v>258</v>
      </c>
      <c r="H1977" s="46" t="s">
        <v>911</v>
      </c>
      <c r="I1977" s="46" t="s">
        <v>958</v>
      </c>
      <c r="J1977" s="4">
        <f t="shared" si="64"/>
        <v>9</v>
      </c>
      <c r="K1977" s="4">
        <f t="shared" si="65"/>
        <v>9405</v>
      </c>
    </row>
    <row r="1978" spans="1:11" ht="30" x14ac:dyDescent="0.25">
      <c r="A1978" s="4"/>
      <c r="B1978" s="4">
        <v>940503</v>
      </c>
      <c r="C1978" s="2">
        <v>0</v>
      </c>
      <c r="D1978" s="3">
        <v>0</v>
      </c>
      <c r="E1978" s="1"/>
      <c r="F1978" s="1"/>
      <c r="G1978" s="46" t="s">
        <v>747</v>
      </c>
      <c r="H1978" s="46" t="s">
        <v>911</v>
      </c>
      <c r="I1978" s="46" t="s">
        <v>958</v>
      </c>
      <c r="J1978" s="4">
        <f t="shared" si="64"/>
        <v>9</v>
      </c>
      <c r="K1978" s="4">
        <f t="shared" si="65"/>
        <v>9405</v>
      </c>
    </row>
    <row r="1979" spans="1:11" ht="30" x14ac:dyDescent="0.25">
      <c r="A1979" s="4"/>
      <c r="B1979" s="4">
        <v>940601</v>
      </c>
      <c r="C1979" s="2">
        <v>0</v>
      </c>
      <c r="D1979" s="3">
        <v>0</v>
      </c>
      <c r="E1979" s="1"/>
      <c r="F1979" s="1"/>
      <c r="G1979" s="46" t="s">
        <v>784</v>
      </c>
      <c r="H1979" s="46" t="s">
        <v>785</v>
      </c>
      <c r="I1979" s="46" t="s">
        <v>958</v>
      </c>
      <c r="J1979" s="4">
        <f t="shared" si="64"/>
        <v>9</v>
      </c>
      <c r="K1979" s="4">
        <f t="shared" si="65"/>
        <v>9406</v>
      </c>
    </row>
    <row r="1980" spans="1:11" ht="30" x14ac:dyDescent="0.25">
      <c r="A1980" s="4"/>
      <c r="B1980" s="4">
        <v>940602</v>
      </c>
      <c r="C1980" s="2">
        <v>0</v>
      </c>
      <c r="D1980" s="3">
        <v>0</v>
      </c>
      <c r="E1980" s="1"/>
      <c r="F1980" s="1"/>
      <c r="G1980" s="46" t="s">
        <v>785</v>
      </c>
      <c r="H1980" s="46" t="s">
        <v>785</v>
      </c>
      <c r="I1980" s="46" t="s">
        <v>958</v>
      </c>
      <c r="J1980" s="4">
        <f t="shared" si="64"/>
        <v>9</v>
      </c>
      <c r="K1980" s="4">
        <f t="shared" si="65"/>
        <v>9406</v>
      </c>
    </row>
    <row r="1981" spans="1:11" x14ac:dyDescent="0.25">
      <c r="A1981" s="4">
        <v>95</v>
      </c>
      <c r="B1981" s="4">
        <v>950101</v>
      </c>
      <c r="C1981" s="2">
        <v>0</v>
      </c>
      <c r="D1981" s="3">
        <v>0</v>
      </c>
      <c r="E1981" s="1"/>
      <c r="F1981" s="1"/>
      <c r="G1981" s="46" t="s">
        <v>269</v>
      </c>
      <c r="H1981" s="46" t="s">
        <v>926</v>
      </c>
      <c r="I1981" s="46" t="s">
        <v>959</v>
      </c>
      <c r="J1981" s="4">
        <f t="shared" si="64"/>
        <v>9</v>
      </c>
      <c r="K1981" s="4">
        <f t="shared" si="65"/>
        <v>9501</v>
      </c>
    </row>
    <row r="1982" spans="1:11" x14ac:dyDescent="0.25">
      <c r="A1982" s="4"/>
      <c r="B1982" s="4">
        <v>950201</v>
      </c>
      <c r="C1982" s="2">
        <v>0</v>
      </c>
      <c r="D1982" s="3">
        <v>0</v>
      </c>
      <c r="E1982" s="1"/>
      <c r="F1982" s="1"/>
      <c r="G1982" s="46" t="s">
        <v>786</v>
      </c>
      <c r="H1982" s="46" t="s">
        <v>927</v>
      </c>
      <c r="I1982" s="46" t="s">
        <v>959</v>
      </c>
      <c r="J1982" s="4">
        <f t="shared" si="64"/>
        <v>9</v>
      </c>
      <c r="K1982" s="4">
        <f t="shared" si="65"/>
        <v>9502</v>
      </c>
    </row>
    <row r="1983" spans="1:11" x14ac:dyDescent="0.25">
      <c r="A1983" s="4">
        <v>96</v>
      </c>
      <c r="B1983" s="4">
        <v>960101</v>
      </c>
      <c r="C1983" s="2">
        <v>0</v>
      </c>
      <c r="D1983" s="3">
        <v>0</v>
      </c>
      <c r="E1983" s="1"/>
      <c r="F1983" s="1"/>
      <c r="G1983" s="46" t="s">
        <v>257</v>
      </c>
      <c r="H1983" s="46" t="s">
        <v>928</v>
      </c>
      <c r="I1983" s="46" t="s">
        <v>960</v>
      </c>
      <c r="J1983" s="4">
        <f t="shared" si="64"/>
        <v>9</v>
      </c>
      <c r="K1983" s="4">
        <f t="shared" si="65"/>
        <v>9601</v>
      </c>
    </row>
    <row r="1984" spans="1:11" x14ac:dyDescent="0.25">
      <c r="A1984" s="4"/>
      <c r="B1984" s="4">
        <v>960102</v>
      </c>
      <c r="C1984" s="2">
        <v>0</v>
      </c>
      <c r="D1984" s="3">
        <v>0</v>
      </c>
      <c r="E1984" s="1"/>
      <c r="F1984" s="1"/>
      <c r="G1984" s="46" t="s">
        <v>258</v>
      </c>
      <c r="H1984" s="46" t="s">
        <v>928</v>
      </c>
      <c r="I1984" s="46" t="s">
        <v>960</v>
      </c>
      <c r="J1984" s="4">
        <f t="shared" si="64"/>
        <v>9</v>
      </c>
      <c r="K1984" s="4">
        <f t="shared" si="65"/>
        <v>9601</v>
      </c>
    </row>
    <row r="1985" spans="1:11" x14ac:dyDescent="0.25">
      <c r="A1985" s="4"/>
      <c r="B1985" s="4">
        <v>960103</v>
      </c>
      <c r="C1985" s="2">
        <v>0</v>
      </c>
      <c r="D1985" s="3">
        <v>0</v>
      </c>
      <c r="E1985" s="1"/>
      <c r="F1985" s="1"/>
      <c r="G1985" s="46" t="s">
        <v>787</v>
      </c>
      <c r="H1985" s="46" t="s">
        <v>928</v>
      </c>
      <c r="I1985" s="46" t="s">
        <v>960</v>
      </c>
      <c r="J1985" s="4">
        <f t="shared" si="64"/>
        <v>9</v>
      </c>
      <c r="K1985" s="4">
        <f t="shared" si="65"/>
        <v>9601</v>
      </c>
    </row>
    <row r="1986" spans="1:11" x14ac:dyDescent="0.25">
      <c r="A1986" s="4"/>
      <c r="B1986" s="4">
        <v>960201</v>
      </c>
      <c r="C1986" s="2">
        <v>0</v>
      </c>
      <c r="D1986" s="3">
        <v>0</v>
      </c>
      <c r="E1986" s="1"/>
      <c r="F1986" s="1"/>
      <c r="G1986" s="46" t="s">
        <v>762</v>
      </c>
      <c r="H1986" s="46" t="s">
        <v>929</v>
      </c>
      <c r="I1986" s="46" t="s">
        <v>960</v>
      </c>
      <c r="J1986" s="4">
        <f t="shared" si="64"/>
        <v>9</v>
      </c>
      <c r="K1986" s="4">
        <f t="shared" si="65"/>
        <v>9602</v>
      </c>
    </row>
    <row r="1987" spans="1:11" x14ac:dyDescent="0.25">
      <c r="A1987" s="4"/>
      <c r="B1987" s="4">
        <v>960202</v>
      </c>
      <c r="C1987" s="2">
        <v>0</v>
      </c>
      <c r="D1987" s="3">
        <v>0</v>
      </c>
      <c r="E1987" s="1"/>
      <c r="F1987" s="1"/>
      <c r="G1987" s="46" t="s">
        <v>794</v>
      </c>
      <c r="H1987" s="46" t="s">
        <v>929</v>
      </c>
      <c r="I1987" s="46" t="s">
        <v>960</v>
      </c>
      <c r="J1987" s="4">
        <f t="shared" si="64"/>
        <v>9</v>
      </c>
      <c r="K1987" s="4">
        <f t="shared" si="65"/>
        <v>9602</v>
      </c>
    </row>
    <row r="1988" spans="1:11" x14ac:dyDescent="0.25">
      <c r="A1988" s="4"/>
      <c r="B1988" s="4">
        <v>960203</v>
      </c>
      <c r="C1988" s="2">
        <v>0</v>
      </c>
      <c r="D1988" s="3">
        <v>0</v>
      </c>
      <c r="E1988" s="1"/>
      <c r="F1988" s="1"/>
      <c r="G1988" s="46" t="s">
        <v>764</v>
      </c>
      <c r="H1988" s="46" t="s">
        <v>929</v>
      </c>
      <c r="I1988" s="46" t="s">
        <v>960</v>
      </c>
      <c r="J1988" s="4">
        <f t="shared" si="64"/>
        <v>9</v>
      </c>
      <c r="K1988" s="4">
        <f t="shared" si="65"/>
        <v>9602</v>
      </c>
    </row>
    <row r="1989" spans="1:11" x14ac:dyDescent="0.25">
      <c r="A1989" s="4"/>
      <c r="B1989" s="4">
        <v>960301</v>
      </c>
      <c r="C1989" s="2">
        <v>0</v>
      </c>
      <c r="D1989" s="3">
        <v>0</v>
      </c>
      <c r="E1989" s="1"/>
      <c r="F1989" s="1"/>
      <c r="G1989" s="46" t="s">
        <v>795</v>
      </c>
      <c r="H1989" s="46" t="s">
        <v>931</v>
      </c>
      <c r="I1989" s="46" t="s">
        <v>960</v>
      </c>
      <c r="J1989" s="4">
        <f t="shared" si="64"/>
        <v>9</v>
      </c>
      <c r="K1989" s="4">
        <f t="shared" si="65"/>
        <v>9603</v>
      </c>
    </row>
    <row r="1990" spans="1:11" x14ac:dyDescent="0.25">
      <c r="A1990" s="4"/>
      <c r="B1990" s="4">
        <v>960401</v>
      </c>
      <c r="C1990" s="2">
        <v>0</v>
      </c>
      <c r="D1990" s="3">
        <v>0</v>
      </c>
      <c r="E1990" s="1"/>
      <c r="F1990" s="1"/>
      <c r="G1990" s="46" t="s">
        <v>788</v>
      </c>
      <c r="H1990" s="46" t="s">
        <v>930</v>
      </c>
      <c r="I1990" s="46" t="s">
        <v>960</v>
      </c>
      <c r="J1990" s="4">
        <f t="shared" ref="J1990:J1995" si="66">+VALUE(LEFT(B1990,1))</f>
        <v>9</v>
      </c>
      <c r="K1990" s="4">
        <f t="shared" ref="K1990:K1995" si="67">+VALUE(LEFT(B1990,4))</f>
        <v>9604</v>
      </c>
    </row>
    <row r="1991" spans="1:11" ht="30" x14ac:dyDescent="0.25">
      <c r="A1991" s="4"/>
      <c r="B1991" s="4">
        <v>960501</v>
      </c>
      <c r="C1991" s="2">
        <v>0</v>
      </c>
      <c r="D1991" s="3">
        <v>0</v>
      </c>
      <c r="E1991" s="1"/>
      <c r="F1991" s="1"/>
      <c r="G1991" s="46" t="s">
        <v>789</v>
      </c>
      <c r="H1991" s="46" t="s">
        <v>793</v>
      </c>
      <c r="I1991" s="46" t="s">
        <v>960</v>
      </c>
      <c r="J1991" s="4">
        <f t="shared" si="66"/>
        <v>9</v>
      </c>
      <c r="K1991" s="4">
        <f t="shared" si="67"/>
        <v>9605</v>
      </c>
    </row>
    <row r="1992" spans="1:11" ht="30" x14ac:dyDescent="0.25">
      <c r="A1992" s="4"/>
      <c r="B1992" s="4">
        <v>960502</v>
      </c>
      <c r="C1992" s="2">
        <v>0</v>
      </c>
      <c r="D1992" s="3">
        <v>0</v>
      </c>
      <c r="E1992" s="1"/>
      <c r="F1992" s="1"/>
      <c r="G1992" s="46" t="s">
        <v>790</v>
      </c>
      <c r="H1992" s="46" t="s">
        <v>793</v>
      </c>
      <c r="I1992" s="46" t="s">
        <v>960</v>
      </c>
      <c r="J1992" s="4">
        <f t="shared" si="66"/>
        <v>9</v>
      </c>
      <c r="K1992" s="4">
        <f t="shared" si="67"/>
        <v>9605</v>
      </c>
    </row>
    <row r="1993" spans="1:11" ht="30" x14ac:dyDescent="0.25">
      <c r="A1993" s="4"/>
      <c r="B1993" s="4">
        <v>960503</v>
      </c>
      <c r="C1993" s="2">
        <v>0</v>
      </c>
      <c r="D1993" s="3">
        <v>0</v>
      </c>
      <c r="E1993" s="1"/>
      <c r="F1993" s="1"/>
      <c r="G1993" s="46" t="s">
        <v>791</v>
      </c>
      <c r="H1993" s="46" t="s">
        <v>793</v>
      </c>
      <c r="I1993" s="46" t="s">
        <v>960</v>
      </c>
      <c r="J1993" s="4">
        <f t="shared" si="66"/>
        <v>9</v>
      </c>
      <c r="K1993" s="4">
        <f t="shared" si="67"/>
        <v>9605</v>
      </c>
    </row>
    <row r="1994" spans="1:11" ht="30" x14ac:dyDescent="0.25">
      <c r="A1994" s="4"/>
      <c r="B1994" s="4">
        <v>960504</v>
      </c>
      <c r="C1994" s="2">
        <v>0</v>
      </c>
      <c r="D1994" s="3">
        <v>0</v>
      </c>
      <c r="E1994" s="1"/>
      <c r="F1994" s="1"/>
      <c r="G1994" s="46" t="s">
        <v>792</v>
      </c>
      <c r="H1994" s="46" t="s">
        <v>793</v>
      </c>
      <c r="I1994" s="46" t="s">
        <v>960</v>
      </c>
      <c r="J1994" s="4">
        <f t="shared" si="66"/>
        <v>9</v>
      </c>
      <c r="K1994" s="4">
        <f t="shared" si="67"/>
        <v>9605</v>
      </c>
    </row>
    <row r="1995" spans="1:11" ht="30" x14ac:dyDescent="0.25">
      <c r="A1995" s="4" t="s">
        <v>967</v>
      </c>
      <c r="B1995" s="4">
        <v>960505</v>
      </c>
      <c r="C1995" s="2">
        <v>0</v>
      </c>
      <c r="D1995" s="3">
        <v>0</v>
      </c>
      <c r="E1995" s="1"/>
      <c r="F1995" s="1"/>
      <c r="G1995" s="46" t="s">
        <v>793</v>
      </c>
      <c r="H1995" s="46" t="s">
        <v>793</v>
      </c>
      <c r="I1995" s="46" t="s">
        <v>960</v>
      </c>
      <c r="J1995" s="4">
        <f t="shared" si="66"/>
        <v>9</v>
      </c>
      <c r="K1995" s="4">
        <f t="shared" si="67"/>
        <v>9605</v>
      </c>
    </row>
  </sheetData>
  <sheetProtection algorithmName="SHA-512" hashValue="rnTNzWZEu5Jjw5t4w9w88ZB9dTT7/CbHGZY3N21mLvHc0XPQd8qHHZhwa4H8OcNwQUgKjLB+qZRMnUy/nuVc7w==" saltValue="nUXqUQHU3GqVwoDq3C4WFw==" spinCount="100000" sheet="1"/>
  <mergeCells count="1">
    <mergeCell ref="A1:E1"/>
  </mergeCells>
  <dataValidations count="3">
    <dataValidation type="whole" showInputMessage="1" showErrorMessage="1" errorTitle="Saldo cuenta" error="Sólo se acepta valores numéricos" promptTitle="Saldo cuenta" prompt="Escriba el saldo NO CORRIENTE de las cuentas cuyo valor es diferente de cero" sqref="D3:D964" xr:uid="{55037A57-D620-404E-BA9E-D2B5FDC3F819}">
      <formula1>-1000000000000</formula1>
      <formula2>1000000000000</formula2>
    </dataValidation>
    <dataValidation type="whole" showInputMessage="1" showErrorMessage="1" errorTitle="Saldo cuenta" error="Sólo se acepta valores numéricos" promptTitle="Saldo cuenta" prompt="Escriba el saldo CORRIENTE de las cuentas cuyo valor es diferente de cero" sqref="C3:C1995" xr:uid="{CD8E1D19-B618-4200-862B-038715258E5D}">
      <formula1>-1000000000000</formula1>
      <formula2>1000000000000</formula2>
    </dataValidation>
    <dataValidation type="whole" showInputMessage="1" showErrorMessage="1" errorTitle="Saldo cuenta" error="Sólo se acepta valores numéricos" promptTitle="Saldo cuenta" prompt="Esta CUENTA no permite ingresar un saldo NO CORRIENTE._x000a__x000a_Por favor escriba el valor en la columna Saldos Corrientes." sqref="D965:D1995" xr:uid="{00000000-0002-0000-0200-000002000000}">
      <formula1>-1000000000000</formula1>
      <formula2>1000000000000</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500"/>
  <sheetViews>
    <sheetView workbookViewId="0">
      <pane ySplit="2" topLeftCell="A3" activePane="bottomLeft" state="frozen"/>
      <selection activeCell="A6" sqref="A6"/>
      <selection pane="bottomLeft" activeCell="B3" sqref="B3"/>
    </sheetView>
  </sheetViews>
  <sheetFormatPr defaultColWidth="9.140625" defaultRowHeight="15" x14ac:dyDescent="0.25"/>
  <cols>
    <col min="1" max="1" width="13" customWidth="1"/>
    <col min="2" max="2" width="16.5703125" bestFit="1" customWidth="1"/>
    <col min="3" max="3" width="32.140625" customWidth="1"/>
    <col min="4" max="4" width="12.140625" bestFit="1" customWidth="1"/>
    <col min="5" max="5" width="9.140625" bestFit="1" customWidth="1"/>
    <col min="6" max="6" width="9.28515625" customWidth="1"/>
    <col min="7" max="7" width="9.7109375" bestFit="1" customWidth="1"/>
    <col min="8" max="8" width="7" bestFit="1" customWidth="1"/>
    <col min="9" max="22" width="19.7109375" customWidth="1"/>
    <col min="23" max="23" width="11.85546875" bestFit="1" customWidth="1"/>
    <col min="24" max="24" width="20.7109375" customWidth="1"/>
    <col min="25" max="25" width="14.28515625" customWidth="1"/>
  </cols>
  <sheetData>
    <row r="1" spans="1:25" ht="25.9" customHeight="1" thickBot="1" x14ac:dyDescent="0.45">
      <c r="A1" s="37" t="str">
        <f>+"Vigilado que reporta: " &amp; Validación!E2</f>
        <v>Vigilado que reporta: Aquí debe ingresar el NIT y/o la Razón Social de su Empresa</v>
      </c>
      <c r="B1" s="33"/>
      <c r="F1" s="26"/>
      <c r="G1" s="25"/>
      <c r="H1" s="25"/>
      <c r="I1" s="72" t="s">
        <v>1229</v>
      </c>
      <c r="J1" s="73"/>
      <c r="K1" s="73"/>
      <c r="L1" s="73"/>
      <c r="M1" s="73"/>
      <c r="N1" s="73"/>
      <c r="O1" s="73"/>
      <c r="P1" s="73"/>
      <c r="Q1" s="74" t="s">
        <v>1181</v>
      </c>
      <c r="R1" s="75"/>
      <c r="S1" s="75"/>
      <c r="T1" s="75"/>
      <c r="U1" s="75"/>
      <c r="V1" s="75"/>
    </row>
    <row r="2" spans="1:25" s="5" customFormat="1" ht="55.15" customHeight="1" thickTop="1" x14ac:dyDescent="0.25">
      <c r="A2" s="52" t="s">
        <v>1006</v>
      </c>
      <c r="B2" s="35" t="s">
        <v>1007</v>
      </c>
      <c r="C2" s="35" t="s">
        <v>1160</v>
      </c>
      <c r="D2" s="35" t="s">
        <v>1008</v>
      </c>
      <c r="E2" s="52" t="s">
        <v>1009</v>
      </c>
      <c r="F2" s="35" t="s">
        <v>1010</v>
      </c>
      <c r="G2" s="35" t="s">
        <v>1230</v>
      </c>
      <c r="H2" s="35" t="s">
        <v>1037</v>
      </c>
      <c r="I2" s="35" t="s">
        <v>1182</v>
      </c>
      <c r="J2" s="35" t="s">
        <v>1168</v>
      </c>
      <c r="K2" s="35" t="s">
        <v>1169</v>
      </c>
      <c r="L2" s="34" t="s">
        <v>1170</v>
      </c>
      <c r="M2" s="34" t="s">
        <v>1171</v>
      </c>
      <c r="N2" s="34" t="s">
        <v>1172</v>
      </c>
      <c r="O2" s="34" t="s">
        <v>1173</v>
      </c>
      <c r="P2" s="34" t="s">
        <v>1174</v>
      </c>
      <c r="Q2" s="38" t="s">
        <v>1177</v>
      </c>
      <c r="R2" s="38" t="s">
        <v>1175</v>
      </c>
      <c r="S2" s="38" t="s">
        <v>1176</v>
      </c>
      <c r="T2" s="38" t="s">
        <v>1178</v>
      </c>
      <c r="U2" s="38" t="s">
        <v>1179</v>
      </c>
      <c r="V2" s="38" t="s">
        <v>1180</v>
      </c>
      <c r="W2" s="35" t="s">
        <v>1011</v>
      </c>
      <c r="X2" s="35" t="s">
        <v>1167</v>
      </c>
      <c r="Y2" s="35" t="s">
        <v>1184</v>
      </c>
    </row>
    <row r="3" spans="1:25" x14ac:dyDescent="0.25">
      <c r="A3" s="1" t="s">
        <v>1013</v>
      </c>
      <c r="B3" s="1"/>
      <c r="C3" s="1"/>
      <c r="D3" s="8"/>
      <c r="E3" s="1">
        <v>7</v>
      </c>
      <c r="F3" s="1">
        <v>2</v>
      </c>
      <c r="G3" s="1">
        <v>1</v>
      </c>
      <c r="H3" s="1"/>
      <c r="I3" s="6"/>
      <c r="J3" s="6"/>
      <c r="K3" s="6"/>
      <c r="L3" s="6"/>
      <c r="M3" s="6"/>
      <c r="N3" s="6"/>
      <c r="O3" s="6"/>
      <c r="P3" s="6"/>
      <c r="Q3" s="6"/>
      <c r="R3" s="6"/>
      <c r="S3" s="6"/>
      <c r="T3" s="6"/>
      <c r="U3" s="6"/>
      <c r="V3" s="6"/>
      <c r="W3" s="6"/>
      <c r="X3" s="7">
        <f>SUM(Deudores[[#This Row],[Pendientes de Radicar]:[Valor Ajuste Medición Posterior]])</f>
        <v>0</v>
      </c>
      <c r="Y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 spans="1:25" x14ac:dyDescent="0.25">
      <c r="A4" s="1" t="s">
        <v>1013</v>
      </c>
      <c r="B4" s="1"/>
      <c r="C4" s="1"/>
      <c r="D4" s="8"/>
      <c r="E4" s="1">
        <v>7</v>
      </c>
      <c r="F4" s="1">
        <v>2</v>
      </c>
      <c r="G4" s="1">
        <v>1</v>
      </c>
      <c r="H4" s="1"/>
      <c r="I4" s="6"/>
      <c r="J4" s="6"/>
      <c r="K4" s="6"/>
      <c r="L4" s="6"/>
      <c r="M4" s="6"/>
      <c r="N4" s="6"/>
      <c r="O4" s="6"/>
      <c r="P4" s="6"/>
      <c r="Q4" s="6"/>
      <c r="R4" s="6"/>
      <c r="S4" s="6"/>
      <c r="T4" s="6"/>
      <c r="U4" s="6"/>
      <c r="V4" s="6"/>
      <c r="W4" s="6"/>
      <c r="X4" s="7">
        <f>SUM(Deudores[[#This Row],[Pendientes de Radicar]:[Valor Ajuste Medición Posterior]])</f>
        <v>0</v>
      </c>
      <c r="Y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 spans="1:25" x14ac:dyDescent="0.25">
      <c r="A5" s="1" t="s">
        <v>1013</v>
      </c>
      <c r="B5" s="1"/>
      <c r="C5" s="1"/>
      <c r="D5" s="8"/>
      <c r="E5" s="1">
        <v>7</v>
      </c>
      <c r="F5" s="1">
        <v>2</v>
      </c>
      <c r="G5" s="1">
        <v>1</v>
      </c>
      <c r="H5" s="1"/>
      <c r="I5" s="6"/>
      <c r="J5" s="6"/>
      <c r="K5" s="6"/>
      <c r="L5" s="6"/>
      <c r="M5" s="6"/>
      <c r="N5" s="6"/>
      <c r="O5" s="6"/>
      <c r="P5" s="6"/>
      <c r="Q5" s="6"/>
      <c r="R5" s="6"/>
      <c r="S5" s="6"/>
      <c r="T5" s="6"/>
      <c r="U5" s="6"/>
      <c r="V5" s="6"/>
      <c r="W5" s="6"/>
      <c r="X5" s="7">
        <f>SUM(Deudores[[#This Row],[Pendientes de Radicar]:[Valor Ajuste Medición Posterior]])</f>
        <v>0</v>
      </c>
      <c r="Y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 spans="1:25" x14ac:dyDescent="0.25">
      <c r="A6" s="1" t="s">
        <v>1013</v>
      </c>
      <c r="B6" s="1"/>
      <c r="C6" s="1"/>
      <c r="D6" s="8"/>
      <c r="E6" s="1">
        <v>7</v>
      </c>
      <c r="F6" s="1">
        <v>2</v>
      </c>
      <c r="G6" s="1">
        <v>1</v>
      </c>
      <c r="H6" s="1"/>
      <c r="I6" s="6"/>
      <c r="J6" s="6"/>
      <c r="K6" s="6"/>
      <c r="L6" s="6"/>
      <c r="M6" s="6"/>
      <c r="N6" s="6"/>
      <c r="O6" s="6"/>
      <c r="P6" s="6"/>
      <c r="Q6" s="6"/>
      <c r="R6" s="6"/>
      <c r="S6" s="6"/>
      <c r="T6" s="6"/>
      <c r="U6" s="6"/>
      <c r="V6" s="6"/>
      <c r="W6" s="6"/>
      <c r="X6" s="7">
        <f>SUM(Deudores[[#This Row],[Pendientes de Radicar]:[Valor Ajuste Medición Posterior]])</f>
        <v>0</v>
      </c>
      <c r="Y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 spans="1:25" x14ac:dyDescent="0.25">
      <c r="A7" s="1" t="s">
        <v>1013</v>
      </c>
      <c r="B7" s="1"/>
      <c r="C7" s="1"/>
      <c r="D7" s="8"/>
      <c r="E7" s="1">
        <v>7</v>
      </c>
      <c r="F7" s="1">
        <v>2</v>
      </c>
      <c r="G7" s="1">
        <v>1</v>
      </c>
      <c r="H7" s="1"/>
      <c r="I7" s="6"/>
      <c r="J7" s="6"/>
      <c r="K7" s="6"/>
      <c r="L7" s="6"/>
      <c r="M7" s="6"/>
      <c r="N7" s="6"/>
      <c r="O7" s="6"/>
      <c r="P7" s="6"/>
      <c r="Q7" s="6"/>
      <c r="R7" s="6"/>
      <c r="S7" s="6"/>
      <c r="T7" s="6"/>
      <c r="U7" s="6"/>
      <c r="V7" s="6"/>
      <c r="W7" s="6"/>
      <c r="X7" s="7">
        <f>SUM(Deudores[[#This Row],[Pendientes de Radicar]:[Valor Ajuste Medición Posterior]])</f>
        <v>0</v>
      </c>
      <c r="Y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 spans="1:25" x14ac:dyDescent="0.25">
      <c r="A8" s="1" t="s">
        <v>1013</v>
      </c>
      <c r="B8" s="1"/>
      <c r="C8" s="1"/>
      <c r="D8" s="8"/>
      <c r="E8" s="1">
        <v>7</v>
      </c>
      <c r="F8" s="1">
        <v>2</v>
      </c>
      <c r="G8" s="1">
        <v>1</v>
      </c>
      <c r="H8" s="1"/>
      <c r="I8" s="6"/>
      <c r="J8" s="6"/>
      <c r="K8" s="6"/>
      <c r="L8" s="6"/>
      <c r="M8" s="6"/>
      <c r="N8" s="6"/>
      <c r="O8" s="6"/>
      <c r="P8" s="6"/>
      <c r="Q8" s="6"/>
      <c r="R8" s="6"/>
      <c r="S8" s="6"/>
      <c r="T8" s="6"/>
      <c r="U8" s="6"/>
      <c r="V8" s="6"/>
      <c r="W8" s="6"/>
      <c r="X8" s="7">
        <f>SUM(Deudores[[#This Row],[Pendientes de Radicar]:[Valor Ajuste Medición Posterior]])</f>
        <v>0</v>
      </c>
      <c r="Y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 spans="1:25" x14ac:dyDescent="0.25">
      <c r="A9" s="1" t="s">
        <v>1013</v>
      </c>
      <c r="B9" s="1"/>
      <c r="C9" s="1"/>
      <c r="D9" s="8"/>
      <c r="E9" s="1">
        <v>7</v>
      </c>
      <c r="F9" s="1">
        <v>2</v>
      </c>
      <c r="G9" s="1">
        <v>1</v>
      </c>
      <c r="H9" s="1"/>
      <c r="I9" s="6"/>
      <c r="J9" s="6"/>
      <c r="K9" s="6"/>
      <c r="L9" s="6"/>
      <c r="M9" s="6"/>
      <c r="N9" s="6"/>
      <c r="O9" s="6"/>
      <c r="P9" s="6"/>
      <c r="Q9" s="6"/>
      <c r="R9" s="6"/>
      <c r="S9" s="6"/>
      <c r="T9" s="6"/>
      <c r="U9" s="6"/>
      <c r="V9" s="6"/>
      <c r="W9" s="6"/>
      <c r="X9" s="7">
        <f>SUM(Deudores[[#This Row],[Pendientes de Radicar]:[Valor Ajuste Medición Posterior]])</f>
        <v>0</v>
      </c>
      <c r="Y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 spans="1:25" x14ac:dyDescent="0.25">
      <c r="A10" s="1" t="s">
        <v>1013</v>
      </c>
      <c r="B10" s="1"/>
      <c r="C10" s="1"/>
      <c r="D10" s="8"/>
      <c r="E10" s="1">
        <v>7</v>
      </c>
      <c r="F10" s="1">
        <v>2</v>
      </c>
      <c r="G10" s="1">
        <v>1</v>
      </c>
      <c r="H10" s="1"/>
      <c r="I10" s="6"/>
      <c r="J10" s="6"/>
      <c r="K10" s="6"/>
      <c r="L10" s="6"/>
      <c r="M10" s="6"/>
      <c r="N10" s="6"/>
      <c r="O10" s="6"/>
      <c r="P10" s="6"/>
      <c r="Q10" s="6"/>
      <c r="R10" s="6"/>
      <c r="S10" s="6"/>
      <c r="T10" s="6"/>
      <c r="U10" s="6"/>
      <c r="V10" s="6"/>
      <c r="W10" s="6"/>
      <c r="X10" s="7">
        <f>SUM(Deudores[[#This Row],[Pendientes de Radicar]:[Valor Ajuste Medición Posterior]])</f>
        <v>0</v>
      </c>
      <c r="Y1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 spans="1:25" x14ac:dyDescent="0.25">
      <c r="A11" s="1" t="s">
        <v>1013</v>
      </c>
      <c r="B11" s="1"/>
      <c r="C11" s="1"/>
      <c r="D11" s="8"/>
      <c r="E11" s="1">
        <v>7</v>
      </c>
      <c r="F11" s="1">
        <v>2</v>
      </c>
      <c r="G11" s="1">
        <v>1</v>
      </c>
      <c r="H11" s="1"/>
      <c r="I11" s="6"/>
      <c r="J11" s="6"/>
      <c r="K11" s="6"/>
      <c r="L11" s="6"/>
      <c r="M11" s="6"/>
      <c r="N11" s="6"/>
      <c r="O11" s="6"/>
      <c r="P11" s="6"/>
      <c r="Q11" s="6"/>
      <c r="R11" s="6"/>
      <c r="S11" s="6"/>
      <c r="T11" s="6"/>
      <c r="U11" s="6"/>
      <c r="V11" s="6"/>
      <c r="W11" s="6"/>
      <c r="X11" s="7">
        <f>SUM(Deudores[[#This Row],[Pendientes de Radicar]:[Valor Ajuste Medición Posterior]])</f>
        <v>0</v>
      </c>
      <c r="Y1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 spans="1:25" x14ac:dyDescent="0.25">
      <c r="A12" s="1" t="s">
        <v>1013</v>
      </c>
      <c r="B12" s="1"/>
      <c r="C12" s="1"/>
      <c r="D12" s="8"/>
      <c r="E12" s="1">
        <v>7</v>
      </c>
      <c r="F12" s="1">
        <v>2</v>
      </c>
      <c r="G12" s="1">
        <v>1</v>
      </c>
      <c r="H12" s="1"/>
      <c r="I12" s="6"/>
      <c r="J12" s="6"/>
      <c r="K12" s="6"/>
      <c r="L12" s="6"/>
      <c r="M12" s="6"/>
      <c r="N12" s="6"/>
      <c r="O12" s="6"/>
      <c r="P12" s="6"/>
      <c r="Q12" s="6"/>
      <c r="R12" s="6"/>
      <c r="S12" s="6"/>
      <c r="T12" s="6"/>
      <c r="U12" s="6"/>
      <c r="V12" s="6"/>
      <c r="W12" s="6"/>
      <c r="X12" s="7">
        <f>SUM(Deudores[[#This Row],[Pendientes de Radicar]:[Valor Ajuste Medición Posterior]])</f>
        <v>0</v>
      </c>
      <c r="Y1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 spans="1:25" x14ac:dyDescent="0.25">
      <c r="A13" s="1" t="s">
        <v>1013</v>
      </c>
      <c r="B13" s="1"/>
      <c r="C13" s="1"/>
      <c r="D13" s="8"/>
      <c r="E13" s="1">
        <v>7</v>
      </c>
      <c r="F13" s="1">
        <v>2</v>
      </c>
      <c r="G13" s="1">
        <v>1</v>
      </c>
      <c r="H13" s="1"/>
      <c r="I13" s="6"/>
      <c r="J13" s="6"/>
      <c r="K13" s="6"/>
      <c r="L13" s="6"/>
      <c r="M13" s="6"/>
      <c r="N13" s="6"/>
      <c r="O13" s="6"/>
      <c r="P13" s="6"/>
      <c r="Q13" s="6"/>
      <c r="R13" s="6"/>
      <c r="S13" s="6"/>
      <c r="T13" s="6"/>
      <c r="U13" s="6"/>
      <c r="V13" s="6"/>
      <c r="W13" s="6"/>
      <c r="X13" s="7">
        <f>SUM(Deudores[[#This Row],[Pendientes de Radicar]:[Valor Ajuste Medición Posterior]])</f>
        <v>0</v>
      </c>
      <c r="Y1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 spans="1:25" x14ac:dyDescent="0.25">
      <c r="A14" s="1" t="s">
        <v>1013</v>
      </c>
      <c r="B14" s="1"/>
      <c r="C14" s="1"/>
      <c r="D14" s="8"/>
      <c r="E14" s="1">
        <v>7</v>
      </c>
      <c r="F14" s="1">
        <v>2</v>
      </c>
      <c r="G14" s="1">
        <v>1</v>
      </c>
      <c r="H14" s="1"/>
      <c r="I14" s="6"/>
      <c r="J14" s="6"/>
      <c r="K14" s="6"/>
      <c r="L14" s="6"/>
      <c r="M14" s="6"/>
      <c r="N14" s="6"/>
      <c r="O14" s="6"/>
      <c r="P14" s="6"/>
      <c r="Q14" s="6"/>
      <c r="R14" s="6"/>
      <c r="S14" s="6"/>
      <c r="T14" s="6"/>
      <c r="U14" s="6"/>
      <c r="V14" s="6"/>
      <c r="W14" s="6"/>
      <c r="X14" s="7">
        <f>SUM(Deudores[[#This Row],[Pendientes de Radicar]:[Valor Ajuste Medición Posterior]])</f>
        <v>0</v>
      </c>
      <c r="Y1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 spans="1:25" x14ac:dyDescent="0.25">
      <c r="A15" s="1" t="s">
        <v>1013</v>
      </c>
      <c r="B15" s="1"/>
      <c r="C15" s="1"/>
      <c r="D15" s="8"/>
      <c r="E15" s="1">
        <v>7</v>
      </c>
      <c r="F15" s="1">
        <v>2</v>
      </c>
      <c r="G15" s="1">
        <v>1</v>
      </c>
      <c r="H15" s="1"/>
      <c r="I15" s="6"/>
      <c r="J15" s="6"/>
      <c r="K15" s="6"/>
      <c r="L15" s="6"/>
      <c r="M15" s="6"/>
      <c r="N15" s="6"/>
      <c r="O15" s="6"/>
      <c r="P15" s="6"/>
      <c r="Q15" s="6"/>
      <c r="R15" s="6"/>
      <c r="S15" s="6"/>
      <c r="T15" s="6"/>
      <c r="U15" s="6"/>
      <c r="V15" s="6"/>
      <c r="W15" s="6"/>
      <c r="X15" s="7">
        <f>SUM(Deudores[[#This Row],[Pendientes de Radicar]:[Valor Ajuste Medición Posterior]])</f>
        <v>0</v>
      </c>
      <c r="Y1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 spans="1:25" x14ac:dyDescent="0.25">
      <c r="A16" s="1" t="s">
        <v>1013</v>
      </c>
      <c r="B16" s="1"/>
      <c r="C16" s="1"/>
      <c r="D16" s="8"/>
      <c r="E16" s="1">
        <v>7</v>
      </c>
      <c r="F16" s="1">
        <v>2</v>
      </c>
      <c r="G16" s="1">
        <v>1</v>
      </c>
      <c r="H16" s="1"/>
      <c r="I16" s="6"/>
      <c r="J16" s="6"/>
      <c r="K16" s="6"/>
      <c r="L16" s="6"/>
      <c r="M16" s="6"/>
      <c r="N16" s="6"/>
      <c r="O16" s="6"/>
      <c r="P16" s="6"/>
      <c r="Q16" s="6"/>
      <c r="R16" s="6"/>
      <c r="S16" s="6"/>
      <c r="T16" s="6"/>
      <c r="U16" s="6"/>
      <c r="V16" s="6"/>
      <c r="W16" s="6"/>
      <c r="X16" s="7">
        <f>SUM(Deudores[[#This Row],[Pendientes de Radicar]:[Valor Ajuste Medición Posterior]])</f>
        <v>0</v>
      </c>
      <c r="Y1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 spans="1:25" x14ac:dyDescent="0.25">
      <c r="A17" s="1" t="s">
        <v>1013</v>
      </c>
      <c r="B17" s="1"/>
      <c r="C17" s="1"/>
      <c r="D17" s="8"/>
      <c r="E17" s="1">
        <v>7</v>
      </c>
      <c r="F17" s="1">
        <v>2</v>
      </c>
      <c r="G17" s="1">
        <v>1</v>
      </c>
      <c r="H17" s="1"/>
      <c r="I17" s="6"/>
      <c r="J17" s="6"/>
      <c r="K17" s="6"/>
      <c r="L17" s="6"/>
      <c r="M17" s="6"/>
      <c r="N17" s="6"/>
      <c r="O17" s="6"/>
      <c r="P17" s="6"/>
      <c r="Q17" s="6"/>
      <c r="R17" s="6"/>
      <c r="S17" s="6"/>
      <c r="T17" s="6"/>
      <c r="U17" s="6"/>
      <c r="V17" s="6"/>
      <c r="W17" s="6"/>
      <c r="X17" s="7">
        <f>SUM(Deudores[[#This Row],[Pendientes de Radicar]:[Valor Ajuste Medición Posterior]])</f>
        <v>0</v>
      </c>
      <c r="Y1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 spans="1:25" x14ac:dyDescent="0.25">
      <c r="A18" s="1" t="s">
        <v>1013</v>
      </c>
      <c r="B18" s="1"/>
      <c r="C18" s="1"/>
      <c r="D18" s="8"/>
      <c r="E18" s="1">
        <v>7</v>
      </c>
      <c r="F18" s="1">
        <v>2</v>
      </c>
      <c r="G18" s="1">
        <v>1</v>
      </c>
      <c r="H18" s="1"/>
      <c r="I18" s="6"/>
      <c r="J18" s="6"/>
      <c r="K18" s="6"/>
      <c r="L18" s="6"/>
      <c r="M18" s="6"/>
      <c r="N18" s="6"/>
      <c r="O18" s="6"/>
      <c r="P18" s="6"/>
      <c r="Q18" s="6"/>
      <c r="R18" s="6"/>
      <c r="S18" s="6"/>
      <c r="T18" s="6"/>
      <c r="U18" s="6"/>
      <c r="V18" s="6"/>
      <c r="W18" s="6"/>
      <c r="X18" s="7">
        <f>SUM(Deudores[[#This Row],[Pendientes de Radicar]:[Valor Ajuste Medición Posterior]])</f>
        <v>0</v>
      </c>
      <c r="Y1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 spans="1:25" x14ac:dyDescent="0.25">
      <c r="A19" s="1" t="s">
        <v>1013</v>
      </c>
      <c r="B19" s="1"/>
      <c r="C19" s="1"/>
      <c r="D19" s="8"/>
      <c r="E19" s="1">
        <v>7</v>
      </c>
      <c r="F19" s="1">
        <v>2</v>
      </c>
      <c r="G19" s="1">
        <v>1</v>
      </c>
      <c r="H19" s="1"/>
      <c r="I19" s="6"/>
      <c r="J19" s="6"/>
      <c r="K19" s="6"/>
      <c r="L19" s="6"/>
      <c r="M19" s="6"/>
      <c r="N19" s="6"/>
      <c r="O19" s="6"/>
      <c r="P19" s="6"/>
      <c r="Q19" s="6"/>
      <c r="R19" s="6"/>
      <c r="S19" s="6"/>
      <c r="T19" s="6"/>
      <c r="U19" s="6"/>
      <c r="V19" s="6"/>
      <c r="W19" s="6"/>
      <c r="X19" s="7">
        <f>SUM(Deudores[[#This Row],[Pendientes de Radicar]:[Valor Ajuste Medición Posterior]])</f>
        <v>0</v>
      </c>
      <c r="Y1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 spans="1:25" x14ac:dyDescent="0.25">
      <c r="A20" s="1" t="s">
        <v>1013</v>
      </c>
      <c r="B20" s="1"/>
      <c r="C20" s="1"/>
      <c r="D20" s="8"/>
      <c r="E20" s="1">
        <v>7</v>
      </c>
      <c r="F20" s="1">
        <v>2</v>
      </c>
      <c r="G20" s="1">
        <v>1</v>
      </c>
      <c r="H20" s="1"/>
      <c r="I20" s="6"/>
      <c r="J20" s="6"/>
      <c r="K20" s="6"/>
      <c r="L20" s="6"/>
      <c r="M20" s="6"/>
      <c r="N20" s="6"/>
      <c r="O20" s="6"/>
      <c r="P20" s="6"/>
      <c r="Q20" s="6"/>
      <c r="R20" s="6"/>
      <c r="S20" s="6"/>
      <c r="T20" s="6"/>
      <c r="U20" s="6"/>
      <c r="V20" s="6"/>
      <c r="W20" s="6"/>
      <c r="X20" s="7">
        <f>SUM(Deudores[[#This Row],[Pendientes de Radicar]:[Valor Ajuste Medición Posterior]])</f>
        <v>0</v>
      </c>
      <c r="Y2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 spans="1:25" x14ac:dyDescent="0.25">
      <c r="A21" s="1" t="s">
        <v>1013</v>
      </c>
      <c r="B21" s="1"/>
      <c r="C21" s="1"/>
      <c r="D21" s="8"/>
      <c r="E21" s="1">
        <v>7</v>
      </c>
      <c r="F21" s="1">
        <v>2</v>
      </c>
      <c r="G21" s="1">
        <v>1</v>
      </c>
      <c r="H21" s="1"/>
      <c r="I21" s="6"/>
      <c r="J21" s="6"/>
      <c r="K21" s="6"/>
      <c r="L21" s="6"/>
      <c r="M21" s="6"/>
      <c r="N21" s="6"/>
      <c r="O21" s="6"/>
      <c r="P21" s="6"/>
      <c r="Q21" s="6"/>
      <c r="R21" s="6"/>
      <c r="S21" s="6"/>
      <c r="T21" s="6"/>
      <c r="U21" s="6"/>
      <c r="V21" s="6"/>
      <c r="W21" s="6"/>
      <c r="X21" s="7">
        <f>SUM(Deudores[[#This Row],[Pendientes de Radicar]:[Valor Ajuste Medición Posterior]])</f>
        <v>0</v>
      </c>
      <c r="Y2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 spans="1:25" x14ac:dyDescent="0.25">
      <c r="A22" s="1" t="s">
        <v>1013</v>
      </c>
      <c r="B22" s="1"/>
      <c r="C22" s="1"/>
      <c r="D22" s="8"/>
      <c r="E22" s="1">
        <v>7</v>
      </c>
      <c r="F22" s="1">
        <v>2</v>
      </c>
      <c r="G22" s="1">
        <v>1</v>
      </c>
      <c r="H22" s="1"/>
      <c r="I22" s="6"/>
      <c r="J22" s="6"/>
      <c r="K22" s="6"/>
      <c r="L22" s="6"/>
      <c r="M22" s="6"/>
      <c r="N22" s="6"/>
      <c r="O22" s="6"/>
      <c r="P22" s="6"/>
      <c r="Q22" s="6"/>
      <c r="R22" s="6"/>
      <c r="S22" s="6"/>
      <c r="T22" s="6"/>
      <c r="U22" s="6"/>
      <c r="V22" s="6"/>
      <c r="W22" s="6"/>
      <c r="X22" s="7">
        <f>SUM(Deudores[[#This Row],[Pendientes de Radicar]:[Valor Ajuste Medición Posterior]])</f>
        <v>0</v>
      </c>
      <c r="Y2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 spans="1:25" x14ac:dyDescent="0.25">
      <c r="A23" s="1" t="s">
        <v>1013</v>
      </c>
      <c r="B23" s="1"/>
      <c r="C23" s="1"/>
      <c r="D23" s="8"/>
      <c r="E23" s="1">
        <v>7</v>
      </c>
      <c r="F23" s="1">
        <v>2</v>
      </c>
      <c r="G23" s="1">
        <v>1</v>
      </c>
      <c r="H23" s="1"/>
      <c r="I23" s="6"/>
      <c r="J23" s="6"/>
      <c r="K23" s="6"/>
      <c r="L23" s="6"/>
      <c r="M23" s="6"/>
      <c r="N23" s="6"/>
      <c r="O23" s="6"/>
      <c r="P23" s="6"/>
      <c r="Q23" s="6"/>
      <c r="R23" s="6"/>
      <c r="S23" s="6"/>
      <c r="T23" s="6"/>
      <c r="U23" s="6"/>
      <c r="V23" s="6"/>
      <c r="W23" s="6"/>
      <c r="X23" s="7">
        <f>SUM(Deudores[[#This Row],[Pendientes de Radicar]:[Valor Ajuste Medición Posterior]])</f>
        <v>0</v>
      </c>
      <c r="Y2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 spans="1:25" x14ac:dyDescent="0.25">
      <c r="A24" s="1" t="s">
        <v>1013</v>
      </c>
      <c r="B24" s="1"/>
      <c r="C24" s="1"/>
      <c r="D24" s="8"/>
      <c r="E24" s="1">
        <v>7</v>
      </c>
      <c r="F24" s="1">
        <v>2</v>
      </c>
      <c r="G24" s="1">
        <v>1</v>
      </c>
      <c r="H24" s="1"/>
      <c r="I24" s="6"/>
      <c r="J24" s="6"/>
      <c r="K24" s="6"/>
      <c r="L24" s="6"/>
      <c r="M24" s="6"/>
      <c r="N24" s="6"/>
      <c r="O24" s="6"/>
      <c r="P24" s="6"/>
      <c r="Q24" s="6"/>
      <c r="R24" s="6"/>
      <c r="S24" s="6"/>
      <c r="T24" s="6"/>
      <c r="U24" s="6"/>
      <c r="V24" s="6"/>
      <c r="W24" s="6"/>
      <c r="X24" s="7">
        <f>SUM(Deudores[[#This Row],[Pendientes de Radicar]:[Valor Ajuste Medición Posterior]])</f>
        <v>0</v>
      </c>
      <c r="Y2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 spans="1:25" x14ac:dyDescent="0.25">
      <c r="A25" s="1" t="s">
        <v>1013</v>
      </c>
      <c r="B25" s="1"/>
      <c r="C25" s="1"/>
      <c r="D25" s="8"/>
      <c r="E25" s="1">
        <v>7</v>
      </c>
      <c r="F25" s="1">
        <v>2</v>
      </c>
      <c r="G25" s="1">
        <v>1</v>
      </c>
      <c r="H25" s="1"/>
      <c r="I25" s="6"/>
      <c r="J25" s="6"/>
      <c r="K25" s="6"/>
      <c r="L25" s="6"/>
      <c r="M25" s="6"/>
      <c r="N25" s="6"/>
      <c r="O25" s="6"/>
      <c r="P25" s="6"/>
      <c r="Q25" s="6"/>
      <c r="R25" s="6"/>
      <c r="S25" s="6"/>
      <c r="T25" s="6"/>
      <c r="U25" s="6"/>
      <c r="V25" s="6"/>
      <c r="W25" s="6"/>
      <c r="X25" s="7">
        <f>SUM(Deudores[[#This Row],[Pendientes de Radicar]:[Valor Ajuste Medición Posterior]])</f>
        <v>0</v>
      </c>
      <c r="Y2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 spans="1:25" x14ac:dyDescent="0.25">
      <c r="A26" s="1" t="s">
        <v>1013</v>
      </c>
      <c r="B26" s="1"/>
      <c r="C26" s="1"/>
      <c r="D26" s="8"/>
      <c r="E26" s="1">
        <v>7</v>
      </c>
      <c r="F26" s="1">
        <v>2</v>
      </c>
      <c r="G26" s="1">
        <v>1</v>
      </c>
      <c r="H26" s="1"/>
      <c r="I26" s="6"/>
      <c r="J26" s="6"/>
      <c r="K26" s="6"/>
      <c r="L26" s="6"/>
      <c r="M26" s="6"/>
      <c r="N26" s="6"/>
      <c r="O26" s="6"/>
      <c r="P26" s="6"/>
      <c r="Q26" s="6"/>
      <c r="R26" s="6"/>
      <c r="S26" s="6"/>
      <c r="T26" s="6"/>
      <c r="U26" s="6"/>
      <c r="V26" s="6"/>
      <c r="W26" s="6"/>
      <c r="X26" s="7">
        <f>SUM(Deudores[[#This Row],[Pendientes de Radicar]:[Valor Ajuste Medición Posterior]])</f>
        <v>0</v>
      </c>
      <c r="Y2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 spans="1:25" x14ac:dyDescent="0.25">
      <c r="A27" s="1" t="s">
        <v>1013</v>
      </c>
      <c r="B27" s="1"/>
      <c r="C27" s="1"/>
      <c r="D27" s="8"/>
      <c r="E27" s="1">
        <v>7</v>
      </c>
      <c r="F27" s="1">
        <v>2</v>
      </c>
      <c r="G27" s="1">
        <v>1</v>
      </c>
      <c r="H27" s="1"/>
      <c r="I27" s="6"/>
      <c r="J27" s="6"/>
      <c r="K27" s="6"/>
      <c r="L27" s="6"/>
      <c r="M27" s="6"/>
      <c r="N27" s="6"/>
      <c r="O27" s="6"/>
      <c r="P27" s="6"/>
      <c r="Q27" s="6"/>
      <c r="R27" s="6"/>
      <c r="S27" s="6"/>
      <c r="T27" s="6"/>
      <c r="U27" s="6"/>
      <c r="V27" s="6"/>
      <c r="W27" s="6"/>
      <c r="X27" s="7">
        <f>SUM(Deudores[[#This Row],[Pendientes de Radicar]:[Valor Ajuste Medición Posterior]])</f>
        <v>0</v>
      </c>
      <c r="Y2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 spans="1:25" x14ac:dyDescent="0.25">
      <c r="A28" s="1" t="s">
        <v>1013</v>
      </c>
      <c r="B28" s="1"/>
      <c r="C28" s="1"/>
      <c r="D28" s="8"/>
      <c r="E28" s="1">
        <v>7</v>
      </c>
      <c r="F28" s="1">
        <v>2</v>
      </c>
      <c r="G28" s="1">
        <v>1</v>
      </c>
      <c r="H28" s="1"/>
      <c r="I28" s="6"/>
      <c r="J28" s="6"/>
      <c r="K28" s="6"/>
      <c r="L28" s="6"/>
      <c r="M28" s="6"/>
      <c r="N28" s="6"/>
      <c r="O28" s="6"/>
      <c r="P28" s="6"/>
      <c r="Q28" s="6"/>
      <c r="R28" s="6"/>
      <c r="S28" s="6"/>
      <c r="T28" s="6"/>
      <c r="U28" s="6"/>
      <c r="V28" s="6"/>
      <c r="W28" s="6"/>
      <c r="X28" s="7">
        <f>SUM(Deudores[[#This Row],[Pendientes de Radicar]:[Valor Ajuste Medición Posterior]])</f>
        <v>0</v>
      </c>
      <c r="Y2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 spans="1:25" x14ac:dyDescent="0.25">
      <c r="A29" s="1" t="s">
        <v>1013</v>
      </c>
      <c r="B29" s="1"/>
      <c r="C29" s="1"/>
      <c r="D29" s="8"/>
      <c r="E29" s="1">
        <v>7</v>
      </c>
      <c r="F29" s="1">
        <v>2</v>
      </c>
      <c r="G29" s="1">
        <v>1</v>
      </c>
      <c r="H29" s="1"/>
      <c r="I29" s="6"/>
      <c r="J29" s="6"/>
      <c r="K29" s="6"/>
      <c r="L29" s="6"/>
      <c r="M29" s="6"/>
      <c r="N29" s="6"/>
      <c r="O29" s="6"/>
      <c r="P29" s="6"/>
      <c r="Q29" s="6"/>
      <c r="R29" s="6"/>
      <c r="S29" s="6"/>
      <c r="T29" s="6"/>
      <c r="U29" s="6"/>
      <c r="V29" s="6"/>
      <c r="W29" s="6"/>
      <c r="X29" s="7">
        <f>SUM(Deudores[[#This Row],[Pendientes de Radicar]:[Valor Ajuste Medición Posterior]])</f>
        <v>0</v>
      </c>
      <c r="Y2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 spans="1:25" x14ac:dyDescent="0.25">
      <c r="A30" s="1" t="s">
        <v>1013</v>
      </c>
      <c r="B30" s="1"/>
      <c r="C30" s="1"/>
      <c r="D30" s="8"/>
      <c r="E30" s="1">
        <v>7</v>
      </c>
      <c r="F30" s="1">
        <v>2</v>
      </c>
      <c r="G30" s="1">
        <v>1</v>
      </c>
      <c r="H30" s="1"/>
      <c r="I30" s="6"/>
      <c r="J30" s="6"/>
      <c r="K30" s="6"/>
      <c r="L30" s="6"/>
      <c r="M30" s="6"/>
      <c r="N30" s="6"/>
      <c r="O30" s="6"/>
      <c r="P30" s="6"/>
      <c r="Q30" s="6"/>
      <c r="R30" s="6"/>
      <c r="S30" s="6"/>
      <c r="T30" s="6"/>
      <c r="U30" s="6"/>
      <c r="V30" s="6"/>
      <c r="W30" s="6"/>
      <c r="X30" s="7">
        <f>SUM(Deudores[[#This Row],[Pendientes de Radicar]:[Valor Ajuste Medición Posterior]])</f>
        <v>0</v>
      </c>
      <c r="Y3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 spans="1:25" x14ac:dyDescent="0.25">
      <c r="A31" s="1" t="s">
        <v>1013</v>
      </c>
      <c r="B31" s="1"/>
      <c r="C31" s="1"/>
      <c r="D31" s="8"/>
      <c r="E31" s="1">
        <v>7</v>
      </c>
      <c r="F31" s="1">
        <v>2</v>
      </c>
      <c r="G31" s="1">
        <v>1</v>
      </c>
      <c r="H31" s="1"/>
      <c r="I31" s="6"/>
      <c r="J31" s="6"/>
      <c r="K31" s="6"/>
      <c r="L31" s="6"/>
      <c r="M31" s="6"/>
      <c r="N31" s="6"/>
      <c r="O31" s="6"/>
      <c r="P31" s="6"/>
      <c r="Q31" s="6"/>
      <c r="R31" s="6"/>
      <c r="S31" s="6"/>
      <c r="T31" s="6"/>
      <c r="U31" s="6"/>
      <c r="V31" s="6"/>
      <c r="W31" s="6"/>
      <c r="X31" s="7">
        <f>SUM(Deudores[[#This Row],[Pendientes de Radicar]:[Valor Ajuste Medición Posterior]])</f>
        <v>0</v>
      </c>
      <c r="Y3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 spans="1:25" x14ac:dyDescent="0.25">
      <c r="A32" s="1" t="s">
        <v>1013</v>
      </c>
      <c r="B32" s="1"/>
      <c r="C32" s="1"/>
      <c r="D32" s="8"/>
      <c r="E32" s="1">
        <v>7</v>
      </c>
      <c r="F32" s="1">
        <v>2</v>
      </c>
      <c r="G32" s="1">
        <v>1</v>
      </c>
      <c r="H32" s="1"/>
      <c r="I32" s="6"/>
      <c r="J32" s="6"/>
      <c r="K32" s="6"/>
      <c r="L32" s="6"/>
      <c r="M32" s="6"/>
      <c r="N32" s="6"/>
      <c r="O32" s="6"/>
      <c r="P32" s="6"/>
      <c r="Q32" s="6"/>
      <c r="R32" s="6"/>
      <c r="S32" s="6"/>
      <c r="T32" s="6"/>
      <c r="U32" s="6"/>
      <c r="V32" s="6"/>
      <c r="W32" s="6"/>
      <c r="X32" s="7">
        <f>SUM(Deudores[[#This Row],[Pendientes de Radicar]:[Valor Ajuste Medición Posterior]])</f>
        <v>0</v>
      </c>
      <c r="Y3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 spans="1:25" x14ac:dyDescent="0.25">
      <c r="A33" s="1" t="s">
        <v>1013</v>
      </c>
      <c r="B33" s="1"/>
      <c r="C33" s="1"/>
      <c r="D33" s="8"/>
      <c r="E33" s="1">
        <v>7</v>
      </c>
      <c r="F33" s="1">
        <v>2</v>
      </c>
      <c r="G33" s="1">
        <v>1</v>
      </c>
      <c r="H33" s="1"/>
      <c r="I33" s="6"/>
      <c r="J33" s="6"/>
      <c r="K33" s="6"/>
      <c r="L33" s="6"/>
      <c r="M33" s="6"/>
      <c r="N33" s="6"/>
      <c r="O33" s="6"/>
      <c r="P33" s="6"/>
      <c r="Q33" s="6"/>
      <c r="R33" s="6"/>
      <c r="S33" s="6"/>
      <c r="T33" s="6"/>
      <c r="U33" s="6"/>
      <c r="V33" s="6"/>
      <c r="W33" s="6"/>
      <c r="X33" s="7">
        <f>SUM(Deudores[[#This Row],[Pendientes de Radicar]:[Valor Ajuste Medición Posterior]])</f>
        <v>0</v>
      </c>
      <c r="Y3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 spans="1:25" x14ac:dyDescent="0.25">
      <c r="A34" s="1" t="s">
        <v>1013</v>
      </c>
      <c r="B34" s="1"/>
      <c r="C34" s="1"/>
      <c r="D34" s="8"/>
      <c r="E34" s="1">
        <v>7</v>
      </c>
      <c r="F34" s="1">
        <v>2</v>
      </c>
      <c r="G34" s="1">
        <v>1</v>
      </c>
      <c r="H34" s="1"/>
      <c r="I34" s="6"/>
      <c r="J34" s="6"/>
      <c r="K34" s="6"/>
      <c r="L34" s="6"/>
      <c r="M34" s="6"/>
      <c r="N34" s="6"/>
      <c r="O34" s="6"/>
      <c r="P34" s="6"/>
      <c r="Q34" s="6"/>
      <c r="R34" s="6"/>
      <c r="S34" s="6"/>
      <c r="T34" s="6"/>
      <c r="U34" s="6"/>
      <c r="V34" s="6"/>
      <c r="W34" s="6"/>
      <c r="X34" s="7">
        <f>SUM(Deudores[[#This Row],[Pendientes de Radicar]:[Valor Ajuste Medición Posterior]])</f>
        <v>0</v>
      </c>
      <c r="Y3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 spans="1:25" x14ac:dyDescent="0.25">
      <c r="A35" s="1" t="s">
        <v>1013</v>
      </c>
      <c r="B35" s="1"/>
      <c r="C35" s="1"/>
      <c r="D35" s="8"/>
      <c r="E35" s="1">
        <v>7</v>
      </c>
      <c r="F35" s="1">
        <v>2</v>
      </c>
      <c r="G35" s="1">
        <v>1</v>
      </c>
      <c r="H35" s="1"/>
      <c r="I35" s="6"/>
      <c r="J35" s="6"/>
      <c r="K35" s="6"/>
      <c r="L35" s="6"/>
      <c r="M35" s="6"/>
      <c r="N35" s="6"/>
      <c r="O35" s="6"/>
      <c r="P35" s="6"/>
      <c r="Q35" s="6"/>
      <c r="R35" s="6"/>
      <c r="S35" s="6"/>
      <c r="T35" s="6"/>
      <c r="U35" s="6"/>
      <c r="V35" s="6"/>
      <c r="W35" s="6"/>
      <c r="X35" s="7">
        <f>SUM(Deudores[[#This Row],[Pendientes de Radicar]:[Valor Ajuste Medición Posterior]])</f>
        <v>0</v>
      </c>
      <c r="Y3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 spans="1:25" x14ac:dyDescent="0.25">
      <c r="A36" s="1" t="s">
        <v>1013</v>
      </c>
      <c r="B36" s="1"/>
      <c r="C36" s="1"/>
      <c r="D36" s="8"/>
      <c r="E36" s="1">
        <v>7</v>
      </c>
      <c r="F36" s="1">
        <v>2</v>
      </c>
      <c r="G36" s="1">
        <v>1</v>
      </c>
      <c r="H36" s="1"/>
      <c r="I36" s="6"/>
      <c r="J36" s="6"/>
      <c r="K36" s="6"/>
      <c r="L36" s="6"/>
      <c r="M36" s="6"/>
      <c r="N36" s="6"/>
      <c r="O36" s="6"/>
      <c r="P36" s="6"/>
      <c r="Q36" s="6"/>
      <c r="R36" s="6"/>
      <c r="S36" s="6"/>
      <c r="T36" s="6"/>
      <c r="U36" s="6"/>
      <c r="V36" s="6"/>
      <c r="W36" s="6"/>
      <c r="X36" s="7">
        <f>SUM(Deudores[[#This Row],[Pendientes de Radicar]:[Valor Ajuste Medición Posterior]])</f>
        <v>0</v>
      </c>
      <c r="Y3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 spans="1:25" x14ac:dyDescent="0.25">
      <c r="A37" s="1" t="s">
        <v>1013</v>
      </c>
      <c r="B37" s="1"/>
      <c r="C37" s="1"/>
      <c r="D37" s="8"/>
      <c r="E37" s="1">
        <v>7</v>
      </c>
      <c r="F37" s="1">
        <v>2</v>
      </c>
      <c r="G37" s="1">
        <v>1</v>
      </c>
      <c r="H37" s="1"/>
      <c r="I37" s="6"/>
      <c r="J37" s="6"/>
      <c r="K37" s="6"/>
      <c r="L37" s="6"/>
      <c r="M37" s="6"/>
      <c r="N37" s="6"/>
      <c r="O37" s="6"/>
      <c r="P37" s="6"/>
      <c r="Q37" s="6"/>
      <c r="R37" s="6"/>
      <c r="S37" s="6"/>
      <c r="T37" s="6"/>
      <c r="U37" s="6"/>
      <c r="V37" s="6"/>
      <c r="W37" s="6"/>
      <c r="X37" s="7">
        <f>SUM(Deudores[[#This Row],[Pendientes de Radicar]:[Valor Ajuste Medición Posterior]])</f>
        <v>0</v>
      </c>
      <c r="Y3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 spans="1:25" x14ac:dyDescent="0.25">
      <c r="A38" s="1" t="s">
        <v>1013</v>
      </c>
      <c r="B38" s="1"/>
      <c r="C38" s="1"/>
      <c r="D38" s="8"/>
      <c r="E38" s="1">
        <v>7</v>
      </c>
      <c r="F38" s="1">
        <v>2</v>
      </c>
      <c r="G38" s="1">
        <v>1</v>
      </c>
      <c r="H38" s="1"/>
      <c r="I38" s="6"/>
      <c r="J38" s="6"/>
      <c r="K38" s="6"/>
      <c r="L38" s="6"/>
      <c r="M38" s="6"/>
      <c r="N38" s="6"/>
      <c r="O38" s="6"/>
      <c r="P38" s="6"/>
      <c r="Q38" s="6"/>
      <c r="R38" s="6"/>
      <c r="S38" s="6"/>
      <c r="T38" s="6"/>
      <c r="U38" s="6"/>
      <c r="V38" s="6"/>
      <c r="W38" s="6"/>
      <c r="X38" s="7">
        <f>SUM(Deudores[[#This Row],[Pendientes de Radicar]:[Valor Ajuste Medición Posterior]])</f>
        <v>0</v>
      </c>
      <c r="Y3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 spans="1:25" x14ac:dyDescent="0.25">
      <c r="A39" s="1" t="s">
        <v>1013</v>
      </c>
      <c r="B39" s="1"/>
      <c r="C39" s="1"/>
      <c r="D39" s="8"/>
      <c r="E39" s="1">
        <v>7</v>
      </c>
      <c r="F39" s="1">
        <v>2</v>
      </c>
      <c r="G39" s="1">
        <v>1</v>
      </c>
      <c r="H39" s="1"/>
      <c r="I39" s="6"/>
      <c r="J39" s="6"/>
      <c r="K39" s="6"/>
      <c r="L39" s="6"/>
      <c r="M39" s="6"/>
      <c r="N39" s="6"/>
      <c r="O39" s="6"/>
      <c r="P39" s="6"/>
      <c r="Q39" s="6"/>
      <c r="R39" s="6"/>
      <c r="S39" s="6"/>
      <c r="T39" s="6"/>
      <c r="U39" s="6"/>
      <c r="V39" s="6"/>
      <c r="W39" s="6"/>
      <c r="X39" s="7">
        <f>SUM(Deudores[[#This Row],[Pendientes de Radicar]:[Valor Ajuste Medición Posterior]])</f>
        <v>0</v>
      </c>
      <c r="Y3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 spans="1:25" x14ac:dyDescent="0.25">
      <c r="A40" s="1" t="s">
        <v>1013</v>
      </c>
      <c r="B40" s="1"/>
      <c r="C40" s="1"/>
      <c r="D40" s="8"/>
      <c r="E40" s="1">
        <v>7</v>
      </c>
      <c r="F40" s="1">
        <v>2</v>
      </c>
      <c r="G40" s="1">
        <v>1</v>
      </c>
      <c r="H40" s="1"/>
      <c r="I40" s="6"/>
      <c r="J40" s="6"/>
      <c r="K40" s="6"/>
      <c r="L40" s="6"/>
      <c r="M40" s="6"/>
      <c r="N40" s="6"/>
      <c r="O40" s="6"/>
      <c r="P40" s="6"/>
      <c r="Q40" s="6"/>
      <c r="R40" s="6"/>
      <c r="S40" s="6"/>
      <c r="T40" s="6"/>
      <c r="U40" s="6"/>
      <c r="V40" s="6"/>
      <c r="W40" s="6"/>
      <c r="X40" s="7">
        <f>SUM(Deudores[[#This Row],[Pendientes de Radicar]:[Valor Ajuste Medición Posterior]])</f>
        <v>0</v>
      </c>
      <c r="Y4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 spans="1:25" x14ac:dyDescent="0.25">
      <c r="A41" s="1" t="s">
        <v>1013</v>
      </c>
      <c r="B41" s="1"/>
      <c r="C41" s="1"/>
      <c r="D41" s="8"/>
      <c r="E41" s="1">
        <v>7</v>
      </c>
      <c r="F41" s="1">
        <v>2</v>
      </c>
      <c r="G41" s="1">
        <v>1</v>
      </c>
      <c r="H41" s="1"/>
      <c r="I41" s="6"/>
      <c r="J41" s="6"/>
      <c r="K41" s="6"/>
      <c r="L41" s="6"/>
      <c r="M41" s="6"/>
      <c r="N41" s="6"/>
      <c r="O41" s="6"/>
      <c r="P41" s="6"/>
      <c r="Q41" s="6"/>
      <c r="R41" s="6"/>
      <c r="S41" s="6"/>
      <c r="T41" s="6"/>
      <c r="U41" s="6"/>
      <c r="V41" s="6"/>
      <c r="W41" s="6"/>
      <c r="X41" s="7">
        <f>SUM(Deudores[[#This Row],[Pendientes de Radicar]:[Valor Ajuste Medición Posterior]])</f>
        <v>0</v>
      </c>
      <c r="Y4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 spans="1:25" x14ac:dyDescent="0.25">
      <c r="A42" s="1" t="s">
        <v>1013</v>
      </c>
      <c r="B42" s="1"/>
      <c r="C42" s="1"/>
      <c r="D42" s="8"/>
      <c r="E42" s="1">
        <v>7</v>
      </c>
      <c r="F42" s="1">
        <v>2</v>
      </c>
      <c r="G42" s="1">
        <v>1</v>
      </c>
      <c r="H42" s="1"/>
      <c r="I42" s="6"/>
      <c r="J42" s="6"/>
      <c r="K42" s="6"/>
      <c r="L42" s="6"/>
      <c r="M42" s="6"/>
      <c r="N42" s="6"/>
      <c r="O42" s="6"/>
      <c r="P42" s="6"/>
      <c r="Q42" s="6"/>
      <c r="R42" s="6"/>
      <c r="S42" s="6"/>
      <c r="T42" s="6"/>
      <c r="U42" s="6"/>
      <c r="V42" s="6"/>
      <c r="W42" s="6"/>
      <c r="X42" s="7">
        <f>SUM(Deudores[[#This Row],[Pendientes de Radicar]:[Valor Ajuste Medición Posterior]])</f>
        <v>0</v>
      </c>
      <c r="Y4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 spans="1:25" x14ac:dyDescent="0.25">
      <c r="A43" s="1" t="s">
        <v>1013</v>
      </c>
      <c r="B43" s="1"/>
      <c r="C43" s="1"/>
      <c r="D43" s="8"/>
      <c r="E43" s="1">
        <v>7</v>
      </c>
      <c r="F43" s="1">
        <v>2</v>
      </c>
      <c r="G43" s="1">
        <v>1</v>
      </c>
      <c r="H43" s="1"/>
      <c r="I43" s="6"/>
      <c r="J43" s="6"/>
      <c r="K43" s="6"/>
      <c r="L43" s="6"/>
      <c r="M43" s="6"/>
      <c r="N43" s="6"/>
      <c r="O43" s="6"/>
      <c r="P43" s="6"/>
      <c r="Q43" s="6"/>
      <c r="R43" s="6"/>
      <c r="S43" s="6"/>
      <c r="T43" s="6"/>
      <c r="U43" s="6"/>
      <c r="V43" s="6"/>
      <c r="W43" s="6"/>
      <c r="X43" s="7">
        <f>SUM(Deudores[[#This Row],[Pendientes de Radicar]:[Valor Ajuste Medición Posterior]])</f>
        <v>0</v>
      </c>
      <c r="Y4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 spans="1:25" x14ac:dyDescent="0.25">
      <c r="A44" s="1" t="s">
        <v>1013</v>
      </c>
      <c r="B44" s="1"/>
      <c r="C44" s="1"/>
      <c r="D44" s="8"/>
      <c r="E44" s="1">
        <v>7</v>
      </c>
      <c r="F44" s="1">
        <v>2</v>
      </c>
      <c r="G44" s="1">
        <v>1</v>
      </c>
      <c r="H44" s="1"/>
      <c r="I44" s="6"/>
      <c r="J44" s="6"/>
      <c r="K44" s="6"/>
      <c r="L44" s="6"/>
      <c r="M44" s="6"/>
      <c r="N44" s="6"/>
      <c r="O44" s="6"/>
      <c r="P44" s="6"/>
      <c r="Q44" s="6"/>
      <c r="R44" s="6"/>
      <c r="S44" s="6"/>
      <c r="T44" s="6"/>
      <c r="U44" s="6"/>
      <c r="V44" s="6"/>
      <c r="W44" s="6"/>
      <c r="X44" s="7">
        <f>SUM(Deudores[[#This Row],[Pendientes de Radicar]:[Valor Ajuste Medición Posterior]])</f>
        <v>0</v>
      </c>
      <c r="Y4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 spans="1:25" x14ac:dyDescent="0.25">
      <c r="A45" s="1" t="s">
        <v>1013</v>
      </c>
      <c r="B45" s="1"/>
      <c r="C45" s="1"/>
      <c r="D45" s="8"/>
      <c r="E45" s="1">
        <v>7</v>
      </c>
      <c r="F45" s="1">
        <v>2</v>
      </c>
      <c r="G45" s="1">
        <v>1</v>
      </c>
      <c r="H45" s="1"/>
      <c r="I45" s="6"/>
      <c r="J45" s="6"/>
      <c r="K45" s="6"/>
      <c r="L45" s="6"/>
      <c r="M45" s="6"/>
      <c r="N45" s="6"/>
      <c r="O45" s="6"/>
      <c r="P45" s="6"/>
      <c r="Q45" s="6"/>
      <c r="R45" s="6"/>
      <c r="S45" s="6"/>
      <c r="T45" s="6"/>
      <c r="U45" s="6"/>
      <c r="V45" s="6"/>
      <c r="W45" s="6"/>
      <c r="X45" s="7">
        <f>SUM(Deudores[[#This Row],[Pendientes de Radicar]:[Valor Ajuste Medición Posterior]])</f>
        <v>0</v>
      </c>
      <c r="Y4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 spans="1:25" x14ac:dyDescent="0.25">
      <c r="A46" s="1" t="s">
        <v>1013</v>
      </c>
      <c r="B46" s="1"/>
      <c r="C46" s="1"/>
      <c r="D46" s="8"/>
      <c r="E46" s="1">
        <v>7</v>
      </c>
      <c r="F46" s="1">
        <v>2</v>
      </c>
      <c r="G46" s="1">
        <v>1</v>
      </c>
      <c r="H46" s="1"/>
      <c r="I46" s="6"/>
      <c r="J46" s="6"/>
      <c r="K46" s="6"/>
      <c r="L46" s="6"/>
      <c r="M46" s="6"/>
      <c r="N46" s="6"/>
      <c r="O46" s="6"/>
      <c r="P46" s="6"/>
      <c r="Q46" s="6"/>
      <c r="R46" s="6"/>
      <c r="S46" s="6"/>
      <c r="T46" s="6"/>
      <c r="U46" s="6"/>
      <c r="V46" s="6"/>
      <c r="W46" s="6"/>
      <c r="X46" s="7">
        <f>SUM(Deudores[[#This Row],[Pendientes de Radicar]:[Valor Ajuste Medición Posterior]])</f>
        <v>0</v>
      </c>
      <c r="Y4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 spans="1:25" x14ac:dyDescent="0.25">
      <c r="A47" s="1" t="s">
        <v>1013</v>
      </c>
      <c r="B47" s="1"/>
      <c r="C47" s="1"/>
      <c r="D47" s="8"/>
      <c r="E47" s="1">
        <v>7</v>
      </c>
      <c r="F47" s="1">
        <v>2</v>
      </c>
      <c r="G47" s="1">
        <v>1</v>
      </c>
      <c r="H47" s="1"/>
      <c r="I47" s="6"/>
      <c r="J47" s="6"/>
      <c r="K47" s="6"/>
      <c r="L47" s="6"/>
      <c r="M47" s="6"/>
      <c r="N47" s="6"/>
      <c r="O47" s="6"/>
      <c r="P47" s="6"/>
      <c r="Q47" s="6"/>
      <c r="R47" s="6"/>
      <c r="S47" s="6"/>
      <c r="T47" s="6"/>
      <c r="U47" s="6"/>
      <c r="V47" s="6"/>
      <c r="W47" s="6"/>
      <c r="X47" s="7">
        <f>SUM(Deudores[[#This Row],[Pendientes de Radicar]:[Valor Ajuste Medición Posterior]])</f>
        <v>0</v>
      </c>
      <c r="Y4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 spans="1:25" x14ac:dyDescent="0.25">
      <c r="A48" s="1" t="s">
        <v>1013</v>
      </c>
      <c r="B48" s="1"/>
      <c r="C48" s="1"/>
      <c r="D48" s="8"/>
      <c r="E48" s="1">
        <v>7</v>
      </c>
      <c r="F48" s="1">
        <v>2</v>
      </c>
      <c r="G48" s="1">
        <v>1</v>
      </c>
      <c r="H48" s="1"/>
      <c r="I48" s="6"/>
      <c r="J48" s="6"/>
      <c r="K48" s="6"/>
      <c r="L48" s="6"/>
      <c r="M48" s="6"/>
      <c r="N48" s="6"/>
      <c r="O48" s="6"/>
      <c r="P48" s="6"/>
      <c r="Q48" s="6"/>
      <c r="R48" s="6"/>
      <c r="S48" s="6"/>
      <c r="T48" s="6"/>
      <c r="U48" s="6"/>
      <c r="V48" s="6"/>
      <c r="W48" s="6"/>
      <c r="X48" s="7">
        <f>SUM(Deudores[[#This Row],[Pendientes de Radicar]:[Valor Ajuste Medición Posterior]])</f>
        <v>0</v>
      </c>
      <c r="Y4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 spans="1:25" x14ac:dyDescent="0.25">
      <c r="A49" s="1" t="s">
        <v>1013</v>
      </c>
      <c r="B49" s="1"/>
      <c r="C49" s="1"/>
      <c r="D49" s="8"/>
      <c r="E49" s="1">
        <v>7</v>
      </c>
      <c r="F49" s="1">
        <v>2</v>
      </c>
      <c r="G49" s="1">
        <v>1</v>
      </c>
      <c r="H49" s="1"/>
      <c r="I49" s="6"/>
      <c r="J49" s="6"/>
      <c r="K49" s="6"/>
      <c r="L49" s="6"/>
      <c r="M49" s="6"/>
      <c r="N49" s="6"/>
      <c r="O49" s="6"/>
      <c r="P49" s="6"/>
      <c r="Q49" s="6"/>
      <c r="R49" s="6"/>
      <c r="S49" s="6"/>
      <c r="T49" s="6"/>
      <c r="U49" s="6"/>
      <c r="V49" s="6"/>
      <c r="W49" s="6"/>
      <c r="X49" s="7">
        <f>SUM(Deudores[[#This Row],[Pendientes de Radicar]:[Valor Ajuste Medición Posterior]])</f>
        <v>0</v>
      </c>
      <c r="Y4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0" spans="1:25" x14ac:dyDescent="0.25">
      <c r="A50" s="1" t="s">
        <v>1013</v>
      </c>
      <c r="B50" s="1"/>
      <c r="C50" s="1"/>
      <c r="D50" s="8"/>
      <c r="E50" s="1">
        <v>7</v>
      </c>
      <c r="F50" s="1">
        <v>2</v>
      </c>
      <c r="G50" s="1">
        <v>1</v>
      </c>
      <c r="H50" s="1"/>
      <c r="I50" s="6"/>
      <c r="J50" s="6"/>
      <c r="K50" s="6"/>
      <c r="L50" s="6"/>
      <c r="M50" s="6"/>
      <c r="N50" s="6"/>
      <c r="O50" s="6"/>
      <c r="P50" s="6"/>
      <c r="Q50" s="6"/>
      <c r="R50" s="6"/>
      <c r="S50" s="6"/>
      <c r="T50" s="6"/>
      <c r="U50" s="6"/>
      <c r="V50" s="6"/>
      <c r="W50" s="6"/>
      <c r="X50" s="7">
        <f>SUM(Deudores[[#This Row],[Pendientes de Radicar]:[Valor Ajuste Medición Posterior]])</f>
        <v>0</v>
      </c>
      <c r="Y5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1" spans="1:25" x14ac:dyDescent="0.25">
      <c r="A51" s="1" t="s">
        <v>1013</v>
      </c>
      <c r="B51" s="1"/>
      <c r="C51" s="1"/>
      <c r="D51" s="8"/>
      <c r="E51" s="1">
        <v>7</v>
      </c>
      <c r="F51" s="1">
        <v>2</v>
      </c>
      <c r="G51" s="1">
        <v>1</v>
      </c>
      <c r="H51" s="1"/>
      <c r="I51" s="6"/>
      <c r="J51" s="6"/>
      <c r="K51" s="6"/>
      <c r="L51" s="6"/>
      <c r="M51" s="6"/>
      <c r="N51" s="6"/>
      <c r="O51" s="6"/>
      <c r="P51" s="6"/>
      <c r="Q51" s="6"/>
      <c r="R51" s="6"/>
      <c r="S51" s="6"/>
      <c r="T51" s="6"/>
      <c r="U51" s="6"/>
      <c r="V51" s="6"/>
      <c r="W51" s="6"/>
      <c r="X51" s="7">
        <f>SUM(Deudores[[#This Row],[Pendientes de Radicar]:[Valor Ajuste Medición Posterior]])</f>
        <v>0</v>
      </c>
      <c r="Y5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2" spans="1:25" x14ac:dyDescent="0.25">
      <c r="A52" s="1" t="s">
        <v>1013</v>
      </c>
      <c r="B52" s="1"/>
      <c r="C52" s="1"/>
      <c r="D52" s="8"/>
      <c r="E52" s="1">
        <v>7</v>
      </c>
      <c r="F52" s="1">
        <v>2</v>
      </c>
      <c r="G52" s="1">
        <v>1</v>
      </c>
      <c r="H52" s="1"/>
      <c r="I52" s="6"/>
      <c r="J52" s="6"/>
      <c r="K52" s="6"/>
      <c r="L52" s="6"/>
      <c r="M52" s="6"/>
      <c r="N52" s="6"/>
      <c r="O52" s="6"/>
      <c r="P52" s="6"/>
      <c r="Q52" s="6"/>
      <c r="R52" s="6"/>
      <c r="S52" s="6"/>
      <c r="T52" s="6"/>
      <c r="U52" s="6"/>
      <c r="V52" s="6"/>
      <c r="W52" s="6"/>
      <c r="X52" s="7">
        <f>SUM(Deudores[[#This Row],[Pendientes de Radicar]:[Valor Ajuste Medición Posterior]])</f>
        <v>0</v>
      </c>
      <c r="Y5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3" spans="1:25" x14ac:dyDescent="0.25">
      <c r="A53" s="1" t="s">
        <v>1013</v>
      </c>
      <c r="B53" s="1"/>
      <c r="C53" s="1"/>
      <c r="D53" s="8"/>
      <c r="E53" s="1">
        <v>7</v>
      </c>
      <c r="F53" s="1">
        <v>2</v>
      </c>
      <c r="G53" s="1">
        <v>1</v>
      </c>
      <c r="H53" s="1"/>
      <c r="I53" s="6"/>
      <c r="J53" s="6"/>
      <c r="K53" s="6"/>
      <c r="L53" s="6"/>
      <c r="M53" s="6"/>
      <c r="N53" s="6"/>
      <c r="O53" s="6"/>
      <c r="P53" s="6"/>
      <c r="Q53" s="6"/>
      <c r="R53" s="6"/>
      <c r="S53" s="6"/>
      <c r="T53" s="6"/>
      <c r="U53" s="6"/>
      <c r="V53" s="6"/>
      <c r="W53" s="6"/>
      <c r="X53" s="7">
        <f>SUM(Deudores[[#This Row],[Pendientes de Radicar]:[Valor Ajuste Medición Posterior]])</f>
        <v>0</v>
      </c>
      <c r="Y5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4" spans="1:25" x14ac:dyDescent="0.25">
      <c r="A54" s="1" t="s">
        <v>1013</v>
      </c>
      <c r="B54" s="1"/>
      <c r="C54" s="1"/>
      <c r="D54" s="8"/>
      <c r="E54" s="1">
        <v>7</v>
      </c>
      <c r="F54" s="1">
        <v>2</v>
      </c>
      <c r="G54" s="1">
        <v>1</v>
      </c>
      <c r="H54" s="1"/>
      <c r="I54" s="6"/>
      <c r="J54" s="6"/>
      <c r="K54" s="6"/>
      <c r="L54" s="6"/>
      <c r="M54" s="6"/>
      <c r="N54" s="6"/>
      <c r="O54" s="6"/>
      <c r="P54" s="6"/>
      <c r="Q54" s="6"/>
      <c r="R54" s="6"/>
      <c r="S54" s="6"/>
      <c r="T54" s="6"/>
      <c r="U54" s="6"/>
      <c r="V54" s="6"/>
      <c r="W54" s="6"/>
      <c r="X54" s="7">
        <f>SUM(Deudores[[#This Row],[Pendientes de Radicar]:[Valor Ajuste Medición Posterior]])</f>
        <v>0</v>
      </c>
      <c r="Y5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5" spans="1:25" x14ac:dyDescent="0.25">
      <c r="A55" s="1" t="s">
        <v>1013</v>
      </c>
      <c r="B55" s="1"/>
      <c r="C55" s="1"/>
      <c r="D55" s="8"/>
      <c r="E55" s="1">
        <v>7</v>
      </c>
      <c r="F55" s="1">
        <v>2</v>
      </c>
      <c r="G55" s="1">
        <v>1</v>
      </c>
      <c r="H55" s="1"/>
      <c r="I55" s="6"/>
      <c r="J55" s="6"/>
      <c r="K55" s="6"/>
      <c r="L55" s="6"/>
      <c r="M55" s="6"/>
      <c r="N55" s="6"/>
      <c r="O55" s="6"/>
      <c r="P55" s="6"/>
      <c r="Q55" s="6"/>
      <c r="R55" s="6"/>
      <c r="S55" s="6"/>
      <c r="T55" s="6"/>
      <c r="U55" s="6"/>
      <c r="V55" s="6"/>
      <c r="W55" s="6"/>
      <c r="X55" s="7">
        <f>SUM(Deudores[[#This Row],[Pendientes de Radicar]:[Valor Ajuste Medición Posterior]])</f>
        <v>0</v>
      </c>
      <c r="Y5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6" spans="1:25" x14ac:dyDescent="0.25">
      <c r="A56" s="1" t="s">
        <v>1013</v>
      </c>
      <c r="B56" s="1"/>
      <c r="C56" s="1"/>
      <c r="D56" s="8"/>
      <c r="E56" s="1">
        <v>7</v>
      </c>
      <c r="F56" s="1">
        <v>2</v>
      </c>
      <c r="G56" s="1">
        <v>1</v>
      </c>
      <c r="H56" s="1"/>
      <c r="I56" s="6"/>
      <c r="J56" s="6"/>
      <c r="K56" s="6"/>
      <c r="L56" s="6"/>
      <c r="M56" s="6"/>
      <c r="N56" s="6"/>
      <c r="O56" s="6"/>
      <c r="P56" s="6"/>
      <c r="Q56" s="6"/>
      <c r="R56" s="6"/>
      <c r="S56" s="6"/>
      <c r="T56" s="6"/>
      <c r="U56" s="6"/>
      <c r="V56" s="6"/>
      <c r="W56" s="6"/>
      <c r="X56" s="7">
        <f>SUM(Deudores[[#This Row],[Pendientes de Radicar]:[Valor Ajuste Medición Posterior]])</f>
        <v>0</v>
      </c>
      <c r="Y5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7" spans="1:25" x14ac:dyDescent="0.25">
      <c r="A57" s="1" t="s">
        <v>1013</v>
      </c>
      <c r="B57" s="1"/>
      <c r="C57" s="1"/>
      <c r="D57" s="8"/>
      <c r="E57" s="1">
        <v>7</v>
      </c>
      <c r="F57" s="1">
        <v>2</v>
      </c>
      <c r="G57" s="1">
        <v>1</v>
      </c>
      <c r="H57" s="1"/>
      <c r="I57" s="6"/>
      <c r="J57" s="6"/>
      <c r="K57" s="6"/>
      <c r="L57" s="6"/>
      <c r="M57" s="6"/>
      <c r="N57" s="6"/>
      <c r="O57" s="6"/>
      <c r="P57" s="6"/>
      <c r="Q57" s="6"/>
      <c r="R57" s="6"/>
      <c r="S57" s="6"/>
      <c r="T57" s="6"/>
      <c r="U57" s="6"/>
      <c r="V57" s="6"/>
      <c r="W57" s="6"/>
      <c r="X57" s="7">
        <f>SUM(Deudores[[#This Row],[Pendientes de Radicar]:[Valor Ajuste Medición Posterior]])</f>
        <v>0</v>
      </c>
      <c r="Y5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8" spans="1:25" x14ac:dyDescent="0.25">
      <c r="A58" s="1" t="s">
        <v>1013</v>
      </c>
      <c r="B58" s="1"/>
      <c r="C58" s="1"/>
      <c r="D58" s="8"/>
      <c r="E58" s="1">
        <v>7</v>
      </c>
      <c r="F58" s="1">
        <v>2</v>
      </c>
      <c r="G58" s="1">
        <v>1</v>
      </c>
      <c r="H58" s="1"/>
      <c r="I58" s="6"/>
      <c r="J58" s="6"/>
      <c r="K58" s="6"/>
      <c r="L58" s="6"/>
      <c r="M58" s="6"/>
      <c r="N58" s="6"/>
      <c r="O58" s="6"/>
      <c r="P58" s="6"/>
      <c r="Q58" s="6"/>
      <c r="R58" s="6"/>
      <c r="S58" s="6"/>
      <c r="T58" s="6"/>
      <c r="U58" s="6"/>
      <c r="V58" s="6"/>
      <c r="W58" s="6"/>
      <c r="X58" s="7">
        <f>SUM(Deudores[[#This Row],[Pendientes de Radicar]:[Valor Ajuste Medición Posterior]])</f>
        <v>0</v>
      </c>
      <c r="Y5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9" spans="1:25" x14ac:dyDescent="0.25">
      <c r="A59" s="1" t="s">
        <v>1013</v>
      </c>
      <c r="B59" s="1"/>
      <c r="C59" s="1"/>
      <c r="D59" s="8"/>
      <c r="E59" s="1">
        <v>7</v>
      </c>
      <c r="F59" s="1">
        <v>2</v>
      </c>
      <c r="G59" s="1">
        <v>1</v>
      </c>
      <c r="H59" s="1"/>
      <c r="I59" s="6"/>
      <c r="J59" s="6"/>
      <c r="K59" s="6"/>
      <c r="L59" s="6"/>
      <c r="M59" s="6"/>
      <c r="N59" s="6"/>
      <c r="O59" s="6"/>
      <c r="P59" s="6"/>
      <c r="Q59" s="6"/>
      <c r="R59" s="6"/>
      <c r="S59" s="6"/>
      <c r="T59" s="6"/>
      <c r="U59" s="6"/>
      <c r="V59" s="6"/>
      <c r="W59" s="6"/>
      <c r="X59" s="7">
        <f>SUM(Deudores[[#This Row],[Pendientes de Radicar]:[Valor Ajuste Medición Posterior]])</f>
        <v>0</v>
      </c>
      <c r="Y5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0" spans="1:25" x14ac:dyDescent="0.25">
      <c r="A60" s="1" t="s">
        <v>1013</v>
      </c>
      <c r="B60" s="1"/>
      <c r="C60" s="1"/>
      <c r="D60" s="8"/>
      <c r="E60" s="1">
        <v>7</v>
      </c>
      <c r="F60" s="1">
        <v>2</v>
      </c>
      <c r="G60" s="1">
        <v>1</v>
      </c>
      <c r="H60" s="1"/>
      <c r="I60" s="6"/>
      <c r="J60" s="6"/>
      <c r="K60" s="6"/>
      <c r="L60" s="6"/>
      <c r="M60" s="6"/>
      <c r="N60" s="6"/>
      <c r="O60" s="6"/>
      <c r="P60" s="6"/>
      <c r="Q60" s="6"/>
      <c r="R60" s="6"/>
      <c r="S60" s="6"/>
      <c r="T60" s="6"/>
      <c r="U60" s="6"/>
      <c r="V60" s="6"/>
      <c r="W60" s="6"/>
      <c r="X60" s="7">
        <f>SUM(Deudores[[#This Row],[Pendientes de Radicar]:[Valor Ajuste Medición Posterior]])</f>
        <v>0</v>
      </c>
      <c r="Y6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1" spans="1:25" x14ac:dyDescent="0.25">
      <c r="A61" s="1" t="s">
        <v>1013</v>
      </c>
      <c r="B61" s="1"/>
      <c r="C61" s="1"/>
      <c r="D61" s="8"/>
      <c r="E61" s="1">
        <v>7</v>
      </c>
      <c r="F61" s="1">
        <v>2</v>
      </c>
      <c r="G61" s="1">
        <v>1</v>
      </c>
      <c r="H61" s="1"/>
      <c r="I61" s="6"/>
      <c r="J61" s="6"/>
      <c r="K61" s="6"/>
      <c r="L61" s="6"/>
      <c r="M61" s="6"/>
      <c r="N61" s="6"/>
      <c r="O61" s="6"/>
      <c r="P61" s="6"/>
      <c r="Q61" s="6"/>
      <c r="R61" s="6"/>
      <c r="S61" s="6"/>
      <c r="T61" s="6"/>
      <c r="U61" s="6"/>
      <c r="V61" s="6"/>
      <c r="W61" s="6"/>
      <c r="X61" s="7">
        <f>SUM(Deudores[[#This Row],[Pendientes de Radicar]:[Valor Ajuste Medición Posterior]])</f>
        <v>0</v>
      </c>
      <c r="Y6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2" spans="1:25" x14ac:dyDescent="0.25">
      <c r="A62" s="1" t="s">
        <v>1013</v>
      </c>
      <c r="B62" s="1"/>
      <c r="C62" s="1"/>
      <c r="D62" s="8"/>
      <c r="E62" s="1">
        <v>7</v>
      </c>
      <c r="F62" s="1">
        <v>2</v>
      </c>
      <c r="G62" s="1">
        <v>1</v>
      </c>
      <c r="H62" s="1"/>
      <c r="I62" s="6"/>
      <c r="J62" s="6"/>
      <c r="K62" s="6"/>
      <c r="L62" s="6"/>
      <c r="M62" s="6"/>
      <c r="N62" s="6"/>
      <c r="O62" s="6"/>
      <c r="P62" s="6"/>
      <c r="Q62" s="6"/>
      <c r="R62" s="6"/>
      <c r="S62" s="6"/>
      <c r="T62" s="6"/>
      <c r="U62" s="6"/>
      <c r="V62" s="6"/>
      <c r="W62" s="6"/>
      <c r="X62" s="7">
        <f>SUM(Deudores[[#This Row],[Pendientes de Radicar]:[Valor Ajuste Medición Posterior]])</f>
        <v>0</v>
      </c>
      <c r="Y6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3" spans="1:25" x14ac:dyDescent="0.25">
      <c r="A63" s="1" t="s">
        <v>1013</v>
      </c>
      <c r="B63" s="1"/>
      <c r="C63" s="1"/>
      <c r="D63" s="8"/>
      <c r="E63" s="1">
        <v>7</v>
      </c>
      <c r="F63" s="1">
        <v>2</v>
      </c>
      <c r="G63" s="1">
        <v>1</v>
      </c>
      <c r="H63" s="1"/>
      <c r="I63" s="6"/>
      <c r="J63" s="6"/>
      <c r="K63" s="6"/>
      <c r="L63" s="6"/>
      <c r="M63" s="6"/>
      <c r="N63" s="6"/>
      <c r="O63" s="6"/>
      <c r="P63" s="6"/>
      <c r="Q63" s="6"/>
      <c r="R63" s="6"/>
      <c r="S63" s="6"/>
      <c r="T63" s="6"/>
      <c r="U63" s="6"/>
      <c r="V63" s="6"/>
      <c r="W63" s="6"/>
      <c r="X63" s="7">
        <f>SUM(Deudores[[#This Row],[Pendientes de Radicar]:[Valor Ajuste Medición Posterior]])</f>
        <v>0</v>
      </c>
      <c r="Y6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4" spans="1:25" x14ac:dyDescent="0.25">
      <c r="A64" s="1" t="s">
        <v>1013</v>
      </c>
      <c r="B64" s="1"/>
      <c r="C64" s="1"/>
      <c r="D64" s="8"/>
      <c r="E64" s="1">
        <v>7</v>
      </c>
      <c r="F64" s="1">
        <v>2</v>
      </c>
      <c r="G64" s="1">
        <v>1</v>
      </c>
      <c r="H64" s="1"/>
      <c r="I64" s="6"/>
      <c r="J64" s="6"/>
      <c r="K64" s="6"/>
      <c r="L64" s="6"/>
      <c r="M64" s="6"/>
      <c r="N64" s="6"/>
      <c r="O64" s="6"/>
      <c r="P64" s="6"/>
      <c r="Q64" s="6"/>
      <c r="R64" s="6"/>
      <c r="S64" s="6"/>
      <c r="T64" s="6"/>
      <c r="U64" s="6"/>
      <c r="V64" s="6"/>
      <c r="W64" s="6"/>
      <c r="X64" s="7">
        <f>SUM(Deudores[[#This Row],[Pendientes de Radicar]:[Valor Ajuste Medición Posterior]])</f>
        <v>0</v>
      </c>
      <c r="Y6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5" spans="1:25" x14ac:dyDescent="0.25">
      <c r="A65" s="1" t="s">
        <v>1013</v>
      </c>
      <c r="B65" s="1"/>
      <c r="C65" s="1"/>
      <c r="D65" s="8"/>
      <c r="E65" s="1">
        <v>7</v>
      </c>
      <c r="F65" s="1">
        <v>2</v>
      </c>
      <c r="G65" s="1">
        <v>1</v>
      </c>
      <c r="H65" s="1"/>
      <c r="I65" s="6"/>
      <c r="J65" s="6"/>
      <c r="K65" s="6"/>
      <c r="L65" s="6"/>
      <c r="M65" s="6"/>
      <c r="N65" s="6"/>
      <c r="O65" s="6"/>
      <c r="P65" s="6"/>
      <c r="Q65" s="6"/>
      <c r="R65" s="6"/>
      <c r="S65" s="6"/>
      <c r="T65" s="6"/>
      <c r="U65" s="6"/>
      <c r="V65" s="6"/>
      <c r="W65" s="6"/>
      <c r="X65" s="7">
        <f>SUM(Deudores[[#This Row],[Pendientes de Radicar]:[Valor Ajuste Medición Posterior]])</f>
        <v>0</v>
      </c>
      <c r="Y6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6" spans="1:25" x14ac:dyDescent="0.25">
      <c r="A66" s="1" t="s">
        <v>1013</v>
      </c>
      <c r="B66" s="1"/>
      <c r="C66" s="1"/>
      <c r="D66" s="8"/>
      <c r="E66" s="1">
        <v>7</v>
      </c>
      <c r="F66" s="1">
        <v>2</v>
      </c>
      <c r="G66" s="1">
        <v>1</v>
      </c>
      <c r="H66" s="1"/>
      <c r="I66" s="6"/>
      <c r="J66" s="6"/>
      <c r="K66" s="6"/>
      <c r="L66" s="6"/>
      <c r="M66" s="6"/>
      <c r="N66" s="6"/>
      <c r="O66" s="6"/>
      <c r="P66" s="6"/>
      <c r="Q66" s="6"/>
      <c r="R66" s="6"/>
      <c r="S66" s="6"/>
      <c r="T66" s="6"/>
      <c r="U66" s="6"/>
      <c r="V66" s="6"/>
      <c r="W66" s="6"/>
      <c r="X66" s="7">
        <f>SUM(Deudores[[#This Row],[Pendientes de Radicar]:[Valor Ajuste Medición Posterior]])</f>
        <v>0</v>
      </c>
      <c r="Y6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7" spans="1:25" x14ac:dyDescent="0.25">
      <c r="A67" s="1" t="s">
        <v>1013</v>
      </c>
      <c r="B67" s="1"/>
      <c r="C67" s="1"/>
      <c r="D67" s="8"/>
      <c r="E67" s="1">
        <v>7</v>
      </c>
      <c r="F67" s="1">
        <v>2</v>
      </c>
      <c r="G67" s="1">
        <v>1</v>
      </c>
      <c r="H67" s="1"/>
      <c r="I67" s="6"/>
      <c r="J67" s="6"/>
      <c r="K67" s="6"/>
      <c r="L67" s="6"/>
      <c r="M67" s="6"/>
      <c r="N67" s="6"/>
      <c r="O67" s="6"/>
      <c r="P67" s="6"/>
      <c r="Q67" s="6"/>
      <c r="R67" s="6"/>
      <c r="S67" s="6"/>
      <c r="T67" s="6"/>
      <c r="U67" s="6"/>
      <c r="V67" s="6"/>
      <c r="W67" s="6"/>
      <c r="X67" s="7">
        <f>SUM(Deudores[[#This Row],[Pendientes de Radicar]:[Valor Ajuste Medición Posterior]])</f>
        <v>0</v>
      </c>
      <c r="Y6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8" spans="1:25" x14ac:dyDescent="0.25">
      <c r="A68" s="1" t="s">
        <v>1013</v>
      </c>
      <c r="B68" s="1"/>
      <c r="C68" s="1"/>
      <c r="D68" s="8"/>
      <c r="E68" s="1">
        <v>7</v>
      </c>
      <c r="F68" s="1">
        <v>2</v>
      </c>
      <c r="G68" s="1">
        <v>1</v>
      </c>
      <c r="H68" s="1"/>
      <c r="I68" s="6"/>
      <c r="J68" s="6"/>
      <c r="K68" s="6"/>
      <c r="L68" s="6"/>
      <c r="M68" s="6"/>
      <c r="N68" s="6"/>
      <c r="O68" s="6"/>
      <c r="P68" s="6"/>
      <c r="Q68" s="6"/>
      <c r="R68" s="6"/>
      <c r="S68" s="6"/>
      <c r="T68" s="6"/>
      <c r="U68" s="6"/>
      <c r="V68" s="6"/>
      <c r="W68" s="6"/>
      <c r="X68" s="7">
        <f>SUM(Deudores[[#This Row],[Pendientes de Radicar]:[Valor Ajuste Medición Posterior]])</f>
        <v>0</v>
      </c>
      <c r="Y6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9" spans="1:25" x14ac:dyDescent="0.25">
      <c r="A69" s="1" t="s">
        <v>1013</v>
      </c>
      <c r="B69" s="1"/>
      <c r="C69" s="1"/>
      <c r="D69" s="8"/>
      <c r="E69" s="1">
        <v>7</v>
      </c>
      <c r="F69" s="1">
        <v>2</v>
      </c>
      <c r="G69" s="1">
        <v>1</v>
      </c>
      <c r="H69" s="1"/>
      <c r="I69" s="6"/>
      <c r="J69" s="6"/>
      <c r="K69" s="6"/>
      <c r="L69" s="6"/>
      <c r="M69" s="6"/>
      <c r="N69" s="6"/>
      <c r="O69" s="6"/>
      <c r="P69" s="6"/>
      <c r="Q69" s="6"/>
      <c r="R69" s="6"/>
      <c r="S69" s="6"/>
      <c r="T69" s="6"/>
      <c r="U69" s="6"/>
      <c r="V69" s="6"/>
      <c r="W69" s="6"/>
      <c r="X69" s="7">
        <f>SUM(Deudores[[#This Row],[Pendientes de Radicar]:[Valor Ajuste Medición Posterior]])</f>
        <v>0</v>
      </c>
      <c r="Y6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0" spans="1:25" x14ac:dyDescent="0.25">
      <c r="A70" s="1" t="s">
        <v>1013</v>
      </c>
      <c r="B70" s="1"/>
      <c r="C70" s="1"/>
      <c r="D70" s="8"/>
      <c r="E70" s="1">
        <v>7</v>
      </c>
      <c r="F70" s="1">
        <v>2</v>
      </c>
      <c r="G70" s="1">
        <v>1</v>
      </c>
      <c r="H70" s="1"/>
      <c r="I70" s="6"/>
      <c r="J70" s="6"/>
      <c r="K70" s="6"/>
      <c r="L70" s="6"/>
      <c r="M70" s="6"/>
      <c r="N70" s="6"/>
      <c r="O70" s="6"/>
      <c r="P70" s="6"/>
      <c r="Q70" s="6"/>
      <c r="R70" s="6"/>
      <c r="S70" s="6"/>
      <c r="T70" s="6"/>
      <c r="U70" s="6"/>
      <c r="V70" s="6"/>
      <c r="W70" s="6"/>
      <c r="X70" s="7">
        <f>SUM(Deudores[[#This Row],[Pendientes de Radicar]:[Valor Ajuste Medición Posterior]])</f>
        <v>0</v>
      </c>
      <c r="Y7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1" spans="1:25" x14ac:dyDescent="0.25">
      <c r="A71" s="1" t="s">
        <v>1013</v>
      </c>
      <c r="B71" s="1"/>
      <c r="C71" s="1"/>
      <c r="D71" s="8"/>
      <c r="E71" s="1">
        <v>7</v>
      </c>
      <c r="F71" s="1">
        <v>2</v>
      </c>
      <c r="G71" s="1">
        <v>1</v>
      </c>
      <c r="H71" s="1"/>
      <c r="I71" s="6"/>
      <c r="J71" s="6"/>
      <c r="K71" s="6"/>
      <c r="L71" s="6"/>
      <c r="M71" s="6"/>
      <c r="N71" s="6"/>
      <c r="O71" s="6"/>
      <c r="P71" s="6"/>
      <c r="Q71" s="6"/>
      <c r="R71" s="6"/>
      <c r="S71" s="6"/>
      <c r="T71" s="6"/>
      <c r="U71" s="6"/>
      <c r="V71" s="6"/>
      <c r="W71" s="6"/>
      <c r="X71" s="7">
        <f>SUM(Deudores[[#This Row],[Pendientes de Radicar]:[Valor Ajuste Medición Posterior]])</f>
        <v>0</v>
      </c>
      <c r="Y7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2" spans="1:25" x14ac:dyDescent="0.25">
      <c r="A72" s="1" t="s">
        <v>1013</v>
      </c>
      <c r="B72" s="1"/>
      <c r="C72" s="1"/>
      <c r="D72" s="8"/>
      <c r="E72" s="1">
        <v>7</v>
      </c>
      <c r="F72" s="1">
        <v>2</v>
      </c>
      <c r="G72" s="1">
        <v>1</v>
      </c>
      <c r="H72" s="1"/>
      <c r="I72" s="6"/>
      <c r="J72" s="6"/>
      <c r="K72" s="6"/>
      <c r="L72" s="6"/>
      <c r="M72" s="6"/>
      <c r="N72" s="6"/>
      <c r="O72" s="6"/>
      <c r="P72" s="6"/>
      <c r="Q72" s="6"/>
      <c r="R72" s="6"/>
      <c r="S72" s="6"/>
      <c r="T72" s="6"/>
      <c r="U72" s="6"/>
      <c r="V72" s="6"/>
      <c r="W72" s="6"/>
      <c r="X72" s="7">
        <f>SUM(Deudores[[#This Row],[Pendientes de Radicar]:[Valor Ajuste Medición Posterior]])</f>
        <v>0</v>
      </c>
      <c r="Y7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3" spans="1:25" x14ac:dyDescent="0.25">
      <c r="A73" s="1" t="s">
        <v>1013</v>
      </c>
      <c r="B73" s="1"/>
      <c r="C73" s="1"/>
      <c r="D73" s="8"/>
      <c r="E73" s="1">
        <v>7</v>
      </c>
      <c r="F73" s="1">
        <v>2</v>
      </c>
      <c r="G73" s="1">
        <v>1</v>
      </c>
      <c r="H73" s="1"/>
      <c r="I73" s="6"/>
      <c r="J73" s="6"/>
      <c r="K73" s="6"/>
      <c r="L73" s="6"/>
      <c r="M73" s="6"/>
      <c r="N73" s="6"/>
      <c r="O73" s="6"/>
      <c r="P73" s="6"/>
      <c r="Q73" s="6"/>
      <c r="R73" s="6"/>
      <c r="S73" s="6"/>
      <c r="T73" s="6"/>
      <c r="U73" s="6"/>
      <c r="V73" s="6"/>
      <c r="W73" s="6"/>
      <c r="X73" s="7">
        <f>SUM(Deudores[[#This Row],[Pendientes de Radicar]:[Valor Ajuste Medición Posterior]])</f>
        <v>0</v>
      </c>
      <c r="Y7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4" spans="1:25" x14ac:dyDescent="0.25">
      <c r="A74" s="1" t="s">
        <v>1013</v>
      </c>
      <c r="B74" s="1"/>
      <c r="C74" s="1"/>
      <c r="D74" s="8"/>
      <c r="E74" s="1">
        <v>7</v>
      </c>
      <c r="F74" s="1">
        <v>2</v>
      </c>
      <c r="G74" s="1">
        <v>1</v>
      </c>
      <c r="H74" s="1"/>
      <c r="I74" s="6"/>
      <c r="J74" s="6"/>
      <c r="K74" s="6"/>
      <c r="L74" s="6"/>
      <c r="M74" s="6"/>
      <c r="N74" s="6"/>
      <c r="O74" s="6"/>
      <c r="P74" s="6"/>
      <c r="Q74" s="6"/>
      <c r="R74" s="6"/>
      <c r="S74" s="6"/>
      <c r="T74" s="6"/>
      <c r="U74" s="6"/>
      <c r="V74" s="6"/>
      <c r="W74" s="6"/>
      <c r="X74" s="7">
        <f>SUM(Deudores[[#This Row],[Pendientes de Radicar]:[Valor Ajuste Medición Posterior]])</f>
        <v>0</v>
      </c>
      <c r="Y7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5" spans="1:25" x14ac:dyDescent="0.25">
      <c r="A75" s="1" t="s">
        <v>1013</v>
      </c>
      <c r="B75" s="1"/>
      <c r="C75" s="1"/>
      <c r="D75" s="8"/>
      <c r="E75" s="1">
        <v>7</v>
      </c>
      <c r="F75" s="1">
        <v>2</v>
      </c>
      <c r="G75" s="1">
        <v>1</v>
      </c>
      <c r="H75" s="1"/>
      <c r="I75" s="6"/>
      <c r="J75" s="6"/>
      <c r="K75" s="6"/>
      <c r="L75" s="6"/>
      <c r="M75" s="6"/>
      <c r="N75" s="6"/>
      <c r="O75" s="6"/>
      <c r="P75" s="6"/>
      <c r="Q75" s="6"/>
      <c r="R75" s="6"/>
      <c r="S75" s="6"/>
      <c r="T75" s="6"/>
      <c r="U75" s="6"/>
      <c r="V75" s="6"/>
      <c r="W75" s="6"/>
      <c r="X75" s="7">
        <f>SUM(Deudores[[#This Row],[Pendientes de Radicar]:[Valor Ajuste Medición Posterior]])</f>
        <v>0</v>
      </c>
      <c r="Y7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6" spans="1:25" x14ac:dyDescent="0.25">
      <c r="A76" s="1" t="s">
        <v>1013</v>
      </c>
      <c r="B76" s="1"/>
      <c r="C76" s="1"/>
      <c r="D76" s="8"/>
      <c r="E76" s="1">
        <v>7</v>
      </c>
      <c r="F76" s="1">
        <v>2</v>
      </c>
      <c r="G76" s="1">
        <v>1</v>
      </c>
      <c r="H76" s="1"/>
      <c r="I76" s="6"/>
      <c r="J76" s="6"/>
      <c r="K76" s="6"/>
      <c r="L76" s="6"/>
      <c r="M76" s="6"/>
      <c r="N76" s="6"/>
      <c r="O76" s="6"/>
      <c r="P76" s="6"/>
      <c r="Q76" s="6"/>
      <c r="R76" s="6"/>
      <c r="S76" s="6"/>
      <c r="T76" s="6"/>
      <c r="U76" s="6"/>
      <c r="V76" s="6"/>
      <c r="W76" s="6"/>
      <c r="X76" s="7">
        <f>SUM(Deudores[[#This Row],[Pendientes de Radicar]:[Valor Ajuste Medición Posterior]])</f>
        <v>0</v>
      </c>
      <c r="Y7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7" spans="1:25" x14ac:dyDescent="0.25">
      <c r="A77" s="1" t="s">
        <v>1013</v>
      </c>
      <c r="B77" s="1"/>
      <c r="C77" s="1"/>
      <c r="D77" s="8"/>
      <c r="E77" s="1">
        <v>7</v>
      </c>
      <c r="F77" s="1">
        <v>2</v>
      </c>
      <c r="G77" s="1">
        <v>1</v>
      </c>
      <c r="H77" s="1"/>
      <c r="I77" s="6"/>
      <c r="J77" s="6"/>
      <c r="K77" s="6"/>
      <c r="L77" s="6"/>
      <c r="M77" s="6"/>
      <c r="N77" s="6"/>
      <c r="O77" s="6"/>
      <c r="P77" s="6"/>
      <c r="Q77" s="6"/>
      <c r="R77" s="6"/>
      <c r="S77" s="6"/>
      <c r="T77" s="6"/>
      <c r="U77" s="6"/>
      <c r="V77" s="6"/>
      <c r="W77" s="6"/>
      <c r="X77" s="7">
        <f>SUM(Deudores[[#This Row],[Pendientes de Radicar]:[Valor Ajuste Medición Posterior]])</f>
        <v>0</v>
      </c>
      <c r="Y7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8" spans="1:25" x14ac:dyDescent="0.25">
      <c r="A78" s="1" t="s">
        <v>1013</v>
      </c>
      <c r="B78" s="1"/>
      <c r="C78" s="1"/>
      <c r="D78" s="8"/>
      <c r="E78" s="1">
        <v>7</v>
      </c>
      <c r="F78" s="1">
        <v>2</v>
      </c>
      <c r="G78" s="1">
        <v>1</v>
      </c>
      <c r="H78" s="1"/>
      <c r="I78" s="6"/>
      <c r="J78" s="6"/>
      <c r="K78" s="6"/>
      <c r="L78" s="6"/>
      <c r="M78" s="6"/>
      <c r="N78" s="6"/>
      <c r="O78" s="6"/>
      <c r="P78" s="6"/>
      <c r="Q78" s="6"/>
      <c r="R78" s="6"/>
      <c r="S78" s="6"/>
      <c r="T78" s="6"/>
      <c r="U78" s="6"/>
      <c r="V78" s="6"/>
      <c r="W78" s="6"/>
      <c r="X78" s="7">
        <f>SUM(Deudores[[#This Row],[Pendientes de Radicar]:[Valor Ajuste Medición Posterior]])</f>
        <v>0</v>
      </c>
      <c r="Y7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9" spans="1:25" x14ac:dyDescent="0.25">
      <c r="A79" s="1" t="s">
        <v>1013</v>
      </c>
      <c r="B79" s="1"/>
      <c r="C79" s="1"/>
      <c r="D79" s="8"/>
      <c r="E79" s="1">
        <v>7</v>
      </c>
      <c r="F79" s="1">
        <v>2</v>
      </c>
      <c r="G79" s="1">
        <v>1</v>
      </c>
      <c r="H79" s="1"/>
      <c r="I79" s="6"/>
      <c r="J79" s="6"/>
      <c r="K79" s="6"/>
      <c r="L79" s="6"/>
      <c r="M79" s="6"/>
      <c r="N79" s="6"/>
      <c r="O79" s="6"/>
      <c r="P79" s="6"/>
      <c r="Q79" s="6"/>
      <c r="R79" s="6"/>
      <c r="S79" s="6"/>
      <c r="T79" s="6"/>
      <c r="U79" s="6"/>
      <c r="V79" s="6"/>
      <c r="W79" s="6"/>
      <c r="X79" s="7">
        <f>SUM(Deudores[[#This Row],[Pendientes de Radicar]:[Valor Ajuste Medición Posterior]])</f>
        <v>0</v>
      </c>
      <c r="Y7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0" spans="1:25" x14ac:dyDescent="0.25">
      <c r="A80" s="1" t="s">
        <v>1013</v>
      </c>
      <c r="B80" s="1"/>
      <c r="C80" s="1"/>
      <c r="D80" s="8"/>
      <c r="E80" s="1">
        <v>7</v>
      </c>
      <c r="F80" s="1">
        <v>2</v>
      </c>
      <c r="G80" s="1">
        <v>1</v>
      </c>
      <c r="H80" s="1"/>
      <c r="I80" s="6"/>
      <c r="J80" s="6"/>
      <c r="K80" s="6"/>
      <c r="L80" s="6"/>
      <c r="M80" s="6"/>
      <c r="N80" s="6"/>
      <c r="O80" s="6"/>
      <c r="P80" s="6"/>
      <c r="Q80" s="6"/>
      <c r="R80" s="6"/>
      <c r="S80" s="6"/>
      <c r="T80" s="6"/>
      <c r="U80" s="6"/>
      <c r="V80" s="6"/>
      <c r="W80" s="6"/>
      <c r="X80" s="7">
        <f>SUM(Deudores[[#This Row],[Pendientes de Radicar]:[Valor Ajuste Medición Posterior]])</f>
        <v>0</v>
      </c>
      <c r="Y8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1" spans="1:25" x14ac:dyDescent="0.25">
      <c r="A81" s="1" t="s">
        <v>1013</v>
      </c>
      <c r="B81" s="1"/>
      <c r="C81" s="1"/>
      <c r="D81" s="8"/>
      <c r="E81" s="1">
        <v>7</v>
      </c>
      <c r="F81" s="1">
        <v>2</v>
      </c>
      <c r="G81" s="1">
        <v>1</v>
      </c>
      <c r="H81" s="1"/>
      <c r="I81" s="6"/>
      <c r="J81" s="6"/>
      <c r="K81" s="6"/>
      <c r="L81" s="6"/>
      <c r="M81" s="6"/>
      <c r="N81" s="6"/>
      <c r="O81" s="6"/>
      <c r="P81" s="6"/>
      <c r="Q81" s="6"/>
      <c r="R81" s="6"/>
      <c r="S81" s="6"/>
      <c r="T81" s="6"/>
      <c r="U81" s="6"/>
      <c r="V81" s="6"/>
      <c r="W81" s="6"/>
      <c r="X81" s="7">
        <f>SUM(Deudores[[#This Row],[Pendientes de Radicar]:[Valor Ajuste Medición Posterior]])</f>
        <v>0</v>
      </c>
      <c r="Y8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2" spans="1:25" x14ac:dyDescent="0.25">
      <c r="A82" s="1" t="s">
        <v>1013</v>
      </c>
      <c r="B82" s="1"/>
      <c r="C82" s="1"/>
      <c r="D82" s="8"/>
      <c r="E82" s="1">
        <v>7</v>
      </c>
      <c r="F82" s="1">
        <v>2</v>
      </c>
      <c r="G82" s="1">
        <v>1</v>
      </c>
      <c r="H82" s="1"/>
      <c r="I82" s="6"/>
      <c r="J82" s="6"/>
      <c r="K82" s="6"/>
      <c r="L82" s="6"/>
      <c r="M82" s="6"/>
      <c r="N82" s="6"/>
      <c r="O82" s="6"/>
      <c r="P82" s="6"/>
      <c r="Q82" s="6"/>
      <c r="R82" s="6"/>
      <c r="S82" s="6"/>
      <c r="T82" s="6"/>
      <c r="U82" s="6"/>
      <c r="V82" s="6"/>
      <c r="W82" s="6"/>
      <c r="X82" s="7">
        <f>SUM(Deudores[[#This Row],[Pendientes de Radicar]:[Valor Ajuste Medición Posterior]])</f>
        <v>0</v>
      </c>
      <c r="Y8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3" spans="1:25" x14ac:dyDescent="0.25">
      <c r="A83" s="1" t="s">
        <v>1013</v>
      </c>
      <c r="B83" s="1"/>
      <c r="C83" s="1"/>
      <c r="D83" s="8"/>
      <c r="E83" s="1">
        <v>7</v>
      </c>
      <c r="F83" s="1">
        <v>2</v>
      </c>
      <c r="G83" s="1">
        <v>1</v>
      </c>
      <c r="H83" s="1"/>
      <c r="I83" s="6"/>
      <c r="J83" s="6"/>
      <c r="K83" s="6"/>
      <c r="L83" s="6"/>
      <c r="M83" s="6"/>
      <c r="N83" s="6"/>
      <c r="O83" s="6"/>
      <c r="P83" s="6"/>
      <c r="Q83" s="6"/>
      <c r="R83" s="6"/>
      <c r="S83" s="6"/>
      <c r="T83" s="6"/>
      <c r="U83" s="6"/>
      <c r="V83" s="6"/>
      <c r="W83" s="6"/>
      <c r="X83" s="7">
        <f>SUM(Deudores[[#This Row],[Pendientes de Radicar]:[Valor Ajuste Medición Posterior]])</f>
        <v>0</v>
      </c>
      <c r="Y8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4" spans="1:25" x14ac:dyDescent="0.25">
      <c r="A84" s="1" t="s">
        <v>1013</v>
      </c>
      <c r="B84" s="1"/>
      <c r="C84" s="1"/>
      <c r="D84" s="8"/>
      <c r="E84" s="1">
        <v>7</v>
      </c>
      <c r="F84" s="1">
        <v>2</v>
      </c>
      <c r="G84" s="1">
        <v>1</v>
      </c>
      <c r="H84" s="1"/>
      <c r="I84" s="6"/>
      <c r="J84" s="6"/>
      <c r="K84" s="6"/>
      <c r="L84" s="6"/>
      <c r="M84" s="6"/>
      <c r="N84" s="6"/>
      <c r="O84" s="6"/>
      <c r="P84" s="6"/>
      <c r="Q84" s="6"/>
      <c r="R84" s="6"/>
      <c r="S84" s="6"/>
      <c r="T84" s="6"/>
      <c r="U84" s="6"/>
      <c r="V84" s="6"/>
      <c r="W84" s="6"/>
      <c r="X84" s="7">
        <f>SUM(Deudores[[#This Row],[Pendientes de Radicar]:[Valor Ajuste Medición Posterior]])</f>
        <v>0</v>
      </c>
      <c r="Y8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5" spans="1:25" x14ac:dyDescent="0.25">
      <c r="A85" s="1" t="s">
        <v>1013</v>
      </c>
      <c r="B85" s="1"/>
      <c r="C85" s="1"/>
      <c r="D85" s="8"/>
      <c r="E85" s="1">
        <v>7</v>
      </c>
      <c r="F85" s="1">
        <v>2</v>
      </c>
      <c r="G85" s="1">
        <v>1</v>
      </c>
      <c r="H85" s="1"/>
      <c r="I85" s="6"/>
      <c r="J85" s="6"/>
      <c r="K85" s="6"/>
      <c r="L85" s="6"/>
      <c r="M85" s="6"/>
      <c r="N85" s="6"/>
      <c r="O85" s="6"/>
      <c r="P85" s="6"/>
      <c r="Q85" s="6"/>
      <c r="R85" s="6"/>
      <c r="S85" s="6"/>
      <c r="T85" s="6"/>
      <c r="U85" s="6"/>
      <c r="V85" s="6"/>
      <c r="W85" s="6"/>
      <c r="X85" s="7">
        <f>SUM(Deudores[[#This Row],[Pendientes de Radicar]:[Valor Ajuste Medición Posterior]])</f>
        <v>0</v>
      </c>
      <c r="Y8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6" spans="1:25" x14ac:dyDescent="0.25">
      <c r="A86" s="1" t="s">
        <v>1013</v>
      </c>
      <c r="B86" s="1"/>
      <c r="C86" s="1"/>
      <c r="D86" s="8"/>
      <c r="E86" s="1">
        <v>7</v>
      </c>
      <c r="F86" s="1">
        <v>2</v>
      </c>
      <c r="G86" s="1">
        <v>1</v>
      </c>
      <c r="H86" s="1"/>
      <c r="I86" s="6"/>
      <c r="J86" s="6"/>
      <c r="K86" s="6"/>
      <c r="L86" s="6"/>
      <c r="M86" s="6"/>
      <c r="N86" s="6"/>
      <c r="O86" s="6"/>
      <c r="P86" s="6"/>
      <c r="Q86" s="6"/>
      <c r="R86" s="6"/>
      <c r="S86" s="6"/>
      <c r="T86" s="6"/>
      <c r="U86" s="6"/>
      <c r="V86" s="6"/>
      <c r="W86" s="6"/>
      <c r="X86" s="7">
        <f>SUM(Deudores[[#This Row],[Pendientes de Radicar]:[Valor Ajuste Medición Posterior]])</f>
        <v>0</v>
      </c>
      <c r="Y8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7" spans="1:25" x14ac:dyDescent="0.25">
      <c r="A87" s="1" t="s">
        <v>1013</v>
      </c>
      <c r="B87" s="1"/>
      <c r="C87" s="1"/>
      <c r="D87" s="8"/>
      <c r="E87" s="1">
        <v>7</v>
      </c>
      <c r="F87" s="1">
        <v>2</v>
      </c>
      <c r="G87" s="1">
        <v>1</v>
      </c>
      <c r="H87" s="1"/>
      <c r="I87" s="6"/>
      <c r="J87" s="6"/>
      <c r="K87" s="6"/>
      <c r="L87" s="6"/>
      <c r="M87" s="6"/>
      <c r="N87" s="6"/>
      <c r="O87" s="6"/>
      <c r="P87" s="6"/>
      <c r="Q87" s="6"/>
      <c r="R87" s="6"/>
      <c r="S87" s="6"/>
      <c r="T87" s="6"/>
      <c r="U87" s="6"/>
      <c r="V87" s="6"/>
      <c r="W87" s="6"/>
      <c r="X87" s="7">
        <f>SUM(Deudores[[#This Row],[Pendientes de Radicar]:[Valor Ajuste Medición Posterior]])</f>
        <v>0</v>
      </c>
      <c r="Y8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8" spans="1:25" x14ac:dyDescent="0.25">
      <c r="A88" s="1" t="s">
        <v>1013</v>
      </c>
      <c r="B88" s="1"/>
      <c r="C88" s="1"/>
      <c r="D88" s="8"/>
      <c r="E88" s="1">
        <v>7</v>
      </c>
      <c r="F88" s="1">
        <v>2</v>
      </c>
      <c r="G88" s="1">
        <v>1</v>
      </c>
      <c r="H88" s="1"/>
      <c r="I88" s="6"/>
      <c r="J88" s="6"/>
      <c r="K88" s="6"/>
      <c r="L88" s="6"/>
      <c r="M88" s="6"/>
      <c r="N88" s="6"/>
      <c r="O88" s="6"/>
      <c r="P88" s="6"/>
      <c r="Q88" s="6"/>
      <c r="R88" s="6"/>
      <c r="S88" s="6"/>
      <c r="T88" s="6"/>
      <c r="U88" s="6"/>
      <c r="V88" s="6"/>
      <c r="W88" s="6"/>
      <c r="X88" s="7">
        <f>SUM(Deudores[[#This Row],[Pendientes de Radicar]:[Valor Ajuste Medición Posterior]])</f>
        <v>0</v>
      </c>
      <c r="Y8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9" spans="1:25" x14ac:dyDescent="0.25">
      <c r="A89" s="1" t="s">
        <v>1013</v>
      </c>
      <c r="B89" s="1"/>
      <c r="C89" s="1"/>
      <c r="D89" s="8"/>
      <c r="E89" s="1">
        <v>7</v>
      </c>
      <c r="F89" s="1">
        <v>2</v>
      </c>
      <c r="G89" s="1">
        <v>1</v>
      </c>
      <c r="H89" s="1"/>
      <c r="I89" s="6"/>
      <c r="J89" s="6"/>
      <c r="K89" s="6"/>
      <c r="L89" s="6"/>
      <c r="M89" s="6"/>
      <c r="N89" s="6"/>
      <c r="O89" s="6"/>
      <c r="P89" s="6"/>
      <c r="Q89" s="6"/>
      <c r="R89" s="6"/>
      <c r="S89" s="6"/>
      <c r="T89" s="6"/>
      <c r="U89" s="6"/>
      <c r="V89" s="6"/>
      <c r="W89" s="6"/>
      <c r="X89" s="7">
        <f>SUM(Deudores[[#This Row],[Pendientes de Radicar]:[Valor Ajuste Medición Posterior]])</f>
        <v>0</v>
      </c>
      <c r="Y8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0" spans="1:25" x14ac:dyDescent="0.25">
      <c r="A90" s="1" t="s">
        <v>1013</v>
      </c>
      <c r="B90" s="1"/>
      <c r="C90" s="1"/>
      <c r="D90" s="8"/>
      <c r="E90" s="1">
        <v>7</v>
      </c>
      <c r="F90" s="1">
        <v>2</v>
      </c>
      <c r="G90" s="1">
        <v>1</v>
      </c>
      <c r="H90" s="1"/>
      <c r="I90" s="6"/>
      <c r="J90" s="6"/>
      <c r="K90" s="6"/>
      <c r="L90" s="6"/>
      <c r="M90" s="6"/>
      <c r="N90" s="6"/>
      <c r="O90" s="6"/>
      <c r="P90" s="6"/>
      <c r="Q90" s="6"/>
      <c r="R90" s="6"/>
      <c r="S90" s="6"/>
      <c r="T90" s="6"/>
      <c r="U90" s="6"/>
      <c r="V90" s="6"/>
      <c r="W90" s="6"/>
      <c r="X90" s="7">
        <f>SUM(Deudores[[#This Row],[Pendientes de Radicar]:[Valor Ajuste Medición Posterior]])</f>
        <v>0</v>
      </c>
      <c r="Y9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1" spans="1:25" x14ac:dyDescent="0.25">
      <c r="A91" s="1" t="s">
        <v>1013</v>
      </c>
      <c r="B91" s="1"/>
      <c r="C91" s="1"/>
      <c r="D91" s="8"/>
      <c r="E91" s="1">
        <v>7</v>
      </c>
      <c r="F91" s="1">
        <v>2</v>
      </c>
      <c r="G91" s="1">
        <v>1</v>
      </c>
      <c r="H91" s="1"/>
      <c r="I91" s="6"/>
      <c r="J91" s="6"/>
      <c r="K91" s="6"/>
      <c r="L91" s="6"/>
      <c r="M91" s="6"/>
      <c r="N91" s="6"/>
      <c r="O91" s="6"/>
      <c r="P91" s="6"/>
      <c r="Q91" s="6"/>
      <c r="R91" s="6"/>
      <c r="S91" s="6"/>
      <c r="T91" s="6"/>
      <c r="U91" s="6"/>
      <c r="V91" s="6"/>
      <c r="W91" s="6"/>
      <c r="X91" s="7">
        <f>SUM(Deudores[[#This Row],[Pendientes de Radicar]:[Valor Ajuste Medición Posterior]])</f>
        <v>0</v>
      </c>
      <c r="Y9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2" spans="1:25" x14ac:dyDescent="0.25">
      <c r="A92" s="1" t="s">
        <v>1013</v>
      </c>
      <c r="B92" s="1"/>
      <c r="C92" s="1"/>
      <c r="D92" s="8"/>
      <c r="E92" s="1">
        <v>7</v>
      </c>
      <c r="F92" s="1">
        <v>2</v>
      </c>
      <c r="G92" s="1">
        <v>1</v>
      </c>
      <c r="H92" s="1"/>
      <c r="I92" s="6"/>
      <c r="J92" s="6"/>
      <c r="K92" s="6"/>
      <c r="L92" s="6"/>
      <c r="M92" s="6"/>
      <c r="N92" s="6"/>
      <c r="O92" s="6"/>
      <c r="P92" s="6"/>
      <c r="Q92" s="6"/>
      <c r="R92" s="6"/>
      <c r="S92" s="6"/>
      <c r="T92" s="6"/>
      <c r="U92" s="6"/>
      <c r="V92" s="6"/>
      <c r="W92" s="6"/>
      <c r="X92" s="7">
        <f>SUM(Deudores[[#This Row],[Pendientes de Radicar]:[Valor Ajuste Medición Posterior]])</f>
        <v>0</v>
      </c>
      <c r="Y9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3" spans="1:25" x14ac:dyDescent="0.25">
      <c r="A93" s="1" t="s">
        <v>1013</v>
      </c>
      <c r="B93" s="1"/>
      <c r="C93" s="1"/>
      <c r="D93" s="8"/>
      <c r="E93" s="1">
        <v>7</v>
      </c>
      <c r="F93" s="1">
        <v>2</v>
      </c>
      <c r="G93" s="1">
        <v>1</v>
      </c>
      <c r="H93" s="1"/>
      <c r="I93" s="6"/>
      <c r="J93" s="6"/>
      <c r="K93" s="6"/>
      <c r="L93" s="6"/>
      <c r="M93" s="6"/>
      <c r="N93" s="6"/>
      <c r="O93" s="6"/>
      <c r="P93" s="6"/>
      <c r="Q93" s="6"/>
      <c r="R93" s="6"/>
      <c r="S93" s="6"/>
      <c r="T93" s="6"/>
      <c r="U93" s="6"/>
      <c r="V93" s="6"/>
      <c r="W93" s="6"/>
      <c r="X93" s="7">
        <f>SUM(Deudores[[#This Row],[Pendientes de Radicar]:[Valor Ajuste Medición Posterior]])</f>
        <v>0</v>
      </c>
      <c r="Y9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4" spans="1:25" x14ac:dyDescent="0.25">
      <c r="A94" s="1" t="s">
        <v>1013</v>
      </c>
      <c r="B94" s="1"/>
      <c r="C94" s="1"/>
      <c r="D94" s="8"/>
      <c r="E94" s="1">
        <v>7</v>
      </c>
      <c r="F94" s="1">
        <v>2</v>
      </c>
      <c r="G94" s="1">
        <v>1</v>
      </c>
      <c r="H94" s="1"/>
      <c r="I94" s="6"/>
      <c r="J94" s="6"/>
      <c r="K94" s="6"/>
      <c r="L94" s="6"/>
      <c r="M94" s="6"/>
      <c r="N94" s="6"/>
      <c r="O94" s="6"/>
      <c r="P94" s="6"/>
      <c r="Q94" s="6"/>
      <c r="R94" s="6"/>
      <c r="S94" s="6"/>
      <c r="T94" s="6"/>
      <c r="U94" s="6"/>
      <c r="V94" s="6"/>
      <c r="W94" s="6"/>
      <c r="X94" s="7">
        <f>SUM(Deudores[[#This Row],[Pendientes de Radicar]:[Valor Ajuste Medición Posterior]])</f>
        <v>0</v>
      </c>
      <c r="Y9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5" spans="1:25" x14ac:dyDescent="0.25">
      <c r="A95" s="1" t="s">
        <v>1013</v>
      </c>
      <c r="B95" s="1"/>
      <c r="C95" s="1"/>
      <c r="D95" s="8"/>
      <c r="E95" s="1">
        <v>7</v>
      </c>
      <c r="F95" s="1">
        <v>2</v>
      </c>
      <c r="G95" s="1">
        <v>1</v>
      </c>
      <c r="H95" s="1"/>
      <c r="I95" s="6"/>
      <c r="J95" s="6"/>
      <c r="K95" s="6"/>
      <c r="L95" s="6"/>
      <c r="M95" s="6"/>
      <c r="N95" s="6"/>
      <c r="O95" s="6"/>
      <c r="P95" s="6"/>
      <c r="Q95" s="6"/>
      <c r="R95" s="6"/>
      <c r="S95" s="6"/>
      <c r="T95" s="6"/>
      <c r="U95" s="6"/>
      <c r="V95" s="6"/>
      <c r="W95" s="6"/>
      <c r="X95" s="7">
        <f>SUM(Deudores[[#This Row],[Pendientes de Radicar]:[Valor Ajuste Medición Posterior]])</f>
        <v>0</v>
      </c>
      <c r="Y9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6" spans="1:25" x14ac:dyDescent="0.25">
      <c r="A96" s="1" t="s">
        <v>1013</v>
      </c>
      <c r="B96" s="1"/>
      <c r="C96" s="1"/>
      <c r="D96" s="8"/>
      <c r="E96" s="1">
        <v>7</v>
      </c>
      <c r="F96" s="1">
        <v>2</v>
      </c>
      <c r="G96" s="1">
        <v>1</v>
      </c>
      <c r="H96" s="1"/>
      <c r="I96" s="6"/>
      <c r="J96" s="6"/>
      <c r="K96" s="6"/>
      <c r="L96" s="6"/>
      <c r="M96" s="6"/>
      <c r="N96" s="6"/>
      <c r="O96" s="6"/>
      <c r="P96" s="6"/>
      <c r="Q96" s="6"/>
      <c r="R96" s="6"/>
      <c r="S96" s="6"/>
      <c r="T96" s="6"/>
      <c r="U96" s="6"/>
      <c r="V96" s="6"/>
      <c r="W96" s="6"/>
      <c r="X96" s="7">
        <f>SUM(Deudores[[#This Row],[Pendientes de Radicar]:[Valor Ajuste Medición Posterior]])</f>
        <v>0</v>
      </c>
      <c r="Y9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7" spans="1:25" x14ac:dyDescent="0.25">
      <c r="A97" s="1" t="s">
        <v>1013</v>
      </c>
      <c r="B97" s="1"/>
      <c r="C97" s="1"/>
      <c r="D97" s="8"/>
      <c r="E97" s="1">
        <v>7</v>
      </c>
      <c r="F97" s="1">
        <v>2</v>
      </c>
      <c r="G97" s="1">
        <v>1</v>
      </c>
      <c r="H97" s="1"/>
      <c r="I97" s="6"/>
      <c r="J97" s="6"/>
      <c r="K97" s="6"/>
      <c r="L97" s="6"/>
      <c r="M97" s="6"/>
      <c r="N97" s="6"/>
      <c r="O97" s="6"/>
      <c r="P97" s="6"/>
      <c r="Q97" s="6"/>
      <c r="R97" s="6"/>
      <c r="S97" s="6"/>
      <c r="T97" s="6"/>
      <c r="U97" s="6"/>
      <c r="V97" s="6"/>
      <c r="W97" s="6"/>
      <c r="X97" s="7">
        <f>SUM(Deudores[[#This Row],[Pendientes de Radicar]:[Valor Ajuste Medición Posterior]])</f>
        <v>0</v>
      </c>
      <c r="Y9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8" spans="1:25" x14ac:dyDescent="0.25">
      <c r="A98" s="1" t="s">
        <v>1013</v>
      </c>
      <c r="B98" s="1"/>
      <c r="C98" s="1"/>
      <c r="D98" s="8"/>
      <c r="E98" s="1">
        <v>7</v>
      </c>
      <c r="F98" s="1">
        <v>2</v>
      </c>
      <c r="G98" s="1">
        <v>1</v>
      </c>
      <c r="H98" s="1"/>
      <c r="I98" s="6"/>
      <c r="J98" s="6"/>
      <c r="K98" s="6"/>
      <c r="L98" s="6"/>
      <c r="M98" s="6"/>
      <c r="N98" s="6"/>
      <c r="O98" s="6"/>
      <c r="P98" s="6"/>
      <c r="Q98" s="6"/>
      <c r="R98" s="6"/>
      <c r="S98" s="6"/>
      <c r="T98" s="6"/>
      <c r="U98" s="6"/>
      <c r="V98" s="6"/>
      <c r="W98" s="6"/>
      <c r="X98" s="7">
        <f>SUM(Deudores[[#This Row],[Pendientes de Radicar]:[Valor Ajuste Medición Posterior]])</f>
        <v>0</v>
      </c>
      <c r="Y9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9" spans="1:25" x14ac:dyDescent="0.25">
      <c r="A99" s="1" t="s">
        <v>1013</v>
      </c>
      <c r="B99" s="1"/>
      <c r="C99" s="1"/>
      <c r="D99" s="8"/>
      <c r="E99" s="1">
        <v>7</v>
      </c>
      <c r="F99" s="1">
        <v>2</v>
      </c>
      <c r="G99" s="1">
        <v>1</v>
      </c>
      <c r="H99" s="1"/>
      <c r="I99" s="6"/>
      <c r="J99" s="6"/>
      <c r="K99" s="6"/>
      <c r="L99" s="6"/>
      <c r="M99" s="6"/>
      <c r="N99" s="6"/>
      <c r="O99" s="6"/>
      <c r="P99" s="6"/>
      <c r="Q99" s="6"/>
      <c r="R99" s="6"/>
      <c r="S99" s="6"/>
      <c r="T99" s="6"/>
      <c r="U99" s="6"/>
      <c r="V99" s="6"/>
      <c r="W99" s="6"/>
      <c r="X99" s="7">
        <f>SUM(Deudores[[#This Row],[Pendientes de Radicar]:[Valor Ajuste Medición Posterior]])</f>
        <v>0</v>
      </c>
      <c r="Y9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0" spans="1:25" x14ac:dyDescent="0.25">
      <c r="A100" s="1" t="s">
        <v>1013</v>
      </c>
      <c r="B100" s="1"/>
      <c r="C100" s="1"/>
      <c r="D100" s="8"/>
      <c r="E100" s="1">
        <v>7</v>
      </c>
      <c r="F100" s="1">
        <v>2</v>
      </c>
      <c r="G100" s="1">
        <v>1</v>
      </c>
      <c r="H100" s="1"/>
      <c r="I100" s="6"/>
      <c r="J100" s="6"/>
      <c r="K100" s="6"/>
      <c r="L100" s="6"/>
      <c r="M100" s="6"/>
      <c r="N100" s="6"/>
      <c r="O100" s="6"/>
      <c r="P100" s="6"/>
      <c r="Q100" s="6"/>
      <c r="R100" s="6"/>
      <c r="S100" s="6"/>
      <c r="T100" s="6"/>
      <c r="U100" s="6"/>
      <c r="V100" s="6"/>
      <c r="W100" s="6"/>
      <c r="X100" s="7">
        <f>SUM(Deudores[[#This Row],[Pendientes de Radicar]:[Valor Ajuste Medición Posterior]])</f>
        <v>0</v>
      </c>
      <c r="Y10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1" spans="1:25" x14ac:dyDescent="0.25">
      <c r="A101" s="1" t="s">
        <v>1013</v>
      </c>
      <c r="B101" s="1"/>
      <c r="C101" s="1"/>
      <c r="D101" s="8"/>
      <c r="E101" s="1">
        <v>7</v>
      </c>
      <c r="F101" s="1">
        <v>2</v>
      </c>
      <c r="G101" s="1">
        <v>1</v>
      </c>
      <c r="H101" s="1"/>
      <c r="I101" s="6"/>
      <c r="J101" s="6"/>
      <c r="K101" s="6"/>
      <c r="L101" s="6"/>
      <c r="M101" s="6"/>
      <c r="N101" s="6"/>
      <c r="O101" s="6"/>
      <c r="P101" s="6"/>
      <c r="Q101" s="6"/>
      <c r="R101" s="6"/>
      <c r="S101" s="6"/>
      <c r="T101" s="6"/>
      <c r="U101" s="6"/>
      <c r="V101" s="6"/>
      <c r="W101" s="6"/>
      <c r="X101" s="7">
        <f>SUM(Deudores[[#This Row],[Pendientes de Radicar]:[Valor Ajuste Medición Posterior]])</f>
        <v>0</v>
      </c>
      <c r="Y10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2" spans="1:25" x14ac:dyDescent="0.25">
      <c r="A102" s="1" t="s">
        <v>1013</v>
      </c>
      <c r="B102" s="1"/>
      <c r="C102" s="1"/>
      <c r="D102" s="8"/>
      <c r="E102" s="1">
        <v>7</v>
      </c>
      <c r="F102" s="1">
        <v>2</v>
      </c>
      <c r="G102" s="1">
        <v>1</v>
      </c>
      <c r="H102" s="1"/>
      <c r="I102" s="6"/>
      <c r="J102" s="6"/>
      <c r="K102" s="6"/>
      <c r="L102" s="6"/>
      <c r="M102" s="6"/>
      <c r="N102" s="6"/>
      <c r="O102" s="6"/>
      <c r="P102" s="6"/>
      <c r="Q102" s="6"/>
      <c r="R102" s="6"/>
      <c r="S102" s="6"/>
      <c r="T102" s="6"/>
      <c r="U102" s="6"/>
      <c r="V102" s="6"/>
      <c r="W102" s="6"/>
      <c r="X102" s="7">
        <f>SUM(Deudores[[#This Row],[Pendientes de Radicar]:[Valor Ajuste Medición Posterior]])</f>
        <v>0</v>
      </c>
      <c r="Y10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3" spans="1:25" x14ac:dyDescent="0.25">
      <c r="A103" s="1" t="s">
        <v>1013</v>
      </c>
      <c r="B103" s="1"/>
      <c r="C103" s="1"/>
      <c r="D103" s="8"/>
      <c r="E103" s="1">
        <v>7</v>
      </c>
      <c r="F103" s="1">
        <v>2</v>
      </c>
      <c r="G103" s="1">
        <v>1</v>
      </c>
      <c r="H103" s="1"/>
      <c r="I103" s="6"/>
      <c r="J103" s="6"/>
      <c r="K103" s="6"/>
      <c r="L103" s="6"/>
      <c r="M103" s="6"/>
      <c r="N103" s="6"/>
      <c r="O103" s="6"/>
      <c r="P103" s="6"/>
      <c r="Q103" s="6"/>
      <c r="R103" s="6"/>
      <c r="S103" s="6"/>
      <c r="T103" s="6"/>
      <c r="U103" s="6"/>
      <c r="V103" s="6"/>
      <c r="W103" s="6"/>
      <c r="X103" s="7">
        <f>SUM(Deudores[[#This Row],[Pendientes de Radicar]:[Valor Ajuste Medición Posterior]])</f>
        <v>0</v>
      </c>
      <c r="Y10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4" spans="1:25" x14ac:dyDescent="0.25">
      <c r="A104" s="1" t="s">
        <v>1013</v>
      </c>
      <c r="B104" s="1"/>
      <c r="C104" s="1"/>
      <c r="D104" s="8"/>
      <c r="E104" s="1">
        <v>7</v>
      </c>
      <c r="F104" s="1">
        <v>2</v>
      </c>
      <c r="G104" s="1">
        <v>1</v>
      </c>
      <c r="H104" s="1"/>
      <c r="I104" s="6"/>
      <c r="J104" s="6"/>
      <c r="K104" s="6"/>
      <c r="L104" s="6"/>
      <c r="M104" s="6"/>
      <c r="N104" s="6"/>
      <c r="O104" s="6"/>
      <c r="P104" s="6"/>
      <c r="Q104" s="6"/>
      <c r="R104" s="6"/>
      <c r="S104" s="6"/>
      <c r="T104" s="6"/>
      <c r="U104" s="6"/>
      <c r="V104" s="6"/>
      <c r="W104" s="6"/>
      <c r="X104" s="7">
        <f>SUM(Deudores[[#This Row],[Pendientes de Radicar]:[Valor Ajuste Medición Posterior]])</f>
        <v>0</v>
      </c>
      <c r="Y10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5" spans="1:25" x14ac:dyDescent="0.25">
      <c r="A105" s="1" t="s">
        <v>1013</v>
      </c>
      <c r="B105" s="1"/>
      <c r="C105" s="1"/>
      <c r="D105" s="8"/>
      <c r="E105" s="1">
        <v>7</v>
      </c>
      <c r="F105" s="1">
        <v>2</v>
      </c>
      <c r="G105" s="1">
        <v>1</v>
      </c>
      <c r="H105" s="1"/>
      <c r="I105" s="6"/>
      <c r="J105" s="6"/>
      <c r="K105" s="6"/>
      <c r="L105" s="6"/>
      <c r="M105" s="6"/>
      <c r="N105" s="6"/>
      <c r="O105" s="6"/>
      <c r="P105" s="6"/>
      <c r="Q105" s="6"/>
      <c r="R105" s="6"/>
      <c r="S105" s="6"/>
      <c r="T105" s="6"/>
      <c r="U105" s="6"/>
      <c r="V105" s="6"/>
      <c r="W105" s="6"/>
      <c r="X105" s="7">
        <f>SUM(Deudores[[#This Row],[Pendientes de Radicar]:[Valor Ajuste Medición Posterior]])</f>
        <v>0</v>
      </c>
      <c r="Y10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6" spans="1:25" x14ac:dyDescent="0.25">
      <c r="A106" s="1" t="s">
        <v>1013</v>
      </c>
      <c r="B106" s="1"/>
      <c r="C106" s="1"/>
      <c r="D106" s="8"/>
      <c r="E106" s="1">
        <v>7</v>
      </c>
      <c r="F106" s="1">
        <v>2</v>
      </c>
      <c r="G106" s="1">
        <v>1</v>
      </c>
      <c r="H106" s="1"/>
      <c r="I106" s="6"/>
      <c r="J106" s="6"/>
      <c r="K106" s="6"/>
      <c r="L106" s="6"/>
      <c r="M106" s="6"/>
      <c r="N106" s="6"/>
      <c r="O106" s="6"/>
      <c r="P106" s="6"/>
      <c r="Q106" s="6"/>
      <c r="R106" s="6"/>
      <c r="S106" s="6"/>
      <c r="T106" s="6"/>
      <c r="U106" s="6"/>
      <c r="V106" s="6"/>
      <c r="W106" s="6"/>
      <c r="X106" s="7">
        <f>SUM(Deudores[[#This Row],[Pendientes de Radicar]:[Valor Ajuste Medición Posterior]])</f>
        <v>0</v>
      </c>
      <c r="Y10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7" spans="1:25" x14ac:dyDescent="0.25">
      <c r="A107" s="1" t="s">
        <v>1013</v>
      </c>
      <c r="B107" s="1"/>
      <c r="C107" s="1"/>
      <c r="D107" s="8"/>
      <c r="E107" s="1">
        <v>7</v>
      </c>
      <c r="F107" s="1">
        <v>2</v>
      </c>
      <c r="G107" s="1">
        <v>1</v>
      </c>
      <c r="H107" s="1"/>
      <c r="I107" s="6"/>
      <c r="J107" s="6"/>
      <c r="K107" s="6"/>
      <c r="L107" s="6"/>
      <c r="M107" s="6"/>
      <c r="N107" s="6"/>
      <c r="O107" s="6"/>
      <c r="P107" s="6"/>
      <c r="Q107" s="6"/>
      <c r="R107" s="6"/>
      <c r="S107" s="6"/>
      <c r="T107" s="6"/>
      <c r="U107" s="6"/>
      <c r="V107" s="6"/>
      <c r="W107" s="6"/>
      <c r="X107" s="7">
        <f>SUM(Deudores[[#This Row],[Pendientes de Radicar]:[Valor Ajuste Medición Posterior]])</f>
        <v>0</v>
      </c>
      <c r="Y10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8" spans="1:25" x14ac:dyDescent="0.25">
      <c r="A108" s="1" t="s">
        <v>1013</v>
      </c>
      <c r="B108" s="1"/>
      <c r="C108" s="1"/>
      <c r="D108" s="8"/>
      <c r="E108" s="1">
        <v>7</v>
      </c>
      <c r="F108" s="1">
        <v>2</v>
      </c>
      <c r="G108" s="1">
        <v>1</v>
      </c>
      <c r="H108" s="1"/>
      <c r="I108" s="6"/>
      <c r="J108" s="6"/>
      <c r="K108" s="6"/>
      <c r="L108" s="6"/>
      <c r="M108" s="6"/>
      <c r="N108" s="6"/>
      <c r="O108" s="6"/>
      <c r="P108" s="6"/>
      <c r="Q108" s="6"/>
      <c r="R108" s="6"/>
      <c r="S108" s="6"/>
      <c r="T108" s="6"/>
      <c r="U108" s="6"/>
      <c r="V108" s="6"/>
      <c r="W108" s="6"/>
      <c r="X108" s="7">
        <f>SUM(Deudores[[#This Row],[Pendientes de Radicar]:[Valor Ajuste Medición Posterior]])</f>
        <v>0</v>
      </c>
      <c r="Y10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9" spans="1:25" x14ac:dyDescent="0.25">
      <c r="A109" s="1" t="s">
        <v>1013</v>
      </c>
      <c r="B109" s="1"/>
      <c r="C109" s="1"/>
      <c r="D109" s="8"/>
      <c r="E109" s="1">
        <v>7</v>
      </c>
      <c r="F109" s="1">
        <v>2</v>
      </c>
      <c r="G109" s="1">
        <v>1</v>
      </c>
      <c r="H109" s="1"/>
      <c r="I109" s="6"/>
      <c r="J109" s="6"/>
      <c r="K109" s="6"/>
      <c r="L109" s="6"/>
      <c r="M109" s="6"/>
      <c r="N109" s="6"/>
      <c r="O109" s="6"/>
      <c r="P109" s="6"/>
      <c r="Q109" s="6"/>
      <c r="R109" s="6"/>
      <c r="S109" s="6"/>
      <c r="T109" s="6"/>
      <c r="U109" s="6"/>
      <c r="V109" s="6"/>
      <c r="W109" s="6"/>
      <c r="X109" s="7">
        <f>SUM(Deudores[[#This Row],[Pendientes de Radicar]:[Valor Ajuste Medición Posterior]])</f>
        <v>0</v>
      </c>
      <c r="Y10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0" spans="1:25" x14ac:dyDescent="0.25">
      <c r="A110" s="1" t="s">
        <v>1013</v>
      </c>
      <c r="B110" s="1"/>
      <c r="C110" s="1"/>
      <c r="D110" s="8"/>
      <c r="E110" s="1">
        <v>7</v>
      </c>
      <c r="F110" s="1">
        <v>2</v>
      </c>
      <c r="G110" s="1">
        <v>1</v>
      </c>
      <c r="H110" s="1"/>
      <c r="I110" s="6"/>
      <c r="J110" s="6"/>
      <c r="K110" s="6"/>
      <c r="L110" s="6"/>
      <c r="M110" s="6"/>
      <c r="N110" s="6"/>
      <c r="O110" s="6"/>
      <c r="P110" s="6"/>
      <c r="Q110" s="6"/>
      <c r="R110" s="6"/>
      <c r="S110" s="6"/>
      <c r="T110" s="6"/>
      <c r="U110" s="6"/>
      <c r="V110" s="6"/>
      <c r="W110" s="6"/>
      <c r="X110" s="7">
        <f>SUM(Deudores[[#This Row],[Pendientes de Radicar]:[Valor Ajuste Medición Posterior]])</f>
        <v>0</v>
      </c>
      <c r="Y11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1" spans="1:25" x14ac:dyDescent="0.25">
      <c r="A111" s="1" t="s">
        <v>1013</v>
      </c>
      <c r="B111" s="1"/>
      <c r="C111" s="1"/>
      <c r="D111" s="8"/>
      <c r="E111" s="1">
        <v>7</v>
      </c>
      <c r="F111" s="1">
        <v>2</v>
      </c>
      <c r="G111" s="1">
        <v>1</v>
      </c>
      <c r="H111" s="1"/>
      <c r="I111" s="6"/>
      <c r="J111" s="6"/>
      <c r="K111" s="6"/>
      <c r="L111" s="6"/>
      <c r="M111" s="6"/>
      <c r="N111" s="6"/>
      <c r="O111" s="6"/>
      <c r="P111" s="6"/>
      <c r="Q111" s="6"/>
      <c r="R111" s="6"/>
      <c r="S111" s="6"/>
      <c r="T111" s="6"/>
      <c r="U111" s="6"/>
      <c r="V111" s="6"/>
      <c r="W111" s="6"/>
      <c r="X111" s="7">
        <f>SUM(Deudores[[#This Row],[Pendientes de Radicar]:[Valor Ajuste Medición Posterior]])</f>
        <v>0</v>
      </c>
      <c r="Y11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2" spans="1:25" x14ac:dyDescent="0.25">
      <c r="A112" s="1" t="s">
        <v>1013</v>
      </c>
      <c r="B112" s="1"/>
      <c r="C112" s="1"/>
      <c r="D112" s="8"/>
      <c r="E112" s="1">
        <v>7</v>
      </c>
      <c r="F112" s="1">
        <v>2</v>
      </c>
      <c r="G112" s="1">
        <v>1</v>
      </c>
      <c r="H112" s="1"/>
      <c r="I112" s="6"/>
      <c r="J112" s="6"/>
      <c r="K112" s="6"/>
      <c r="L112" s="6"/>
      <c r="M112" s="6"/>
      <c r="N112" s="6"/>
      <c r="O112" s="6"/>
      <c r="P112" s="6"/>
      <c r="Q112" s="6"/>
      <c r="R112" s="6"/>
      <c r="S112" s="6"/>
      <c r="T112" s="6"/>
      <c r="U112" s="6"/>
      <c r="V112" s="6"/>
      <c r="W112" s="6"/>
      <c r="X112" s="7">
        <f>SUM(Deudores[[#This Row],[Pendientes de Radicar]:[Valor Ajuste Medición Posterior]])</f>
        <v>0</v>
      </c>
      <c r="Y11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3" spans="1:25" x14ac:dyDescent="0.25">
      <c r="A113" s="1" t="s">
        <v>1013</v>
      </c>
      <c r="B113" s="1"/>
      <c r="C113" s="1"/>
      <c r="D113" s="8"/>
      <c r="E113" s="1">
        <v>7</v>
      </c>
      <c r="F113" s="1">
        <v>2</v>
      </c>
      <c r="G113" s="1">
        <v>1</v>
      </c>
      <c r="H113" s="1"/>
      <c r="I113" s="6"/>
      <c r="J113" s="6"/>
      <c r="K113" s="6"/>
      <c r="L113" s="6"/>
      <c r="M113" s="6"/>
      <c r="N113" s="6"/>
      <c r="O113" s="6"/>
      <c r="P113" s="6"/>
      <c r="Q113" s="6"/>
      <c r="R113" s="6"/>
      <c r="S113" s="6"/>
      <c r="T113" s="6"/>
      <c r="U113" s="6"/>
      <c r="V113" s="6"/>
      <c r="W113" s="6"/>
      <c r="X113" s="7">
        <f>SUM(Deudores[[#This Row],[Pendientes de Radicar]:[Valor Ajuste Medición Posterior]])</f>
        <v>0</v>
      </c>
      <c r="Y11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4" spans="1:25" x14ac:dyDescent="0.25">
      <c r="A114" s="1" t="s">
        <v>1013</v>
      </c>
      <c r="B114" s="1"/>
      <c r="C114" s="1"/>
      <c r="D114" s="8"/>
      <c r="E114" s="1">
        <v>7</v>
      </c>
      <c r="F114" s="1">
        <v>2</v>
      </c>
      <c r="G114" s="1">
        <v>1</v>
      </c>
      <c r="H114" s="1"/>
      <c r="I114" s="6"/>
      <c r="J114" s="6"/>
      <c r="K114" s="6"/>
      <c r="L114" s="6"/>
      <c r="M114" s="6"/>
      <c r="N114" s="6"/>
      <c r="O114" s="6"/>
      <c r="P114" s="6"/>
      <c r="Q114" s="6"/>
      <c r="R114" s="6"/>
      <c r="S114" s="6"/>
      <c r="T114" s="6"/>
      <c r="U114" s="6"/>
      <c r="V114" s="6"/>
      <c r="W114" s="6"/>
      <c r="X114" s="7">
        <f>SUM(Deudores[[#This Row],[Pendientes de Radicar]:[Valor Ajuste Medición Posterior]])</f>
        <v>0</v>
      </c>
      <c r="Y11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5" spans="1:25" x14ac:dyDescent="0.25">
      <c r="A115" s="1" t="s">
        <v>1013</v>
      </c>
      <c r="B115" s="1"/>
      <c r="C115" s="1"/>
      <c r="D115" s="8"/>
      <c r="E115" s="1">
        <v>7</v>
      </c>
      <c r="F115" s="1">
        <v>2</v>
      </c>
      <c r="G115" s="1">
        <v>1</v>
      </c>
      <c r="H115" s="1"/>
      <c r="I115" s="6"/>
      <c r="J115" s="6"/>
      <c r="K115" s="6"/>
      <c r="L115" s="6"/>
      <c r="M115" s="6"/>
      <c r="N115" s="6"/>
      <c r="O115" s="6"/>
      <c r="P115" s="6"/>
      <c r="Q115" s="6"/>
      <c r="R115" s="6"/>
      <c r="S115" s="6"/>
      <c r="T115" s="6"/>
      <c r="U115" s="6"/>
      <c r="V115" s="6"/>
      <c r="W115" s="6"/>
      <c r="X115" s="7">
        <f>SUM(Deudores[[#This Row],[Pendientes de Radicar]:[Valor Ajuste Medición Posterior]])</f>
        <v>0</v>
      </c>
      <c r="Y11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6" spans="1:25" x14ac:dyDescent="0.25">
      <c r="A116" s="1" t="s">
        <v>1013</v>
      </c>
      <c r="B116" s="1"/>
      <c r="C116" s="1"/>
      <c r="D116" s="8"/>
      <c r="E116" s="1">
        <v>7</v>
      </c>
      <c r="F116" s="1">
        <v>2</v>
      </c>
      <c r="G116" s="1">
        <v>1</v>
      </c>
      <c r="H116" s="1"/>
      <c r="I116" s="6"/>
      <c r="J116" s="6"/>
      <c r="K116" s="6"/>
      <c r="L116" s="6"/>
      <c r="M116" s="6"/>
      <c r="N116" s="6"/>
      <c r="O116" s="6"/>
      <c r="P116" s="6"/>
      <c r="Q116" s="6"/>
      <c r="R116" s="6"/>
      <c r="S116" s="6"/>
      <c r="T116" s="6"/>
      <c r="U116" s="6"/>
      <c r="V116" s="6"/>
      <c r="W116" s="6"/>
      <c r="X116" s="7">
        <f>SUM(Deudores[[#This Row],[Pendientes de Radicar]:[Valor Ajuste Medición Posterior]])</f>
        <v>0</v>
      </c>
      <c r="Y11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7" spans="1:25" x14ac:dyDescent="0.25">
      <c r="A117" s="1" t="s">
        <v>1013</v>
      </c>
      <c r="B117" s="1"/>
      <c r="C117" s="1"/>
      <c r="D117" s="8"/>
      <c r="E117" s="1">
        <v>7</v>
      </c>
      <c r="F117" s="1">
        <v>2</v>
      </c>
      <c r="G117" s="1">
        <v>1</v>
      </c>
      <c r="H117" s="1"/>
      <c r="I117" s="6"/>
      <c r="J117" s="6"/>
      <c r="K117" s="6"/>
      <c r="L117" s="6"/>
      <c r="M117" s="6"/>
      <c r="N117" s="6"/>
      <c r="O117" s="6"/>
      <c r="P117" s="6"/>
      <c r="Q117" s="6"/>
      <c r="R117" s="6"/>
      <c r="S117" s="6"/>
      <c r="T117" s="6"/>
      <c r="U117" s="6"/>
      <c r="V117" s="6"/>
      <c r="W117" s="6"/>
      <c r="X117" s="7">
        <f>SUM(Deudores[[#This Row],[Pendientes de Radicar]:[Valor Ajuste Medición Posterior]])</f>
        <v>0</v>
      </c>
      <c r="Y11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8" spans="1:25" x14ac:dyDescent="0.25">
      <c r="A118" s="1" t="s">
        <v>1013</v>
      </c>
      <c r="B118" s="1"/>
      <c r="C118" s="1"/>
      <c r="D118" s="8"/>
      <c r="E118" s="1">
        <v>7</v>
      </c>
      <c r="F118" s="1">
        <v>2</v>
      </c>
      <c r="G118" s="1">
        <v>1</v>
      </c>
      <c r="H118" s="1"/>
      <c r="I118" s="6"/>
      <c r="J118" s="6"/>
      <c r="K118" s="6"/>
      <c r="L118" s="6"/>
      <c r="M118" s="6"/>
      <c r="N118" s="6"/>
      <c r="O118" s="6"/>
      <c r="P118" s="6"/>
      <c r="Q118" s="6"/>
      <c r="R118" s="6"/>
      <c r="S118" s="6"/>
      <c r="T118" s="6"/>
      <c r="U118" s="6"/>
      <c r="V118" s="6"/>
      <c r="W118" s="6"/>
      <c r="X118" s="7">
        <f>SUM(Deudores[[#This Row],[Pendientes de Radicar]:[Valor Ajuste Medición Posterior]])</f>
        <v>0</v>
      </c>
      <c r="Y11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9" spans="1:25" x14ac:dyDescent="0.25">
      <c r="A119" s="1" t="s">
        <v>1013</v>
      </c>
      <c r="B119" s="1"/>
      <c r="C119" s="1"/>
      <c r="D119" s="8"/>
      <c r="E119" s="1">
        <v>7</v>
      </c>
      <c r="F119" s="1">
        <v>2</v>
      </c>
      <c r="G119" s="1">
        <v>1</v>
      </c>
      <c r="H119" s="1"/>
      <c r="I119" s="6"/>
      <c r="J119" s="6"/>
      <c r="K119" s="6"/>
      <c r="L119" s="6"/>
      <c r="M119" s="6"/>
      <c r="N119" s="6"/>
      <c r="O119" s="6"/>
      <c r="P119" s="6"/>
      <c r="Q119" s="6"/>
      <c r="R119" s="6"/>
      <c r="S119" s="6"/>
      <c r="T119" s="6"/>
      <c r="U119" s="6"/>
      <c r="V119" s="6"/>
      <c r="W119" s="6"/>
      <c r="X119" s="7">
        <f>SUM(Deudores[[#This Row],[Pendientes de Radicar]:[Valor Ajuste Medición Posterior]])</f>
        <v>0</v>
      </c>
      <c r="Y11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0" spans="1:25" x14ac:dyDescent="0.25">
      <c r="A120" s="1" t="s">
        <v>1013</v>
      </c>
      <c r="B120" s="1"/>
      <c r="C120" s="1"/>
      <c r="D120" s="8"/>
      <c r="E120" s="1">
        <v>7</v>
      </c>
      <c r="F120" s="1">
        <v>2</v>
      </c>
      <c r="G120" s="1">
        <v>1</v>
      </c>
      <c r="H120" s="1"/>
      <c r="I120" s="6"/>
      <c r="J120" s="6"/>
      <c r="K120" s="6"/>
      <c r="L120" s="6"/>
      <c r="M120" s="6"/>
      <c r="N120" s="6"/>
      <c r="O120" s="6"/>
      <c r="P120" s="6"/>
      <c r="Q120" s="6"/>
      <c r="R120" s="6"/>
      <c r="S120" s="6"/>
      <c r="T120" s="6"/>
      <c r="U120" s="6"/>
      <c r="V120" s="6"/>
      <c r="W120" s="6"/>
      <c r="X120" s="7">
        <f>SUM(Deudores[[#This Row],[Pendientes de Radicar]:[Valor Ajuste Medición Posterior]])</f>
        <v>0</v>
      </c>
      <c r="Y12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1" spans="1:25" x14ac:dyDescent="0.25">
      <c r="A121" s="1" t="s">
        <v>1013</v>
      </c>
      <c r="B121" s="1"/>
      <c r="C121" s="1"/>
      <c r="D121" s="8"/>
      <c r="E121" s="1">
        <v>7</v>
      </c>
      <c r="F121" s="1">
        <v>2</v>
      </c>
      <c r="G121" s="1">
        <v>1</v>
      </c>
      <c r="H121" s="1"/>
      <c r="I121" s="6"/>
      <c r="J121" s="6"/>
      <c r="K121" s="6"/>
      <c r="L121" s="6"/>
      <c r="M121" s="6"/>
      <c r="N121" s="6"/>
      <c r="O121" s="6"/>
      <c r="P121" s="6"/>
      <c r="Q121" s="6"/>
      <c r="R121" s="6"/>
      <c r="S121" s="6"/>
      <c r="T121" s="6"/>
      <c r="U121" s="6"/>
      <c r="V121" s="6"/>
      <c r="W121" s="6"/>
      <c r="X121" s="7">
        <f>SUM(Deudores[[#This Row],[Pendientes de Radicar]:[Valor Ajuste Medición Posterior]])</f>
        <v>0</v>
      </c>
      <c r="Y12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2" spans="1:25" x14ac:dyDescent="0.25">
      <c r="A122" s="1" t="s">
        <v>1013</v>
      </c>
      <c r="B122" s="1"/>
      <c r="C122" s="1"/>
      <c r="D122" s="8"/>
      <c r="E122" s="1">
        <v>7</v>
      </c>
      <c r="F122" s="1">
        <v>2</v>
      </c>
      <c r="G122" s="1">
        <v>1</v>
      </c>
      <c r="H122" s="1"/>
      <c r="I122" s="6"/>
      <c r="J122" s="6"/>
      <c r="K122" s="6"/>
      <c r="L122" s="6"/>
      <c r="M122" s="6"/>
      <c r="N122" s="6"/>
      <c r="O122" s="6"/>
      <c r="P122" s="6"/>
      <c r="Q122" s="6"/>
      <c r="R122" s="6"/>
      <c r="S122" s="6"/>
      <c r="T122" s="6"/>
      <c r="U122" s="6"/>
      <c r="V122" s="6"/>
      <c r="W122" s="6"/>
      <c r="X122" s="7">
        <f>SUM(Deudores[[#This Row],[Pendientes de Radicar]:[Valor Ajuste Medición Posterior]])</f>
        <v>0</v>
      </c>
      <c r="Y12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3" spans="1:25" x14ac:dyDescent="0.25">
      <c r="A123" s="1" t="s">
        <v>1013</v>
      </c>
      <c r="B123" s="1"/>
      <c r="C123" s="1"/>
      <c r="D123" s="8"/>
      <c r="E123" s="1">
        <v>7</v>
      </c>
      <c r="F123" s="1">
        <v>2</v>
      </c>
      <c r="G123" s="1">
        <v>1</v>
      </c>
      <c r="H123" s="1"/>
      <c r="I123" s="6"/>
      <c r="J123" s="6"/>
      <c r="K123" s="6"/>
      <c r="L123" s="6"/>
      <c r="M123" s="6"/>
      <c r="N123" s="6"/>
      <c r="O123" s="6"/>
      <c r="P123" s="6"/>
      <c r="Q123" s="6"/>
      <c r="R123" s="6"/>
      <c r="S123" s="6"/>
      <c r="T123" s="6"/>
      <c r="U123" s="6"/>
      <c r="V123" s="6"/>
      <c r="W123" s="6"/>
      <c r="X123" s="7">
        <f>SUM(Deudores[[#This Row],[Pendientes de Radicar]:[Valor Ajuste Medición Posterior]])</f>
        <v>0</v>
      </c>
      <c r="Y12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4" spans="1:25" x14ac:dyDescent="0.25">
      <c r="A124" s="1" t="s">
        <v>1013</v>
      </c>
      <c r="B124" s="1"/>
      <c r="C124" s="1"/>
      <c r="D124" s="8"/>
      <c r="E124" s="1">
        <v>7</v>
      </c>
      <c r="F124" s="1">
        <v>2</v>
      </c>
      <c r="G124" s="1">
        <v>1</v>
      </c>
      <c r="H124" s="1"/>
      <c r="I124" s="6"/>
      <c r="J124" s="6"/>
      <c r="K124" s="6"/>
      <c r="L124" s="6"/>
      <c r="M124" s="6"/>
      <c r="N124" s="6"/>
      <c r="O124" s="6"/>
      <c r="P124" s="6"/>
      <c r="Q124" s="6"/>
      <c r="R124" s="6"/>
      <c r="S124" s="6"/>
      <c r="T124" s="6"/>
      <c r="U124" s="6"/>
      <c r="V124" s="6"/>
      <c r="W124" s="6"/>
      <c r="X124" s="7">
        <f>SUM(Deudores[[#This Row],[Pendientes de Radicar]:[Valor Ajuste Medición Posterior]])</f>
        <v>0</v>
      </c>
      <c r="Y12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5" spans="1:25" x14ac:dyDescent="0.25">
      <c r="A125" s="1" t="s">
        <v>1013</v>
      </c>
      <c r="B125" s="1"/>
      <c r="C125" s="1"/>
      <c r="D125" s="8"/>
      <c r="E125" s="1">
        <v>7</v>
      </c>
      <c r="F125" s="1">
        <v>2</v>
      </c>
      <c r="G125" s="1">
        <v>1</v>
      </c>
      <c r="H125" s="1"/>
      <c r="I125" s="6"/>
      <c r="J125" s="6"/>
      <c r="K125" s="6"/>
      <c r="L125" s="6"/>
      <c r="M125" s="6"/>
      <c r="N125" s="6"/>
      <c r="O125" s="6"/>
      <c r="P125" s="6"/>
      <c r="Q125" s="6"/>
      <c r="R125" s="6"/>
      <c r="S125" s="6"/>
      <c r="T125" s="6"/>
      <c r="U125" s="6"/>
      <c r="V125" s="6"/>
      <c r="W125" s="6"/>
      <c r="X125" s="7">
        <f>SUM(Deudores[[#This Row],[Pendientes de Radicar]:[Valor Ajuste Medición Posterior]])</f>
        <v>0</v>
      </c>
      <c r="Y12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6" spans="1:25" x14ac:dyDescent="0.25">
      <c r="A126" s="1" t="s">
        <v>1013</v>
      </c>
      <c r="B126" s="1"/>
      <c r="C126" s="1"/>
      <c r="D126" s="8"/>
      <c r="E126" s="1">
        <v>7</v>
      </c>
      <c r="F126" s="1">
        <v>2</v>
      </c>
      <c r="G126" s="1">
        <v>1</v>
      </c>
      <c r="H126" s="1"/>
      <c r="I126" s="6"/>
      <c r="J126" s="6"/>
      <c r="K126" s="6"/>
      <c r="L126" s="6"/>
      <c r="M126" s="6"/>
      <c r="N126" s="6"/>
      <c r="O126" s="6"/>
      <c r="P126" s="6"/>
      <c r="Q126" s="6"/>
      <c r="R126" s="6"/>
      <c r="S126" s="6"/>
      <c r="T126" s="6"/>
      <c r="U126" s="6"/>
      <c r="V126" s="6"/>
      <c r="W126" s="6"/>
      <c r="X126" s="7">
        <f>SUM(Deudores[[#This Row],[Pendientes de Radicar]:[Valor Ajuste Medición Posterior]])</f>
        <v>0</v>
      </c>
      <c r="Y12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7" spans="1:25" x14ac:dyDescent="0.25">
      <c r="A127" s="1" t="s">
        <v>1013</v>
      </c>
      <c r="B127" s="1"/>
      <c r="C127" s="1"/>
      <c r="D127" s="8"/>
      <c r="E127" s="1">
        <v>7</v>
      </c>
      <c r="F127" s="1">
        <v>2</v>
      </c>
      <c r="G127" s="1">
        <v>1</v>
      </c>
      <c r="H127" s="1"/>
      <c r="I127" s="6"/>
      <c r="J127" s="6"/>
      <c r="K127" s="6"/>
      <c r="L127" s="6"/>
      <c r="M127" s="6"/>
      <c r="N127" s="6"/>
      <c r="O127" s="6"/>
      <c r="P127" s="6"/>
      <c r="Q127" s="6"/>
      <c r="R127" s="6"/>
      <c r="S127" s="6"/>
      <c r="T127" s="6"/>
      <c r="U127" s="6"/>
      <c r="V127" s="6"/>
      <c r="W127" s="6"/>
      <c r="X127" s="7">
        <f>SUM(Deudores[[#This Row],[Pendientes de Radicar]:[Valor Ajuste Medición Posterior]])</f>
        <v>0</v>
      </c>
      <c r="Y12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8" spans="1:25" x14ac:dyDescent="0.25">
      <c r="A128" s="1" t="s">
        <v>1013</v>
      </c>
      <c r="B128" s="1"/>
      <c r="C128" s="1"/>
      <c r="D128" s="8"/>
      <c r="E128" s="1">
        <v>7</v>
      </c>
      <c r="F128" s="1">
        <v>2</v>
      </c>
      <c r="G128" s="1">
        <v>1</v>
      </c>
      <c r="H128" s="1"/>
      <c r="I128" s="6"/>
      <c r="J128" s="6"/>
      <c r="K128" s="6"/>
      <c r="L128" s="6"/>
      <c r="M128" s="6"/>
      <c r="N128" s="6"/>
      <c r="O128" s="6"/>
      <c r="P128" s="6"/>
      <c r="Q128" s="6"/>
      <c r="R128" s="6"/>
      <c r="S128" s="6"/>
      <c r="T128" s="6"/>
      <c r="U128" s="6"/>
      <c r="V128" s="6"/>
      <c r="W128" s="6"/>
      <c r="X128" s="7">
        <f>SUM(Deudores[[#This Row],[Pendientes de Radicar]:[Valor Ajuste Medición Posterior]])</f>
        <v>0</v>
      </c>
      <c r="Y12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9" spans="1:25" x14ac:dyDescent="0.25">
      <c r="A129" s="1" t="s">
        <v>1013</v>
      </c>
      <c r="B129" s="1"/>
      <c r="C129" s="1"/>
      <c r="D129" s="8"/>
      <c r="E129" s="1">
        <v>7</v>
      </c>
      <c r="F129" s="1">
        <v>2</v>
      </c>
      <c r="G129" s="1">
        <v>1</v>
      </c>
      <c r="H129" s="1"/>
      <c r="I129" s="6"/>
      <c r="J129" s="6"/>
      <c r="K129" s="6"/>
      <c r="L129" s="6"/>
      <c r="M129" s="6"/>
      <c r="N129" s="6"/>
      <c r="O129" s="6"/>
      <c r="P129" s="6"/>
      <c r="Q129" s="6"/>
      <c r="R129" s="6"/>
      <c r="S129" s="6"/>
      <c r="T129" s="6"/>
      <c r="U129" s="6"/>
      <c r="V129" s="6"/>
      <c r="W129" s="6"/>
      <c r="X129" s="7">
        <f>SUM(Deudores[[#This Row],[Pendientes de Radicar]:[Valor Ajuste Medición Posterior]])</f>
        <v>0</v>
      </c>
      <c r="Y12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0" spans="1:25" x14ac:dyDescent="0.25">
      <c r="A130" s="1" t="s">
        <v>1013</v>
      </c>
      <c r="B130" s="1"/>
      <c r="C130" s="1"/>
      <c r="D130" s="8"/>
      <c r="E130" s="1">
        <v>7</v>
      </c>
      <c r="F130" s="1">
        <v>2</v>
      </c>
      <c r="G130" s="1">
        <v>1</v>
      </c>
      <c r="H130" s="1"/>
      <c r="I130" s="6"/>
      <c r="J130" s="6"/>
      <c r="K130" s="6"/>
      <c r="L130" s="6"/>
      <c r="M130" s="6"/>
      <c r="N130" s="6"/>
      <c r="O130" s="6"/>
      <c r="P130" s="6"/>
      <c r="Q130" s="6"/>
      <c r="R130" s="6"/>
      <c r="S130" s="6"/>
      <c r="T130" s="6"/>
      <c r="U130" s="6"/>
      <c r="V130" s="6"/>
      <c r="W130" s="6"/>
      <c r="X130" s="7">
        <f>SUM(Deudores[[#This Row],[Pendientes de Radicar]:[Valor Ajuste Medición Posterior]])</f>
        <v>0</v>
      </c>
      <c r="Y13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1" spans="1:25" x14ac:dyDescent="0.25">
      <c r="A131" s="1" t="s">
        <v>1013</v>
      </c>
      <c r="B131" s="1"/>
      <c r="C131" s="1"/>
      <c r="D131" s="8"/>
      <c r="E131" s="1">
        <v>7</v>
      </c>
      <c r="F131" s="1">
        <v>2</v>
      </c>
      <c r="G131" s="1">
        <v>1</v>
      </c>
      <c r="H131" s="1"/>
      <c r="I131" s="6"/>
      <c r="J131" s="6"/>
      <c r="K131" s="6"/>
      <c r="L131" s="6"/>
      <c r="M131" s="6"/>
      <c r="N131" s="6"/>
      <c r="O131" s="6"/>
      <c r="P131" s="6"/>
      <c r="Q131" s="6"/>
      <c r="R131" s="6"/>
      <c r="S131" s="6"/>
      <c r="T131" s="6"/>
      <c r="U131" s="6"/>
      <c r="V131" s="6"/>
      <c r="W131" s="6"/>
      <c r="X131" s="7">
        <f>SUM(Deudores[[#This Row],[Pendientes de Radicar]:[Valor Ajuste Medición Posterior]])</f>
        <v>0</v>
      </c>
      <c r="Y13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2" spans="1:25" x14ac:dyDescent="0.25">
      <c r="A132" s="1" t="s">
        <v>1013</v>
      </c>
      <c r="B132" s="1"/>
      <c r="C132" s="1"/>
      <c r="D132" s="8"/>
      <c r="E132" s="1">
        <v>7</v>
      </c>
      <c r="F132" s="1">
        <v>2</v>
      </c>
      <c r="G132" s="1">
        <v>1</v>
      </c>
      <c r="H132" s="1"/>
      <c r="I132" s="6"/>
      <c r="J132" s="6"/>
      <c r="K132" s="6"/>
      <c r="L132" s="6"/>
      <c r="M132" s="6"/>
      <c r="N132" s="6"/>
      <c r="O132" s="6"/>
      <c r="P132" s="6"/>
      <c r="Q132" s="6"/>
      <c r="R132" s="6"/>
      <c r="S132" s="6"/>
      <c r="T132" s="6"/>
      <c r="U132" s="6"/>
      <c r="V132" s="6"/>
      <c r="W132" s="6"/>
      <c r="X132" s="7">
        <f>SUM(Deudores[[#This Row],[Pendientes de Radicar]:[Valor Ajuste Medición Posterior]])</f>
        <v>0</v>
      </c>
      <c r="Y13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3" spans="1:25" x14ac:dyDescent="0.25">
      <c r="A133" s="1" t="s">
        <v>1013</v>
      </c>
      <c r="B133" s="1"/>
      <c r="C133" s="1"/>
      <c r="D133" s="8"/>
      <c r="E133" s="1">
        <v>7</v>
      </c>
      <c r="F133" s="1">
        <v>2</v>
      </c>
      <c r="G133" s="1">
        <v>1</v>
      </c>
      <c r="H133" s="1"/>
      <c r="I133" s="6"/>
      <c r="J133" s="6"/>
      <c r="K133" s="6"/>
      <c r="L133" s="6"/>
      <c r="M133" s="6"/>
      <c r="N133" s="6"/>
      <c r="O133" s="6"/>
      <c r="P133" s="6"/>
      <c r="Q133" s="6"/>
      <c r="R133" s="6"/>
      <c r="S133" s="6"/>
      <c r="T133" s="6"/>
      <c r="U133" s="6"/>
      <c r="V133" s="6"/>
      <c r="W133" s="6"/>
      <c r="X133" s="7">
        <f>SUM(Deudores[[#This Row],[Pendientes de Radicar]:[Valor Ajuste Medición Posterior]])</f>
        <v>0</v>
      </c>
      <c r="Y13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4" spans="1:25" x14ac:dyDescent="0.25">
      <c r="A134" s="1" t="s">
        <v>1013</v>
      </c>
      <c r="B134" s="1"/>
      <c r="C134" s="1"/>
      <c r="D134" s="8"/>
      <c r="E134" s="1">
        <v>7</v>
      </c>
      <c r="F134" s="1">
        <v>2</v>
      </c>
      <c r="G134" s="1">
        <v>1</v>
      </c>
      <c r="H134" s="1"/>
      <c r="I134" s="6"/>
      <c r="J134" s="6"/>
      <c r="K134" s="6"/>
      <c r="L134" s="6"/>
      <c r="M134" s="6"/>
      <c r="N134" s="6"/>
      <c r="O134" s="6"/>
      <c r="P134" s="6"/>
      <c r="Q134" s="6"/>
      <c r="R134" s="6"/>
      <c r="S134" s="6"/>
      <c r="T134" s="6"/>
      <c r="U134" s="6"/>
      <c r="V134" s="6"/>
      <c r="W134" s="6"/>
      <c r="X134" s="7">
        <f>SUM(Deudores[[#This Row],[Pendientes de Radicar]:[Valor Ajuste Medición Posterior]])</f>
        <v>0</v>
      </c>
      <c r="Y13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5" spans="1:25" x14ac:dyDescent="0.25">
      <c r="A135" s="1" t="s">
        <v>1013</v>
      </c>
      <c r="B135" s="1"/>
      <c r="C135" s="1"/>
      <c r="D135" s="8"/>
      <c r="E135" s="1">
        <v>7</v>
      </c>
      <c r="F135" s="1">
        <v>2</v>
      </c>
      <c r="G135" s="1">
        <v>1</v>
      </c>
      <c r="H135" s="1"/>
      <c r="I135" s="6"/>
      <c r="J135" s="6"/>
      <c r="K135" s="6"/>
      <c r="L135" s="6"/>
      <c r="M135" s="6"/>
      <c r="N135" s="6"/>
      <c r="O135" s="6"/>
      <c r="P135" s="6"/>
      <c r="Q135" s="6"/>
      <c r="R135" s="6"/>
      <c r="S135" s="6"/>
      <c r="T135" s="6"/>
      <c r="U135" s="6"/>
      <c r="V135" s="6"/>
      <c r="W135" s="6"/>
      <c r="X135" s="7">
        <f>SUM(Deudores[[#This Row],[Pendientes de Radicar]:[Valor Ajuste Medición Posterior]])</f>
        <v>0</v>
      </c>
      <c r="Y13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6" spans="1:25" x14ac:dyDescent="0.25">
      <c r="A136" s="1" t="s">
        <v>1013</v>
      </c>
      <c r="B136" s="1"/>
      <c r="C136" s="1"/>
      <c r="D136" s="8"/>
      <c r="E136" s="1">
        <v>7</v>
      </c>
      <c r="F136" s="1">
        <v>2</v>
      </c>
      <c r="G136" s="1">
        <v>1</v>
      </c>
      <c r="H136" s="1"/>
      <c r="I136" s="6"/>
      <c r="J136" s="6"/>
      <c r="K136" s="6"/>
      <c r="L136" s="6"/>
      <c r="M136" s="6"/>
      <c r="N136" s="6"/>
      <c r="O136" s="6"/>
      <c r="P136" s="6"/>
      <c r="Q136" s="6"/>
      <c r="R136" s="6"/>
      <c r="S136" s="6"/>
      <c r="T136" s="6"/>
      <c r="U136" s="6"/>
      <c r="V136" s="6"/>
      <c r="W136" s="6"/>
      <c r="X136" s="7">
        <f>SUM(Deudores[[#This Row],[Pendientes de Radicar]:[Valor Ajuste Medición Posterior]])</f>
        <v>0</v>
      </c>
      <c r="Y13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7" spans="1:25" x14ac:dyDescent="0.25">
      <c r="A137" s="1" t="s">
        <v>1013</v>
      </c>
      <c r="B137" s="1"/>
      <c r="C137" s="1"/>
      <c r="D137" s="8"/>
      <c r="E137" s="1">
        <v>7</v>
      </c>
      <c r="F137" s="1">
        <v>2</v>
      </c>
      <c r="G137" s="1">
        <v>1</v>
      </c>
      <c r="H137" s="1"/>
      <c r="I137" s="6"/>
      <c r="J137" s="6"/>
      <c r="K137" s="6"/>
      <c r="L137" s="6"/>
      <c r="M137" s="6"/>
      <c r="N137" s="6"/>
      <c r="O137" s="6"/>
      <c r="P137" s="6"/>
      <c r="Q137" s="6"/>
      <c r="R137" s="6"/>
      <c r="S137" s="6"/>
      <c r="T137" s="6"/>
      <c r="U137" s="6"/>
      <c r="V137" s="6"/>
      <c r="W137" s="6"/>
      <c r="X137" s="7">
        <f>SUM(Deudores[[#This Row],[Pendientes de Radicar]:[Valor Ajuste Medición Posterior]])</f>
        <v>0</v>
      </c>
      <c r="Y13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8" spans="1:25" x14ac:dyDescent="0.25">
      <c r="A138" s="1" t="s">
        <v>1013</v>
      </c>
      <c r="B138" s="1"/>
      <c r="C138" s="1"/>
      <c r="D138" s="8"/>
      <c r="E138" s="1">
        <v>7</v>
      </c>
      <c r="F138" s="1">
        <v>2</v>
      </c>
      <c r="G138" s="1">
        <v>1</v>
      </c>
      <c r="H138" s="1"/>
      <c r="I138" s="6"/>
      <c r="J138" s="6"/>
      <c r="K138" s="6"/>
      <c r="L138" s="6"/>
      <c r="M138" s="6"/>
      <c r="N138" s="6"/>
      <c r="O138" s="6"/>
      <c r="P138" s="6"/>
      <c r="Q138" s="6"/>
      <c r="R138" s="6"/>
      <c r="S138" s="6"/>
      <c r="T138" s="6"/>
      <c r="U138" s="6"/>
      <c r="V138" s="6"/>
      <c r="W138" s="6"/>
      <c r="X138" s="7">
        <f>SUM(Deudores[[#This Row],[Pendientes de Radicar]:[Valor Ajuste Medición Posterior]])</f>
        <v>0</v>
      </c>
      <c r="Y13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9" spans="1:25" x14ac:dyDescent="0.25">
      <c r="A139" s="1" t="s">
        <v>1013</v>
      </c>
      <c r="B139" s="1"/>
      <c r="C139" s="1"/>
      <c r="D139" s="8"/>
      <c r="E139" s="1">
        <v>7</v>
      </c>
      <c r="F139" s="1">
        <v>2</v>
      </c>
      <c r="G139" s="1">
        <v>1</v>
      </c>
      <c r="H139" s="1"/>
      <c r="I139" s="6"/>
      <c r="J139" s="6"/>
      <c r="K139" s="6"/>
      <c r="L139" s="6"/>
      <c r="M139" s="6"/>
      <c r="N139" s="6"/>
      <c r="O139" s="6"/>
      <c r="P139" s="6"/>
      <c r="Q139" s="6"/>
      <c r="R139" s="6"/>
      <c r="S139" s="6"/>
      <c r="T139" s="6"/>
      <c r="U139" s="6"/>
      <c r="V139" s="6"/>
      <c r="W139" s="6"/>
      <c r="X139" s="7">
        <f>SUM(Deudores[[#This Row],[Pendientes de Radicar]:[Valor Ajuste Medición Posterior]])</f>
        <v>0</v>
      </c>
      <c r="Y13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0" spans="1:25" x14ac:dyDescent="0.25">
      <c r="A140" s="1" t="s">
        <v>1013</v>
      </c>
      <c r="B140" s="1"/>
      <c r="C140" s="1"/>
      <c r="D140" s="8"/>
      <c r="E140" s="1">
        <v>7</v>
      </c>
      <c r="F140" s="1">
        <v>2</v>
      </c>
      <c r="G140" s="1">
        <v>1</v>
      </c>
      <c r="H140" s="1"/>
      <c r="I140" s="6"/>
      <c r="J140" s="6"/>
      <c r="K140" s="6"/>
      <c r="L140" s="6"/>
      <c r="M140" s="6"/>
      <c r="N140" s="6"/>
      <c r="O140" s="6"/>
      <c r="P140" s="6"/>
      <c r="Q140" s="6"/>
      <c r="R140" s="6"/>
      <c r="S140" s="6"/>
      <c r="T140" s="6"/>
      <c r="U140" s="6"/>
      <c r="V140" s="6"/>
      <c r="W140" s="6"/>
      <c r="X140" s="7">
        <f>SUM(Deudores[[#This Row],[Pendientes de Radicar]:[Valor Ajuste Medición Posterior]])</f>
        <v>0</v>
      </c>
      <c r="Y14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1" spans="1:25" x14ac:dyDescent="0.25">
      <c r="A141" s="1" t="s">
        <v>1013</v>
      </c>
      <c r="B141" s="1"/>
      <c r="C141" s="1"/>
      <c r="D141" s="8"/>
      <c r="E141" s="1">
        <v>7</v>
      </c>
      <c r="F141" s="1">
        <v>2</v>
      </c>
      <c r="G141" s="1">
        <v>1</v>
      </c>
      <c r="H141" s="1"/>
      <c r="I141" s="6"/>
      <c r="J141" s="6"/>
      <c r="K141" s="6"/>
      <c r="L141" s="6"/>
      <c r="M141" s="6"/>
      <c r="N141" s="6"/>
      <c r="O141" s="6"/>
      <c r="P141" s="6"/>
      <c r="Q141" s="6"/>
      <c r="R141" s="6"/>
      <c r="S141" s="6"/>
      <c r="T141" s="6"/>
      <c r="U141" s="6"/>
      <c r="V141" s="6"/>
      <c r="W141" s="6"/>
      <c r="X141" s="7">
        <f>SUM(Deudores[[#This Row],[Pendientes de Radicar]:[Valor Ajuste Medición Posterior]])</f>
        <v>0</v>
      </c>
      <c r="Y14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2" spans="1:25" x14ac:dyDescent="0.25">
      <c r="A142" s="1" t="s">
        <v>1013</v>
      </c>
      <c r="B142" s="1"/>
      <c r="C142" s="1"/>
      <c r="D142" s="8"/>
      <c r="E142" s="1">
        <v>7</v>
      </c>
      <c r="F142" s="1">
        <v>2</v>
      </c>
      <c r="G142" s="1">
        <v>1</v>
      </c>
      <c r="H142" s="1"/>
      <c r="I142" s="6"/>
      <c r="J142" s="6"/>
      <c r="K142" s="6"/>
      <c r="L142" s="6"/>
      <c r="M142" s="6"/>
      <c r="N142" s="6"/>
      <c r="O142" s="6"/>
      <c r="P142" s="6"/>
      <c r="Q142" s="6"/>
      <c r="R142" s="6"/>
      <c r="S142" s="6"/>
      <c r="T142" s="6"/>
      <c r="U142" s="6"/>
      <c r="V142" s="6"/>
      <c r="W142" s="6"/>
      <c r="X142" s="7">
        <f>SUM(Deudores[[#This Row],[Pendientes de Radicar]:[Valor Ajuste Medición Posterior]])</f>
        <v>0</v>
      </c>
      <c r="Y14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3" spans="1:25" x14ac:dyDescent="0.25">
      <c r="A143" s="1" t="s">
        <v>1013</v>
      </c>
      <c r="B143" s="1"/>
      <c r="C143" s="1"/>
      <c r="D143" s="8"/>
      <c r="E143" s="1">
        <v>7</v>
      </c>
      <c r="F143" s="1">
        <v>2</v>
      </c>
      <c r="G143" s="1">
        <v>1</v>
      </c>
      <c r="H143" s="1"/>
      <c r="I143" s="6"/>
      <c r="J143" s="6"/>
      <c r="K143" s="6"/>
      <c r="L143" s="6"/>
      <c r="M143" s="6"/>
      <c r="N143" s="6"/>
      <c r="O143" s="6"/>
      <c r="P143" s="6"/>
      <c r="Q143" s="6"/>
      <c r="R143" s="6"/>
      <c r="S143" s="6"/>
      <c r="T143" s="6"/>
      <c r="U143" s="6"/>
      <c r="V143" s="6"/>
      <c r="W143" s="6"/>
      <c r="X143" s="7">
        <f>SUM(Deudores[[#This Row],[Pendientes de Radicar]:[Valor Ajuste Medición Posterior]])</f>
        <v>0</v>
      </c>
      <c r="Y14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4" spans="1:25" x14ac:dyDescent="0.25">
      <c r="A144" s="1" t="s">
        <v>1013</v>
      </c>
      <c r="B144" s="1"/>
      <c r="C144" s="1"/>
      <c r="D144" s="8"/>
      <c r="E144" s="1">
        <v>7</v>
      </c>
      <c r="F144" s="1">
        <v>2</v>
      </c>
      <c r="G144" s="1">
        <v>1</v>
      </c>
      <c r="H144" s="1"/>
      <c r="I144" s="6"/>
      <c r="J144" s="6"/>
      <c r="K144" s="6"/>
      <c r="L144" s="6"/>
      <c r="M144" s="6"/>
      <c r="N144" s="6"/>
      <c r="O144" s="6"/>
      <c r="P144" s="6"/>
      <c r="Q144" s="6"/>
      <c r="R144" s="6"/>
      <c r="S144" s="6"/>
      <c r="T144" s="6"/>
      <c r="U144" s="6"/>
      <c r="V144" s="6"/>
      <c r="W144" s="6"/>
      <c r="X144" s="7">
        <f>SUM(Deudores[[#This Row],[Pendientes de Radicar]:[Valor Ajuste Medición Posterior]])</f>
        <v>0</v>
      </c>
      <c r="Y14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5" spans="1:25" x14ac:dyDescent="0.25">
      <c r="A145" s="1" t="s">
        <v>1013</v>
      </c>
      <c r="B145" s="1"/>
      <c r="C145" s="1"/>
      <c r="D145" s="8"/>
      <c r="E145" s="1">
        <v>7</v>
      </c>
      <c r="F145" s="1">
        <v>2</v>
      </c>
      <c r="G145" s="1">
        <v>1</v>
      </c>
      <c r="H145" s="1"/>
      <c r="I145" s="6"/>
      <c r="J145" s="6"/>
      <c r="K145" s="6"/>
      <c r="L145" s="6"/>
      <c r="M145" s="6"/>
      <c r="N145" s="6"/>
      <c r="O145" s="6"/>
      <c r="P145" s="6"/>
      <c r="Q145" s="6"/>
      <c r="R145" s="6"/>
      <c r="S145" s="6"/>
      <c r="T145" s="6"/>
      <c r="U145" s="6"/>
      <c r="V145" s="6"/>
      <c r="W145" s="6"/>
      <c r="X145" s="7">
        <f>SUM(Deudores[[#This Row],[Pendientes de Radicar]:[Valor Ajuste Medición Posterior]])</f>
        <v>0</v>
      </c>
      <c r="Y14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6" spans="1:25" x14ac:dyDescent="0.25">
      <c r="A146" s="1" t="s">
        <v>1013</v>
      </c>
      <c r="B146" s="1"/>
      <c r="C146" s="1"/>
      <c r="D146" s="8"/>
      <c r="E146" s="1">
        <v>7</v>
      </c>
      <c r="F146" s="1">
        <v>2</v>
      </c>
      <c r="G146" s="1">
        <v>1</v>
      </c>
      <c r="H146" s="1"/>
      <c r="I146" s="6"/>
      <c r="J146" s="6"/>
      <c r="K146" s="6"/>
      <c r="L146" s="6"/>
      <c r="M146" s="6"/>
      <c r="N146" s="6"/>
      <c r="O146" s="6"/>
      <c r="P146" s="6"/>
      <c r="Q146" s="6"/>
      <c r="R146" s="6"/>
      <c r="S146" s="6"/>
      <c r="T146" s="6"/>
      <c r="U146" s="6"/>
      <c r="V146" s="6"/>
      <c r="W146" s="6"/>
      <c r="X146" s="7">
        <f>SUM(Deudores[[#This Row],[Pendientes de Radicar]:[Valor Ajuste Medición Posterior]])</f>
        <v>0</v>
      </c>
      <c r="Y14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7" spans="1:25" x14ac:dyDescent="0.25">
      <c r="A147" s="1" t="s">
        <v>1013</v>
      </c>
      <c r="B147" s="1"/>
      <c r="C147" s="1"/>
      <c r="D147" s="8"/>
      <c r="E147" s="1">
        <v>7</v>
      </c>
      <c r="F147" s="1">
        <v>2</v>
      </c>
      <c r="G147" s="1">
        <v>1</v>
      </c>
      <c r="H147" s="1"/>
      <c r="I147" s="6"/>
      <c r="J147" s="6"/>
      <c r="K147" s="6"/>
      <c r="L147" s="6"/>
      <c r="M147" s="6"/>
      <c r="N147" s="6"/>
      <c r="O147" s="6"/>
      <c r="P147" s="6"/>
      <c r="Q147" s="6"/>
      <c r="R147" s="6"/>
      <c r="S147" s="6"/>
      <c r="T147" s="6"/>
      <c r="U147" s="6"/>
      <c r="V147" s="6"/>
      <c r="W147" s="6"/>
      <c r="X147" s="7">
        <f>SUM(Deudores[[#This Row],[Pendientes de Radicar]:[Valor Ajuste Medición Posterior]])</f>
        <v>0</v>
      </c>
      <c r="Y14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8" spans="1:25" x14ac:dyDescent="0.25">
      <c r="A148" s="1" t="s">
        <v>1013</v>
      </c>
      <c r="B148" s="1"/>
      <c r="C148" s="1"/>
      <c r="D148" s="8"/>
      <c r="E148" s="1">
        <v>7</v>
      </c>
      <c r="F148" s="1">
        <v>2</v>
      </c>
      <c r="G148" s="1">
        <v>1</v>
      </c>
      <c r="H148" s="1"/>
      <c r="I148" s="6"/>
      <c r="J148" s="6"/>
      <c r="K148" s="6"/>
      <c r="L148" s="6"/>
      <c r="M148" s="6"/>
      <c r="N148" s="6"/>
      <c r="O148" s="6"/>
      <c r="P148" s="6"/>
      <c r="Q148" s="6"/>
      <c r="R148" s="6"/>
      <c r="S148" s="6"/>
      <c r="T148" s="6"/>
      <c r="U148" s="6"/>
      <c r="V148" s="6"/>
      <c r="W148" s="6"/>
      <c r="X148" s="7">
        <f>SUM(Deudores[[#This Row],[Pendientes de Radicar]:[Valor Ajuste Medición Posterior]])</f>
        <v>0</v>
      </c>
      <c r="Y14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9" spans="1:25" x14ac:dyDescent="0.25">
      <c r="A149" s="1" t="s">
        <v>1013</v>
      </c>
      <c r="B149" s="1"/>
      <c r="C149" s="1"/>
      <c r="D149" s="8"/>
      <c r="E149" s="1">
        <v>7</v>
      </c>
      <c r="F149" s="1">
        <v>2</v>
      </c>
      <c r="G149" s="1">
        <v>1</v>
      </c>
      <c r="H149" s="1"/>
      <c r="I149" s="6"/>
      <c r="J149" s="6"/>
      <c r="K149" s="6"/>
      <c r="L149" s="6"/>
      <c r="M149" s="6"/>
      <c r="N149" s="6"/>
      <c r="O149" s="6"/>
      <c r="P149" s="6"/>
      <c r="Q149" s="6"/>
      <c r="R149" s="6"/>
      <c r="S149" s="6"/>
      <c r="T149" s="6"/>
      <c r="U149" s="6"/>
      <c r="V149" s="6"/>
      <c r="W149" s="6"/>
      <c r="X149" s="7">
        <f>SUM(Deudores[[#This Row],[Pendientes de Radicar]:[Valor Ajuste Medición Posterior]])</f>
        <v>0</v>
      </c>
      <c r="Y14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0" spans="1:25" x14ac:dyDescent="0.25">
      <c r="A150" s="1" t="s">
        <v>1013</v>
      </c>
      <c r="B150" s="1"/>
      <c r="C150" s="1"/>
      <c r="D150" s="8"/>
      <c r="E150" s="1">
        <v>7</v>
      </c>
      <c r="F150" s="1">
        <v>2</v>
      </c>
      <c r="G150" s="1">
        <v>1</v>
      </c>
      <c r="H150" s="1"/>
      <c r="I150" s="6"/>
      <c r="J150" s="6"/>
      <c r="K150" s="6"/>
      <c r="L150" s="6"/>
      <c r="M150" s="6"/>
      <c r="N150" s="6"/>
      <c r="O150" s="6"/>
      <c r="P150" s="6"/>
      <c r="Q150" s="6"/>
      <c r="R150" s="6"/>
      <c r="S150" s="6"/>
      <c r="T150" s="6"/>
      <c r="U150" s="6"/>
      <c r="V150" s="6"/>
      <c r="W150" s="6"/>
      <c r="X150" s="7">
        <f>SUM(Deudores[[#This Row],[Pendientes de Radicar]:[Valor Ajuste Medición Posterior]])</f>
        <v>0</v>
      </c>
      <c r="Y15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1" spans="1:25" x14ac:dyDescent="0.25">
      <c r="A151" s="1" t="s">
        <v>1013</v>
      </c>
      <c r="B151" s="1"/>
      <c r="C151" s="1"/>
      <c r="D151" s="8"/>
      <c r="E151" s="1">
        <v>7</v>
      </c>
      <c r="F151" s="1">
        <v>2</v>
      </c>
      <c r="G151" s="1">
        <v>1</v>
      </c>
      <c r="H151" s="1"/>
      <c r="I151" s="6"/>
      <c r="J151" s="6"/>
      <c r="K151" s="6"/>
      <c r="L151" s="6"/>
      <c r="M151" s="6"/>
      <c r="N151" s="6"/>
      <c r="O151" s="6"/>
      <c r="P151" s="6"/>
      <c r="Q151" s="6"/>
      <c r="R151" s="6"/>
      <c r="S151" s="6"/>
      <c r="T151" s="6"/>
      <c r="U151" s="6"/>
      <c r="V151" s="6"/>
      <c r="W151" s="6"/>
      <c r="X151" s="7">
        <f>SUM(Deudores[[#This Row],[Pendientes de Radicar]:[Valor Ajuste Medición Posterior]])</f>
        <v>0</v>
      </c>
      <c r="Y15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2" spans="1:25" x14ac:dyDescent="0.25">
      <c r="A152" s="1" t="s">
        <v>1013</v>
      </c>
      <c r="B152" s="1"/>
      <c r="C152" s="1"/>
      <c r="D152" s="8"/>
      <c r="E152" s="1">
        <v>7</v>
      </c>
      <c r="F152" s="1">
        <v>2</v>
      </c>
      <c r="G152" s="1">
        <v>1</v>
      </c>
      <c r="H152" s="1"/>
      <c r="I152" s="6"/>
      <c r="J152" s="6"/>
      <c r="K152" s="6"/>
      <c r="L152" s="6"/>
      <c r="M152" s="6"/>
      <c r="N152" s="6"/>
      <c r="O152" s="6"/>
      <c r="P152" s="6"/>
      <c r="Q152" s="6"/>
      <c r="R152" s="6"/>
      <c r="S152" s="6"/>
      <c r="T152" s="6"/>
      <c r="U152" s="6"/>
      <c r="V152" s="6"/>
      <c r="W152" s="6"/>
      <c r="X152" s="7">
        <f>SUM(Deudores[[#This Row],[Pendientes de Radicar]:[Valor Ajuste Medición Posterior]])</f>
        <v>0</v>
      </c>
      <c r="Y15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3" spans="1:25" x14ac:dyDescent="0.25">
      <c r="A153" s="1" t="s">
        <v>1013</v>
      </c>
      <c r="B153" s="1"/>
      <c r="C153" s="1"/>
      <c r="D153" s="8"/>
      <c r="E153" s="1">
        <v>7</v>
      </c>
      <c r="F153" s="1">
        <v>2</v>
      </c>
      <c r="G153" s="1">
        <v>1</v>
      </c>
      <c r="H153" s="1"/>
      <c r="I153" s="6"/>
      <c r="J153" s="6"/>
      <c r="K153" s="6"/>
      <c r="L153" s="6"/>
      <c r="M153" s="6"/>
      <c r="N153" s="6"/>
      <c r="O153" s="6"/>
      <c r="P153" s="6"/>
      <c r="Q153" s="6"/>
      <c r="R153" s="6"/>
      <c r="S153" s="6"/>
      <c r="T153" s="6"/>
      <c r="U153" s="6"/>
      <c r="V153" s="6"/>
      <c r="W153" s="6"/>
      <c r="X153" s="7">
        <f>SUM(Deudores[[#This Row],[Pendientes de Radicar]:[Valor Ajuste Medición Posterior]])</f>
        <v>0</v>
      </c>
      <c r="Y15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4" spans="1:25" x14ac:dyDescent="0.25">
      <c r="A154" s="1" t="s">
        <v>1013</v>
      </c>
      <c r="B154" s="1"/>
      <c r="C154" s="1"/>
      <c r="D154" s="8"/>
      <c r="E154" s="1">
        <v>7</v>
      </c>
      <c r="F154" s="1">
        <v>2</v>
      </c>
      <c r="G154" s="1">
        <v>1</v>
      </c>
      <c r="H154" s="1"/>
      <c r="I154" s="6"/>
      <c r="J154" s="6"/>
      <c r="K154" s="6"/>
      <c r="L154" s="6"/>
      <c r="M154" s="6"/>
      <c r="N154" s="6"/>
      <c r="O154" s="6"/>
      <c r="P154" s="6"/>
      <c r="Q154" s="6"/>
      <c r="R154" s="6"/>
      <c r="S154" s="6"/>
      <c r="T154" s="6"/>
      <c r="U154" s="6"/>
      <c r="V154" s="6"/>
      <c r="W154" s="6"/>
      <c r="X154" s="7">
        <f>SUM(Deudores[[#This Row],[Pendientes de Radicar]:[Valor Ajuste Medición Posterior]])</f>
        <v>0</v>
      </c>
      <c r="Y15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5" spans="1:25" x14ac:dyDescent="0.25">
      <c r="A155" s="1" t="s">
        <v>1013</v>
      </c>
      <c r="B155" s="1"/>
      <c r="C155" s="1"/>
      <c r="D155" s="8"/>
      <c r="E155" s="1">
        <v>7</v>
      </c>
      <c r="F155" s="1">
        <v>2</v>
      </c>
      <c r="G155" s="1">
        <v>1</v>
      </c>
      <c r="H155" s="1"/>
      <c r="I155" s="6"/>
      <c r="J155" s="6"/>
      <c r="K155" s="6"/>
      <c r="L155" s="6"/>
      <c r="M155" s="6"/>
      <c r="N155" s="6"/>
      <c r="O155" s="6"/>
      <c r="P155" s="6"/>
      <c r="Q155" s="6"/>
      <c r="R155" s="6"/>
      <c r="S155" s="6"/>
      <c r="T155" s="6"/>
      <c r="U155" s="6"/>
      <c r="V155" s="6"/>
      <c r="W155" s="6"/>
      <c r="X155" s="7">
        <f>SUM(Deudores[[#This Row],[Pendientes de Radicar]:[Valor Ajuste Medición Posterior]])</f>
        <v>0</v>
      </c>
      <c r="Y15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6" spans="1:25" x14ac:dyDescent="0.25">
      <c r="A156" s="1" t="s">
        <v>1013</v>
      </c>
      <c r="B156" s="1"/>
      <c r="C156" s="1"/>
      <c r="D156" s="8"/>
      <c r="E156" s="1">
        <v>7</v>
      </c>
      <c r="F156" s="1">
        <v>2</v>
      </c>
      <c r="G156" s="1">
        <v>1</v>
      </c>
      <c r="H156" s="1"/>
      <c r="I156" s="6"/>
      <c r="J156" s="6"/>
      <c r="K156" s="6"/>
      <c r="L156" s="6"/>
      <c r="M156" s="6"/>
      <c r="N156" s="6"/>
      <c r="O156" s="6"/>
      <c r="P156" s="6"/>
      <c r="Q156" s="6"/>
      <c r="R156" s="6"/>
      <c r="S156" s="6"/>
      <c r="T156" s="6"/>
      <c r="U156" s="6"/>
      <c r="V156" s="6"/>
      <c r="W156" s="6"/>
      <c r="X156" s="7">
        <f>SUM(Deudores[[#This Row],[Pendientes de Radicar]:[Valor Ajuste Medición Posterior]])</f>
        <v>0</v>
      </c>
      <c r="Y15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7" spans="1:25" x14ac:dyDescent="0.25">
      <c r="A157" s="1" t="s">
        <v>1013</v>
      </c>
      <c r="B157" s="1"/>
      <c r="C157" s="1"/>
      <c r="D157" s="8"/>
      <c r="E157" s="1">
        <v>7</v>
      </c>
      <c r="F157" s="1">
        <v>2</v>
      </c>
      <c r="G157" s="1">
        <v>1</v>
      </c>
      <c r="H157" s="1"/>
      <c r="I157" s="6"/>
      <c r="J157" s="6"/>
      <c r="K157" s="6"/>
      <c r="L157" s="6"/>
      <c r="M157" s="6"/>
      <c r="N157" s="6"/>
      <c r="O157" s="6"/>
      <c r="P157" s="6"/>
      <c r="Q157" s="6"/>
      <c r="R157" s="6"/>
      <c r="S157" s="6"/>
      <c r="T157" s="6"/>
      <c r="U157" s="6"/>
      <c r="V157" s="6"/>
      <c r="W157" s="6"/>
      <c r="X157" s="7">
        <f>SUM(Deudores[[#This Row],[Pendientes de Radicar]:[Valor Ajuste Medición Posterior]])</f>
        <v>0</v>
      </c>
      <c r="Y15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8" spans="1:25" x14ac:dyDescent="0.25">
      <c r="A158" s="1" t="s">
        <v>1013</v>
      </c>
      <c r="B158" s="1"/>
      <c r="C158" s="1"/>
      <c r="D158" s="8"/>
      <c r="E158" s="1">
        <v>7</v>
      </c>
      <c r="F158" s="1">
        <v>2</v>
      </c>
      <c r="G158" s="1">
        <v>1</v>
      </c>
      <c r="H158" s="1"/>
      <c r="I158" s="6"/>
      <c r="J158" s="6"/>
      <c r="K158" s="6"/>
      <c r="L158" s="6"/>
      <c r="M158" s="6"/>
      <c r="N158" s="6"/>
      <c r="O158" s="6"/>
      <c r="P158" s="6"/>
      <c r="Q158" s="6"/>
      <c r="R158" s="6"/>
      <c r="S158" s="6"/>
      <c r="T158" s="6"/>
      <c r="U158" s="6"/>
      <c r="V158" s="6"/>
      <c r="W158" s="6"/>
      <c r="X158" s="7">
        <f>SUM(Deudores[[#This Row],[Pendientes de Radicar]:[Valor Ajuste Medición Posterior]])</f>
        <v>0</v>
      </c>
      <c r="Y15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9" spans="1:25" x14ac:dyDescent="0.25">
      <c r="A159" s="1" t="s">
        <v>1013</v>
      </c>
      <c r="B159" s="1"/>
      <c r="C159" s="1"/>
      <c r="D159" s="8"/>
      <c r="E159" s="1">
        <v>7</v>
      </c>
      <c r="F159" s="1">
        <v>2</v>
      </c>
      <c r="G159" s="1">
        <v>1</v>
      </c>
      <c r="H159" s="1"/>
      <c r="I159" s="6"/>
      <c r="J159" s="6"/>
      <c r="K159" s="6"/>
      <c r="L159" s="6"/>
      <c r="M159" s="6"/>
      <c r="N159" s="6"/>
      <c r="O159" s="6"/>
      <c r="P159" s="6"/>
      <c r="Q159" s="6"/>
      <c r="R159" s="6"/>
      <c r="S159" s="6"/>
      <c r="T159" s="6"/>
      <c r="U159" s="6"/>
      <c r="V159" s="6"/>
      <c r="W159" s="6"/>
      <c r="X159" s="7">
        <f>SUM(Deudores[[#This Row],[Pendientes de Radicar]:[Valor Ajuste Medición Posterior]])</f>
        <v>0</v>
      </c>
      <c r="Y15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0" spans="1:25" x14ac:dyDescent="0.25">
      <c r="A160" s="1" t="s">
        <v>1013</v>
      </c>
      <c r="B160" s="1"/>
      <c r="C160" s="1"/>
      <c r="D160" s="8"/>
      <c r="E160" s="1">
        <v>7</v>
      </c>
      <c r="F160" s="1">
        <v>2</v>
      </c>
      <c r="G160" s="1">
        <v>1</v>
      </c>
      <c r="H160" s="1"/>
      <c r="I160" s="6"/>
      <c r="J160" s="6"/>
      <c r="K160" s="6"/>
      <c r="L160" s="6"/>
      <c r="M160" s="6"/>
      <c r="N160" s="6"/>
      <c r="O160" s="6"/>
      <c r="P160" s="6"/>
      <c r="Q160" s="6"/>
      <c r="R160" s="6"/>
      <c r="S160" s="6"/>
      <c r="T160" s="6"/>
      <c r="U160" s="6"/>
      <c r="V160" s="6"/>
      <c r="W160" s="6"/>
      <c r="X160" s="7">
        <f>SUM(Deudores[[#This Row],[Pendientes de Radicar]:[Valor Ajuste Medición Posterior]])</f>
        <v>0</v>
      </c>
      <c r="Y16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1" spans="1:25" x14ac:dyDescent="0.25">
      <c r="A161" s="1" t="s">
        <v>1013</v>
      </c>
      <c r="B161" s="1"/>
      <c r="C161" s="1"/>
      <c r="D161" s="8"/>
      <c r="E161" s="1">
        <v>7</v>
      </c>
      <c r="F161" s="1">
        <v>2</v>
      </c>
      <c r="G161" s="1">
        <v>1</v>
      </c>
      <c r="H161" s="1"/>
      <c r="I161" s="6"/>
      <c r="J161" s="6"/>
      <c r="K161" s="6"/>
      <c r="L161" s="6"/>
      <c r="M161" s="6"/>
      <c r="N161" s="6"/>
      <c r="O161" s="6"/>
      <c r="P161" s="6"/>
      <c r="Q161" s="6"/>
      <c r="R161" s="6"/>
      <c r="S161" s="6"/>
      <c r="T161" s="6"/>
      <c r="U161" s="6"/>
      <c r="V161" s="6"/>
      <c r="W161" s="6"/>
      <c r="X161" s="7">
        <f>SUM(Deudores[[#This Row],[Pendientes de Radicar]:[Valor Ajuste Medición Posterior]])</f>
        <v>0</v>
      </c>
      <c r="Y16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2" spans="1:25" x14ac:dyDescent="0.25">
      <c r="A162" s="1" t="s">
        <v>1013</v>
      </c>
      <c r="B162" s="1"/>
      <c r="C162" s="1"/>
      <c r="D162" s="8"/>
      <c r="E162" s="1">
        <v>7</v>
      </c>
      <c r="F162" s="1">
        <v>2</v>
      </c>
      <c r="G162" s="1">
        <v>1</v>
      </c>
      <c r="H162" s="1"/>
      <c r="I162" s="6"/>
      <c r="J162" s="6"/>
      <c r="K162" s="6"/>
      <c r="L162" s="6"/>
      <c r="M162" s="6"/>
      <c r="N162" s="6"/>
      <c r="O162" s="6"/>
      <c r="P162" s="6"/>
      <c r="Q162" s="6"/>
      <c r="R162" s="6"/>
      <c r="S162" s="6"/>
      <c r="T162" s="6"/>
      <c r="U162" s="6"/>
      <c r="V162" s="6"/>
      <c r="W162" s="6"/>
      <c r="X162" s="7">
        <f>SUM(Deudores[[#This Row],[Pendientes de Radicar]:[Valor Ajuste Medición Posterior]])</f>
        <v>0</v>
      </c>
      <c r="Y16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3" spans="1:25" x14ac:dyDescent="0.25">
      <c r="A163" s="1" t="s">
        <v>1013</v>
      </c>
      <c r="B163" s="1"/>
      <c r="C163" s="1"/>
      <c r="D163" s="8"/>
      <c r="E163" s="1">
        <v>7</v>
      </c>
      <c r="F163" s="1">
        <v>2</v>
      </c>
      <c r="G163" s="1">
        <v>1</v>
      </c>
      <c r="H163" s="1"/>
      <c r="I163" s="6"/>
      <c r="J163" s="6"/>
      <c r="K163" s="6"/>
      <c r="L163" s="6"/>
      <c r="M163" s="6"/>
      <c r="N163" s="6"/>
      <c r="O163" s="6"/>
      <c r="P163" s="6"/>
      <c r="Q163" s="6"/>
      <c r="R163" s="6"/>
      <c r="S163" s="6"/>
      <c r="T163" s="6"/>
      <c r="U163" s="6"/>
      <c r="V163" s="6"/>
      <c r="W163" s="6"/>
      <c r="X163" s="7">
        <f>SUM(Deudores[[#This Row],[Pendientes de Radicar]:[Valor Ajuste Medición Posterior]])</f>
        <v>0</v>
      </c>
      <c r="Y16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4" spans="1:25" x14ac:dyDescent="0.25">
      <c r="A164" s="1" t="s">
        <v>1013</v>
      </c>
      <c r="B164" s="1"/>
      <c r="C164" s="1"/>
      <c r="D164" s="8"/>
      <c r="E164" s="1">
        <v>7</v>
      </c>
      <c r="F164" s="1">
        <v>2</v>
      </c>
      <c r="G164" s="1">
        <v>1</v>
      </c>
      <c r="H164" s="1"/>
      <c r="I164" s="6"/>
      <c r="J164" s="6"/>
      <c r="K164" s="6"/>
      <c r="L164" s="6"/>
      <c r="M164" s="6"/>
      <c r="N164" s="6"/>
      <c r="O164" s="6"/>
      <c r="P164" s="6"/>
      <c r="Q164" s="6"/>
      <c r="R164" s="6"/>
      <c r="S164" s="6"/>
      <c r="T164" s="6"/>
      <c r="U164" s="6"/>
      <c r="V164" s="6"/>
      <c r="W164" s="6"/>
      <c r="X164" s="7">
        <f>SUM(Deudores[[#This Row],[Pendientes de Radicar]:[Valor Ajuste Medición Posterior]])</f>
        <v>0</v>
      </c>
      <c r="Y16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5" spans="1:25" x14ac:dyDescent="0.25">
      <c r="A165" s="1" t="s">
        <v>1013</v>
      </c>
      <c r="B165" s="1"/>
      <c r="C165" s="1"/>
      <c r="D165" s="8"/>
      <c r="E165" s="1">
        <v>7</v>
      </c>
      <c r="F165" s="1">
        <v>2</v>
      </c>
      <c r="G165" s="1">
        <v>1</v>
      </c>
      <c r="H165" s="1"/>
      <c r="I165" s="6"/>
      <c r="J165" s="6"/>
      <c r="K165" s="6"/>
      <c r="L165" s="6"/>
      <c r="M165" s="6"/>
      <c r="N165" s="6"/>
      <c r="O165" s="6"/>
      <c r="P165" s="6"/>
      <c r="Q165" s="6"/>
      <c r="R165" s="6"/>
      <c r="S165" s="6"/>
      <c r="T165" s="6"/>
      <c r="U165" s="6"/>
      <c r="V165" s="6"/>
      <c r="W165" s="6"/>
      <c r="X165" s="7">
        <f>SUM(Deudores[[#This Row],[Pendientes de Radicar]:[Valor Ajuste Medición Posterior]])</f>
        <v>0</v>
      </c>
      <c r="Y16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6" spans="1:25" x14ac:dyDescent="0.25">
      <c r="A166" s="1" t="s">
        <v>1013</v>
      </c>
      <c r="B166" s="1"/>
      <c r="C166" s="1"/>
      <c r="D166" s="8"/>
      <c r="E166" s="1">
        <v>7</v>
      </c>
      <c r="F166" s="1">
        <v>2</v>
      </c>
      <c r="G166" s="1">
        <v>1</v>
      </c>
      <c r="H166" s="1"/>
      <c r="I166" s="6"/>
      <c r="J166" s="6"/>
      <c r="K166" s="6"/>
      <c r="L166" s="6"/>
      <c r="M166" s="6"/>
      <c r="N166" s="6"/>
      <c r="O166" s="6"/>
      <c r="P166" s="6"/>
      <c r="Q166" s="6"/>
      <c r="R166" s="6"/>
      <c r="S166" s="6"/>
      <c r="T166" s="6"/>
      <c r="U166" s="6"/>
      <c r="V166" s="6"/>
      <c r="W166" s="6"/>
      <c r="X166" s="7">
        <f>SUM(Deudores[[#This Row],[Pendientes de Radicar]:[Valor Ajuste Medición Posterior]])</f>
        <v>0</v>
      </c>
      <c r="Y16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7" spans="1:25" x14ac:dyDescent="0.25">
      <c r="A167" s="1" t="s">
        <v>1013</v>
      </c>
      <c r="B167" s="1"/>
      <c r="C167" s="1"/>
      <c r="D167" s="8"/>
      <c r="E167" s="1">
        <v>7</v>
      </c>
      <c r="F167" s="1">
        <v>2</v>
      </c>
      <c r="G167" s="1">
        <v>1</v>
      </c>
      <c r="H167" s="1"/>
      <c r="I167" s="6"/>
      <c r="J167" s="6"/>
      <c r="K167" s="6"/>
      <c r="L167" s="6"/>
      <c r="M167" s="6"/>
      <c r="N167" s="6"/>
      <c r="O167" s="6"/>
      <c r="P167" s="6"/>
      <c r="Q167" s="6"/>
      <c r="R167" s="6"/>
      <c r="S167" s="6"/>
      <c r="T167" s="6"/>
      <c r="U167" s="6"/>
      <c r="V167" s="6"/>
      <c r="W167" s="6"/>
      <c r="X167" s="7">
        <f>SUM(Deudores[[#This Row],[Pendientes de Radicar]:[Valor Ajuste Medición Posterior]])</f>
        <v>0</v>
      </c>
      <c r="Y16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8" spans="1:25" x14ac:dyDescent="0.25">
      <c r="A168" s="1" t="s">
        <v>1013</v>
      </c>
      <c r="B168" s="1"/>
      <c r="C168" s="1"/>
      <c r="D168" s="8"/>
      <c r="E168" s="1">
        <v>7</v>
      </c>
      <c r="F168" s="1">
        <v>2</v>
      </c>
      <c r="G168" s="1">
        <v>1</v>
      </c>
      <c r="H168" s="1"/>
      <c r="I168" s="6"/>
      <c r="J168" s="6"/>
      <c r="K168" s="6"/>
      <c r="L168" s="6"/>
      <c r="M168" s="6"/>
      <c r="N168" s="6"/>
      <c r="O168" s="6"/>
      <c r="P168" s="6"/>
      <c r="Q168" s="6"/>
      <c r="R168" s="6"/>
      <c r="S168" s="6"/>
      <c r="T168" s="6"/>
      <c r="U168" s="6"/>
      <c r="V168" s="6"/>
      <c r="W168" s="6"/>
      <c r="X168" s="7">
        <f>SUM(Deudores[[#This Row],[Pendientes de Radicar]:[Valor Ajuste Medición Posterior]])</f>
        <v>0</v>
      </c>
      <c r="Y16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9" spans="1:25" x14ac:dyDescent="0.25">
      <c r="A169" s="1" t="s">
        <v>1013</v>
      </c>
      <c r="B169" s="1"/>
      <c r="C169" s="1"/>
      <c r="D169" s="8"/>
      <c r="E169" s="1">
        <v>7</v>
      </c>
      <c r="F169" s="1">
        <v>2</v>
      </c>
      <c r="G169" s="1">
        <v>1</v>
      </c>
      <c r="H169" s="1"/>
      <c r="I169" s="6"/>
      <c r="J169" s="6"/>
      <c r="K169" s="6"/>
      <c r="L169" s="6"/>
      <c r="M169" s="6"/>
      <c r="N169" s="6"/>
      <c r="O169" s="6"/>
      <c r="P169" s="6"/>
      <c r="Q169" s="6"/>
      <c r="R169" s="6"/>
      <c r="S169" s="6"/>
      <c r="T169" s="6"/>
      <c r="U169" s="6"/>
      <c r="V169" s="6"/>
      <c r="W169" s="6"/>
      <c r="X169" s="7">
        <f>SUM(Deudores[[#This Row],[Pendientes de Radicar]:[Valor Ajuste Medición Posterior]])</f>
        <v>0</v>
      </c>
      <c r="Y16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0" spans="1:25" x14ac:dyDescent="0.25">
      <c r="A170" s="1" t="s">
        <v>1013</v>
      </c>
      <c r="B170" s="1"/>
      <c r="C170" s="1"/>
      <c r="D170" s="8"/>
      <c r="E170" s="1">
        <v>7</v>
      </c>
      <c r="F170" s="1">
        <v>2</v>
      </c>
      <c r="G170" s="1">
        <v>1</v>
      </c>
      <c r="H170" s="1"/>
      <c r="I170" s="6"/>
      <c r="J170" s="6"/>
      <c r="K170" s="6"/>
      <c r="L170" s="6"/>
      <c r="M170" s="6"/>
      <c r="N170" s="6"/>
      <c r="O170" s="6"/>
      <c r="P170" s="6"/>
      <c r="Q170" s="6"/>
      <c r="R170" s="6"/>
      <c r="S170" s="6"/>
      <c r="T170" s="6"/>
      <c r="U170" s="6"/>
      <c r="V170" s="6"/>
      <c r="W170" s="6"/>
      <c r="X170" s="7">
        <f>SUM(Deudores[[#This Row],[Pendientes de Radicar]:[Valor Ajuste Medición Posterior]])</f>
        <v>0</v>
      </c>
      <c r="Y17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1" spans="1:25" x14ac:dyDescent="0.25">
      <c r="A171" s="1" t="s">
        <v>1013</v>
      </c>
      <c r="B171" s="1"/>
      <c r="C171" s="1"/>
      <c r="D171" s="8"/>
      <c r="E171" s="1">
        <v>7</v>
      </c>
      <c r="F171" s="1">
        <v>2</v>
      </c>
      <c r="G171" s="1">
        <v>1</v>
      </c>
      <c r="H171" s="1"/>
      <c r="I171" s="6"/>
      <c r="J171" s="6"/>
      <c r="K171" s="6"/>
      <c r="L171" s="6"/>
      <c r="M171" s="6"/>
      <c r="N171" s="6"/>
      <c r="O171" s="6"/>
      <c r="P171" s="6"/>
      <c r="Q171" s="6"/>
      <c r="R171" s="6"/>
      <c r="S171" s="6"/>
      <c r="T171" s="6"/>
      <c r="U171" s="6"/>
      <c r="V171" s="6"/>
      <c r="W171" s="6"/>
      <c r="X171" s="7">
        <f>SUM(Deudores[[#This Row],[Pendientes de Radicar]:[Valor Ajuste Medición Posterior]])</f>
        <v>0</v>
      </c>
      <c r="Y17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2" spans="1:25" x14ac:dyDescent="0.25">
      <c r="A172" s="1" t="s">
        <v>1013</v>
      </c>
      <c r="B172" s="1"/>
      <c r="C172" s="1"/>
      <c r="D172" s="8"/>
      <c r="E172" s="1">
        <v>7</v>
      </c>
      <c r="F172" s="1">
        <v>2</v>
      </c>
      <c r="G172" s="1">
        <v>1</v>
      </c>
      <c r="H172" s="1"/>
      <c r="I172" s="6"/>
      <c r="J172" s="6"/>
      <c r="K172" s="6"/>
      <c r="L172" s="6"/>
      <c r="M172" s="6"/>
      <c r="N172" s="6"/>
      <c r="O172" s="6"/>
      <c r="P172" s="6"/>
      <c r="Q172" s="6"/>
      <c r="R172" s="6"/>
      <c r="S172" s="6"/>
      <c r="T172" s="6"/>
      <c r="U172" s="6"/>
      <c r="V172" s="6"/>
      <c r="W172" s="6"/>
      <c r="X172" s="7">
        <f>SUM(Deudores[[#This Row],[Pendientes de Radicar]:[Valor Ajuste Medición Posterior]])</f>
        <v>0</v>
      </c>
      <c r="Y17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3" spans="1:25" x14ac:dyDescent="0.25">
      <c r="A173" s="1" t="s">
        <v>1013</v>
      </c>
      <c r="B173" s="1"/>
      <c r="C173" s="1"/>
      <c r="D173" s="8"/>
      <c r="E173" s="1">
        <v>7</v>
      </c>
      <c r="F173" s="1">
        <v>2</v>
      </c>
      <c r="G173" s="1">
        <v>1</v>
      </c>
      <c r="H173" s="1"/>
      <c r="I173" s="6"/>
      <c r="J173" s="6"/>
      <c r="K173" s="6"/>
      <c r="L173" s="6"/>
      <c r="M173" s="6"/>
      <c r="N173" s="6"/>
      <c r="O173" s="6"/>
      <c r="P173" s="6"/>
      <c r="Q173" s="6"/>
      <c r="R173" s="6"/>
      <c r="S173" s="6"/>
      <c r="T173" s="6"/>
      <c r="U173" s="6"/>
      <c r="V173" s="6"/>
      <c r="W173" s="6"/>
      <c r="X173" s="7">
        <f>SUM(Deudores[[#This Row],[Pendientes de Radicar]:[Valor Ajuste Medición Posterior]])</f>
        <v>0</v>
      </c>
      <c r="Y17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4" spans="1:25" x14ac:dyDescent="0.25">
      <c r="A174" s="1" t="s">
        <v>1013</v>
      </c>
      <c r="B174" s="1"/>
      <c r="C174" s="1"/>
      <c r="D174" s="8"/>
      <c r="E174" s="1">
        <v>7</v>
      </c>
      <c r="F174" s="1">
        <v>2</v>
      </c>
      <c r="G174" s="1">
        <v>1</v>
      </c>
      <c r="H174" s="1"/>
      <c r="I174" s="6"/>
      <c r="J174" s="6"/>
      <c r="K174" s="6"/>
      <c r="L174" s="6"/>
      <c r="M174" s="6"/>
      <c r="N174" s="6"/>
      <c r="O174" s="6"/>
      <c r="P174" s="6"/>
      <c r="Q174" s="6"/>
      <c r="R174" s="6"/>
      <c r="S174" s="6"/>
      <c r="T174" s="6"/>
      <c r="U174" s="6"/>
      <c r="V174" s="6"/>
      <c r="W174" s="6"/>
      <c r="X174" s="7">
        <f>SUM(Deudores[[#This Row],[Pendientes de Radicar]:[Valor Ajuste Medición Posterior]])</f>
        <v>0</v>
      </c>
      <c r="Y17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5" spans="1:25" x14ac:dyDescent="0.25">
      <c r="A175" s="1" t="s">
        <v>1013</v>
      </c>
      <c r="B175" s="1"/>
      <c r="C175" s="1"/>
      <c r="D175" s="8"/>
      <c r="E175" s="1">
        <v>7</v>
      </c>
      <c r="F175" s="1">
        <v>2</v>
      </c>
      <c r="G175" s="1">
        <v>1</v>
      </c>
      <c r="H175" s="1"/>
      <c r="I175" s="6"/>
      <c r="J175" s="6"/>
      <c r="K175" s="6"/>
      <c r="L175" s="6"/>
      <c r="M175" s="6"/>
      <c r="N175" s="6"/>
      <c r="O175" s="6"/>
      <c r="P175" s="6"/>
      <c r="Q175" s="6"/>
      <c r="R175" s="6"/>
      <c r="S175" s="6"/>
      <c r="T175" s="6"/>
      <c r="U175" s="6"/>
      <c r="V175" s="6"/>
      <c r="W175" s="6"/>
      <c r="X175" s="7">
        <f>SUM(Deudores[[#This Row],[Pendientes de Radicar]:[Valor Ajuste Medición Posterior]])</f>
        <v>0</v>
      </c>
      <c r="Y17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6" spans="1:25" x14ac:dyDescent="0.25">
      <c r="A176" s="1" t="s">
        <v>1013</v>
      </c>
      <c r="B176" s="1"/>
      <c r="C176" s="1"/>
      <c r="D176" s="8"/>
      <c r="E176" s="1">
        <v>7</v>
      </c>
      <c r="F176" s="1">
        <v>2</v>
      </c>
      <c r="G176" s="1">
        <v>1</v>
      </c>
      <c r="H176" s="1"/>
      <c r="I176" s="6"/>
      <c r="J176" s="6"/>
      <c r="K176" s="6"/>
      <c r="L176" s="6"/>
      <c r="M176" s="6"/>
      <c r="N176" s="6"/>
      <c r="O176" s="6"/>
      <c r="P176" s="6"/>
      <c r="Q176" s="6"/>
      <c r="R176" s="6"/>
      <c r="S176" s="6"/>
      <c r="T176" s="6"/>
      <c r="U176" s="6"/>
      <c r="V176" s="6"/>
      <c r="W176" s="6"/>
      <c r="X176" s="7">
        <f>SUM(Deudores[[#This Row],[Pendientes de Radicar]:[Valor Ajuste Medición Posterior]])</f>
        <v>0</v>
      </c>
      <c r="Y17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7" spans="1:25" x14ac:dyDescent="0.25">
      <c r="A177" s="1" t="s">
        <v>1013</v>
      </c>
      <c r="B177" s="1"/>
      <c r="C177" s="1"/>
      <c r="D177" s="8"/>
      <c r="E177" s="1">
        <v>7</v>
      </c>
      <c r="F177" s="1">
        <v>2</v>
      </c>
      <c r="G177" s="1">
        <v>1</v>
      </c>
      <c r="H177" s="1"/>
      <c r="I177" s="6"/>
      <c r="J177" s="6"/>
      <c r="K177" s="6"/>
      <c r="L177" s="6"/>
      <c r="M177" s="6"/>
      <c r="N177" s="6"/>
      <c r="O177" s="6"/>
      <c r="P177" s="6"/>
      <c r="Q177" s="6"/>
      <c r="R177" s="6"/>
      <c r="S177" s="6"/>
      <c r="T177" s="6"/>
      <c r="U177" s="6"/>
      <c r="V177" s="6"/>
      <c r="W177" s="6"/>
      <c r="X177" s="7">
        <f>SUM(Deudores[[#This Row],[Pendientes de Radicar]:[Valor Ajuste Medición Posterior]])</f>
        <v>0</v>
      </c>
      <c r="Y17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8" spans="1:25" x14ac:dyDescent="0.25">
      <c r="A178" s="1" t="s">
        <v>1013</v>
      </c>
      <c r="B178" s="1"/>
      <c r="C178" s="1"/>
      <c r="D178" s="8"/>
      <c r="E178" s="1">
        <v>7</v>
      </c>
      <c r="F178" s="1">
        <v>2</v>
      </c>
      <c r="G178" s="1">
        <v>1</v>
      </c>
      <c r="H178" s="1"/>
      <c r="I178" s="6"/>
      <c r="J178" s="6"/>
      <c r="K178" s="6"/>
      <c r="L178" s="6"/>
      <c r="M178" s="6"/>
      <c r="N178" s="6"/>
      <c r="O178" s="6"/>
      <c r="P178" s="6"/>
      <c r="Q178" s="6"/>
      <c r="R178" s="6"/>
      <c r="S178" s="6"/>
      <c r="T178" s="6"/>
      <c r="U178" s="6"/>
      <c r="V178" s="6"/>
      <c r="W178" s="6"/>
      <c r="X178" s="7">
        <f>SUM(Deudores[[#This Row],[Pendientes de Radicar]:[Valor Ajuste Medición Posterior]])</f>
        <v>0</v>
      </c>
      <c r="Y17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9" spans="1:25" x14ac:dyDescent="0.25">
      <c r="A179" s="1" t="s">
        <v>1013</v>
      </c>
      <c r="B179" s="1"/>
      <c r="C179" s="1"/>
      <c r="D179" s="8"/>
      <c r="E179" s="1">
        <v>7</v>
      </c>
      <c r="F179" s="1">
        <v>2</v>
      </c>
      <c r="G179" s="1">
        <v>1</v>
      </c>
      <c r="H179" s="1"/>
      <c r="I179" s="6"/>
      <c r="J179" s="6"/>
      <c r="K179" s="6"/>
      <c r="L179" s="6"/>
      <c r="M179" s="6"/>
      <c r="N179" s="6"/>
      <c r="O179" s="6"/>
      <c r="P179" s="6"/>
      <c r="Q179" s="6"/>
      <c r="R179" s="6"/>
      <c r="S179" s="6"/>
      <c r="T179" s="6"/>
      <c r="U179" s="6"/>
      <c r="V179" s="6"/>
      <c r="W179" s="6"/>
      <c r="X179" s="7">
        <f>SUM(Deudores[[#This Row],[Pendientes de Radicar]:[Valor Ajuste Medición Posterior]])</f>
        <v>0</v>
      </c>
      <c r="Y17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0" spans="1:25" x14ac:dyDescent="0.25">
      <c r="A180" s="1" t="s">
        <v>1013</v>
      </c>
      <c r="B180" s="1"/>
      <c r="C180" s="1"/>
      <c r="D180" s="8"/>
      <c r="E180" s="1">
        <v>7</v>
      </c>
      <c r="F180" s="1">
        <v>2</v>
      </c>
      <c r="G180" s="1">
        <v>1</v>
      </c>
      <c r="H180" s="1"/>
      <c r="I180" s="6"/>
      <c r="J180" s="6"/>
      <c r="K180" s="6"/>
      <c r="L180" s="6"/>
      <c r="M180" s="6"/>
      <c r="N180" s="6"/>
      <c r="O180" s="6"/>
      <c r="P180" s="6"/>
      <c r="Q180" s="6"/>
      <c r="R180" s="6"/>
      <c r="S180" s="6"/>
      <c r="T180" s="6"/>
      <c r="U180" s="6"/>
      <c r="V180" s="6"/>
      <c r="W180" s="6"/>
      <c r="X180" s="7">
        <f>SUM(Deudores[[#This Row],[Pendientes de Radicar]:[Valor Ajuste Medición Posterior]])</f>
        <v>0</v>
      </c>
      <c r="Y18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1" spans="1:25" x14ac:dyDescent="0.25">
      <c r="A181" s="1" t="s">
        <v>1013</v>
      </c>
      <c r="B181" s="1"/>
      <c r="C181" s="1"/>
      <c r="D181" s="8"/>
      <c r="E181" s="1">
        <v>7</v>
      </c>
      <c r="F181" s="1">
        <v>2</v>
      </c>
      <c r="G181" s="1">
        <v>1</v>
      </c>
      <c r="H181" s="1"/>
      <c r="I181" s="6"/>
      <c r="J181" s="6"/>
      <c r="K181" s="6"/>
      <c r="L181" s="6"/>
      <c r="M181" s="6"/>
      <c r="N181" s="6"/>
      <c r="O181" s="6"/>
      <c r="P181" s="6"/>
      <c r="Q181" s="6"/>
      <c r="R181" s="6"/>
      <c r="S181" s="6"/>
      <c r="T181" s="6"/>
      <c r="U181" s="6"/>
      <c r="V181" s="6"/>
      <c r="W181" s="6"/>
      <c r="X181" s="7">
        <f>SUM(Deudores[[#This Row],[Pendientes de Radicar]:[Valor Ajuste Medición Posterior]])</f>
        <v>0</v>
      </c>
      <c r="Y18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2" spans="1:25" x14ac:dyDescent="0.25">
      <c r="A182" s="1" t="s">
        <v>1013</v>
      </c>
      <c r="B182" s="1"/>
      <c r="C182" s="1"/>
      <c r="D182" s="8"/>
      <c r="E182" s="1">
        <v>7</v>
      </c>
      <c r="F182" s="1">
        <v>2</v>
      </c>
      <c r="G182" s="1">
        <v>1</v>
      </c>
      <c r="H182" s="1"/>
      <c r="I182" s="6"/>
      <c r="J182" s="6"/>
      <c r="K182" s="6"/>
      <c r="L182" s="6"/>
      <c r="M182" s="6"/>
      <c r="N182" s="6"/>
      <c r="O182" s="6"/>
      <c r="P182" s="6"/>
      <c r="Q182" s="6"/>
      <c r="R182" s="6"/>
      <c r="S182" s="6"/>
      <c r="T182" s="6"/>
      <c r="U182" s="6"/>
      <c r="V182" s="6"/>
      <c r="W182" s="6"/>
      <c r="X182" s="7">
        <f>SUM(Deudores[[#This Row],[Pendientes de Radicar]:[Valor Ajuste Medición Posterior]])</f>
        <v>0</v>
      </c>
      <c r="Y18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3" spans="1:25" x14ac:dyDescent="0.25">
      <c r="A183" s="1" t="s">
        <v>1013</v>
      </c>
      <c r="B183" s="1"/>
      <c r="C183" s="1"/>
      <c r="D183" s="8"/>
      <c r="E183" s="1">
        <v>7</v>
      </c>
      <c r="F183" s="1">
        <v>2</v>
      </c>
      <c r="G183" s="1">
        <v>1</v>
      </c>
      <c r="H183" s="1"/>
      <c r="I183" s="6"/>
      <c r="J183" s="6"/>
      <c r="K183" s="6"/>
      <c r="L183" s="6"/>
      <c r="M183" s="6"/>
      <c r="N183" s="6"/>
      <c r="O183" s="6"/>
      <c r="P183" s="6"/>
      <c r="Q183" s="6"/>
      <c r="R183" s="6"/>
      <c r="S183" s="6"/>
      <c r="T183" s="6"/>
      <c r="U183" s="6"/>
      <c r="V183" s="6"/>
      <c r="W183" s="6"/>
      <c r="X183" s="7">
        <f>SUM(Deudores[[#This Row],[Pendientes de Radicar]:[Valor Ajuste Medición Posterior]])</f>
        <v>0</v>
      </c>
      <c r="Y18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4" spans="1:25" x14ac:dyDescent="0.25">
      <c r="A184" s="1" t="s">
        <v>1013</v>
      </c>
      <c r="B184" s="1"/>
      <c r="C184" s="1"/>
      <c r="D184" s="8"/>
      <c r="E184" s="1">
        <v>7</v>
      </c>
      <c r="F184" s="1">
        <v>2</v>
      </c>
      <c r="G184" s="1">
        <v>1</v>
      </c>
      <c r="H184" s="1"/>
      <c r="I184" s="6"/>
      <c r="J184" s="6"/>
      <c r="K184" s="6"/>
      <c r="L184" s="6"/>
      <c r="M184" s="6"/>
      <c r="N184" s="6"/>
      <c r="O184" s="6"/>
      <c r="P184" s="6"/>
      <c r="Q184" s="6"/>
      <c r="R184" s="6"/>
      <c r="S184" s="6"/>
      <c r="T184" s="6"/>
      <c r="U184" s="6"/>
      <c r="V184" s="6"/>
      <c r="W184" s="6"/>
      <c r="X184" s="7">
        <f>SUM(Deudores[[#This Row],[Pendientes de Radicar]:[Valor Ajuste Medición Posterior]])</f>
        <v>0</v>
      </c>
      <c r="Y18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5" spans="1:25" x14ac:dyDescent="0.25">
      <c r="A185" s="1" t="s">
        <v>1013</v>
      </c>
      <c r="B185" s="1"/>
      <c r="C185" s="1"/>
      <c r="D185" s="8"/>
      <c r="E185" s="1">
        <v>7</v>
      </c>
      <c r="F185" s="1">
        <v>2</v>
      </c>
      <c r="G185" s="1">
        <v>1</v>
      </c>
      <c r="H185" s="1"/>
      <c r="I185" s="6"/>
      <c r="J185" s="6"/>
      <c r="K185" s="6"/>
      <c r="L185" s="6"/>
      <c r="M185" s="6"/>
      <c r="N185" s="6"/>
      <c r="O185" s="6"/>
      <c r="P185" s="6"/>
      <c r="Q185" s="6"/>
      <c r="R185" s="6"/>
      <c r="S185" s="6"/>
      <c r="T185" s="6"/>
      <c r="U185" s="6"/>
      <c r="V185" s="6"/>
      <c r="W185" s="6"/>
      <c r="X185" s="7">
        <f>SUM(Deudores[[#This Row],[Pendientes de Radicar]:[Valor Ajuste Medición Posterior]])</f>
        <v>0</v>
      </c>
      <c r="Y18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6" spans="1:25" x14ac:dyDescent="0.25">
      <c r="A186" s="1" t="s">
        <v>1013</v>
      </c>
      <c r="B186" s="1"/>
      <c r="C186" s="1"/>
      <c r="D186" s="8"/>
      <c r="E186" s="1">
        <v>7</v>
      </c>
      <c r="F186" s="1">
        <v>2</v>
      </c>
      <c r="G186" s="1">
        <v>1</v>
      </c>
      <c r="H186" s="1"/>
      <c r="I186" s="6"/>
      <c r="J186" s="6"/>
      <c r="K186" s="6"/>
      <c r="L186" s="6"/>
      <c r="M186" s="6"/>
      <c r="N186" s="6"/>
      <c r="O186" s="6"/>
      <c r="P186" s="6"/>
      <c r="Q186" s="6"/>
      <c r="R186" s="6"/>
      <c r="S186" s="6"/>
      <c r="T186" s="6"/>
      <c r="U186" s="6"/>
      <c r="V186" s="6"/>
      <c r="W186" s="6"/>
      <c r="X186" s="7">
        <f>SUM(Deudores[[#This Row],[Pendientes de Radicar]:[Valor Ajuste Medición Posterior]])</f>
        <v>0</v>
      </c>
      <c r="Y18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7" spans="1:25" x14ac:dyDescent="0.25">
      <c r="A187" s="1" t="s">
        <v>1013</v>
      </c>
      <c r="B187" s="1"/>
      <c r="C187" s="1"/>
      <c r="D187" s="8"/>
      <c r="E187" s="1">
        <v>7</v>
      </c>
      <c r="F187" s="1">
        <v>2</v>
      </c>
      <c r="G187" s="1">
        <v>1</v>
      </c>
      <c r="H187" s="1"/>
      <c r="I187" s="6"/>
      <c r="J187" s="6"/>
      <c r="K187" s="6"/>
      <c r="L187" s="6"/>
      <c r="M187" s="6"/>
      <c r="N187" s="6"/>
      <c r="O187" s="6"/>
      <c r="P187" s="6"/>
      <c r="Q187" s="6"/>
      <c r="R187" s="6"/>
      <c r="S187" s="6"/>
      <c r="T187" s="6"/>
      <c r="U187" s="6"/>
      <c r="V187" s="6"/>
      <c r="W187" s="6"/>
      <c r="X187" s="7">
        <f>SUM(Deudores[[#This Row],[Pendientes de Radicar]:[Valor Ajuste Medición Posterior]])</f>
        <v>0</v>
      </c>
      <c r="Y18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8" spans="1:25" x14ac:dyDescent="0.25">
      <c r="A188" s="1" t="s">
        <v>1013</v>
      </c>
      <c r="B188" s="1"/>
      <c r="C188" s="1"/>
      <c r="D188" s="8"/>
      <c r="E188" s="1">
        <v>7</v>
      </c>
      <c r="F188" s="1">
        <v>2</v>
      </c>
      <c r="G188" s="1">
        <v>1</v>
      </c>
      <c r="H188" s="1"/>
      <c r="I188" s="6"/>
      <c r="J188" s="6"/>
      <c r="K188" s="6"/>
      <c r="L188" s="6"/>
      <c r="M188" s="6"/>
      <c r="N188" s="6"/>
      <c r="O188" s="6"/>
      <c r="P188" s="6"/>
      <c r="Q188" s="6"/>
      <c r="R188" s="6"/>
      <c r="S188" s="6"/>
      <c r="T188" s="6"/>
      <c r="U188" s="6"/>
      <c r="V188" s="6"/>
      <c r="W188" s="6"/>
      <c r="X188" s="7">
        <f>SUM(Deudores[[#This Row],[Pendientes de Radicar]:[Valor Ajuste Medición Posterior]])</f>
        <v>0</v>
      </c>
      <c r="Y18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9" spans="1:25" x14ac:dyDescent="0.25">
      <c r="A189" s="1" t="s">
        <v>1013</v>
      </c>
      <c r="B189" s="1"/>
      <c r="C189" s="1"/>
      <c r="D189" s="8"/>
      <c r="E189" s="1">
        <v>7</v>
      </c>
      <c r="F189" s="1">
        <v>2</v>
      </c>
      <c r="G189" s="1">
        <v>1</v>
      </c>
      <c r="H189" s="1"/>
      <c r="I189" s="6"/>
      <c r="J189" s="6"/>
      <c r="K189" s="6"/>
      <c r="L189" s="6"/>
      <c r="M189" s="6"/>
      <c r="N189" s="6"/>
      <c r="O189" s="6"/>
      <c r="P189" s="6"/>
      <c r="Q189" s="6"/>
      <c r="R189" s="6"/>
      <c r="S189" s="6"/>
      <c r="T189" s="6"/>
      <c r="U189" s="6"/>
      <c r="V189" s="6"/>
      <c r="W189" s="6"/>
      <c r="X189" s="7">
        <f>SUM(Deudores[[#This Row],[Pendientes de Radicar]:[Valor Ajuste Medición Posterior]])</f>
        <v>0</v>
      </c>
      <c r="Y18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0" spans="1:25" x14ac:dyDescent="0.25">
      <c r="A190" s="1" t="s">
        <v>1013</v>
      </c>
      <c r="B190" s="1"/>
      <c r="C190" s="1"/>
      <c r="D190" s="8"/>
      <c r="E190" s="1">
        <v>7</v>
      </c>
      <c r="F190" s="1">
        <v>2</v>
      </c>
      <c r="G190" s="1">
        <v>1</v>
      </c>
      <c r="H190" s="1"/>
      <c r="I190" s="6"/>
      <c r="J190" s="6"/>
      <c r="K190" s="6"/>
      <c r="L190" s="6"/>
      <c r="M190" s="6"/>
      <c r="N190" s="6"/>
      <c r="O190" s="6"/>
      <c r="P190" s="6"/>
      <c r="Q190" s="6"/>
      <c r="R190" s="6"/>
      <c r="S190" s="6"/>
      <c r="T190" s="6"/>
      <c r="U190" s="6"/>
      <c r="V190" s="6"/>
      <c r="W190" s="6"/>
      <c r="X190" s="7">
        <f>SUM(Deudores[[#This Row],[Pendientes de Radicar]:[Valor Ajuste Medición Posterior]])</f>
        <v>0</v>
      </c>
      <c r="Y19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1" spans="1:25" x14ac:dyDescent="0.25">
      <c r="A191" s="1" t="s">
        <v>1013</v>
      </c>
      <c r="B191" s="1"/>
      <c r="C191" s="1"/>
      <c r="D191" s="8"/>
      <c r="E191" s="1">
        <v>7</v>
      </c>
      <c r="F191" s="1">
        <v>2</v>
      </c>
      <c r="G191" s="1">
        <v>1</v>
      </c>
      <c r="H191" s="1"/>
      <c r="I191" s="6"/>
      <c r="J191" s="6"/>
      <c r="K191" s="6"/>
      <c r="L191" s="6"/>
      <c r="M191" s="6"/>
      <c r="N191" s="6"/>
      <c r="O191" s="6"/>
      <c r="P191" s="6"/>
      <c r="Q191" s="6"/>
      <c r="R191" s="6"/>
      <c r="S191" s="6"/>
      <c r="T191" s="6"/>
      <c r="U191" s="6"/>
      <c r="V191" s="6"/>
      <c r="W191" s="6"/>
      <c r="X191" s="7">
        <f>SUM(Deudores[[#This Row],[Pendientes de Radicar]:[Valor Ajuste Medición Posterior]])</f>
        <v>0</v>
      </c>
      <c r="Y19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2" spans="1:25" x14ac:dyDescent="0.25">
      <c r="A192" s="1" t="s">
        <v>1013</v>
      </c>
      <c r="B192" s="1"/>
      <c r="C192" s="1"/>
      <c r="D192" s="8"/>
      <c r="E192" s="1">
        <v>7</v>
      </c>
      <c r="F192" s="1">
        <v>2</v>
      </c>
      <c r="G192" s="1">
        <v>1</v>
      </c>
      <c r="H192" s="1"/>
      <c r="I192" s="6"/>
      <c r="J192" s="6"/>
      <c r="K192" s="6"/>
      <c r="L192" s="6"/>
      <c r="M192" s="6"/>
      <c r="N192" s="6"/>
      <c r="O192" s="6"/>
      <c r="P192" s="6"/>
      <c r="Q192" s="6"/>
      <c r="R192" s="6"/>
      <c r="S192" s="6"/>
      <c r="T192" s="6"/>
      <c r="U192" s="6"/>
      <c r="V192" s="6"/>
      <c r="W192" s="6"/>
      <c r="X192" s="7">
        <f>SUM(Deudores[[#This Row],[Pendientes de Radicar]:[Valor Ajuste Medición Posterior]])</f>
        <v>0</v>
      </c>
      <c r="Y19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3" spans="1:25" x14ac:dyDescent="0.25">
      <c r="A193" s="1" t="s">
        <v>1013</v>
      </c>
      <c r="B193" s="1"/>
      <c r="C193" s="1"/>
      <c r="D193" s="8"/>
      <c r="E193" s="1">
        <v>7</v>
      </c>
      <c r="F193" s="1">
        <v>2</v>
      </c>
      <c r="G193" s="1">
        <v>1</v>
      </c>
      <c r="H193" s="1"/>
      <c r="I193" s="6"/>
      <c r="J193" s="6"/>
      <c r="K193" s="6"/>
      <c r="L193" s="6"/>
      <c r="M193" s="6"/>
      <c r="N193" s="6"/>
      <c r="O193" s="6"/>
      <c r="P193" s="6"/>
      <c r="Q193" s="6"/>
      <c r="R193" s="6"/>
      <c r="S193" s="6"/>
      <c r="T193" s="6"/>
      <c r="U193" s="6"/>
      <c r="V193" s="6"/>
      <c r="W193" s="6"/>
      <c r="X193" s="7">
        <f>SUM(Deudores[[#This Row],[Pendientes de Radicar]:[Valor Ajuste Medición Posterior]])</f>
        <v>0</v>
      </c>
      <c r="Y19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4" spans="1:25" x14ac:dyDescent="0.25">
      <c r="A194" s="1" t="s">
        <v>1013</v>
      </c>
      <c r="B194" s="1"/>
      <c r="C194" s="1"/>
      <c r="D194" s="8"/>
      <c r="E194" s="1">
        <v>7</v>
      </c>
      <c r="F194" s="1">
        <v>2</v>
      </c>
      <c r="G194" s="1">
        <v>1</v>
      </c>
      <c r="H194" s="1"/>
      <c r="I194" s="6"/>
      <c r="J194" s="6"/>
      <c r="K194" s="6"/>
      <c r="L194" s="6"/>
      <c r="M194" s="6"/>
      <c r="N194" s="6"/>
      <c r="O194" s="6"/>
      <c r="P194" s="6"/>
      <c r="Q194" s="6"/>
      <c r="R194" s="6"/>
      <c r="S194" s="6"/>
      <c r="T194" s="6"/>
      <c r="U194" s="6"/>
      <c r="V194" s="6"/>
      <c r="W194" s="6"/>
      <c r="X194" s="7">
        <f>SUM(Deudores[[#This Row],[Pendientes de Radicar]:[Valor Ajuste Medición Posterior]])</f>
        <v>0</v>
      </c>
      <c r="Y19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5" spans="1:25" x14ac:dyDescent="0.25">
      <c r="A195" s="1" t="s">
        <v>1013</v>
      </c>
      <c r="B195" s="1"/>
      <c r="C195" s="1"/>
      <c r="D195" s="8"/>
      <c r="E195" s="1">
        <v>7</v>
      </c>
      <c r="F195" s="1">
        <v>2</v>
      </c>
      <c r="G195" s="1">
        <v>1</v>
      </c>
      <c r="H195" s="1"/>
      <c r="I195" s="6"/>
      <c r="J195" s="6"/>
      <c r="K195" s="6"/>
      <c r="L195" s="6"/>
      <c r="M195" s="6"/>
      <c r="N195" s="6"/>
      <c r="O195" s="6"/>
      <c r="P195" s="6"/>
      <c r="Q195" s="6"/>
      <c r="R195" s="6"/>
      <c r="S195" s="6"/>
      <c r="T195" s="6"/>
      <c r="U195" s="6"/>
      <c r="V195" s="6"/>
      <c r="W195" s="6"/>
      <c r="X195" s="7">
        <f>SUM(Deudores[[#This Row],[Pendientes de Radicar]:[Valor Ajuste Medición Posterior]])</f>
        <v>0</v>
      </c>
      <c r="Y19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6" spans="1:25" x14ac:dyDescent="0.25">
      <c r="A196" s="1" t="s">
        <v>1013</v>
      </c>
      <c r="B196" s="1"/>
      <c r="C196" s="1"/>
      <c r="D196" s="8"/>
      <c r="E196" s="1">
        <v>7</v>
      </c>
      <c r="F196" s="1">
        <v>2</v>
      </c>
      <c r="G196" s="1">
        <v>1</v>
      </c>
      <c r="H196" s="1"/>
      <c r="I196" s="6"/>
      <c r="J196" s="6"/>
      <c r="K196" s="6"/>
      <c r="L196" s="6"/>
      <c r="M196" s="6"/>
      <c r="N196" s="6"/>
      <c r="O196" s="6"/>
      <c r="P196" s="6"/>
      <c r="Q196" s="6"/>
      <c r="R196" s="6"/>
      <c r="S196" s="6"/>
      <c r="T196" s="6"/>
      <c r="U196" s="6"/>
      <c r="V196" s="6"/>
      <c r="W196" s="6"/>
      <c r="X196" s="7">
        <f>SUM(Deudores[[#This Row],[Pendientes de Radicar]:[Valor Ajuste Medición Posterior]])</f>
        <v>0</v>
      </c>
      <c r="Y19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7" spans="1:25" x14ac:dyDescent="0.25">
      <c r="A197" s="1" t="s">
        <v>1013</v>
      </c>
      <c r="B197" s="1"/>
      <c r="C197" s="1"/>
      <c r="D197" s="8"/>
      <c r="E197" s="1">
        <v>7</v>
      </c>
      <c r="F197" s="1">
        <v>2</v>
      </c>
      <c r="G197" s="1">
        <v>1</v>
      </c>
      <c r="H197" s="1"/>
      <c r="I197" s="6"/>
      <c r="J197" s="6"/>
      <c r="K197" s="6"/>
      <c r="L197" s="6"/>
      <c r="M197" s="6"/>
      <c r="N197" s="6"/>
      <c r="O197" s="6"/>
      <c r="P197" s="6"/>
      <c r="Q197" s="6"/>
      <c r="R197" s="6"/>
      <c r="S197" s="6"/>
      <c r="T197" s="6"/>
      <c r="U197" s="6"/>
      <c r="V197" s="6"/>
      <c r="W197" s="6"/>
      <c r="X197" s="7">
        <f>SUM(Deudores[[#This Row],[Pendientes de Radicar]:[Valor Ajuste Medición Posterior]])</f>
        <v>0</v>
      </c>
      <c r="Y19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8" spans="1:25" x14ac:dyDescent="0.25">
      <c r="A198" s="1" t="s">
        <v>1013</v>
      </c>
      <c r="B198" s="1"/>
      <c r="C198" s="1"/>
      <c r="D198" s="8"/>
      <c r="E198" s="1">
        <v>7</v>
      </c>
      <c r="F198" s="1">
        <v>2</v>
      </c>
      <c r="G198" s="1">
        <v>1</v>
      </c>
      <c r="H198" s="1"/>
      <c r="I198" s="6"/>
      <c r="J198" s="6"/>
      <c r="K198" s="6"/>
      <c r="L198" s="6"/>
      <c r="M198" s="6"/>
      <c r="N198" s="6"/>
      <c r="O198" s="6"/>
      <c r="P198" s="6"/>
      <c r="Q198" s="6"/>
      <c r="R198" s="6"/>
      <c r="S198" s="6"/>
      <c r="T198" s="6"/>
      <c r="U198" s="6"/>
      <c r="V198" s="6"/>
      <c r="W198" s="6"/>
      <c r="X198" s="7">
        <f>SUM(Deudores[[#This Row],[Pendientes de Radicar]:[Valor Ajuste Medición Posterior]])</f>
        <v>0</v>
      </c>
      <c r="Y19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9" spans="1:25" x14ac:dyDescent="0.25">
      <c r="A199" s="1" t="s">
        <v>1013</v>
      </c>
      <c r="B199" s="1"/>
      <c r="C199" s="1"/>
      <c r="D199" s="8"/>
      <c r="E199" s="1">
        <v>7</v>
      </c>
      <c r="F199" s="1">
        <v>2</v>
      </c>
      <c r="G199" s="1">
        <v>1</v>
      </c>
      <c r="H199" s="1"/>
      <c r="I199" s="6"/>
      <c r="J199" s="6"/>
      <c r="K199" s="6"/>
      <c r="L199" s="6"/>
      <c r="M199" s="6"/>
      <c r="N199" s="6"/>
      <c r="O199" s="6"/>
      <c r="P199" s="6"/>
      <c r="Q199" s="6"/>
      <c r="R199" s="6"/>
      <c r="S199" s="6"/>
      <c r="T199" s="6"/>
      <c r="U199" s="6"/>
      <c r="V199" s="6"/>
      <c r="W199" s="6"/>
      <c r="X199" s="7">
        <f>SUM(Deudores[[#This Row],[Pendientes de Radicar]:[Valor Ajuste Medición Posterior]])</f>
        <v>0</v>
      </c>
      <c r="Y19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0" spans="1:25" x14ac:dyDescent="0.25">
      <c r="A200" s="1" t="s">
        <v>1013</v>
      </c>
      <c r="B200" s="1"/>
      <c r="C200" s="1"/>
      <c r="D200" s="8"/>
      <c r="E200" s="1">
        <v>7</v>
      </c>
      <c r="F200" s="1">
        <v>2</v>
      </c>
      <c r="G200" s="1">
        <v>1</v>
      </c>
      <c r="H200" s="1"/>
      <c r="I200" s="6"/>
      <c r="J200" s="6"/>
      <c r="K200" s="6"/>
      <c r="L200" s="6"/>
      <c r="M200" s="6"/>
      <c r="N200" s="6"/>
      <c r="O200" s="6"/>
      <c r="P200" s="6"/>
      <c r="Q200" s="6"/>
      <c r="R200" s="6"/>
      <c r="S200" s="6"/>
      <c r="T200" s="6"/>
      <c r="U200" s="6"/>
      <c r="V200" s="6"/>
      <c r="W200" s="6"/>
      <c r="X200" s="7">
        <f>SUM(Deudores[[#This Row],[Pendientes de Radicar]:[Valor Ajuste Medición Posterior]])</f>
        <v>0</v>
      </c>
      <c r="Y20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1" spans="1:25" x14ac:dyDescent="0.25">
      <c r="A201" s="1" t="s">
        <v>1013</v>
      </c>
      <c r="B201" s="1"/>
      <c r="C201" s="1"/>
      <c r="D201" s="8"/>
      <c r="E201" s="1">
        <v>7</v>
      </c>
      <c r="F201" s="1">
        <v>2</v>
      </c>
      <c r="G201" s="1">
        <v>1</v>
      </c>
      <c r="H201" s="1"/>
      <c r="I201" s="6"/>
      <c r="J201" s="6"/>
      <c r="K201" s="6"/>
      <c r="L201" s="6"/>
      <c r="M201" s="6"/>
      <c r="N201" s="6"/>
      <c r="O201" s="6"/>
      <c r="P201" s="6"/>
      <c r="Q201" s="6"/>
      <c r="R201" s="6"/>
      <c r="S201" s="6"/>
      <c r="T201" s="6"/>
      <c r="U201" s="6"/>
      <c r="V201" s="6"/>
      <c r="W201" s="6"/>
      <c r="X201" s="7">
        <f>SUM(Deudores[[#This Row],[Pendientes de Radicar]:[Valor Ajuste Medición Posterior]])</f>
        <v>0</v>
      </c>
      <c r="Y20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2" spans="1:25" x14ac:dyDescent="0.25">
      <c r="A202" s="1" t="s">
        <v>1013</v>
      </c>
      <c r="B202" s="1"/>
      <c r="C202" s="1"/>
      <c r="D202" s="8"/>
      <c r="E202" s="1">
        <v>7</v>
      </c>
      <c r="F202" s="1">
        <v>2</v>
      </c>
      <c r="G202" s="1">
        <v>1</v>
      </c>
      <c r="H202" s="1"/>
      <c r="I202" s="6"/>
      <c r="J202" s="6"/>
      <c r="K202" s="6"/>
      <c r="L202" s="6"/>
      <c r="M202" s="6"/>
      <c r="N202" s="6"/>
      <c r="O202" s="6"/>
      <c r="P202" s="6"/>
      <c r="Q202" s="6"/>
      <c r="R202" s="6"/>
      <c r="S202" s="6"/>
      <c r="T202" s="6"/>
      <c r="U202" s="6"/>
      <c r="V202" s="6"/>
      <c r="W202" s="6"/>
      <c r="X202" s="7">
        <f>SUM(Deudores[[#This Row],[Pendientes de Radicar]:[Valor Ajuste Medición Posterior]])</f>
        <v>0</v>
      </c>
      <c r="Y20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3" spans="1:25" x14ac:dyDescent="0.25">
      <c r="A203" s="1" t="s">
        <v>1013</v>
      </c>
      <c r="B203" s="1"/>
      <c r="C203" s="1"/>
      <c r="D203" s="8"/>
      <c r="E203" s="1">
        <v>7</v>
      </c>
      <c r="F203" s="1">
        <v>2</v>
      </c>
      <c r="G203" s="1">
        <v>1</v>
      </c>
      <c r="H203" s="1"/>
      <c r="I203" s="6"/>
      <c r="J203" s="6"/>
      <c r="K203" s="6"/>
      <c r="L203" s="6"/>
      <c r="M203" s="6"/>
      <c r="N203" s="6"/>
      <c r="O203" s="6"/>
      <c r="P203" s="6"/>
      <c r="Q203" s="6"/>
      <c r="R203" s="6"/>
      <c r="S203" s="6"/>
      <c r="T203" s="6"/>
      <c r="U203" s="6"/>
      <c r="V203" s="6"/>
      <c r="W203" s="6"/>
      <c r="X203" s="7">
        <f>SUM(Deudores[[#This Row],[Pendientes de Radicar]:[Valor Ajuste Medición Posterior]])</f>
        <v>0</v>
      </c>
      <c r="Y20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4" spans="1:25" x14ac:dyDescent="0.25">
      <c r="A204" s="1" t="s">
        <v>1013</v>
      </c>
      <c r="B204" s="1"/>
      <c r="C204" s="1"/>
      <c r="D204" s="8"/>
      <c r="E204" s="1">
        <v>7</v>
      </c>
      <c r="F204" s="1">
        <v>2</v>
      </c>
      <c r="G204" s="1">
        <v>1</v>
      </c>
      <c r="H204" s="1"/>
      <c r="I204" s="6"/>
      <c r="J204" s="6"/>
      <c r="K204" s="6"/>
      <c r="L204" s="6"/>
      <c r="M204" s="6"/>
      <c r="N204" s="6"/>
      <c r="O204" s="6"/>
      <c r="P204" s="6"/>
      <c r="Q204" s="6"/>
      <c r="R204" s="6"/>
      <c r="S204" s="6"/>
      <c r="T204" s="6"/>
      <c r="U204" s="6"/>
      <c r="V204" s="6"/>
      <c r="W204" s="6"/>
      <c r="X204" s="7">
        <f>SUM(Deudores[[#This Row],[Pendientes de Radicar]:[Valor Ajuste Medición Posterior]])</f>
        <v>0</v>
      </c>
      <c r="Y20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5" spans="1:25" x14ac:dyDescent="0.25">
      <c r="A205" s="1" t="s">
        <v>1013</v>
      </c>
      <c r="B205" s="1"/>
      <c r="C205" s="1"/>
      <c r="D205" s="8"/>
      <c r="E205" s="1">
        <v>7</v>
      </c>
      <c r="F205" s="1">
        <v>2</v>
      </c>
      <c r="G205" s="1">
        <v>1</v>
      </c>
      <c r="H205" s="1"/>
      <c r="I205" s="6"/>
      <c r="J205" s="6"/>
      <c r="K205" s="6"/>
      <c r="L205" s="6"/>
      <c r="M205" s="6"/>
      <c r="N205" s="6"/>
      <c r="O205" s="6"/>
      <c r="P205" s="6"/>
      <c r="Q205" s="6"/>
      <c r="R205" s="6"/>
      <c r="S205" s="6"/>
      <c r="T205" s="6"/>
      <c r="U205" s="6"/>
      <c r="V205" s="6"/>
      <c r="W205" s="6"/>
      <c r="X205" s="7">
        <f>SUM(Deudores[[#This Row],[Pendientes de Radicar]:[Valor Ajuste Medición Posterior]])</f>
        <v>0</v>
      </c>
      <c r="Y20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6" spans="1:25" x14ac:dyDescent="0.25">
      <c r="A206" s="1" t="s">
        <v>1013</v>
      </c>
      <c r="B206" s="1"/>
      <c r="C206" s="1"/>
      <c r="D206" s="8"/>
      <c r="E206" s="1">
        <v>7</v>
      </c>
      <c r="F206" s="1">
        <v>2</v>
      </c>
      <c r="G206" s="1">
        <v>1</v>
      </c>
      <c r="H206" s="1"/>
      <c r="I206" s="6"/>
      <c r="J206" s="6"/>
      <c r="K206" s="6"/>
      <c r="L206" s="6"/>
      <c r="M206" s="6"/>
      <c r="N206" s="6"/>
      <c r="O206" s="6"/>
      <c r="P206" s="6"/>
      <c r="Q206" s="6"/>
      <c r="R206" s="6"/>
      <c r="S206" s="6"/>
      <c r="T206" s="6"/>
      <c r="U206" s="6"/>
      <c r="V206" s="6"/>
      <c r="W206" s="6"/>
      <c r="X206" s="7">
        <f>SUM(Deudores[[#This Row],[Pendientes de Radicar]:[Valor Ajuste Medición Posterior]])</f>
        <v>0</v>
      </c>
      <c r="Y20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7" spans="1:25" x14ac:dyDescent="0.25">
      <c r="A207" s="1" t="s">
        <v>1013</v>
      </c>
      <c r="B207" s="1"/>
      <c r="C207" s="1"/>
      <c r="D207" s="8"/>
      <c r="E207" s="1">
        <v>7</v>
      </c>
      <c r="F207" s="1">
        <v>2</v>
      </c>
      <c r="G207" s="1">
        <v>1</v>
      </c>
      <c r="H207" s="1"/>
      <c r="I207" s="6"/>
      <c r="J207" s="6"/>
      <c r="K207" s="6"/>
      <c r="L207" s="6"/>
      <c r="M207" s="6"/>
      <c r="N207" s="6"/>
      <c r="O207" s="6"/>
      <c r="P207" s="6"/>
      <c r="Q207" s="6"/>
      <c r="R207" s="6"/>
      <c r="S207" s="6"/>
      <c r="T207" s="6"/>
      <c r="U207" s="6"/>
      <c r="V207" s="6"/>
      <c r="W207" s="6"/>
      <c r="X207" s="7">
        <f>SUM(Deudores[[#This Row],[Pendientes de Radicar]:[Valor Ajuste Medición Posterior]])</f>
        <v>0</v>
      </c>
      <c r="Y20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8" spans="1:25" x14ac:dyDescent="0.25">
      <c r="A208" s="1" t="s">
        <v>1013</v>
      </c>
      <c r="B208" s="1"/>
      <c r="C208" s="1"/>
      <c r="D208" s="8"/>
      <c r="E208" s="1">
        <v>7</v>
      </c>
      <c r="F208" s="1">
        <v>2</v>
      </c>
      <c r="G208" s="1">
        <v>1</v>
      </c>
      <c r="H208" s="1"/>
      <c r="I208" s="6"/>
      <c r="J208" s="6"/>
      <c r="K208" s="6"/>
      <c r="L208" s="6"/>
      <c r="M208" s="6"/>
      <c r="N208" s="6"/>
      <c r="O208" s="6"/>
      <c r="P208" s="6"/>
      <c r="Q208" s="6"/>
      <c r="R208" s="6"/>
      <c r="S208" s="6"/>
      <c r="T208" s="6"/>
      <c r="U208" s="6"/>
      <c r="V208" s="6"/>
      <c r="W208" s="6"/>
      <c r="X208" s="7">
        <f>SUM(Deudores[[#This Row],[Pendientes de Radicar]:[Valor Ajuste Medición Posterior]])</f>
        <v>0</v>
      </c>
      <c r="Y20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9" spans="1:25" x14ac:dyDescent="0.25">
      <c r="A209" s="1" t="s">
        <v>1013</v>
      </c>
      <c r="B209" s="1"/>
      <c r="C209" s="1"/>
      <c r="D209" s="8"/>
      <c r="E209" s="1">
        <v>7</v>
      </c>
      <c r="F209" s="1">
        <v>2</v>
      </c>
      <c r="G209" s="1">
        <v>1</v>
      </c>
      <c r="H209" s="1"/>
      <c r="I209" s="6"/>
      <c r="J209" s="6"/>
      <c r="K209" s="6"/>
      <c r="L209" s="6"/>
      <c r="M209" s="6"/>
      <c r="N209" s="6"/>
      <c r="O209" s="6"/>
      <c r="P209" s="6"/>
      <c r="Q209" s="6"/>
      <c r="R209" s="6"/>
      <c r="S209" s="6"/>
      <c r="T209" s="6"/>
      <c r="U209" s="6"/>
      <c r="V209" s="6"/>
      <c r="W209" s="6"/>
      <c r="X209" s="7">
        <f>SUM(Deudores[[#This Row],[Pendientes de Radicar]:[Valor Ajuste Medición Posterior]])</f>
        <v>0</v>
      </c>
      <c r="Y20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0" spans="1:25" x14ac:dyDescent="0.25">
      <c r="A210" s="1" t="s">
        <v>1013</v>
      </c>
      <c r="B210" s="1"/>
      <c r="C210" s="1"/>
      <c r="D210" s="8"/>
      <c r="E210" s="1">
        <v>7</v>
      </c>
      <c r="F210" s="1">
        <v>2</v>
      </c>
      <c r="G210" s="1">
        <v>1</v>
      </c>
      <c r="H210" s="1"/>
      <c r="I210" s="6"/>
      <c r="J210" s="6"/>
      <c r="K210" s="6"/>
      <c r="L210" s="6"/>
      <c r="M210" s="6"/>
      <c r="N210" s="6"/>
      <c r="O210" s="6"/>
      <c r="P210" s="6"/>
      <c r="Q210" s="6"/>
      <c r="R210" s="6"/>
      <c r="S210" s="6"/>
      <c r="T210" s="6"/>
      <c r="U210" s="6"/>
      <c r="V210" s="6"/>
      <c r="W210" s="6"/>
      <c r="X210" s="7">
        <f>SUM(Deudores[[#This Row],[Pendientes de Radicar]:[Valor Ajuste Medición Posterior]])</f>
        <v>0</v>
      </c>
      <c r="Y21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1" spans="1:25" x14ac:dyDescent="0.25">
      <c r="A211" s="1" t="s">
        <v>1013</v>
      </c>
      <c r="B211" s="1"/>
      <c r="C211" s="1"/>
      <c r="D211" s="8"/>
      <c r="E211" s="1">
        <v>7</v>
      </c>
      <c r="F211" s="1">
        <v>2</v>
      </c>
      <c r="G211" s="1">
        <v>1</v>
      </c>
      <c r="H211" s="1"/>
      <c r="I211" s="6"/>
      <c r="J211" s="6"/>
      <c r="K211" s="6"/>
      <c r="L211" s="6"/>
      <c r="M211" s="6"/>
      <c r="N211" s="6"/>
      <c r="O211" s="6"/>
      <c r="P211" s="6"/>
      <c r="Q211" s="6"/>
      <c r="R211" s="6"/>
      <c r="S211" s="6"/>
      <c r="T211" s="6"/>
      <c r="U211" s="6"/>
      <c r="V211" s="6"/>
      <c r="W211" s="6"/>
      <c r="X211" s="7">
        <f>SUM(Deudores[[#This Row],[Pendientes de Radicar]:[Valor Ajuste Medición Posterior]])</f>
        <v>0</v>
      </c>
      <c r="Y21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2" spans="1:25" x14ac:dyDescent="0.25">
      <c r="A212" s="1" t="s">
        <v>1013</v>
      </c>
      <c r="B212" s="1"/>
      <c r="C212" s="1"/>
      <c r="D212" s="8"/>
      <c r="E212" s="1">
        <v>7</v>
      </c>
      <c r="F212" s="1">
        <v>2</v>
      </c>
      <c r="G212" s="1">
        <v>1</v>
      </c>
      <c r="H212" s="1"/>
      <c r="I212" s="6"/>
      <c r="J212" s="6"/>
      <c r="K212" s="6"/>
      <c r="L212" s="6"/>
      <c r="M212" s="6"/>
      <c r="N212" s="6"/>
      <c r="O212" s="6"/>
      <c r="P212" s="6"/>
      <c r="Q212" s="6"/>
      <c r="R212" s="6"/>
      <c r="S212" s="6"/>
      <c r="T212" s="6"/>
      <c r="U212" s="6"/>
      <c r="V212" s="6"/>
      <c r="W212" s="6"/>
      <c r="X212" s="7">
        <f>SUM(Deudores[[#This Row],[Pendientes de Radicar]:[Valor Ajuste Medición Posterior]])</f>
        <v>0</v>
      </c>
      <c r="Y21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3" spans="1:25" x14ac:dyDescent="0.25">
      <c r="A213" s="1" t="s">
        <v>1013</v>
      </c>
      <c r="B213" s="1"/>
      <c r="C213" s="1"/>
      <c r="D213" s="8"/>
      <c r="E213" s="1">
        <v>7</v>
      </c>
      <c r="F213" s="1">
        <v>2</v>
      </c>
      <c r="G213" s="1">
        <v>1</v>
      </c>
      <c r="H213" s="1"/>
      <c r="I213" s="6"/>
      <c r="J213" s="6"/>
      <c r="K213" s="6"/>
      <c r="L213" s="6"/>
      <c r="M213" s="6"/>
      <c r="N213" s="6"/>
      <c r="O213" s="6"/>
      <c r="P213" s="6"/>
      <c r="Q213" s="6"/>
      <c r="R213" s="6"/>
      <c r="S213" s="6"/>
      <c r="T213" s="6"/>
      <c r="U213" s="6"/>
      <c r="V213" s="6"/>
      <c r="W213" s="6"/>
      <c r="X213" s="7">
        <f>SUM(Deudores[[#This Row],[Pendientes de Radicar]:[Valor Ajuste Medición Posterior]])</f>
        <v>0</v>
      </c>
      <c r="Y21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4" spans="1:25" x14ac:dyDescent="0.25">
      <c r="A214" s="1" t="s">
        <v>1013</v>
      </c>
      <c r="B214" s="1"/>
      <c r="C214" s="1"/>
      <c r="D214" s="8"/>
      <c r="E214" s="1">
        <v>7</v>
      </c>
      <c r="F214" s="1">
        <v>2</v>
      </c>
      <c r="G214" s="1">
        <v>1</v>
      </c>
      <c r="H214" s="1"/>
      <c r="I214" s="6"/>
      <c r="J214" s="6"/>
      <c r="K214" s="6"/>
      <c r="L214" s="6"/>
      <c r="M214" s="6"/>
      <c r="N214" s="6"/>
      <c r="O214" s="6"/>
      <c r="P214" s="6"/>
      <c r="Q214" s="6"/>
      <c r="R214" s="6"/>
      <c r="S214" s="6"/>
      <c r="T214" s="6"/>
      <c r="U214" s="6"/>
      <c r="V214" s="6"/>
      <c r="W214" s="6"/>
      <c r="X214" s="7">
        <f>SUM(Deudores[[#This Row],[Pendientes de Radicar]:[Valor Ajuste Medición Posterior]])</f>
        <v>0</v>
      </c>
      <c r="Y21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5" spans="1:25" x14ac:dyDescent="0.25">
      <c r="A215" s="1" t="s">
        <v>1013</v>
      </c>
      <c r="B215" s="1"/>
      <c r="C215" s="1"/>
      <c r="D215" s="8"/>
      <c r="E215" s="1">
        <v>7</v>
      </c>
      <c r="F215" s="1">
        <v>2</v>
      </c>
      <c r="G215" s="1">
        <v>1</v>
      </c>
      <c r="H215" s="1"/>
      <c r="I215" s="6"/>
      <c r="J215" s="6"/>
      <c r="K215" s="6"/>
      <c r="L215" s="6"/>
      <c r="M215" s="6"/>
      <c r="N215" s="6"/>
      <c r="O215" s="6"/>
      <c r="P215" s="6"/>
      <c r="Q215" s="6"/>
      <c r="R215" s="6"/>
      <c r="S215" s="6"/>
      <c r="T215" s="6"/>
      <c r="U215" s="6"/>
      <c r="V215" s="6"/>
      <c r="W215" s="6"/>
      <c r="X215" s="7">
        <f>SUM(Deudores[[#This Row],[Pendientes de Radicar]:[Valor Ajuste Medición Posterior]])</f>
        <v>0</v>
      </c>
      <c r="Y21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6" spans="1:25" x14ac:dyDescent="0.25">
      <c r="A216" s="1" t="s">
        <v>1013</v>
      </c>
      <c r="B216" s="1"/>
      <c r="C216" s="1"/>
      <c r="D216" s="8"/>
      <c r="E216" s="1">
        <v>7</v>
      </c>
      <c r="F216" s="1">
        <v>2</v>
      </c>
      <c r="G216" s="1">
        <v>1</v>
      </c>
      <c r="H216" s="1"/>
      <c r="I216" s="6"/>
      <c r="J216" s="6"/>
      <c r="K216" s="6"/>
      <c r="L216" s="6"/>
      <c r="M216" s="6"/>
      <c r="N216" s="6"/>
      <c r="O216" s="6"/>
      <c r="P216" s="6"/>
      <c r="Q216" s="6"/>
      <c r="R216" s="6"/>
      <c r="S216" s="6"/>
      <c r="T216" s="6"/>
      <c r="U216" s="6"/>
      <c r="V216" s="6"/>
      <c r="W216" s="6"/>
      <c r="X216" s="7">
        <f>SUM(Deudores[[#This Row],[Pendientes de Radicar]:[Valor Ajuste Medición Posterior]])</f>
        <v>0</v>
      </c>
      <c r="Y21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7" spans="1:25" x14ac:dyDescent="0.25">
      <c r="A217" s="1" t="s">
        <v>1013</v>
      </c>
      <c r="B217" s="1"/>
      <c r="C217" s="1"/>
      <c r="D217" s="8"/>
      <c r="E217" s="1">
        <v>7</v>
      </c>
      <c r="F217" s="1">
        <v>2</v>
      </c>
      <c r="G217" s="1">
        <v>1</v>
      </c>
      <c r="H217" s="1"/>
      <c r="I217" s="6"/>
      <c r="J217" s="6"/>
      <c r="K217" s="6"/>
      <c r="L217" s="6"/>
      <c r="M217" s="6"/>
      <c r="N217" s="6"/>
      <c r="O217" s="6"/>
      <c r="P217" s="6"/>
      <c r="Q217" s="6"/>
      <c r="R217" s="6"/>
      <c r="S217" s="6"/>
      <c r="T217" s="6"/>
      <c r="U217" s="6"/>
      <c r="V217" s="6"/>
      <c r="W217" s="6"/>
      <c r="X217" s="7">
        <f>SUM(Deudores[[#This Row],[Pendientes de Radicar]:[Valor Ajuste Medición Posterior]])</f>
        <v>0</v>
      </c>
      <c r="Y21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8" spans="1:25" x14ac:dyDescent="0.25">
      <c r="A218" s="1" t="s">
        <v>1013</v>
      </c>
      <c r="B218" s="1"/>
      <c r="C218" s="1"/>
      <c r="D218" s="8"/>
      <c r="E218" s="1">
        <v>7</v>
      </c>
      <c r="F218" s="1">
        <v>2</v>
      </c>
      <c r="G218" s="1">
        <v>1</v>
      </c>
      <c r="H218" s="1"/>
      <c r="I218" s="6"/>
      <c r="J218" s="6"/>
      <c r="K218" s="6"/>
      <c r="L218" s="6"/>
      <c r="M218" s="6"/>
      <c r="N218" s="6"/>
      <c r="O218" s="6"/>
      <c r="P218" s="6"/>
      <c r="Q218" s="6"/>
      <c r="R218" s="6"/>
      <c r="S218" s="6"/>
      <c r="T218" s="6"/>
      <c r="U218" s="6"/>
      <c r="V218" s="6"/>
      <c r="W218" s="6"/>
      <c r="X218" s="7">
        <f>SUM(Deudores[[#This Row],[Pendientes de Radicar]:[Valor Ajuste Medición Posterior]])</f>
        <v>0</v>
      </c>
      <c r="Y21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9" spans="1:25" x14ac:dyDescent="0.25">
      <c r="A219" s="1" t="s">
        <v>1013</v>
      </c>
      <c r="B219" s="1"/>
      <c r="C219" s="1"/>
      <c r="D219" s="8"/>
      <c r="E219" s="1">
        <v>7</v>
      </c>
      <c r="F219" s="1">
        <v>2</v>
      </c>
      <c r="G219" s="1">
        <v>1</v>
      </c>
      <c r="H219" s="1"/>
      <c r="I219" s="6"/>
      <c r="J219" s="6"/>
      <c r="K219" s="6"/>
      <c r="L219" s="6"/>
      <c r="M219" s="6"/>
      <c r="N219" s="6"/>
      <c r="O219" s="6"/>
      <c r="P219" s="6"/>
      <c r="Q219" s="6"/>
      <c r="R219" s="6"/>
      <c r="S219" s="6"/>
      <c r="T219" s="6"/>
      <c r="U219" s="6"/>
      <c r="V219" s="6"/>
      <c r="W219" s="6"/>
      <c r="X219" s="7">
        <f>SUM(Deudores[[#This Row],[Pendientes de Radicar]:[Valor Ajuste Medición Posterior]])</f>
        <v>0</v>
      </c>
      <c r="Y21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0" spans="1:25" x14ac:dyDescent="0.25">
      <c r="A220" s="1" t="s">
        <v>1013</v>
      </c>
      <c r="B220" s="1"/>
      <c r="C220" s="1"/>
      <c r="D220" s="8"/>
      <c r="E220" s="1">
        <v>7</v>
      </c>
      <c r="F220" s="1">
        <v>2</v>
      </c>
      <c r="G220" s="1">
        <v>1</v>
      </c>
      <c r="H220" s="1"/>
      <c r="I220" s="6"/>
      <c r="J220" s="6"/>
      <c r="K220" s="6"/>
      <c r="L220" s="6"/>
      <c r="M220" s="6"/>
      <c r="N220" s="6"/>
      <c r="O220" s="6"/>
      <c r="P220" s="6"/>
      <c r="Q220" s="6"/>
      <c r="R220" s="6"/>
      <c r="S220" s="6"/>
      <c r="T220" s="6"/>
      <c r="U220" s="6"/>
      <c r="V220" s="6"/>
      <c r="W220" s="6"/>
      <c r="X220" s="7">
        <f>SUM(Deudores[[#This Row],[Pendientes de Radicar]:[Valor Ajuste Medición Posterior]])</f>
        <v>0</v>
      </c>
      <c r="Y22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1" spans="1:25" x14ac:dyDescent="0.25">
      <c r="A221" s="1" t="s">
        <v>1013</v>
      </c>
      <c r="B221" s="1"/>
      <c r="C221" s="1"/>
      <c r="D221" s="8"/>
      <c r="E221" s="1">
        <v>7</v>
      </c>
      <c r="F221" s="1">
        <v>2</v>
      </c>
      <c r="G221" s="1">
        <v>1</v>
      </c>
      <c r="H221" s="1"/>
      <c r="I221" s="6"/>
      <c r="J221" s="6"/>
      <c r="K221" s="6"/>
      <c r="L221" s="6"/>
      <c r="M221" s="6"/>
      <c r="N221" s="6"/>
      <c r="O221" s="6"/>
      <c r="P221" s="6"/>
      <c r="Q221" s="6"/>
      <c r="R221" s="6"/>
      <c r="S221" s="6"/>
      <c r="T221" s="6"/>
      <c r="U221" s="6"/>
      <c r="V221" s="6"/>
      <c r="W221" s="6"/>
      <c r="X221" s="7">
        <f>SUM(Deudores[[#This Row],[Pendientes de Radicar]:[Valor Ajuste Medición Posterior]])</f>
        <v>0</v>
      </c>
      <c r="Y22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2" spans="1:25" x14ac:dyDescent="0.25">
      <c r="A222" s="1" t="s">
        <v>1013</v>
      </c>
      <c r="B222" s="1"/>
      <c r="C222" s="1"/>
      <c r="D222" s="8"/>
      <c r="E222" s="1">
        <v>7</v>
      </c>
      <c r="F222" s="1">
        <v>2</v>
      </c>
      <c r="G222" s="1">
        <v>1</v>
      </c>
      <c r="H222" s="1"/>
      <c r="I222" s="6"/>
      <c r="J222" s="6"/>
      <c r="K222" s="6"/>
      <c r="L222" s="6"/>
      <c r="M222" s="6"/>
      <c r="N222" s="6"/>
      <c r="O222" s="6"/>
      <c r="P222" s="6"/>
      <c r="Q222" s="6"/>
      <c r="R222" s="6"/>
      <c r="S222" s="6"/>
      <c r="T222" s="6"/>
      <c r="U222" s="6"/>
      <c r="V222" s="6"/>
      <c r="W222" s="6"/>
      <c r="X222" s="7">
        <f>SUM(Deudores[[#This Row],[Pendientes de Radicar]:[Valor Ajuste Medición Posterior]])</f>
        <v>0</v>
      </c>
      <c r="Y22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3" spans="1:25" x14ac:dyDescent="0.25">
      <c r="A223" s="1" t="s">
        <v>1013</v>
      </c>
      <c r="B223" s="1"/>
      <c r="C223" s="1"/>
      <c r="D223" s="8"/>
      <c r="E223" s="1">
        <v>7</v>
      </c>
      <c r="F223" s="1">
        <v>2</v>
      </c>
      <c r="G223" s="1">
        <v>1</v>
      </c>
      <c r="H223" s="1"/>
      <c r="I223" s="6"/>
      <c r="J223" s="6"/>
      <c r="K223" s="6"/>
      <c r="L223" s="6"/>
      <c r="M223" s="6"/>
      <c r="N223" s="6"/>
      <c r="O223" s="6"/>
      <c r="P223" s="6"/>
      <c r="Q223" s="6"/>
      <c r="R223" s="6"/>
      <c r="S223" s="6"/>
      <c r="T223" s="6"/>
      <c r="U223" s="6"/>
      <c r="V223" s="6"/>
      <c r="W223" s="6"/>
      <c r="X223" s="7">
        <f>SUM(Deudores[[#This Row],[Pendientes de Radicar]:[Valor Ajuste Medición Posterior]])</f>
        <v>0</v>
      </c>
      <c r="Y22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4" spans="1:25" x14ac:dyDescent="0.25">
      <c r="A224" s="1" t="s">
        <v>1013</v>
      </c>
      <c r="B224" s="1"/>
      <c r="C224" s="1"/>
      <c r="D224" s="8"/>
      <c r="E224" s="1">
        <v>7</v>
      </c>
      <c r="F224" s="1">
        <v>2</v>
      </c>
      <c r="G224" s="1">
        <v>1</v>
      </c>
      <c r="H224" s="1"/>
      <c r="I224" s="6"/>
      <c r="J224" s="6"/>
      <c r="K224" s="6"/>
      <c r="L224" s="6"/>
      <c r="M224" s="6"/>
      <c r="N224" s="6"/>
      <c r="O224" s="6"/>
      <c r="P224" s="6"/>
      <c r="Q224" s="6"/>
      <c r="R224" s="6"/>
      <c r="S224" s="6"/>
      <c r="T224" s="6"/>
      <c r="U224" s="6"/>
      <c r="V224" s="6"/>
      <c r="W224" s="6"/>
      <c r="X224" s="7">
        <f>SUM(Deudores[[#This Row],[Pendientes de Radicar]:[Valor Ajuste Medición Posterior]])</f>
        <v>0</v>
      </c>
      <c r="Y22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5" spans="1:25" x14ac:dyDescent="0.25">
      <c r="A225" s="1" t="s">
        <v>1013</v>
      </c>
      <c r="B225" s="1"/>
      <c r="C225" s="1"/>
      <c r="D225" s="8"/>
      <c r="E225" s="1">
        <v>7</v>
      </c>
      <c r="F225" s="1">
        <v>2</v>
      </c>
      <c r="G225" s="1">
        <v>1</v>
      </c>
      <c r="H225" s="1"/>
      <c r="I225" s="6"/>
      <c r="J225" s="6"/>
      <c r="K225" s="6"/>
      <c r="L225" s="6"/>
      <c r="M225" s="6"/>
      <c r="N225" s="6"/>
      <c r="O225" s="6"/>
      <c r="P225" s="6"/>
      <c r="Q225" s="6"/>
      <c r="R225" s="6"/>
      <c r="S225" s="6"/>
      <c r="T225" s="6"/>
      <c r="U225" s="6"/>
      <c r="V225" s="6"/>
      <c r="W225" s="6"/>
      <c r="X225" s="7">
        <f>SUM(Deudores[[#This Row],[Pendientes de Radicar]:[Valor Ajuste Medición Posterior]])</f>
        <v>0</v>
      </c>
      <c r="Y22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6" spans="1:25" x14ac:dyDescent="0.25">
      <c r="A226" s="1" t="s">
        <v>1013</v>
      </c>
      <c r="B226" s="1"/>
      <c r="C226" s="1"/>
      <c r="D226" s="8"/>
      <c r="E226" s="1">
        <v>7</v>
      </c>
      <c r="F226" s="1">
        <v>2</v>
      </c>
      <c r="G226" s="1">
        <v>1</v>
      </c>
      <c r="H226" s="1"/>
      <c r="I226" s="6"/>
      <c r="J226" s="6"/>
      <c r="K226" s="6"/>
      <c r="L226" s="6"/>
      <c r="M226" s="6"/>
      <c r="N226" s="6"/>
      <c r="O226" s="6"/>
      <c r="P226" s="6"/>
      <c r="Q226" s="6"/>
      <c r="R226" s="6"/>
      <c r="S226" s="6"/>
      <c r="T226" s="6"/>
      <c r="U226" s="6"/>
      <c r="V226" s="6"/>
      <c r="W226" s="6"/>
      <c r="X226" s="7">
        <f>SUM(Deudores[[#This Row],[Pendientes de Radicar]:[Valor Ajuste Medición Posterior]])</f>
        <v>0</v>
      </c>
      <c r="Y22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7" spans="1:25" x14ac:dyDescent="0.25">
      <c r="A227" s="1" t="s">
        <v>1013</v>
      </c>
      <c r="B227" s="1"/>
      <c r="C227" s="1"/>
      <c r="D227" s="8"/>
      <c r="E227" s="1">
        <v>7</v>
      </c>
      <c r="F227" s="1">
        <v>2</v>
      </c>
      <c r="G227" s="1">
        <v>1</v>
      </c>
      <c r="H227" s="1"/>
      <c r="I227" s="6"/>
      <c r="J227" s="6"/>
      <c r="K227" s="6"/>
      <c r="L227" s="6"/>
      <c r="M227" s="6"/>
      <c r="N227" s="6"/>
      <c r="O227" s="6"/>
      <c r="P227" s="6"/>
      <c r="Q227" s="6"/>
      <c r="R227" s="6"/>
      <c r="S227" s="6"/>
      <c r="T227" s="6"/>
      <c r="U227" s="6"/>
      <c r="V227" s="6"/>
      <c r="W227" s="6"/>
      <c r="X227" s="7">
        <f>SUM(Deudores[[#This Row],[Pendientes de Radicar]:[Valor Ajuste Medición Posterior]])</f>
        <v>0</v>
      </c>
      <c r="Y22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8" spans="1:25" x14ac:dyDescent="0.25">
      <c r="A228" s="1" t="s">
        <v>1013</v>
      </c>
      <c r="B228" s="1"/>
      <c r="C228" s="1"/>
      <c r="D228" s="8"/>
      <c r="E228" s="1">
        <v>7</v>
      </c>
      <c r="F228" s="1">
        <v>2</v>
      </c>
      <c r="G228" s="1">
        <v>1</v>
      </c>
      <c r="H228" s="1"/>
      <c r="I228" s="6"/>
      <c r="J228" s="6"/>
      <c r="K228" s="6"/>
      <c r="L228" s="6"/>
      <c r="M228" s="6"/>
      <c r="N228" s="6"/>
      <c r="O228" s="6"/>
      <c r="P228" s="6"/>
      <c r="Q228" s="6"/>
      <c r="R228" s="6"/>
      <c r="S228" s="6"/>
      <c r="T228" s="6"/>
      <c r="U228" s="6"/>
      <c r="V228" s="6"/>
      <c r="W228" s="6"/>
      <c r="X228" s="7">
        <f>SUM(Deudores[[#This Row],[Pendientes de Radicar]:[Valor Ajuste Medición Posterior]])</f>
        <v>0</v>
      </c>
      <c r="Y22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9" spans="1:25" x14ac:dyDescent="0.25">
      <c r="A229" s="1" t="s">
        <v>1013</v>
      </c>
      <c r="B229" s="1"/>
      <c r="C229" s="1"/>
      <c r="D229" s="8"/>
      <c r="E229" s="1">
        <v>7</v>
      </c>
      <c r="F229" s="1">
        <v>2</v>
      </c>
      <c r="G229" s="1">
        <v>1</v>
      </c>
      <c r="H229" s="1"/>
      <c r="I229" s="6"/>
      <c r="J229" s="6"/>
      <c r="K229" s="6"/>
      <c r="L229" s="6"/>
      <c r="M229" s="6"/>
      <c r="N229" s="6"/>
      <c r="O229" s="6"/>
      <c r="P229" s="6"/>
      <c r="Q229" s="6"/>
      <c r="R229" s="6"/>
      <c r="S229" s="6"/>
      <c r="T229" s="6"/>
      <c r="U229" s="6"/>
      <c r="V229" s="6"/>
      <c r="W229" s="6"/>
      <c r="X229" s="7">
        <f>SUM(Deudores[[#This Row],[Pendientes de Radicar]:[Valor Ajuste Medición Posterior]])</f>
        <v>0</v>
      </c>
      <c r="Y22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0" spans="1:25" x14ac:dyDescent="0.25">
      <c r="A230" s="1" t="s">
        <v>1013</v>
      </c>
      <c r="B230" s="1"/>
      <c r="C230" s="1"/>
      <c r="D230" s="8"/>
      <c r="E230" s="1">
        <v>7</v>
      </c>
      <c r="F230" s="1">
        <v>2</v>
      </c>
      <c r="G230" s="1">
        <v>1</v>
      </c>
      <c r="H230" s="1"/>
      <c r="I230" s="6"/>
      <c r="J230" s="6"/>
      <c r="K230" s="6"/>
      <c r="L230" s="6"/>
      <c r="M230" s="6"/>
      <c r="N230" s="6"/>
      <c r="O230" s="6"/>
      <c r="P230" s="6"/>
      <c r="Q230" s="6"/>
      <c r="R230" s="6"/>
      <c r="S230" s="6"/>
      <c r="T230" s="6"/>
      <c r="U230" s="6"/>
      <c r="V230" s="6"/>
      <c r="W230" s="6"/>
      <c r="X230" s="7">
        <f>SUM(Deudores[[#This Row],[Pendientes de Radicar]:[Valor Ajuste Medición Posterior]])</f>
        <v>0</v>
      </c>
      <c r="Y23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1" spans="1:25" x14ac:dyDescent="0.25">
      <c r="A231" s="1" t="s">
        <v>1013</v>
      </c>
      <c r="B231" s="1"/>
      <c r="C231" s="1"/>
      <c r="D231" s="8"/>
      <c r="E231" s="1">
        <v>7</v>
      </c>
      <c r="F231" s="1">
        <v>2</v>
      </c>
      <c r="G231" s="1">
        <v>1</v>
      </c>
      <c r="H231" s="1"/>
      <c r="I231" s="6"/>
      <c r="J231" s="6"/>
      <c r="K231" s="6"/>
      <c r="L231" s="6"/>
      <c r="M231" s="6"/>
      <c r="N231" s="6"/>
      <c r="O231" s="6"/>
      <c r="P231" s="6"/>
      <c r="Q231" s="6"/>
      <c r="R231" s="6"/>
      <c r="S231" s="6"/>
      <c r="T231" s="6"/>
      <c r="U231" s="6"/>
      <c r="V231" s="6"/>
      <c r="W231" s="6"/>
      <c r="X231" s="7">
        <f>SUM(Deudores[[#This Row],[Pendientes de Radicar]:[Valor Ajuste Medición Posterior]])</f>
        <v>0</v>
      </c>
      <c r="Y23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2" spans="1:25" x14ac:dyDescent="0.25">
      <c r="A232" s="1" t="s">
        <v>1013</v>
      </c>
      <c r="B232" s="1"/>
      <c r="C232" s="1"/>
      <c r="D232" s="8"/>
      <c r="E232" s="1">
        <v>7</v>
      </c>
      <c r="F232" s="1">
        <v>2</v>
      </c>
      <c r="G232" s="1">
        <v>1</v>
      </c>
      <c r="H232" s="1"/>
      <c r="I232" s="6"/>
      <c r="J232" s="6"/>
      <c r="K232" s="6"/>
      <c r="L232" s="6"/>
      <c r="M232" s="6"/>
      <c r="N232" s="6"/>
      <c r="O232" s="6"/>
      <c r="P232" s="6"/>
      <c r="Q232" s="6"/>
      <c r="R232" s="6"/>
      <c r="S232" s="6"/>
      <c r="T232" s="6"/>
      <c r="U232" s="6"/>
      <c r="V232" s="6"/>
      <c r="W232" s="6"/>
      <c r="X232" s="7">
        <f>SUM(Deudores[[#This Row],[Pendientes de Radicar]:[Valor Ajuste Medición Posterior]])</f>
        <v>0</v>
      </c>
      <c r="Y23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3" spans="1:25" x14ac:dyDescent="0.25">
      <c r="A233" s="1" t="s">
        <v>1013</v>
      </c>
      <c r="B233" s="1"/>
      <c r="C233" s="1"/>
      <c r="D233" s="8"/>
      <c r="E233" s="1">
        <v>7</v>
      </c>
      <c r="F233" s="1">
        <v>2</v>
      </c>
      <c r="G233" s="1">
        <v>1</v>
      </c>
      <c r="H233" s="1"/>
      <c r="I233" s="6"/>
      <c r="J233" s="6"/>
      <c r="K233" s="6"/>
      <c r="L233" s="6"/>
      <c r="M233" s="6"/>
      <c r="N233" s="6"/>
      <c r="O233" s="6"/>
      <c r="P233" s="6"/>
      <c r="Q233" s="6"/>
      <c r="R233" s="6"/>
      <c r="S233" s="6"/>
      <c r="T233" s="6"/>
      <c r="U233" s="6"/>
      <c r="V233" s="6"/>
      <c r="W233" s="6"/>
      <c r="X233" s="7">
        <f>SUM(Deudores[[#This Row],[Pendientes de Radicar]:[Valor Ajuste Medición Posterior]])</f>
        <v>0</v>
      </c>
      <c r="Y23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4" spans="1:25" x14ac:dyDescent="0.25">
      <c r="A234" s="1" t="s">
        <v>1013</v>
      </c>
      <c r="B234" s="1"/>
      <c r="C234" s="1"/>
      <c r="D234" s="8"/>
      <c r="E234" s="1">
        <v>7</v>
      </c>
      <c r="F234" s="1">
        <v>2</v>
      </c>
      <c r="G234" s="1">
        <v>1</v>
      </c>
      <c r="H234" s="1"/>
      <c r="I234" s="6"/>
      <c r="J234" s="6"/>
      <c r="K234" s="6"/>
      <c r="L234" s="6"/>
      <c r="M234" s="6"/>
      <c r="N234" s="6"/>
      <c r="O234" s="6"/>
      <c r="P234" s="6"/>
      <c r="Q234" s="6"/>
      <c r="R234" s="6"/>
      <c r="S234" s="6"/>
      <c r="T234" s="6"/>
      <c r="U234" s="6"/>
      <c r="V234" s="6"/>
      <c r="W234" s="6"/>
      <c r="X234" s="7">
        <f>SUM(Deudores[[#This Row],[Pendientes de Radicar]:[Valor Ajuste Medición Posterior]])</f>
        <v>0</v>
      </c>
      <c r="Y23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5" spans="1:25" x14ac:dyDescent="0.25">
      <c r="A235" s="1" t="s">
        <v>1013</v>
      </c>
      <c r="B235" s="1"/>
      <c r="C235" s="1"/>
      <c r="D235" s="8"/>
      <c r="E235" s="1">
        <v>7</v>
      </c>
      <c r="F235" s="1">
        <v>2</v>
      </c>
      <c r="G235" s="1">
        <v>1</v>
      </c>
      <c r="H235" s="1"/>
      <c r="I235" s="6"/>
      <c r="J235" s="6"/>
      <c r="K235" s="6"/>
      <c r="L235" s="6"/>
      <c r="M235" s="6"/>
      <c r="N235" s="6"/>
      <c r="O235" s="6"/>
      <c r="P235" s="6"/>
      <c r="Q235" s="6"/>
      <c r="R235" s="6"/>
      <c r="S235" s="6"/>
      <c r="T235" s="6"/>
      <c r="U235" s="6"/>
      <c r="V235" s="6"/>
      <c r="W235" s="6"/>
      <c r="X235" s="7">
        <f>SUM(Deudores[[#This Row],[Pendientes de Radicar]:[Valor Ajuste Medición Posterior]])</f>
        <v>0</v>
      </c>
      <c r="Y23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6" spans="1:25" x14ac:dyDescent="0.25">
      <c r="A236" s="1" t="s">
        <v>1013</v>
      </c>
      <c r="B236" s="1"/>
      <c r="C236" s="1"/>
      <c r="D236" s="8"/>
      <c r="E236" s="1">
        <v>7</v>
      </c>
      <c r="F236" s="1">
        <v>2</v>
      </c>
      <c r="G236" s="1">
        <v>1</v>
      </c>
      <c r="H236" s="1"/>
      <c r="I236" s="6"/>
      <c r="J236" s="6"/>
      <c r="K236" s="6"/>
      <c r="L236" s="6"/>
      <c r="M236" s="6"/>
      <c r="N236" s="6"/>
      <c r="O236" s="6"/>
      <c r="P236" s="6"/>
      <c r="Q236" s="6"/>
      <c r="R236" s="6"/>
      <c r="S236" s="6"/>
      <c r="T236" s="6"/>
      <c r="U236" s="6"/>
      <c r="V236" s="6"/>
      <c r="W236" s="6"/>
      <c r="X236" s="7">
        <f>SUM(Deudores[[#This Row],[Pendientes de Radicar]:[Valor Ajuste Medición Posterior]])</f>
        <v>0</v>
      </c>
      <c r="Y23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7" spans="1:25" x14ac:dyDescent="0.25">
      <c r="A237" s="1" t="s">
        <v>1013</v>
      </c>
      <c r="B237" s="1"/>
      <c r="C237" s="1"/>
      <c r="D237" s="8"/>
      <c r="E237" s="1">
        <v>7</v>
      </c>
      <c r="F237" s="1">
        <v>2</v>
      </c>
      <c r="G237" s="1">
        <v>1</v>
      </c>
      <c r="H237" s="1"/>
      <c r="I237" s="6"/>
      <c r="J237" s="6"/>
      <c r="K237" s="6"/>
      <c r="L237" s="6"/>
      <c r="M237" s="6"/>
      <c r="N237" s="6"/>
      <c r="O237" s="6"/>
      <c r="P237" s="6"/>
      <c r="Q237" s="6"/>
      <c r="R237" s="6"/>
      <c r="S237" s="6"/>
      <c r="T237" s="6"/>
      <c r="U237" s="6"/>
      <c r="V237" s="6"/>
      <c r="W237" s="6"/>
      <c r="X237" s="7">
        <f>SUM(Deudores[[#This Row],[Pendientes de Radicar]:[Valor Ajuste Medición Posterior]])</f>
        <v>0</v>
      </c>
      <c r="Y23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8" spans="1:25" x14ac:dyDescent="0.25">
      <c r="A238" s="1" t="s">
        <v>1013</v>
      </c>
      <c r="B238" s="1"/>
      <c r="C238" s="1"/>
      <c r="D238" s="8"/>
      <c r="E238" s="1">
        <v>7</v>
      </c>
      <c r="F238" s="1">
        <v>2</v>
      </c>
      <c r="G238" s="1">
        <v>1</v>
      </c>
      <c r="H238" s="1"/>
      <c r="I238" s="6"/>
      <c r="J238" s="6"/>
      <c r="K238" s="6"/>
      <c r="L238" s="6"/>
      <c r="M238" s="6"/>
      <c r="N238" s="6"/>
      <c r="O238" s="6"/>
      <c r="P238" s="6"/>
      <c r="Q238" s="6"/>
      <c r="R238" s="6"/>
      <c r="S238" s="6"/>
      <c r="T238" s="6"/>
      <c r="U238" s="6"/>
      <c r="V238" s="6"/>
      <c r="W238" s="6"/>
      <c r="X238" s="7">
        <f>SUM(Deudores[[#This Row],[Pendientes de Radicar]:[Valor Ajuste Medición Posterior]])</f>
        <v>0</v>
      </c>
      <c r="Y23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9" spans="1:25" x14ac:dyDescent="0.25">
      <c r="A239" s="1" t="s">
        <v>1013</v>
      </c>
      <c r="B239" s="1"/>
      <c r="C239" s="1"/>
      <c r="D239" s="8"/>
      <c r="E239" s="1">
        <v>7</v>
      </c>
      <c r="F239" s="1">
        <v>2</v>
      </c>
      <c r="G239" s="1">
        <v>1</v>
      </c>
      <c r="H239" s="1"/>
      <c r="I239" s="6"/>
      <c r="J239" s="6"/>
      <c r="K239" s="6"/>
      <c r="L239" s="6"/>
      <c r="M239" s="6"/>
      <c r="N239" s="6"/>
      <c r="O239" s="6"/>
      <c r="P239" s="6"/>
      <c r="Q239" s="6"/>
      <c r="R239" s="6"/>
      <c r="S239" s="6"/>
      <c r="T239" s="6"/>
      <c r="U239" s="6"/>
      <c r="V239" s="6"/>
      <c r="W239" s="6"/>
      <c r="X239" s="7">
        <f>SUM(Deudores[[#This Row],[Pendientes de Radicar]:[Valor Ajuste Medición Posterior]])</f>
        <v>0</v>
      </c>
      <c r="Y23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0" spans="1:25" x14ac:dyDescent="0.25">
      <c r="A240" s="1" t="s">
        <v>1013</v>
      </c>
      <c r="B240" s="1"/>
      <c r="C240" s="1"/>
      <c r="D240" s="8"/>
      <c r="E240" s="1">
        <v>7</v>
      </c>
      <c r="F240" s="1">
        <v>2</v>
      </c>
      <c r="G240" s="1">
        <v>1</v>
      </c>
      <c r="H240" s="1"/>
      <c r="I240" s="6"/>
      <c r="J240" s="6"/>
      <c r="K240" s="6"/>
      <c r="L240" s="6"/>
      <c r="M240" s="6"/>
      <c r="N240" s="6"/>
      <c r="O240" s="6"/>
      <c r="P240" s="6"/>
      <c r="Q240" s="6"/>
      <c r="R240" s="6"/>
      <c r="S240" s="6"/>
      <c r="T240" s="6"/>
      <c r="U240" s="6"/>
      <c r="V240" s="6"/>
      <c r="W240" s="6"/>
      <c r="X240" s="7">
        <f>SUM(Deudores[[#This Row],[Pendientes de Radicar]:[Valor Ajuste Medición Posterior]])</f>
        <v>0</v>
      </c>
      <c r="Y24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1" spans="1:25" x14ac:dyDescent="0.25">
      <c r="A241" s="1" t="s">
        <v>1013</v>
      </c>
      <c r="B241" s="1"/>
      <c r="C241" s="1"/>
      <c r="D241" s="8"/>
      <c r="E241" s="1">
        <v>7</v>
      </c>
      <c r="F241" s="1">
        <v>2</v>
      </c>
      <c r="G241" s="1">
        <v>1</v>
      </c>
      <c r="H241" s="1"/>
      <c r="I241" s="6"/>
      <c r="J241" s="6"/>
      <c r="K241" s="6"/>
      <c r="L241" s="6"/>
      <c r="M241" s="6"/>
      <c r="N241" s="6"/>
      <c r="O241" s="6"/>
      <c r="P241" s="6"/>
      <c r="Q241" s="6"/>
      <c r="R241" s="6"/>
      <c r="S241" s="6"/>
      <c r="T241" s="6"/>
      <c r="U241" s="6"/>
      <c r="V241" s="6"/>
      <c r="W241" s="6"/>
      <c r="X241" s="7">
        <f>SUM(Deudores[[#This Row],[Pendientes de Radicar]:[Valor Ajuste Medición Posterior]])</f>
        <v>0</v>
      </c>
      <c r="Y24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2" spans="1:25" x14ac:dyDescent="0.25">
      <c r="A242" s="1" t="s">
        <v>1013</v>
      </c>
      <c r="B242" s="1"/>
      <c r="C242" s="1"/>
      <c r="D242" s="8"/>
      <c r="E242" s="1">
        <v>7</v>
      </c>
      <c r="F242" s="1">
        <v>2</v>
      </c>
      <c r="G242" s="1">
        <v>1</v>
      </c>
      <c r="H242" s="1"/>
      <c r="I242" s="6"/>
      <c r="J242" s="6"/>
      <c r="K242" s="6"/>
      <c r="L242" s="6"/>
      <c r="M242" s="6"/>
      <c r="N242" s="6"/>
      <c r="O242" s="6"/>
      <c r="P242" s="6"/>
      <c r="Q242" s="6"/>
      <c r="R242" s="6"/>
      <c r="S242" s="6"/>
      <c r="T242" s="6"/>
      <c r="U242" s="6"/>
      <c r="V242" s="6"/>
      <c r="W242" s="6"/>
      <c r="X242" s="7">
        <f>SUM(Deudores[[#This Row],[Pendientes de Radicar]:[Valor Ajuste Medición Posterior]])</f>
        <v>0</v>
      </c>
      <c r="Y24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3" spans="1:25" x14ac:dyDescent="0.25">
      <c r="A243" s="1" t="s">
        <v>1013</v>
      </c>
      <c r="B243" s="1"/>
      <c r="C243" s="1"/>
      <c r="D243" s="8"/>
      <c r="E243" s="1">
        <v>7</v>
      </c>
      <c r="F243" s="1">
        <v>2</v>
      </c>
      <c r="G243" s="1">
        <v>1</v>
      </c>
      <c r="H243" s="1"/>
      <c r="I243" s="6"/>
      <c r="J243" s="6"/>
      <c r="K243" s="6"/>
      <c r="L243" s="6"/>
      <c r="M243" s="6"/>
      <c r="N243" s="6"/>
      <c r="O243" s="6"/>
      <c r="P243" s="6"/>
      <c r="Q243" s="6"/>
      <c r="R243" s="6"/>
      <c r="S243" s="6"/>
      <c r="T243" s="6"/>
      <c r="U243" s="6"/>
      <c r="V243" s="6"/>
      <c r="W243" s="6"/>
      <c r="X243" s="7">
        <f>SUM(Deudores[[#This Row],[Pendientes de Radicar]:[Valor Ajuste Medición Posterior]])</f>
        <v>0</v>
      </c>
      <c r="Y24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4" spans="1:25" x14ac:dyDescent="0.25">
      <c r="A244" s="1" t="s">
        <v>1013</v>
      </c>
      <c r="B244" s="1"/>
      <c r="C244" s="1"/>
      <c r="D244" s="8"/>
      <c r="E244" s="1">
        <v>7</v>
      </c>
      <c r="F244" s="1">
        <v>2</v>
      </c>
      <c r="G244" s="1">
        <v>1</v>
      </c>
      <c r="H244" s="1"/>
      <c r="I244" s="6"/>
      <c r="J244" s="6"/>
      <c r="K244" s="6"/>
      <c r="L244" s="6"/>
      <c r="M244" s="6"/>
      <c r="N244" s="6"/>
      <c r="O244" s="6"/>
      <c r="P244" s="6"/>
      <c r="Q244" s="6"/>
      <c r="R244" s="6"/>
      <c r="S244" s="6"/>
      <c r="T244" s="6"/>
      <c r="U244" s="6"/>
      <c r="V244" s="6"/>
      <c r="W244" s="6"/>
      <c r="X244" s="7">
        <f>SUM(Deudores[[#This Row],[Pendientes de Radicar]:[Valor Ajuste Medición Posterior]])</f>
        <v>0</v>
      </c>
      <c r="Y24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5" spans="1:25" x14ac:dyDescent="0.25">
      <c r="A245" s="1" t="s">
        <v>1013</v>
      </c>
      <c r="B245" s="1"/>
      <c r="C245" s="1"/>
      <c r="D245" s="8"/>
      <c r="E245" s="1">
        <v>7</v>
      </c>
      <c r="F245" s="1">
        <v>2</v>
      </c>
      <c r="G245" s="1">
        <v>1</v>
      </c>
      <c r="H245" s="1"/>
      <c r="I245" s="6"/>
      <c r="J245" s="6"/>
      <c r="K245" s="6"/>
      <c r="L245" s="6"/>
      <c r="M245" s="6"/>
      <c r="N245" s="6"/>
      <c r="O245" s="6"/>
      <c r="P245" s="6"/>
      <c r="Q245" s="6"/>
      <c r="R245" s="6"/>
      <c r="S245" s="6"/>
      <c r="T245" s="6"/>
      <c r="U245" s="6"/>
      <c r="V245" s="6"/>
      <c r="W245" s="6"/>
      <c r="X245" s="7">
        <f>SUM(Deudores[[#This Row],[Pendientes de Radicar]:[Valor Ajuste Medición Posterior]])</f>
        <v>0</v>
      </c>
      <c r="Y24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6" spans="1:25" x14ac:dyDescent="0.25">
      <c r="A246" s="1" t="s">
        <v>1013</v>
      </c>
      <c r="B246" s="1"/>
      <c r="C246" s="1"/>
      <c r="D246" s="8"/>
      <c r="E246" s="1">
        <v>7</v>
      </c>
      <c r="F246" s="1">
        <v>2</v>
      </c>
      <c r="G246" s="1">
        <v>1</v>
      </c>
      <c r="H246" s="1"/>
      <c r="I246" s="6"/>
      <c r="J246" s="6"/>
      <c r="K246" s="6"/>
      <c r="L246" s="6"/>
      <c r="M246" s="6"/>
      <c r="N246" s="6"/>
      <c r="O246" s="6"/>
      <c r="P246" s="6"/>
      <c r="Q246" s="6"/>
      <c r="R246" s="6"/>
      <c r="S246" s="6"/>
      <c r="T246" s="6"/>
      <c r="U246" s="6"/>
      <c r="V246" s="6"/>
      <c r="W246" s="6"/>
      <c r="X246" s="7">
        <f>SUM(Deudores[[#This Row],[Pendientes de Radicar]:[Valor Ajuste Medición Posterior]])</f>
        <v>0</v>
      </c>
      <c r="Y24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7" spans="1:25" x14ac:dyDescent="0.25">
      <c r="A247" s="1" t="s">
        <v>1013</v>
      </c>
      <c r="B247" s="1"/>
      <c r="C247" s="1"/>
      <c r="D247" s="8"/>
      <c r="E247" s="1">
        <v>7</v>
      </c>
      <c r="F247" s="1">
        <v>2</v>
      </c>
      <c r="G247" s="1">
        <v>1</v>
      </c>
      <c r="H247" s="1"/>
      <c r="I247" s="6"/>
      <c r="J247" s="6"/>
      <c r="K247" s="6"/>
      <c r="L247" s="6"/>
      <c r="M247" s="6"/>
      <c r="N247" s="6"/>
      <c r="O247" s="6"/>
      <c r="P247" s="6"/>
      <c r="Q247" s="6"/>
      <c r="R247" s="6"/>
      <c r="S247" s="6"/>
      <c r="T247" s="6"/>
      <c r="U247" s="6"/>
      <c r="V247" s="6"/>
      <c r="W247" s="6"/>
      <c r="X247" s="7">
        <f>SUM(Deudores[[#This Row],[Pendientes de Radicar]:[Valor Ajuste Medición Posterior]])</f>
        <v>0</v>
      </c>
      <c r="Y24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8" spans="1:25" x14ac:dyDescent="0.25">
      <c r="A248" s="1" t="s">
        <v>1013</v>
      </c>
      <c r="B248" s="1"/>
      <c r="C248" s="1"/>
      <c r="D248" s="8"/>
      <c r="E248" s="1">
        <v>7</v>
      </c>
      <c r="F248" s="1">
        <v>2</v>
      </c>
      <c r="G248" s="1">
        <v>1</v>
      </c>
      <c r="H248" s="1"/>
      <c r="I248" s="6"/>
      <c r="J248" s="6"/>
      <c r="K248" s="6"/>
      <c r="L248" s="6"/>
      <c r="M248" s="6"/>
      <c r="N248" s="6"/>
      <c r="O248" s="6"/>
      <c r="P248" s="6"/>
      <c r="Q248" s="6"/>
      <c r="R248" s="6"/>
      <c r="S248" s="6"/>
      <c r="T248" s="6"/>
      <c r="U248" s="6"/>
      <c r="V248" s="6"/>
      <c r="W248" s="6"/>
      <c r="X248" s="7">
        <f>SUM(Deudores[[#This Row],[Pendientes de Radicar]:[Valor Ajuste Medición Posterior]])</f>
        <v>0</v>
      </c>
      <c r="Y24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9" spans="1:25" x14ac:dyDescent="0.25">
      <c r="A249" s="1" t="s">
        <v>1013</v>
      </c>
      <c r="B249" s="1"/>
      <c r="C249" s="1"/>
      <c r="D249" s="8"/>
      <c r="E249" s="1">
        <v>7</v>
      </c>
      <c r="F249" s="1">
        <v>2</v>
      </c>
      <c r="G249" s="1">
        <v>1</v>
      </c>
      <c r="H249" s="1"/>
      <c r="I249" s="6"/>
      <c r="J249" s="6"/>
      <c r="K249" s="6"/>
      <c r="L249" s="6"/>
      <c r="M249" s="6"/>
      <c r="N249" s="6"/>
      <c r="O249" s="6"/>
      <c r="P249" s="6"/>
      <c r="Q249" s="6"/>
      <c r="R249" s="6"/>
      <c r="S249" s="6"/>
      <c r="T249" s="6"/>
      <c r="U249" s="6"/>
      <c r="V249" s="6"/>
      <c r="W249" s="6"/>
      <c r="X249" s="7">
        <f>SUM(Deudores[[#This Row],[Pendientes de Radicar]:[Valor Ajuste Medición Posterior]])</f>
        <v>0</v>
      </c>
      <c r="Y24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0" spans="1:25" x14ac:dyDescent="0.25">
      <c r="A250" s="1" t="s">
        <v>1013</v>
      </c>
      <c r="B250" s="1"/>
      <c r="C250" s="1"/>
      <c r="D250" s="8"/>
      <c r="E250" s="1">
        <v>7</v>
      </c>
      <c r="F250" s="1">
        <v>2</v>
      </c>
      <c r="G250" s="1">
        <v>1</v>
      </c>
      <c r="H250" s="1"/>
      <c r="I250" s="6"/>
      <c r="J250" s="6"/>
      <c r="K250" s="6"/>
      <c r="L250" s="6"/>
      <c r="M250" s="6"/>
      <c r="N250" s="6"/>
      <c r="O250" s="6"/>
      <c r="P250" s="6"/>
      <c r="Q250" s="6"/>
      <c r="R250" s="6"/>
      <c r="S250" s="6"/>
      <c r="T250" s="6"/>
      <c r="U250" s="6"/>
      <c r="V250" s="6"/>
      <c r="W250" s="6"/>
      <c r="X250" s="7">
        <f>SUM(Deudores[[#This Row],[Pendientes de Radicar]:[Valor Ajuste Medición Posterior]])</f>
        <v>0</v>
      </c>
      <c r="Y25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1" spans="1:25" x14ac:dyDescent="0.25">
      <c r="A251" s="1" t="s">
        <v>1013</v>
      </c>
      <c r="B251" s="1"/>
      <c r="C251" s="1"/>
      <c r="D251" s="8"/>
      <c r="E251" s="1">
        <v>7</v>
      </c>
      <c r="F251" s="1">
        <v>2</v>
      </c>
      <c r="G251" s="1">
        <v>1</v>
      </c>
      <c r="H251" s="1"/>
      <c r="I251" s="6"/>
      <c r="J251" s="6"/>
      <c r="K251" s="6"/>
      <c r="L251" s="6"/>
      <c r="M251" s="6"/>
      <c r="N251" s="6"/>
      <c r="O251" s="6"/>
      <c r="P251" s="6"/>
      <c r="Q251" s="6"/>
      <c r="R251" s="6"/>
      <c r="S251" s="6"/>
      <c r="T251" s="6"/>
      <c r="U251" s="6"/>
      <c r="V251" s="6"/>
      <c r="W251" s="6"/>
      <c r="X251" s="7">
        <f>SUM(Deudores[[#This Row],[Pendientes de Radicar]:[Valor Ajuste Medición Posterior]])</f>
        <v>0</v>
      </c>
      <c r="Y25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2" spans="1:25" x14ac:dyDescent="0.25">
      <c r="A252" s="1" t="s">
        <v>1013</v>
      </c>
      <c r="B252" s="1"/>
      <c r="C252" s="1"/>
      <c r="D252" s="8"/>
      <c r="E252" s="1">
        <v>7</v>
      </c>
      <c r="F252" s="1">
        <v>2</v>
      </c>
      <c r="G252" s="1">
        <v>1</v>
      </c>
      <c r="H252" s="1"/>
      <c r="I252" s="6"/>
      <c r="J252" s="6"/>
      <c r="K252" s="6"/>
      <c r="L252" s="6"/>
      <c r="M252" s="6"/>
      <c r="N252" s="6"/>
      <c r="O252" s="6"/>
      <c r="P252" s="6"/>
      <c r="Q252" s="6"/>
      <c r="R252" s="6"/>
      <c r="S252" s="6"/>
      <c r="T252" s="6"/>
      <c r="U252" s="6"/>
      <c r="V252" s="6"/>
      <c r="W252" s="6"/>
      <c r="X252" s="7">
        <f>SUM(Deudores[[#This Row],[Pendientes de Radicar]:[Valor Ajuste Medición Posterior]])</f>
        <v>0</v>
      </c>
      <c r="Y25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3" spans="1:25" x14ac:dyDescent="0.25">
      <c r="A253" s="1" t="s">
        <v>1013</v>
      </c>
      <c r="B253" s="1"/>
      <c r="C253" s="1"/>
      <c r="D253" s="8"/>
      <c r="E253" s="1">
        <v>7</v>
      </c>
      <c r="F253" s="1">
        <v>2</v>
      </c>
      <c r="G253" s="1">
        <v>1</v>
      </c>
      <c r="H253" s="1"/>
      <c r="I253" s="6"/>
      <c r="J253" s="6"/>
      <c r="K253" s="6"/>
      <c r="L253" s="6"/>
      <c r="M253" s="6"/>
      <c r="N253" s="6"/>
      <c r="O253" s="6"/>
      <c r="P253" s="6"/>
      <c r="Q253" s="6"/>
      <c r="R253" s="6"/>
      <c r="S253" s="6"/>
      <c r="T253" s="6"/>
      <c r="U253" s="6"/>
      <c r="V253" s="6"/>
      <c r="W253" s="6"/>
      <c r="X253" s="7">
        <f>SUM(Deudores[[#This Row],[Pendientes de Radicar]:[Valor Ajuste Medición Posterior]])</f>
        <v>0</v>
      </c>
      <c r="Y25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4" spans="1:25" x14ac:dyDescent="0.25">
      <c r="A254" s="1" t="s">
        <v>1013</v>
      </c>
      <c r="B254" s="1"/>
      <c r="C254" s="1"/>
      <c r="D254" s="8"/>
      <c r="E254" s="1">
        <v>7</v>
      </c>
      <c r="F254" s="1">
        <v>2</v>
      </c>
      <c r="G254" s="1">
        <v>1</v>
      </c>
      <c r="H254" s="1"/>
      <c r="I254" s="6"/>
      <c r="J254" s="6"/>
      <c r="K254" s="6"/>
      <c r="L254" s="6"/>
      <c r="M254" s="6"/>
      <c r="N254" s="6"/>
      <c r="O254" s="6"/>
      <c r="P254" s="6"/>
      <c r="Q254" s="6"/>
      <c r="R254" s="6"/>
      <c r="S254" s="6"/>
      <c r="T254" s="6"/>
      <c r="U254" s="6"/>
      <c r="V254" s="6"/>
      <c r="W254" s="6"/>
      <c r="X254" s="7">
        <f>SUM(Deudores[[#This Row],[Pendientes de Radicar]:[Valor Ajuste Medición Posterior]])</f>
        <v>0</v>
      </c>
      <c r="Y25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5" spans="1:25" x14ac:dyDescent="0.25">
      <c r="A255" s="1" t="s">
        <v>1013</v>
      </c>
      <c r="B255" s="1"/>
      <c r="C255" s="1"/>
      <c r="D255" s="8"/>
      <c r="E255" s="1">
        <v>7</v>
      </c>
      <c r="F255" s="1">
        <v>2</v>
      </c>
      <c r="G255" s="1">
        <v>1</v>
      </c>
      <c r="H255" s="1"/>
      <c r="I255" s="6"/>
      <c r="J255" s="6"/>
      <c r="K255" s="6"/>
      <c r="L255" s="6"/>
      <c r="M255" s="6"/>
      <c r="N255" s="6"/>
      <c r="O255" s="6"/>
      <c r="P255" s="6"/>
      <c r="Q255" s="6"/>
      <c r="R255" s="6"/>
      <c r="S255" s="6"/>
      <c r="T255" s="6"/>
      <c r="U255" s="6"/>
      <c r="V255" s="6"/>
      <c r="W255" s="6"/>
      <c r="X255" s="7">
        <f>SUM(Deudores[[#This Row],[Pendientes de Radicar]:[Valor Ajuste Medición Posterior]])</f>
        <v>0</v>
      </c>
      <c r="Y25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6" spans="1:25" x14ac:dyDescent="0.25">
      <c r="A256" s="1" t="s">
        <v>1013</v>
      </c>
      <c r="B256" s="1"/>
      <c r="C256" s="1"/>
      <c r="D256" s="8"/>
      <c r="E256" s="1">
        <v>7</v>
      </c>
      <c r="F256" s="1">
        <v>2</v>
      </c>
      <c r="G256" s="1">
        <v>1</v>
      </c>
      <c r="H256" s="1"/>
      <c r="I256" s="6"/>
      <c r="J256" s="6"/>
      <c r="K256" s="6"/>
      <c r="L256" s="6"/>
      <c r="M256" s="6"/>
      <c r="N256" s="6"/>
      <c r="O256" s="6"/>
      <c r="P256" s="6"/>
      <c r="Q256" s="6"/>
      <c r="R256" s="6"/>
      <c r="S256" s="6"/>
      <c r="T256" s="6"/>
      <c r="U256" s="6"/>
      <c r="V256" s="6"/>
      <c r="W256" s="6"/>
      <c r="X256" s="7">
        <f>SUM(Deudores[[#This Row],[Pendientes de Radicar]:[Valor Ajuste Medición Posterior]])</f>
        <v>0</v>
      </c>
      <c r="Y25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7" spans="1:25" x14ac:dyDescent="0.25">
      <c r="A257" s="1" t="s">
        <v>1013</v>
      </c>
      <c r="B257" s="1"/>
      <c r="C257" s="1"/>
      <c r="D257" s="8"/>
      <c r="E257" s="1">
        <v>7</v>
      </c>
      <c r="F257" s="1">
        <v>2</v>
      </c>
      <c r="G257" s="1">
        <v>1</v>
      </c>
      <c r="H257" s="1"/>
      <c r="I257" s="6"/>
      <c r="J257" s="6"/>
      <c r="K257" s="6"/>
      <c r="L257" s="6"/>
      <c r="M257" s="6"/>
      <c r="N257" s="6"/>
      <c r="O257" s="6"/>
      <c r="P257" s="6"/>
      <c r="Q257" s="6"/>
      <c r="R257" s="6"/>
      <c r="S257" s="6"/>
      <c r="T257" s="6"/>
      <c r="U257" s="6"/>
      <c r="V257" s="6"/>
      <c r="W257" s="6"/>
      <c r="X257" s="7">
        <f>SUM(Deudores[[#This Row],[Pendientes de Radicar]:[Valor Ajuste Medición Posterior]])</f>
        <v>0</v>
      </c>
      <c r="Y25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8" spans="1:25" x14ac:dyDescent="0.25">
      <c r="A258" s="1" t="s">
        <v>1013</v>
      </c>
      <c r="B258" s="1"/>
      <c r="C258" s="1"/>
      <c r="D258" s="8"/>
      <c r="E258" s="1">
        <v>7</v>
      </c>
      <c r="F258" s="1">
        <v>2</v>
      </c>
      <c r="G258" s="1">
        <v>1</v>
      </c>
      <c r="H258" s="1"/>
      <c r="I258" s="6"/>
      <c r="J258" s="6"/>
      <c r="K258" s="6"/>
      <c r="L258" s="6"/>
      <c r="M258" s="6"/>
      <c r="N258" s="6"/>
      <c r="O258" s="6"/>
      <c r="P258" s="6"/>
      <c r="Q258" s="6"/>
      <c r="R258" s="6"/>
      <c r="S258" s="6"/>
      <c r="T258" s="6"/>
      <c r="U258" s="6"/>
      <c r="V258" s="6"/>
      <c r="W258" s="6"/>
      <c r="X258" s="7">
        <f>SUM(Deudores[[#This Row],[Pendientes de Radicar]:[Valor Ajuste Medición Posterior]])</f>
        <v>0</v>
      </c>
      <c r="Y25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9" spans="1:25" x14ac:dyDescent="0.25">
      <c r="A259" s="1" t="s">
        <v>1013</v>
      </c>
      <c r="B259" s="1"/>
      <c r="C259" s="1"/>
      <c r="D259" s="8"/>
      <c r="E259" s="1">
        <v>7</v>
      </c>
      <c r="F259" s="1">
        <v>2</v>
      </c>
      <c r="G259" s="1">
        <v>1</v>
      </c>
      <c r="H259" s="1"/>
      <c r="I259" s="6"/>
      <c r="J259" s="6"/>
      <c r="K259" s="6"/>
      <c r="L259" s="6"/>
      <c r="M259" s="6"/>
      <c r="N259" s="6"/>
      <c r="O259" s="6"/>
      <c r="P259" s="6"/>
      <c r="Q259" s="6"/>
      <c r="R259" s="6"/>
      <c r="S259" s="6"/>
      <c r="T259" s="6"/>
      <c r="U259" s="6"/>
      <c r="V259" s="6"/>
      <c r="W259" s="6"/>
      <c r="X259" s="7">
        <f>SUM(Deudores[[#This Row],[Pendientes de Radicar]:[Valor Ajuste Medición Posterior]])</f>
        <v>0</v>
      </c>
      <c r="Y25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0" spans="1:25" x14ac:dyDescent="0.25">
      <c r="A260" s="1" t="s">
        <v>1013</v>
      </c>
      <c r="B260" s="1"/>
      <c r="C260" s="1"/>
      <c r="D260" s="8"/>
      <c r="E260" s="1">
        <v>7</v>
      </c>
      <c r="F260" s="1">
        <v>2</v>
      </c>
      <c r="G260" s="1">
        <v>1</v>
      </c>
      <c r="H260" s="1"/>
      <c r="I260" s="6"/>
      <c r="J260" s="6"/>
      <c r="K260" s="6"/>
      <c r="L260" s="6"/>
      <c r="M260" s="6"/>
      <c r="N260" s="6"/>
      <c r="O260" s="6"/>
      <c r="P260" s="6"/>
      <c r="Q260" s="6"/>
      <c r="R260" s="6"/>
      <c r="S260" s="6"/>
      <c r="T260" s="6"/>
      <c r="U260" s="6"/>
      <c r="V260" s="6"/>
      <c r="W260" s="6"/>
      <c r="X260" s="7">
        <f>SUM(Deudores[[#This Row],[Pendientes de Radicar]:[Valor Ajuste Medición Posterior]])</f>
        <v>0</v>
      </c>
      <c r="Y26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1" spans="1:25" x14ac:dyDescent="0.25">
      <c r="A261" s="1" t="s">
        <v>1013</v>
      </c>
      <c r="B261" s="1"/>
      <c r="C261" s="1"/>
      <c r="D261" s="8"/>
      <c r="E261" s="1">
        <v>7</v>
      </c>
      <c r="F261" s="1">
        <v>2</v>
      </c>
      <c r="G261" s="1">
        <v>1</v>
      </c>
      <c r="H261" s="1"/>
      <c r="I261" s="6"/>
      <c r="J261" s="6"/>
      <c r="K261" s="6"/>
      <c r="L261" s="6"/>
      <c r="M261" s="6"/>
      <c r="N261" s="6"/>
      <c r="O261" s="6"/>
      <c r="P261" s="6"/>
      <c r="Q261" s="6"/>
      <c r="R261" s="6"/>
      <c r="S261" s="6"/>
      <c r="T261" s="6"/>
      <c r="U261" s="6"/>
      <c r="V261" s="6"/>
      <c r="W261" s="6"/>
      <c r="X261" s="7">
        <f>SUM(Deudores[[#This Row],[Pendientes de Radicar]:[Valor Ajuste Medición Posterior]])</f>
        <v>0</v>
      </c>
      <c r="Y26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2" spans="1:25" x14ac:dyDescent="0.25">
      <c r="A262" s="1" t="s">
        <v>1013</v>
      </c>
      <c r="B262" s="1"/>
      <c r="C262" s="1"/>
      <c r="D262" s="8"/>
      <c r="E262" s="1">
        <v>7</v>
      </c>
      <c r="F262" s="1">
        <v>2</v>
      </c>
      <c r="G262" s="1">
        <v>1</v>
      </c>
      <c r="H262" s="1"/>
      <c r="I262" s="6"/>
      <c r="J262" s="6"/>
      <c r="K262" s="6"/>
      <c r="L262" s="6"/>
      <c r="M262" s="6"/>
      <c r="N262" s="6"/>
      <c r="O262" s="6"/>
      <c r="P262" s="6"/>
      <c r="Q262" s="6"/>
      <c r="R262" s="6"/>
      <c r="S262" s="6"/>
      <c r="T262" s="6"/>
      <c r="U262" s="6"/>
      <c r="V262" s="6"/>
      <c r="W262" s="6"/>
      <c r="X262" s="7">
        <f>SUM(Deudores[[#This Row],[Pendientes de Radicar]:[Valor Ajuste Medición Posterior]])</f>
        <v>0</v>
      </c>
      <c r="Y26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3" spans="1:25" x14ac:dyDescent="0.25">
      <c r="A263" s="1" t="s">
        <v>1013</v>
      </c>
      <c r="B263" s="1"/>
      <c r="C263" s="1"/>
      <c r="D263" s="8"/>
      <c r="E263" s="1">
        <v>7</v>
      </c>
      <c r="F263" s="1">
        <v>2</v>
      </c>
      <c r="G263" s="1">
        <v>1</v>
      </c>
      <c r="H263" s="1"/>
      <c r="I263" s="6"/>
      <c r="J263" s="6"/>
      <c r="K263" s="6"/>
      <c r="L263" s="6"/>
      <c r="M263" s="6"/>
      <c r="N263" s="6"/>
      <c r="O263" s="6"/>
      <c r="P263" s="6"/>
      <c r="Q263" s="6"/>
      <c r="R263" s="6"/>
      <c r="S263" s="6"/>
      <c r="T263" s="6"/>
      <c r="U263" s="6"/>
      <c r="V263" s="6"/>
      <c r="W263" s="6"/>
      <c r="X263" s="7">
        <f>SUM(Deudores[[#This Row],[Pendientes de Radicar]:[Valor Ajuste Medición Posterior]])</f>
        <v>0</v>
      </c>
      <c r="Y26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4" spans="1:25" x14ac:dyDescent="0.25">
      <c r="A264" s="1" t="s">
        <v>1013</v>
      </c>
      <c r="B264" s="1"/>
      <c r="C264" s="1"/>
      <c r="D264" s="8"/>
      <c r="E264" s="1">
        <v>7</v>
      </c>
      <c r="F264" s="1">
        <v>2</v>
      </c>
      <c r="G264" s="1">
        <v>1</v>
      </c>
      <c r="H264" s="1"/>
      <c r="I264" s="6"/>
      <c r="J264" s="6"/>
      <c r="K264" s="6"/>
      <c r="L264" s="6"/>
      <c r="M264" s="6"/>
      <c r="N264" s="6"/>
      <c r="O264" s="6"/>
      <c r="P264" s="6"/>
      <c r="Q264" s="6"/>
      <c r="R264" s="6"/>
      <c r="S264" s="6"/>
      <c r="T264" s="6"/>
      <c r="U264" s="6"/>
      <c r="V264" s="6"/>
      <c r="W264" s="6"/>
      <c r="X264" s="7">
        <f>SUM(Deudores[[#This Row],[Pendientes de Radicar]:[Valor Ajuste Medición Posterior]])</f>
        <v>0</v>
      </c>
      <c r="Y26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5" spans="1:25" x14ac:dyDescent="0.25">
      <c r="A265" s="1" t="s">
        <v>1013</v>
      </c>
      <c r="B265" s="1"/>
      <c r="C265" s="1"/>
      <c r="D265" s="8"/>
      <c r="E265" s="1">
        <v>7</v>
      </c>
      <c r="F265" s="1">
        <v>2</v>
      </c>
      <c r="G265" s="1">
        <v>1</v>
      </c>
      <c r="H265" s="1"/>
      <c r="I265" s="6"/>
      <c r="J265" s="6"/>
      <c r="K265" s="6"/>
      <c r="L265" s="6"/>
      <c r="M265" s="6"/>
      <c r="N265" s="6"/>
      <c r="O265" s="6"/>
      <c r="P265" s="6"/>
      <c r="Q265" s="6"/>
      <c r="R265" s="6"/>
      <c r="S265" s="6"/>
      <c r="T265" s="6"/>
      <c r="U265" s="6"/>
      <c r="V265" s="6"/>
      <c r="W265" s="6"/>
      <c r="X265" s="7">
        <f>SUM(Deudores[[#This Row],[Pendientes de Radicar]:[Valor Ajuste Medición Posterior]])</f>
        <v>0</v>
      </c>
      <c r="Y26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6" spans="1:25" x14ac:dyDescent="0.25">
      <c r="A266" s="1" t="s">
        <v>1013</v>
      </c>
      <c r="B266" s="1"/>
      <c r="C266" s="1"/>
      <c r="D266" s="8"/>
      <c r="E266" s="1">
        <v>7</v>
      </c>
      <c r="F266" s="1">
        <v>2</v>
      </c>
      <c r="G266" s="1">
        <v>1</v>
      </c>
      <c r="H266" s="1"/>
      <c r="I266" s="6"/>
      <c r="J266" s="6"/>
      <c r="K266" s="6"/>
      <c r="L266" s="6"/>
      <c r="M266" s="6"/>
      <c r="N266" s="6"/>
      <c r="O266" s="6"/>
      <c r="P266" s="6"/>
      <c r="Q266" s="6"/>
      <c r="R266" s="6"/>
      <c r="S266" s="6"/>
      <c r="T266" s="6"/>
      <c r="U266" s="6"/>
      <c r="V266" s="6"/>
      <c r="W266" s="6"/>
      <c r="X266" s="7">
        <f>SUM(Deudores[[#This Row],[Pendientes de Radicar]:[Valor Ajuste Medición Posterior]])</f>
        <v>0</v>
      </c>
      <c r="Y26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7" spans="1:25" x14ac:dyDescent="0.25">
      <c r="A267" s="1" t="s">
        <v>1013</v>
      </c>
      <c r="B267" s="1"/>
      <c r="C267" s="1"/>
      <c r="D267" s="8"/>
      <c r="E267" s="1">
        <v>7</v>
      </c>
      <c r="F267" s="1">
        <v>2</v>
      </c>
      <c r="G267" s="1">
        <v>1</v>
      </c>
      <c r="H267" s="1"/>
      <c r="I267" s="6"/>
      <c r="J267" s="6"/>
      <c r="K267" s="6"/>
      <c r="L267" s="6"/>
      <c r="M267" s="6"/>
      <c r="N267" s="6"/>
      <c r="O267" s="6"/>
      <c r="P267" s="6"/>
      <c r="Q267" s="6"/>
      <c r="R267" s="6"/>
      <c r="S267" s="6"/>
      <c r="T267" s="6"/>
      <c r="U267" s="6"/>
      <c r="V267" s="6"/>
      <c r="W267" s="6"/>
      <c r="X267" s="7">
        <f>SUM(Deudores[[#This Row],[Pendientes de Radicar]:[Valor Ajuste Medición Posterior]])</f>
        <v>0</v>
      </c>
      <c r="Y26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8" spans="1:25" x14ac:dyDescent="0.25">
      <c r="A268" s="1" t="s">
        <v>1013</v>
      </c>
      <c r="B268" s="1"/>
      <c r="C268" s="1"/>
      <c r="D268" s="8"/>
      <c r="E268" s="1">
        <v>7</v>
      </c>
      <c r="F268" s="1">
        <v>2</v>
      </c>
      <c r="G268" s="1">
        <v>1</v>
      </c>
      <c r="H268" s="1"/>
      <c r="I268" s="6"/>
      <c r="J268" s="6"/>
      <c r="K268" s="6"/>
      <c r="L268" s="6"/>
      <c r="M268" s="6"/>
      <c r="N268" s="6"/>
      <c r="O268" s="6"/>
      <c r="P268" s="6"/>
      <c r="Q268" s="6"/>
      <c r="R268" s="6"/>
      <c r="S268" s="6"/>
      <c r="T268" s="6"/>
      <c r="U268" s="6"/>
      <c r="V268" s="6"/>
      <c r="W268" s="6"/>
      <c r="X268" s="7">
        <f>SUM(Deudores[[#This Row],[Pendientes de Radicar]:[Valor Ajuste Medición Posterior]])</f>
        <v>0</v>
      </c>
      <c r="Y26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9" spans="1:25" x14ac:dyDescent="0.25">
      <c r="A269" s="1" t="s">
        <v>1013</v>
      </c>
      <c r="B269" s="1"/>
      <c r="C269" s="1"/>
      <c r="D269" s="8"/>
      <c r="E269" s="1">
        <v>7</v>
      </c>
      <c r="F269" s="1">
        <v>2</v>
      </c>
      <c r="G269" s="1">
        <v>1</v>
      </c>
      <c r="H269" s="1"/>
      <c r="I269" s="6"/>
      <c r="J269" s="6"/>
      <c r="K269" s="6"/>
      <c r="L269" s="6"/>
      <c r="M269" s="6"/>
      <c r="N269" s="6"/>
      <c r="O269" s="6"/>
      <c r="P269" s="6"/>
      <c r="Q269" s="6"/>
      <c r="R269" s="6"/>
      <c r="S269" s="6"/>
      <c r="T269" s="6"/>
      <c r="U269" s="6"/>
      <c r="V269" s="6"/>
      <c r="W269" s="6"/>
      <c r="X269" s="7">
        <f>SUM(Deudores[[#This Row],[Pendientes de Radicar]:[Valor Ajuste Medición Posterior]])</f>
        <v>0</v>
      </c>
      <c r="Y26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0" spans="1:25" x14ac:dyDescent="0.25">
      <c r="A270" s="1" t="s">
        <v>1013</v>
      </c>
      <c r="B270" s="1"/>
      <c r="C270" s="1"/>
      <c r="D270" s="8"/>
      <c r="E270" s="1">
        <v>7</v>
      </c>
      <c r="F270" s="1">
        <v>2</v>
      </c>
      <c r="G270" s="1">
        <v>1</v>
      </c>
      <c r="H270" s="1"/>
      <c r="I270" s="6"/>
      <c r="J270" s="6"/>
      <c r="K270" s="6"/>
      <c r="L270" s="6"/>
      <c r="M270" s="6"/>
      <c r="N270" s="6"/>
      <c r="O270" s="6"/>
      <c r="P270" s="6"/>
      <c r="Q270" s="6"/>
      <c r="R270" s="6"/>
      <c r="S270" s="6"/>
      <c r="T270" s="6"/>
      <c r="U270" s="6"/>
      <c r="V270" s="6"/>
      <c r="W270" s="6"/>
      <c r="X270" s="7">
        <f>SUM(Deudores[[#This Row],[Pendientes de Radicar]:[Valor Ajuste Medición Posterior]])</f>
        <v>0</v>
      </c>
      <c r="Y27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1" spans="1:25" x14ac:dyDescent="0.25">
      <c r="A271" s="1" t="s">
        <v>1013</v>
      </c>
      <c r="B271" s="1"/>
      <c r="C271" s="1"/>
      <c r="D271" s="8"/>
      <c r="E271" s="1">
        <v>7</v>
      </c>
      <c r="F271" s="1">
        <v>2</v>
      </c>
      <c r="G271" s="1">
        <v>1</v>
      </c>
      <c r="H271" s="1"/>
      <c r="I271" s="6"/>
      <c r="J271" s="6"/>
      <c r="K271" s="6"/>
      <c r="L271" s="6"/>
      <c r="M271" s="6"/>
      <c r="N271" s="6"/>
      <c r="O271" s="6"/>
      <c r="P271" s="6"/>
      <c r="Q271" s="6"/>
      <c r="R271" s="6"/>
      <c r="S271" s="6"/>
      <c r="T271" s="6"/>
      <c r="U271" s="6"/>
      <c r="V271" s="6"/>
      <c r="W271" s="6"/>
      <c r="X271" s="7">
        <f>SUM(Deudores[[#This Row],[Pendientes de Radicar]:[Valor Ajuste Medición Posterior]])</f>
        <v>0</v>
      </c>
      <c r="Y27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2" spans="1:25" x14ac:dyDescent="0.25">
      <c r="A272" s="1" t="s">
        <v>1013</v>
      </c>
      <c r="B272" s="1"/>
      <c r="C272" s="1"/>
      <c r="D272" s="8"/>
      <c r="E272" s="1">
        <v>7</v>
      </c>
      <c r="F272" s="1">
        <v>2</v>
      </c>
      <c r="G272" s="1">
        <v>1</v>
      </c>
      <c r="H272" s="1"/>
      <c r="I272" s="6"/>
      <c r="J272" s="6"/>
      <c r="K272" s="6"/>
      <c r="L272" s="6"/>
      <c r="M272" s="6"/>
      <c r="N272" s="6"/>
      <c r="O272" s="6"/>
      <c r="P272" s="6"/>
      <c r="Q272" s="6"/>
      <c r="R272" s="6"/>
      <c r="S272" s="6"/>
      <c r="T272" s="6"/>
      <c r="U272" s="6"/>
      <c r="V272" s="6"/>
      <c r="W272" s="6"/>
      <c r="X272" s="7">
        <f>SUM(Deudores[[#This Row],[Pendientes de Radicar]:[Valor Ajuste Medición Posterior]])</f>
        <v>0</v>
      </c>
      <c r="Y27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3" spans="1:25" x14ac:dyDescent="0.25">
      <c r="A273" s="1" t="s">
        <v>1013</v>
      </c>
      <c r="B273" s="1"/>
      <c r="C273" s="1"/>
      <c r="D273" s="8"/>
      <c r="E273" s="1">
        <v>7</v>
      </c>
      <c r="F273" s="1">
        <v>2</v>
      </c>
      <c r="G273" s="1">
        <v>1</v>
      </c>
      <c r="H273" s="1"/>
      <c r="I273" s="6"/>
      <c r="J273" s="6"/>
      <c r="K273" s="6"/>
      <c r="L273" s="6"/>
      <c r="M273" s="6"/>
      <c r="N273" s="6"/>
      <c r="O273" s="6"/>
      <c r="P273" s="6"/>
      <c r="Q273" s="6"/>
      <c r="R273" s="6"/>
      <c r="S273" s="6"/>
      <c r="T273" s="6"/>
      <c r="U273" s="6"/>
      <c r="V273" s="6"/>
      <c r="W273" s="6"/>
      <c r="X273" s="7">
        <f>SUM(Deudores[[#This Row],[Pendientes de Radicar]:[Valor Ajuste Medición Posterior]])</f>
        <v>0</v>
      </c>
      <c r="Y27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4" spans="1:25" x14ac:dyDescent="0.25">
      <c r="A274" s="1" t="s">
        <v>1013</v>
      </c>
      <c r="B274" s="1"/>
      <c r="C274" s="1"/>
      <c r="D274" s="8"/>
      <c r="E274" s="1">
        <v>7</v>
      </c>
      <c r="F274" s="1">
        <v>2</v>
      </c>
      <c r="G274" s="1">
        <v>1</v>
      </c>
      <c r="H274" s="1"/>
      <c r="I274" s="6"/>
      <c r="J274" s="6"/>
      <c r="K274" s="6"/>
      <c r="L274" s="6"/>
      <c r="M274" s="6"/>
      <c r="N274" s="6"/>
      <c r="O274" s="6"/>
      <c r="P274" s="6"/>
      <c r="Q274" s="6"/>
      <c r="R274" s="6"/>
      <c r="S274" s="6"/>
      <c r="T274" s="6"/>
      <c r="U274" s="6"/>
      <c r="V274" s="6"/>
      <c r="W274" s="6"/>
      <c r="X274" s="7">
        <f>SUM(Deudores[[#This Row],[Pendientes de Radicar]:[Valor Ajuste Medición Posterior]])</f>
        <v>0</v>
      </c>
      <c r="Y27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5" spans="1:25" x14ac:dyDescent="0.25">
      <c r="A275" s="1" t="s">
        <v>1013</v>
      </c>
      <c r="B275" s="1"/>
      <c r="C275" s="1"/>
      <c r="D275" s="8"/>
      <c r="E275" s="1">
        <v>7</v>
      </c>
      <c r="F275" s="1">
        <v>2</v>
      </c>
      <c r="G275" s="1">
        <v>1</v>
      </c>
      <c r="H275" s="1"/>
      <c r="I275" s="6"/>
      <c r="J275" s="6"/>
      <c r="K275" s="6"/>
      <c r="L275" s="6"/>
      <c r="M275" s="6"/>
      <c r="N275" s="6"/>
      <c r="O275" s="6"/>
      <c r="P275" s="6"/>
      <c r="Q275" s="6"/>
      <c r="R275" s="6"/>
      <c r="S275" s="6"/>
      <c r="T275" s="6"/>
      <c r="U275" s="6"/>
      <c r="V275" s="6"/>
      <c r="W275" s="6"/>
      <c r="X275" s="7">
        <f>SUM(Deudores[[#This Row],[Pendientes de Radicar]:[Valor Ajuste Medición Posterior]])</f>
        <v>0</v>
      </c>
      <c r="Y27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6" spans="1:25" x14ac:dyDescent="0.25">
      <c r="A276" s="1" t="s">
        <v>1013</v>
      </c>
      <c r="B276" s="1"/>
      <c r="C276" s="1"/>
      <c r="D276" s="8"/>
      <c r="E276" s="1">
        <v>7</v>
      </c>
      <c r="F276" s="1">
        <v>2</v>
      </c>
      <c r="G276" s="1">
        <v>1</v>
      </c>
      <c r="H276" s="1"/>
      <c r="I276" s="6"/>
      <c r="J276" s="6"/>
      <c r="K276" s="6"/>
      <c r="L276" s="6"/>
      <c r="M276" s="6"/>
      <c r="N276" s="6"/>
      <c r="O276" s="6"/>
      <c r="P276" s="6"/>
      <c r="Q276" s="6"/>
      <c r="R276" s="6"/>
      <c r="S276" s="6"/>
      <c r="T276" s="6"/>
      <c r="U276" s="6"/>
      <c r="V276" s="6"/>
      <c r="W276" s="6"/>
      <c r="X276" s="7">
        <f>SUM(Deudores[[#This Row],[Pendientes de Radicar]:[Valor Ajuste Medición Posterior]])</f>
        <v>0</v>
      </c>
      <c r="Y27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7" spans="1:25" x14ac:dyDescent="0.25">
      <c r="A277" s="1" t="s">
        <v>1013</v>
      </c>
      <c r="B277" s="1"/>
      <c r="C277" s="1"/>
      <c r="D277" s="8"/>
      <c r="E277" s="1">
        <v>7</v>
      </c>
      <c r="F277" s="1">
        <v>2</v>
      </c>
      <c r="G277" s="1">
        <v>1</v>
      </c>
      <c r="H277" s="1"/>
      <c r="I277" s="6"/>
      <c r="J277" s="6"/>
      <c r="K277" s="6"/>
      <c r="L277" s="6"/>
      <c r="M277" s="6"/>
      <c r="N277" s="6"/>
      <c r="O277" s="6"/>
      <c r="P277" s="6"/>
      <c r="Q277" s="6"/>
      <c r="R277" s="6"/>
      <c r="S277" s="6"/>
      <c r="T277" s="6"/>
      <c r="U277" s="6"/>
      <c r="V277" s="6"/>
      <c r="W277" s="6"/>
      <c r="X277" s="7">
        <f>SUM(Deudores[[#This Row],[Pendientes de Radicar]:[Valor Ajuste Medición Posterior]])</f>
        <v>0</v>
      </c>
      <c r="Y27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8" spans="1:25" x14ac:dyDescent="0.25">
      <c r="A278" s="1" t="s">
        <v>1013</v>
      </c>
      <c r="B278" s="1"/>
      <c r="C278" s="1"/>
      <c r="D278" s="8"/>
      <c r="E278" s="1">
        <v>7</v>
      </c>
      <c r="F278" s="1">
        <v>2</v>
      </c>
      <c r="G278" s="1">
        <v>1</v>
      </c>
      <c r="H278" s="1"/>
      <c r="I278" s="6"/>
      <c r="J278" s="6"/>
      <c r="K278" s="6"/>
      <c r="L278" s="6"/>
      <c r="M278" s="6"/>
      <c r="N278" s="6"/>
      <c r="O278" s="6"/>
      <c r="P278" s="6"/>
      <c r="Q278" s="6"/>
      <c r="R278" s="6"/>
      <c r="S278" s="6"/>
      <c r="T278" s="6"/>
      <c r="U278" s="6"/>
      <c r="V278" s="6"/>
      <c r="W278" s="6"/>
      <c r="X278" s="7">
        <f>SUM(Deudores[[#This Row],[Pendientes de Radicar]:[Valor Ajuste Medición Posterior]])</f>
        <v>0</v>
      </c>
      <c r="Y27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9" spans="1:25" x14ac:dyDescent="0.25">
      <c r="A279" s="1" t="s">
        <v>1013</v>
      </c>
      <c r="B279" s="1"/>
      <c r="C279" s="1"/>
      <c r="D279" s="8"/>
      <c r="E279" s="1">
        <v>7</v>
      </c>
      <c r="F279" s="1">
        <v>2</v>
      </c>
      <c r="G279" s="1">
        <v>1</v>
      </c>
      <c r="H279" s="1"/>
      <c r="I279" s="6"/>
      <c r="J279" s="6"/>
      <c r="K279" s="6"/>
      <c r="L279" s="6"/>
      <c r="M279" s="6"/>
      <c r="N279" s="6"/>
      <c r="O279" s="6"/>
      <c r="P279" s="6"/>
      <c r="Q279" s="6"/>
      <c r="R279" s="6"/>
      <c r="S279" s="6"/>
      <c r="T279" s="6"/>
      <c r="U279" s="6"/>
      <c r="V279" s="6"/>
      <c r="W279" s="6"/>
      <c r="X279" s="7">
        <f>SUM(Deudores[[#This Row],[Pendientes de Radicar]:[Valor Ajuste Medición Posterior]])</f>
        <v>0</v>
      </c>
      <c r="Y27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0" spans="1:25" x14ac:dyDescent="0.25">
      <c r="A280" s="1" t="s">
        <v>1013</v>
      </c>
      <c r="B280" s="1"/>
      <c r="C280" s="1"/>
      <c r="D280" s="8"/>
      <c r="E280" s="1">
        <v>7</v>
      </c>
      <c r="F280" s="1">
        <v>2</v>
      </c>
      <c r="G280" s="1">
        <v>1</v>
      </c>
      <c r="H280" s="1"/>
      <c r="I280" s="6"/>
      <c r="J280" s="6"/>
      <c r="K280" s="6"/>
      <c r="L280" s="6"/>
      <c r="M280" s="6"/>
      <c r="N280" s="6"/>
      <c r="O280" s="6"/>
      <c r="P280" s="6"/>
      <c r="Q280" s="6"/>
      <c r="R280" s="6"/>
      <c r="S280" s="6"/>
      <c r="T280" s="6"/>
      <c r="U280" s="6"/>
      <c r="V280" s="6"/>
      <c r="W280" s="6"/>
      <c r="X280" s="7">
        <f>SUM(Deudores[[#This Row],[Pendientes de Radicar]:[Valor Ajuste Medición Posterior]])</f>
        <v>0</v>
      </c>
      <c r="Y28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1" spans="1:25" x14ac:dyDescent="0.25">
      <c r="A281" s="1" t="s">
        <v>1013</v>
      </c>
      <c r="B281" s="1"/>
      <c r="C281" s="1"/>
      <c r="D281" s="8"/>
      <c r="E281" s="1">
        <v>7</v>
      </c>
      <c r="F281" s="1">
        <v>2</v>
      </c>
      <c r="G281" s="1">
        <v>1</v>
      </c>
      <c r="H281" s="1"/>
      <c r="I281" s="6"/>
      <c r="J281" s="6"/>
      <c r="K281" s="6"/>
      <c r="L281" s="6"/>
      <c r="M281" s="6"/>
      <c r="N281" s="6"/>
      <c r="O281" s="6"/>
      <c r="P281" s="6"/>
      <c r="Q281" s="6"/>
      <c r="R281" s="6"/>
      <c r="S281" s="6"/>
      <c r="T281" s="6"/>
      <c r="U281" s="6"/>
      <c r="V281" s="6"/>
      <c r="W281" s="6"/>
      <c r="X281" s="7">
        <f>SUM(Deudores[[#This Row],[Pendientes de Radicar]:[Valor Ajuste Medición Posterior]])</f>
        <v>0</v>
      </c>
      <c r="Y28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2" spans="1:25" x14ac:dyDescent="0.25">
      <c r="A282" s="1" t="s">
        <v>1013</v>
      </c>
      <c r="B282" s="1"/>
      <c r="C282" s="1"/>
      <c r="D282" s="8"/>
      <c r="E282" s="1">
        <v>7</v>
      </c>
      <c r="F282" s="1">
        <v>2</v>
      </c>
      <c r="G282" s="1">
        <v>1</v>
      </c>
      <c r="H282" s="1"/>
      <c r="I282" s="6"/>
      <c r="J282" s="6"/>
      <c r="K282" s="6"/>
      <c r="L282" s="6"/>
      <c r="M282" s="6"/>
      <c r="N282" s="6"/>
      <c r="O282" s="6"/>
      <c r="P282" s="6"/>
      <c r="Q282" s="6"/>
      <c r="R282" s="6"/>
      <c r="S282" s="6"/>
      <c r="T282" s="6"/>
      <c r="U282" s="6"/>
      <c r="V282" s="6"/>
      <c r="W282" s="6"/>
      <c r="X282" s="7">
        <f>SUM(Deudores[[#This Row],[Pendientes de Radicar]:[Valor Ajuste Medición Posterior]])</f>
        <v>0</v>
      </c>
      <c r="Y28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3" spans="1:25" x14ac:dyDescent="0.25">
      <c r="A283" s="1" t="s">
        <v>1013</v>
      </c>
      <c r="B283" s="1"/>
      <c r="C283" s="1"/>
      <c r="D283" s="8"/>
      <c r="E283" s="1">
        <v>7</v>
      </c>
      <c r="F283" s="1">
        <v>2</v>
      </c>
      <c r="G283" s="1">
        <v>1</v>
      </c>
      <c r="H283" s="1"/>
      <c r="I283" s="6"/>
      <c r="J283" s="6"/>
      <c r="K283" s="6"/>
      <c r="L283" s="6"/>
      <c r="M283" s="6"/>
      <c r="N283" s="6"/>
      <c r="O283" s="6"/>
      <c r="P283" s="6"/>
      <c r="Q283" s="6"/>
      <c r="R283" s="6"/>
      <c r="S283" s="6"/>
      <c r="T283" s="6"/>
      <c r="U283" s="6"/>
      <c r="V283" s="6"/>
      <c r="W283" s="6"/>
      <c r="X283" s="7">
        <f>SUM(Deudores[[#This Row],[Pendientes de Radicar]:[Valor Ajuste Medición Posterior]])</f>
        <v>0</v>
      </c>
      <c r="Y28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4" spans="1:25" x14ac:dyDescent="0.25">
      <c r="A284" s="1" t="s">
        <v>1013</v>
      </c>
      <c r="B284" s="1"/>
      <c r="C284" s="1"/>
      <c r="D284" s="8"/>
      <c r="E284" s="1">
        <v>7</v>
      </c>
      <c r="F284" s="1">
        <v>2</v>
      </c>
      <c r="G284" s="1">
        <v>1</v>
      </c>
      <c r="H284" s="1"/>
      <c r="I284" s="6"/>
      <c r="J284" s="6"/>
      <c r="K284" s="6"/>
      <c r="L284" s="6"/>
      <c r="M284" s="6"/>
      <c r="N284" s="6"/>
      <c r="O284" s="6"/>
      <c r="P284" s="6"/>
      <c r="Q284" s="6"/>
      <c r="R284" s="6"/>
      <c r="S284" s="6"/>
      <c r="T284" s="6"/>
      <c r="U284" s="6"/>
      <c r="V284" s="6"/>
      <c r="W284" s="6"/>
      <c r="X284" s="7">
        <f>SUM(Deudores[[#This Row],[Pendientes de Radicar]:[Valor Ajuste Medición Posterior]])</f>
        <v>0</v>
      </c>
      <c r="Y28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5" spans="1:25" x14ac:dyDescent="0.25">
      <c r="A285" s="1" t="s">
        <v>1013</v>
      </c>
      <c r="B285" s="1"/>
      <c r="C285" s="1"/>
      <c r="D285" s="8"/>
      <c r="E285" s="1">
        <v>7</v>
      </c>
      <c r="F285" s="1">
        <v>2</v>
      </c>
      <c r="G285" s="1">
        <v>1</v>
      </c>
      <c r="H285" s="1"/>
      <c r="I285" s="6"/>
      <c r="J285" s="6"/>
      <c r="K285" s="6"/>
      <c r="L285" s="6"/>
      <c r="M285" s="6"/>
      <c r="N285" s="6"/>
      <c r="O285" s="6"/>
      <c r="P285" s="6"/>
      <c r="Q285" s="6"/>
      <c r="R285" s="6"/>
      <c r="S285" s="6"/>
      <c r="T285" s="6"/>
      <c r="U285" s="6"/>
      <c r="V285" s="6"/>
      <c r="W285" s="6"/>
      <c r="X285" s="7">
        <f>SUM(Deudores[[#This Row],[Pendientes de Radicar]:[Valor Ajuste Medición Posterior]])</f>
        <v>0</v>
      </c>
      <c r="Y28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6" spans="1:25" x14ac:dyDescent="0.25">
      <c r="A286" s="1" t="s">
        <v>1013</v>
      </c>
      <c r="B286" s="1"/>
      <c r="C286" s="1"/>
      <c r="D286" s="8"/>
      <c r="E286" s="1">
        <v>7</v>
      </c>
      <c r="F286" s="1">
        <v>2</v>
      </c>
      <c r="G286" s="1">
        <v>1</v>
      </c>
      <c r="H286" s="1"/>
      <c r="I286" s="6"/>
      <c r="J286" s="6"/>
      <c r="K286" s="6"/>
      <c r="L286" s="6"/>
      <c r="M286" s="6"/>
      <c r="N286" s="6"/>
      <c r="O286" s="6"/>
      <c r="P286" s="6"/>
      <c r="Q286" s="6"/>
      <c r="R286" s="6"/>
      <c r="S286" s="6"/>
      <c r="T286" s="6"/>
      <c r="U286" s="6"/>
      <c r="V286" s="6"/>
      <c r="W286" s="6"/>
      <c r="X286" s="7">
        <f>SUM(Deudores[[#This Row],[Pendientes de Radicar]:[Valor Ajuste Medición Posterior]])</f>
        <v>0</v>
      </c>
      <c r="Y28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7" spans="1:25" x14ac:dyDescent="0.25">
      <c r="A287" s="1" t="s">
        <v>1013</v>
      </c>
      <c r="B287" s="1"/>
      <c r="C287" s="1"/>
      <c r="D287" s="8"/>
      <c r="E287" s="1">
        <v>7</v>
      </c>
      <c r="F287" s="1">
        <v>2</v>
      </c>
      <c r="G287" s="1">
        <v>1</v>
      </c>
      <c r="H287" s="1"/>
      <c r="I287" s="6"/>
      <c r="J287" s="6"/>
      <c r="K287" s="6"/>
      <c r="L287" s="6"/>
      <c r="M287" s="6"/>
      <c r="N287" s="6"/>
      <c r="O287" s="6"/>
      <c r="P287" s="6"/>
      <c r="Q287" s="6"/>
      <c r="R287" s="6"/>
      <c r="S287" s="6"/>
      <c r="T287" s="6"/>
      <c r="U287" s="6"/>
      <c r="V287" s="6"/>
      <c r="W287" s="6"/>
      <c r="X287" s="7">
        <f>SUM(Deudores[[#This Row],[Pendientes de Radicar]:[Valor Ajuste Medición Posterior]])</f>
        <v>0</v>
      </c>
      <c r="Y28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8" spans="1:25" x14ac:dyDescent="0.25">
      <c r="A288" s="1" t="s">
        <v>1013</v>
      </c>
      <c r="B288" s="1"/>
      <c r="C288" s="1"/>
      <c r="D288" s="8"/>
      <c r="E288" s="1">
        <v>7</v>
      </c>
      <c r="F288" s="1">
        <v>2</v>
      </c>
      <c r="G288" s="1">
        <v>1</v>
      </c>
      <c r="H288" s="1"/>
      <c r="I288" s="6"/>
      <c r="J288" s="6"/>
      <c r="K288" s="6"/>
      <c r="L288" s="6"/>
      <c r="M288" s="6"/>
      <c r="N288" s="6"/>
      <c r="O288" s="6"/>
      <c r="P288" s="6"/>
      <c r="Q288" s="6"/>
      <c r="R288" s="6"/>
      <c r="S288" s="6"/>
      <c r="T288" s="6"/>
      <c r="U288" s="6"/>
      <c r="V288" s="6"/>
      <c r="W288" s="6"/>
      <c r="X288" s="7">
        <f>SUM(Deudores[[#This Row],[Pendientes de Radicar]:[Valor Ajuste Medición Posterior]])</f>
        <v>0</v>
      </c>
      <c r="Y28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9" spans="1:25" x14ac:dyDescent="0.25">
      <c r="A289" s="1" t="s">
        <v>1013</v>
      </c>
      <c r="B289" s="1"/>
      <c r="C289" s="1"/>
      <c r="D289" s="8"/>
      <c r="E289" s="1">
        <v>7</v>
      </c>
      <c r="F289" s="1">
        <v>2</v>
      </c>
      <c r="G289" s="1">
        <v>1</v>
      </c>
      <c r="H289" s="1"/>
      <c r="I289" s="6"/>
      <c r="J289" s="6"/>
      <c r="K289" s="6"/>
      <c r="L289" s="6"/>
      <c r="M289" s="6"/>
      <c r="N289" s="6"/>
      <c r="O289" s="6"/>
      <c r="P289" s="6"/>
      <c r="Q289" s="6"/>
      <c r="R289" s="6"/>
      <c r="S289" s="6"/>
      <c r="T289" s="6"/>
      <c r="U289" s="6"/>
      <c r="V289" s="6"/>
      <c r="W289" s="6"/>
      <c r="X289" s="7">
        <f>SUM(Deudores[[#This Row],[Pendientes de Radicar]:[Valor Ajuste Medición Posterior]])</f>
        <v>0</v>
      </c>
      <c r="Y28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0" spans="1:25" x14ac:dyDescent="0.25">
      <c r="A290" s="1" t="s">
        <v>1013</v>
      </c>
      <c r="B290" s="1"/>
      <c r="C290" s="1"/>
      <c r="D290" s="8"/>
      <c r="E290" s="1">
        <v>7</v>
      </c>
      <c r="F290" s="1">
        <v>2</v>
      </c>
      <c r="G290" s="1">
        <v>1</v>
      </c>
      <c r="H290" s="1"/>
      <c r="I290" s="6"/>
      <c r="J290" s="6"/>
      <c r="K290" s="6"/>
      <c r="L290" s="6"/>
      <c r="M290" s="6"/>
      <c r="N290" s="6"/>
      <c r="O290" s="6"/>
      <c r="P290" s="6"/>
      <c r="Q290" s="6"/>
      <c r="R290" s="6"/>
      <c r="S290" s="6"/>
      <c r="T290" s="6"/>
      <c r="U290" s="6"/>
      <c r="V290" s="6"/>
      <c r="W290" s="6"/>
      <c r="X290" s="7">
        <f>SUM(Deudores[[#This Row],[Pendientes de Radicar]:[Valor Ajuste Medición Posterior]])</f>
        <v>0</v>
      </c>
      <c r="Y29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1" spans="1:25" x14ac:dyDescent="0.25">
      <c r="A291" s="1" t="s">
        <v>1013</v>
      </c>
      <c r="B291" s="1"/>
      <c r="C291" s="1"/>
      <c r="D291" s="8"/>
      <c r="E291" s="1">
        <v>7</v>
      </c>
      <c r="F291" s="1">
        <v>2</v>
      </c>
      <c r="G291" s="1">
        <v>1</v>
      </c>
      <c r="H291" s="1"/>
      <c r="I291" s="6"/>
      <c r="J291" s="6"/>
      <c r="K291" s="6"/>
      <c r="L291" s="6"/>
      <c r="M291" s="6"/>
      <c r="N291" s="6"/>
      <c r="O291" s="6"/>
      <c r="P291" s="6"/>
      <c r="Q291" s="6"/>
      <c r="R291" s="6"/>
      <c r="S291" s="6"/>
      <c r="T291" s="6"/>
      <c r="U291" s="6"/>
      <c r="V291" s="6"/>
      <c r="W291" s="6"/>
      <c r="X291" s="7">
        <f>SUM(Deudores[[#This Row],[Pendientes de Radicar]:[Valor Ajuste Medición Posterior]])</f>
        <v>0</v>
      </c>
      <c r="Y29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2" spans="1:25" x14ac:dyDescent="0.25">
      <c r="A292" s="1" t="s">
        <v>1013</v>
      </c>
      <c r="B292" s="1"/>
      <c r="C292" s="1"/>
      <c r="D292" s="8"/>
      <c r="E292" s="1">
        <v>7</v>
      </c>
      <c r="F292" s="1">
        <v>2</v>
      </c>
      <c r="G292" s="1">
        <v>1</v>
      </c>
      <c r="H292" s="1"/>
      <c r="I292" s="6"/>
      <c r="J292" s="6"/>
      <c r="K292" s="6"/>
      <c r="L292" s="6"/>
      <c r="M292" s="6"/>
      <c r="N292" s="6"/>
      <c r="O292" s="6"/>
      <c r="P292" s="6"/>
      <c r="Q292" s="6"/>
      <c r="R292" s="6"/>
      <c r="S292" s="6"/>
      <c r="T292" s="6"/>
      <c r="U292" s="6"/>
      <c r="V292" s="6"/>
      <c r="W292" s="6"/>
      <c r="X292" s="7">
        <f>SUM(Deudores[[#This Row],[Pendientes de Radicar]:[Valor Ajuste Medición Posterior]])</f>
        <v>0</v>
      </c>
      <c r="Y29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3" spans="1:25" x14ac:dyDescent="0.25">
      <c r="A293" s="1" t="s">
        <v>1013</v>
      </c>
      <c r="B293" s="1"/>
      <c r="C293" s="1"/>
      <c r="D293" s="8"/>
      <c r="E293" s="1">
        <v>7</v>
      </c>
      <c r="F293" s="1">
        <v>2</v>
      </c>
      <c r="G293" s="1">
        <v>1</v>
      </c>
      <c r="H293" s="1"/>
      <c r="I293" s="6"/>
      <c r="J293" s="6"/>
      <c r="K293" s="6"/>
      <c r="L293" s="6"/>
      <c r="M293" s="6"/>
      <c r="N293" s="6"/>
      <c r="O293" s="6"/>
      <c r="P293" s="6"/>
      <c r="Q293" s="6"/>
      <c r="R293" s="6"/>
      <c r="S293" s="6"/>
      <c r="T293" s="6"/>
      <c r="U293" s="6"/>
      <c r="V293" s="6"/>
      <c r="W293" s="6"/>
      <c r="X293" s="7">
        <f>SUM(Deudores[[#This Row],[Pendientes de Radicar]:[Valor Ajuste Medición Posterior]])</f>
        <v>0</v>
      </c>
      <c r="Y29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4" spans="1:25" x14ac:dyDescent="0.25">
      <c r="A294" s="1" t="s">
        <v>1013</v>
      </c>
      <c r="B294" s="1"/>
      <c r="C294" s="1"/>
      <c r="D294" s="8"/>
      <c r="E294" s="1">
        <v>7</v>
      </c>
      <c r="F294" s="1">
        <v>2</v>
      </c>
      <c r="G294" s="1">
        <v>1</v>
      </c>
      <c r="H294" s="1"/>
      <c r="I294" s="6"/>
      <c r="J294" s="6"/>
      <c r="K294" s="6"/>
      <c r="L294" s="6"/>
      <c r="M294" s="6"/>
      <c r="N294" s="6"/>
      <c r="O294" s="6"/>
      <c r="P294" s="6"/>
      <c r="Q294" s="6"/>
      <c r="R294" s="6"/>
      <c r="S294" s="6"/>
      <c r="T294" s="6"/>
      <c r="U294" s="6"/>
      <c r="V294" s="6"/>
      <c r="W294" s="6"/>
      <c r="X294" s="7">
        <f>SUM(Deudores[[#This Row],[Pendientes de Radicar]:[Valor Ajuste Medición Posterior]])</f>
        <v>0</v>
      </c>
      <c r="Y29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5" spans="1:25" x14ac:dyDescent="0.25">
      <c r="A295" s="1" t="s">
        <v>1013</v>
      </c>
      <c r="B295" s="1"/>
      <c r="C295" s="1"/>
      <c r="D295" s="8"/>
      <c r="E295" s="1">
        <v>7</v>
      </c>
      <c r="F295" s="1">
        <v>2</v>
      </c>
      <c r="G295" s="1">
        <v>1</v>
      </c>
      <c r="H295" s="1"/>
      <c r="I295" s="6"/>
      <c r="J295" s="6"/>
      <c r="K295" s="6"/>
      <c r="L295" s="6"/>
      <c r="M295" s="6"/>
      <c r="N295" s="6"/>
      <c r="O295" s="6"/>
      <c r="P295" s="6"/>
      <c r="Q295" s="6"/>
      <c r="R295" s="6"/>
      <c r="S295" s="6"/>
      <c r="T295" s="6"/>
      <c r="U295" s="6"/>
      <c r="V295" s="6"/>
      <c r="W295" s="6"/>
      <c r="X295" s="7">
        <f>SUM(Deudores[[#This Row],[Pendientes de Radicar]:[Valor Ajuste Medición Posterior]])</f>
        <v>0</v>
      </c>
      <c r="Y29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6" spans="1:25" x14ac:dyDescent="0.25">
      <c r="A296" s="1" t="s">
        <v>1013</v>
      </c>
      <c r="B296" s="1"/>
      <c r="C296" s="1"/>
      <c r="D296" s="8"/>
      <c r="E296" s="1">
        <v>7</v>
      </c>
      <c r="F296" s="1">
        <v>2</v>
      </c>
      <c r="G296" s="1">
        <v>1</v>
      </c>
      <c r="H296" s="1"/>
      <c r="I296" s="6"/>
      <c r="J296" s="6"/>
      <c r="K296" s="6"/>
      <c r="L296" s="6"/>
      <c r="M296" s="6"/>
      <c r="N296" s="6"/>
      <c r="O296" s="6"/>
      <c r="P296" s="6"/>
      <c r="Q296" s="6"/>
      <c r="R296" s="6"/>
      <c r="S296" s="6"/>
      <c r="T296" s="6"/>
      <c r="U296" s="6"/>
      <c r="V296" s="6"/>
      <c r="W296" s="6"/>
      <c r="X296" s="7">
        <f>SUM(Deudores[[#This Row],[Pendientes de Radicar]:[Valor Ajuste Medición Posterior]])</f>
        <v>0</v>
      </c>
      <c r="Y29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7" spans="1:25" x14ac:dyDescent="0.25">
      <c r="A297" s="1" t="s">
        <v>1013</v>
      </c>
      <c r="B297" s="1"/>
      <c r="C297" s="1"/>
      <c r="D297" s="8"/>
      <c r="E297" s="1">
        <v>7</v>
      </c>
      <c r="F297" s="1">
        <v>2</v>
      </c>
      <c r="G297" s="1">
        <v>1</v>
      </c>
      <c r="H297" s="1"/>
      <c r="I297" s="6"/>
      <c r="J297" s="6"/>
      <c r="K297" s="6"/>
      <c r="L297" s="6"/>
      <c r="M297" s="6"/>
      <c r="N297" s="6"/>
      <c r="O297" s="6"/>
      <c r="P297" s="6"/>
      <c r="Q297" s="6"/>
      <c r="R297" s="6"/>
      <c r="S297" s="6"/>
      <c r="T297" s="6"/>
      <c r="U297" s="6"/>
      <c r="V297" s="6"/>
      <c r="W297" s="6"/>
      <c r="X297" s="7">
        <f>SUM(Deudores[[#This Row],[Pendientes de Radicar]:[Valor Ajuste Medición Posterior]])</f>
        <v>0</v>
      </c>
      <c r="Y29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8" spans="1:25" x14ac:dyDescent="0.25">
      <c r="A298" s="1" t="s">
        <v>1013</v>
      </c>
      <c r="B298" s="1"/>
      <c r="C298" s="1"/>
      <c r="D298" s="8"/>
      <c r="E298" s="1">
        <v>7</v>
      </c>
      <c r="F298" s="1">
        <v>2</v>
      </c>
      <c r="G298" s="1">
        <v>1</v>
      </c>
      <c r="H298" s="1"/>
      <c r="I298" s="6"/>
      <c r="J298" s="6"/>
      <c r="K298" s="6"/>
      <c r="L298" s="6"/>
      <c r="M298" s="6"/>
      <c r="N298" s="6"/>
      <c r="O298" s="6"/>
      <c r="P298" s="6"/>
      <c r="Q298" s="6"/>
      <c r="R298" s="6"/>
      <c r="S298" s="6"/>
      <c r="T298" s="6"/>
      <c r="U298" s="6"/>
      <c r="V298" s="6"/>
      <c r="W298" s="6"/>
      <c r="X298" s="7">
        <f>SUM(Deudores[[#This Row],[Pendientes de Radicar]:[Valor Ajuste Medición Posterior]])</f>
        <v>0</v>
      </c>
      <c r="Y29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9" spans="1:25" x14ac:dyDescent="0.25">
      <c r="A299" s="1" t="s">
        <v>1013</v>
      </c>
      <c r="B299" s="1"/>
      <c r="C299" s="1"/>
      <c r="D299" s="8"/>
      <c r="E299" s="1">
        <v>7</v>
      </c>
      <c r="F299" s="1">
        <v>2</v>
      </c>
      <c r="G299" s="1">
        <v>1</v>
      </c>
      <c r="H299" s="1"/>
      <c r="I299" s="6"/>
      <c r="J299" s="6"/>
      <c r="K299" s="6"/>
      <c r="L299" s="6"/>
      <c r="M299" s="6"/>
      <c r="N299" s="6"/>
      <c r="O299" s="6"/>
      <c r="P299" s="6"/>
      <c r="Q299" s="6"/>
      <c r="R299" s="6"/>
      <c r="S299" s="6"/>
      <c r="T299" s="6"/>
      <c r="U299" s="6"/>
      <c r="V299" s="6"/>
      <c r="W299" s="6"/>
      <c r="X299" s="7">
        <f>SUM(Deudores[[#This Row],[Pendientes de Radicar]:[Valor Ajuste Medición Posterior]])</f>
        <v>0</v>
      </c>
      <c r="Y29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0" spans="1:25" x14ac:dyDescent="0.25">
      <c r="A300" s="1" t="s">
        <v>1013</v>
      </c>
      <c r="B300" s="1"/>
      <c r="C300" s="1"/>
      <c r="D300" s="8"/>
      <c r="E300" s="1">
        <v>7</v>
      </c>
      <c r="F300" s="1">
        <v>2</v>
      </c>
      <c r="G300" s="1">
        <v>1</v>
      </c>
      <c r="H300" s="1"/>
      <c r="I300" s="6"/>
      <c r="J300" s="6"/>
      <c r="K300" s="6"/>
      <c r="L300" s="6"/>
      <c r="M300" s="6"/>
      <c r="N300" s="6"/>
      <c r="O300" s="6"/>
      <c r="P300" s="6"/>
      <c r="Q300" s="6"/>
      <c r="R300" s="6"/>
      <c r="S300" s="6"/>
      <c r="T300" s="6"/>
      <c r="U300" s="6"/>
      <c r="V300" s="6"/>
      <c r="W300" s="6"/>
      <c r="X300" s="7">
        <f>SUM(Deudores[[#This Row],[Pendientes de Radicar]:[Valor Ajuste Medición Posterior]])</f>
        <v>0</v>
      </c>
      <c r="Y30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1" spans="1:25" x14ac:dyDescent="0.25">
      <c r="A301" s="1" t="s">
        <v>1013</v>
      </c>
      <c r="B301" s="1"/>
      <c r="C301" s="1"/>
      <c r="D301" s="8"/>
      <c r="E301" s="1">
        <v>7</v>
      </c>
      <c r="F301" s="1">
        <v>2</v>
      </c>
      <c r="G301" s="1">
        <v>1</v>
      </c>
      <c r="H301" s="1"/>
      <c r="I301" s="6"/>
      <c r="J301" s="6"/>
      <c r="K301" s="6"/>
      <c r="L301" s="6"/>
      <c r="M301" s="6"/>
      <c r="N301" s="6"/>
      <c r="O301" s="6"/>
      <c r="P301" s="6"/>
      <c r="Q301" s="6"/>
      <c r="R301" s="6"/>
      <c r="S301" s="6"/>
      <c r="T301" s="6"/>
      <c r="U301" s="6"/>
      <c r="V301" s="6"/>
      <c r="W301" s="6"/>
      <c r="X301" s="7">
        <f>SUM(Deudores[[#This Row],[Pendientes de Radicar]:[Valor Ajuste Medición Posterior]])</f>
        <v>0</v>
      </c>
      <c r="Y30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2" spans="1:25" x14ac:dyDescent="0.25">
      <c r="A302" s="1" t="s">
        <v>1013</v>
      </c>
      <c r="B302" s="1"/>
      <c r="C302" s="1"/>
      <c r="D302" s="8"/>
      <c r="E302" s="1">
        <v>7</v>
      </c>
      <c r="F302" s="1">
        <v>2</v>
      </c>
      <c r="G302" s="1">
        <v>1</v>
      </c>
      <c r="H302" s="1"/>
      <c r="I302" s="6"/>
      <c r="J302" s="6"/>
      <c r="K302" s="6"/>
      <c r="L302" s="6"/>
      <c r="M302" s="6"/>
      <c r="N302" s="6"/>
      <c r="O302" s="6"/>
      <c r="P302" s="6"/>
      <c r="Q302" s="6"/>
      <c r="R302" s="6"/>
      <c r="S302" s="6"/>
      <c r="T302" s="6"/>
      <c r="U302" s="6"/>
      <c r="V302" s="6"/>
      <c r="W302" s="6"/>
      <c r="X302" s="7">
        <f>SUM(Deudores[[#This Row],[Pendientes de Radicar]:[Valor Ajuste Medición Posterior]])</f>
        <v>0</v>
      </c>
      <c r="Y30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3" spans="1:25" x14ac:dyDescent="0.25">
      <c r="A303" s="1" t="s">
        <v>1013</v>
      </c>
      <c r="B303" s="1"/>
      <c r="C303" s="1"/>
      <c r="D303" s="8"/>
      <c r="E303" s="1">
        <v>7</v>
      </c>
      <c r="F303" s="1">
        <v>2</v>
      </c>
      <c r="G303" s="1">
        <v>1</v>
      </c>
      <c r="H303" s="1"/>
      <c r="I303" s="6"/>
      <c r="J303" s="6"/>
      <c r="K303" s="6"/>
      <c r="L303" s="6"/>
      <c r="M303" s="6"/>
      <c r="N303" s="6"/>
      <c r="O303" s="6"/>
      <c r="P303" s="6"/>
      <c r="Q303" s="6"/>
      <c r="R303" s="6"/>
      <c r="S303" s="6"/>
      <c r="T303" s="6"/>
      <c r="U303" s="6"/>
      <c r="V303" s="6"/>
      <c r="W303" s="6"/>
      <c r="X303" s="7">
        <f>SUM(Deudores[[#This Row],[Pendientes de Radicar]:[Valor Ajuste Medición Posterior]])</f>
        <v>0</v>
      </c>
      <c r="Y30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4" spans="1:25" x14ac:dyDescent="0.25">
      <c r="A304" s="1" t="s">
        <v>1013</v>
      </c>
      <c r="B304" s="1"/>
      <c r="C304" s="1"/>
      <c r="D304" s="8"/>
      <c r="E304" s="1">
        <v>7</v>
      </c>
      <c r="F304" s="1">
        <v>2</v>
      </c>
      <c r="G304" s="1">
        <v>1</v>
      </c>
      <c r="H304" s="1"/>
      <c r="I304" s="6"/>
      <c r="J304" s="6"/>
      <c r="K304" s="6"/>
      <c r="L304" s="6"/>
      <c r="M304" s="6"/>
      <c r="N304" s="6"/>
      <c r="O304" s="6"/>
      <c r="P304" s="6"/>
      <c r="Q304" s="6"/>
      <c r="R304" s="6"/>
      <c r="S304" s="6"/>
      <c r="T304" s="6"/>
      <c r="U304" s="6"/>
      <c r="V304" s="6"/>
      <c r="W304" s="6"/>
      <c r="X304" s="7">
        <f>SUM(Deudores[[#This Row],[Pendientes de Radicar]:[Valor Ajuste Medición Posterior]])</f>
        <v>0</v>
      </c>
      <c r="Y30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5" spans="1:25" x14ac:dyDescent="0.25">
      <c r="A305" s="1" t="s">
        <v>1013</v>
      </c>
      <c r="B305" s="1"/>
      <c r="C305" s="1"/>
      <c r="D305" s="8"/>
      <c r="E305" s="1">
        <v>7</v>
      </c>
      <c r="F305" s="1">
        <v>2</v>
      </c>
      <c r="G305" s="1">
        <v>1</v>
      </c>
      <c r="H305" s="1"/>
      <c r="I305" s="6"/>
      <c r="J305" s="6"/>
      <c r="K305" s="6"/>
      <c r="L305" s="6"/>
      <c r="M305" s="6"/>
      <c r="N305" s="6"/>
      <c r="O305" s="6"/>
      <c r="P305" s="6"/>
      <c r="Q305" s="6"/>
      <c r="R305" s="6"/>
      <c r="S305" s="6"/>
      <c r="T305" s="6"/>
      <c r="U305" s="6"/>
      <c r="V305" s="6"/>
      <c r="W305" s="6"/>
      <c r="X305" s="7">
        <f>SUM(Deudores[[#This Row],[Pendientes de Radicar]:[Valor Ajuste Medición Posterior]])</f>
        <v>0</v>
      </c>
      <c r="Y30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6" spans="1:25" x14ac:dyDescent="0.25">
      <c r="A306" s="1" t="s">
        <v>1013</v>
      </c>
      <c r="B306" s="1"/>
      <c r="C306" s="1"/>
      <c r="D306" s="8"/>
      <c r="E306" s="1">
        <v>7</v>
      </c>
      <c r="F306" s="1">
        <v>2</v>
      </c>
      <c r="G306" s="1">
        <v>1</v>
      </c>
      <c r="H306" s="1"/>
      <c r="I306" s="6"/>
      <c r="J306" s="6"/>
      <c r="K306" s="6"/>
      <c r="L306" s="6"/>
      <c r="M306" s="6"/>
      <c r="N306" s="6"/>
      <c r="O306" s="6"/>
      <c r="P306" s="6"/>
      <c r="Q306" s="6"/>
      <c r="R306" s="6"/>
      <c r="S306" s="6"/>
      <c r="T306" s="6"/>
      <c r="U306" s="6"/>
      <c r="V306" s="6"/>
      <c r="W306" s="6"/>
      <c r="X306" s="7">
        <f>SUM(Deudores[[#This Row],[Pendientes de Radicar]:[Valor Ajuste Medición Posterior]])</f>
        <v>0</v>
      </c>
      <c r="Y30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7" spans="1:25" x14ac:dyDescent="0.25">
      <c r="A307" s="1" t="s">
        <v>1013</v>
      </c>
      <c r="B307" s="1"/>
      <c r="C307" s="1"/>
      <c r="D307" s="8"/>
      <c r="E307" s="1">
        <v>7</v>
      </c>
      <c r="F307" s="1">
        <v>2</v>
      </c>
      <c r="G307" s="1">
        <v>1</v>
      </c>
      <c r="H307" s="1"/>
      <c r="I307" s="6"/>
      <c r="J307" s="6"/>
      <c r="K307" s="6"/>
      <c r="L307" s="6"/>
      <c r="M307" s="6"/>
      <c r="N307" s="6"/>
      <c r="O307" s="6"/>
      <c r="P307" s="6"/>
      <c r="Q307" s="6"/>
      <c r="R307" s="6"/>
      <c r="S307" s="6"/>
      <c r="T307" s="6"/>
      <c r="U307" s="6"/>
      <c r="V307" s="6"/>
      <c r="W307" s="6"/>
      <c r="X307" s="7">
        <f>SUM(Deudores[[#This Row],[Pendientes de Radicar]:[Valor Ajuste Medición Posterior]])</f>
        <v>0</v>
      </c>
      <c r="Y30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8" spans="1:25" x14ac:dyDescent="0.25">
      <c r="A308" s="1" t="s">
        <v>1013</v>
      </c>
      <c r="B308" s="1"/>
      <c r="C308" s="1"/>
      <c r="D308" s="8"/>
      <c r="E308" s="1">
        <v>7</v>
      </c>
      <c r="F308" s="1">
        <v>2</v>
      </c>
      <c r="G308" s="1">
        <v>1</v>
      </c>
      <c r="H308" s="1"/>
      <c r="I308" s="6"/>
      <c r="J308" s="6"/>
      <c r="K308" s="6"/>
      <c r="L308" s="6"/>
      <c r="M308" s="6"/>
      <c r="N308" s="6"/>
      <c r="O308" s="6"/>
      <c r="P308" s="6"/>
      <c r="Q308" s="6"/>
      <c r="R308" s="6"/>
      <c r="S308" s="6"/>
      <c r="T308" s="6"/>
      <c r="U308" s="6"/>
      <c r="V308" s="6"/>
      <c r="W308" s="6"/>
      <c r="X308" s="7">
        <f>SUM(Deudores[[#This Row],[Pendientes de Radicar]:[Valor Ajuste Medición Posterior]])</f>
        <v>0</v>
      </c>
      <c r="Y30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9" spans="1:25" x14ac:dyDescent="0.25">
      <c r="A309" s="1" t="s">
        <v>1013</v>
      </c>
      <c r="B309" s="1"/>
      <c r="C309" s="1"/>
      <c r="D309" s="8"/>
      <c r="E309" s="1">
        <v>7</v>
      </c>
      <c r="F309" s="1">
        <v>2</v>
      </c>
      <c r="G309" s="1">
        <v>1</v>
      </c>
      <c r="H309" s="1"/>
      <c r="I309" s="6"/>
      <c r="J309" s="6"/>
      <c r="K309" s="6"/>
      <c r="L309" s="6"/>
      <c r="M309" s="6"/>
      <c r="N309" s="6"/>
      <c r="O309" s="6"/>
      <c r="P309" s="6"/>
      <c r="Q309" s="6"/>
      <c r="R309" s="6"/>
      <c r="S309" s="6"/>
      <c r="T309" s="6"/>
      <c r="U309" s="6"/>
      <c r="V309" s="6"/>
      <c r="W309" s="6"/>
      <c r="X309" s="7">
        <f>SUM(Deudores[[#This Row],[Pendientes de Radicar]:[Valor Ajuste Medición Posterior]])</f>
        <v>0</v>
      </c>
      <c r="Y30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0" spans="1:25" x14ac:dyDescent="0.25">
      <c r="A310" s="1" t="s">
        <v>1013</v>
      </c>
      <c r="B310" s="1"/>
      <c r="C310" s="1"/>
      <c r="D310" s="8"/>
      <c r="E310" s="1">
        <v>7</v>
      </c>
      <c r="F310" s="1">
        <v>2</v>
      </c>
      <c r="G310" s="1">
        <v>1</v>
      </c>
      <c r="H310" s="1"/>
      <c r="I310" s="6"/>
      <c r="J310" s="6"/>
      <c r="K310" s="6"/>
      <c r="L310" s="6"/>
      <c r="M310" s="6"/>
      <c r="N310" s="6"/>
      <c r="O310" s="6"/>
      <c r="P310" s="6"/>
      <c r="Q310" s="6"/>
      <c r="R310" s="6"/>
      <c r="S310" s="6"/>
      <c r="T310" s="6"/>
      <c r="U310" s="6"/>
      <c r="V310" s="6"/>
      <c r="W310" s="6"/>
      <c r="X310" s="7">
        <f>SUM(Deudores[[#This Row],[Pendientes de Radicar]:[Valor Ajuste Medición Posterior]])</f>
        <v>0</v>
      </c>
      <c r="Y31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1" spans="1:25" x14ac:dyDescent="0.25">
      <c r="A311" s="1" t="s">
        <v>1013</v>
      </c>
      <c r="B311" s="1"/>
      <c r="C311" s="1"/>
      <c r="D311" s="8"/>
      <c r="E311" s="1">
        <v>7</v>
      </c>
      <c r="F311" s="1">
        <v>2</v>
      </c>
      <c r="G311" s="1">
        <v>1</v>
      </c>
      <c r="H311" s="1"/>
      <c r="I311" s="6"/>
      <c r="J311" s="6"/>
      <c r="K311" s="6"/>
      <c r="L311" s="6"/>
      <c r="M311" s="6"/>
      <c r="N311" s="6"/>
      <c r="O311" s="6"/>
      <c r="P311" s="6"/>
      <c r="Q311" s="6"/>
      <c r="R311" s="6"/>
      <c r="S311" s="6"/>
      <c r="T311" s="6"/>
      <c r="U311" s="6"/>
      <c r="V311" s="6"/>
      <c r="W311" s="6"/>
      <c r="X311" s="7">
        <f>SUM(Deudores[[#This Row],[Pendientes de Radicar]:[Valor Ajuste Medición Posterior]])</f>
        <v>0</v>
      </c>
      <c r="Y31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2" spans="1:25" x14ac:dyDescent="0.25">
      <c r="A312" s="1" t="s">
        <v>1013</v>
      </c>
      <c r="B312" s="1"/>
      <c r="C312" s="1"/>
      <c r="D312" s="8"/>
      <c r="E312" s="1">
        <v>7</v>
      </c>
      <c r="F312" s="1">
        <v>2</v>
      </c>
      <c r="G312" s="1">
        <v>1</v>
      </c>
      <c r="H312" s="1"/>
      <c r="I312" s="6"/>
      <c r="J312" s="6"/>
      <c r="K312" s="6"/>
      <c r="L312" s="6"/>
      <c r="M312" s="6"/>
      <c r="N312" s="6"/>
      <c r="O312" s="6"/>
      <c r="P312" s="6"/>
      <c r="Q312" s="6"/>
      <c r="R312" s="6"/>
      <c r="S312" s="6"/>
      <c r="T312" s="6"/>
      <c r="U312" s="6"/>
      <c r="V312" s="6"/>
      <c r="W312" s="6"/>
      <c r="X312" s="7">
        <f>SUM(Deudores[[#This Row],[Pendientes de Radicar]:[Valor Ajuste Medición Posterior]])</f>
        <v>0</v>
      </c>
      <c r="Y31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3" spans="1:25" x14ac:dyDescent="0.25">
      <c r="A313" s="1" t="s">
        <v>1013</v>
      </c>
      <c r="B313" s="1"/>
      <c r="C313" s="1"/>
      <c r="D313" s="8"/>
      <c r="E313" s="1">
        <v>7</v>
      </c>
      <c r="F313" s="1">
        <v>2</v>
      </c>
      <c r="G313" s="1">
        <v>1</v>
      </c>
      <c r="H313" s="1"/>
      <c r="I313" s="6"/>
      <c r="J313" s="6"/>
      <c r="K313" s="6"/>
      <c r="L313" s="6"/>
      <c r="M313" s="6"/>
      <c r="N313" s="6"/>
      <c r="O313" s="6"/>
      <c r="P313" s="6"/>
      <c r="Q313" s="6"/>
      <c r="R313" s="6"/>
      <c r="S313" s="6"/>
      <c r="T313" s="6"/>
      <c r="U313" s="6"/>
      <c r="V313" s="6"/>
      <c r="W313" s="6"/>
      <c r="X313" s="7">
        <f>SUM(Deudores[[#This Row],[Pendientes de Radicar]:[Valor Ajuste Medición Posterior]])</f>
        <v>0</v>
      </c>
      <c r="Y31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4" spans="1:25" x14ac:dyDescent="0.25">
      <c r="A314" s="1" t="s">
        <v>1013</v>
      </c>
      <c r="B314" s="1"/>
      <c r="C314" s="1"/>
      <c r="D314" s="8"/>
      <c r="E314" s="1">
        <v>7</v>
      </c>
      <c r="F314" s="1">
        <v>2</v>
      </c>
      <c r="G314" s="1">
        <v>1</v>
      </c>
      <c r="H314" s="1"/>
      <c r="I314" s="6"/>
      <c r="J314" s="6"/>
      <c r="K314" s="6"/>
      <c r="L314" s="6"/>
      <c r="M314" s="6"/>
      <c r="N314" s="6"/>
      <c r="O314" s="6"/>
      <c r="P314" s="6"/>
      <c r="Q314" s="6"/>
      <c r="R314" s="6"/>
      <c r="S314" s="6"/>
      <c r="T314" s="6"/>
      <c r="U314" s="6"/>
      <c r="V314" s="6"/>
      <c r="W314" s="6"/>
      <c r="X314" s="7">
        <f>SUM(Deudores[[#This Row],[Pendientes de Radicar]:[Valor Ajuste Medición Posterior]])</f>
        <v>0</v>
      </c>
      <c r="Y31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5" spans="1:25" x14ac:dyDescent="0.25">
      <c r="A315" s="1" t="s">
        <v>1013</v>
      </c>
      <c r="B315" s="1"/>
      <c r="C315" s="1"/>
      <c r="D315" s="8"/>
      <c r="E315" s="1">
        <v>7</v>
      </c>
      <c r="F315" s="1">
        <v>2</v>
      </c>
      <c r="G315" s="1">
        <v>1</v>
      </c>
      <c r="H315" s="1"/>
      <c r="I315" s="6"/>
      <c r="J315" s="6"/>
      <c r="K315" s="6"/>
      <c r="L315" s="6"/>
      <c r="M315" s="6"/>
      <c r="N315" s="6"/>
      <c r="O315" s="6"/>
      <c r="P315" s="6"/>
      <c r="Q315" s="6"/>
      <c r="R315" s="6"/>
      <c r="S315" s="6"/>
      <c r="T315" s="6"/>
      <c r="U315" s="6"/>
      <c r="V315" s="6"/>
      <c r="W315" s="6"/>
      <c r="X315" s="7">
        <f>SUM(Deudores[[#This Row],[Pendientes de Radicar]:[Valor Ajuste Medición Posterior]])</f>
        <v>0</v>
      </c>
      <c r="Y31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6" spans="1:25" x14ac:dyDescent="0.25">
      <c r="A316" s="1" t="s">
        <v>1013</v>
      </c>
      <c r="B316" s="1"/>
      <c r="C316" s="1"/>
      <c r="D316" s="8"/>
      <c r="E316" s="1">
        <v>7</v>
      </c>
      <c r="F316" s="1">
        <v>2</v>
      </c>
      <c r="G316" s="1">
        <v>1</v>
      </c>
      <c r="H316" s="1"/>
      <c r="I316" s="6"/>
      <c r="J316" s="6"/>
      <c r="K316" s="6"/>
      <c r="L316" s="6"/>
      <c r="M316" s="6"/>
      <c r="N316" s="6"/>
      <c r="O316" s="6"/>
      <c r="P316" s="6"/>
      <c r="Q316" s="6"/>
      <c r="R316" s="6"/>
      <c r="S316" s="6"/>
      <c r="T316" s="6"/>
      <c r="U316" s="6"/>
      <c r="V316" s="6"/>
      <c r="W316" s="6"/>
      <c r="X316" s="7">
        <f>SUM(Deudores[[#This Row],[Pendientes de Radicar]:[Valor Ajuste Medición Posterior]])</f>
        <v>0</v>
      </c>
      <c r="Y31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7" spans="1:25" x14ac:dyDescent="0.25">
      <c r="A317" s="1" t="s">
        <v>1013</v>
      </c>
      <c r="B317" s="1"/>
      <c r="C317" s="1"/>
      <c r="D317" s="8"/>
      <c r="E317" s="1">
        <v>7</v>
      </c>
      <c r="F317" s="1">
        <v>2</v>
      </c>
      <c r="G317" s="1">
        <v>1</v>
      </c>
      <c r="H317" s="1"/>
      <c r="I317" s="6"/>
      <c r="J317" s="6"/>
      <c r="K317" s="6"/>
      <c r="L317" s="6"/>
      <c r="M317" s="6"/>
      <c r="N317" s="6"/>
      <c r="O317" s="6"/>
      <c r="P317" s="6"/>
      <c r="Q317" s="6"/>
      <c r="R317" s="6"/>
      <c r="S317" s="6"/>
      <c r="T317" s="6"/>
      <c r="U317" s="6"/>
      <c r="V317" s="6"/>
      <c r="W317" s="6"/>
      <c r="X317" s="7">
        <f>SUM(Deudores[[#This Row],[Pendientes de Radicar]:[Valor Ajuste Medición Posterior]])</f>
        <v>0</v>
      </c>
      <c r="Y31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8" spans="1:25" x14ac:dyDescent="0.25">
      <c r="A318" s="1" t="s">
        <v>1013</v>
      </c>
      <c r="B318" s="1"/>
      <c r="C318" s="1"/>
      <c r="D318" s="8"/>
      <c r="E318" s="1">
        <v>7</v>
      </c>
      <c r="F318" s="1">
        <v>2</v>
      </c>
      <c r="G318" s="1">
        <v>1</v>
      </c>
      <c r="H318" s="1"/>
      <c r="I318" s="6"/>
      <c r="J318" s="6"/>
      <c r="K318" s="6"/>
      <c r="L318" s="6"/>
      <c r="M318" s="6"/>
      <c r="N318" s="6"/>
      <c r="O318" s="6"/>
      <c r="P318" s="6"/>
      <c r="Q318" s="6"/>
      <c r="R318" s="6"/>
      <c r="S318" s="6"/>
      <c r="T318" s="6"/>
      <c r="U318" s="6"/>
      <c r="V318" s="6"/>
      <c r="W318" s="6"/>
      <c r="X318" s="7">
        <f>SUM(Deudores[[#This Row],[Pendientes de Radicar]:[Valor Ajuste Medición Posterior]])</f>
        <v>0</v>
      </c>
      <c r="Y31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9" spans="1:25" x14ac:dyDescent="0.25">
      <c r="A319" s="1" t="s">
        <v>1013</v>
      </c>
      <c r="B319" s="1"/>
      <c r="C319" s="1"/>
      <c r="D319" s="8"/>
      <c r="E319" s="1">
        <v>7</v>
      </c>
      <c r="F319" s="1">
        <v>2</v>
      </c>
      <c r="G319" s="1">
        <v>1</v>
      </c>
      <c r="H319" s="1"/>
      <c r="I319" s="6"/>
      <c r="J319" s="6"/>
      <c r="K319" s="6"/>
      <c r="L319" s="6"/>
      <c r="M319" s="6"/>
      <c r="N319" s="6"/>
      <c r="O319" s="6"/>
      <c r="P319" s="6"/>
      <c r="Q319" s="6"/>
      <c r="R319" s="6"/>
      <c r="S319" s="6"/>
      <c r="T319" s="6"/>
      <c r="U319" s="6"/>
      <c r="V319" s="6"/>
      <c r="W319" s="6"/>
      <c r="X319" s="7">
        <f>SUM(Deudores[[#This Row],[Pendientes de Radicar]:[Valor Ajuste Medición Posterior]])</f>
        <v>0</v>
      </c>
      <c r="Y31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0" spans="1:25" x14ac:dyDescent="0.25">
      <c r="A320" s="1" t="s">
        <v>1013</v>
      </c>
      <c r="B320" s="1"/>
      <c r="C320" s="1"/>
      <c r="D320" s="8"/>
      <c r="E320" s="1">
        <v>7</v>
      </c>
      <c r="F320" s="1">
        <v>2</v>
      </c>
      <c r="G320" s="1">
        <v>1</v>
      </c>
      <c r="H320" s="1"/>
      <c r="I320" s="6"/>
      <c r="J320" s="6"/>
      <c r="K320" s="6"/>
      <c r="L320" s="6"/>
      <c r="M320" s="6"/>
      <c r="N320" s="6"/>
      <c r="O320" s="6"/>
      <c r="P320" s="6"/>
      <c r="Q320" s="6"/>
      <c r="R320" s="6"/>
      <c r="S320" s="6"/>
      <c r="T320" s="6"/>
      <c r="U320" s="6"/>
      <c r="V320" s="6"/>
      <c r="W320" s="6"/>
      <c r="X320" s="7">
        <f>SUM(Deudores[[#This Row],[Pendientes de Radicar]:[Valor Ajuste Medición Posterior]])</f>
        <v>0</v>
      </c>
      <c r="Y32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1" spans="1:25" x14ac:dyDescent="0.25">
      <c r="A321" s="1" t="s">
        <v>1013</v>
      </c>
      <c r="B321" s="1"/>
      <c r="C321" s="1"/>
      <c r="D321" s="8"/>
      <c r="E321" s="1">
        <v>7</v>
      </c>
      <c r="F321" s="1">
        <v>2</v>
      </c>
      <c r="G321" s="1">
        <v>1</v>
      </c>
      <c r="H321" s="1"/>
      <c r="I321" s="6"/>
      <c r="J321" s="6"/>
      <c r="K321" s="6"/>
      <c r="L321" s="6"/>
      <c r="M321" s="6"/>
      <c r="N321" s="6"/>
      <c r="O321" s="6"/>
      <c r="P321" s="6"/>
      <c r="Q321" s="6"/>
      <c r="R321" s="6"/>
      <c r="S321" s="6"/>
      <c r="T321" s="6"/>
      <c r="U321" s="6"/>
      <c r="V321" s="6"/>
      <c r="W321" s="6"/>
      <c r="X321" s="7">
        <f>SUM(Deudores[[#This Row],[Pendientes de Radicar]:[Valor Ajuste Medición Posterior]])</f>
        <v>0</v>
      </c>
      <c r="Y32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2" spans="1:25" x14ac:dyDescent="0.25">
      <c r="A322" s="1" t="s">
        <v>1013</v>
      </c>
      <c r="B322" s="1"/>
      <c r="C322" s="1"/>
      <c r="D322" s="8"/>
      <c r="E322" s="1">
        <v>7</v>
      </c>
      <c r="F322" s="1">
        <v>2</v>
      </c>
      <c r="G322" s="1">
        <v>1</v>
      </c>
      <c r="H322" s="1"/>
      <c r="I322" s="6"/>
      <c r="J322" s="6"/>
      <c r="K322" s="6"/>
      <c r="L322" s="6"/>
      <c r="M322" s="6"/>
      <c r="N322" s="6"/>
      <c r="O322" s="6"/>
      <c r="P322" s="6"/>
      <c r="Q322" s="6"/>
      <c r="R322" s="6"/>
      <c r="S322" s="6"/>
      <c r="T322" s="6"/>
      <c r="U322" s="6"/>
      <c r="V322" s="6"/>
      <c r="W322" s="6"/>
      <c r="X322" s="7">
        <f>SUM(Deudores[[#This Row],[Pendientes de Radicar]:[Valor Ajuste Medición Posterior]])</f>
        <v>0</v>
      </c>
      <c r="Y32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3" spans="1:25" x14ac:dyDescent="0.25">
      <c r="A323" s="1" t="s">
        <v>1013</v>
      </c>
      <c r="B323" s="1"/>
      <c r="C323" s="1"/>
      <c r="D323" s="8"/>
      <c r="E323" s="1">
        <v>7</v>
      </c>
      <c r="F323" s="1">
        <v>2</v>
      </c>
      <c r="G323" s="1">
        <v>1</v>
      </c>
      <c r="H323" s="1"/>
      <c r="I323" s="6"/>
      <c r="J323" s="6"/>
      <c r="K323" s="6"/>
      <c r="L323" s="6"/>
      <c r="M323" s="6"/>
      <c r="N323" s="6"/>
      <c r="O323" s="6"/>
      <c r="P323" s="6"/>
      <c r="Q323" s="6"/>
      <c r="R323" s="6"/>
      <c r="S323" s="6"/>
      <c r="T323" s="6"/>
      <c r="U323" s="6"/>
      <c r="V323" s="6"/>
      <c r="W323" s="6"/>
      <c r="X323" s="7">
        <f>SUM(Deudores[[#This Row],[Pendientes de Radicar]:[Valor Ajuste Medición Posterior]])</f>
        <v>0</v>
      </c>
      <c r="Y32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4" spans="1:25" x14ac:dyDescent="0.25">
      <c r="A324" s="1" t="s">
        <v>1013</v>
      </c>
      <c r="B324" s="1"/>
      <c r="C324" s="1"/>
      <c r="D324" s="8"/>
      <c r="E324" s="1">
        <v>7</v>
      </c>
      <c r="F324" s="1">
        <v>2</v>
      </c>
      <c r="G324" s="1">
        <v>1</v>
      </c>
      <c r="H324" s="1"/>
      <c r="I324" s="6"/>
      <c r="J324" s="6"/>
      <c r="K324" s="6"/>
      <c r="L324" s="6"/>
      <c r="M324" s="6"/>
      <c r="N324" s="6"/>
      <c r="O324" s="6"/>
      <c r="P324" s="6"/>
      <c r="Q324" s="6"/>
      <c r="R324" s="6"/>
      <c r="S324" s="6"/>
      <c r="T324" s="6"/>
      <c r="U324" s="6"/>
      <c r="V324" s="6"/>
      <c r="W324" s="6"/>
      <c r="X324" s="7">
        <f>SUM(Deudores[[#This Row],[Pendientes de Radicar]:[Valor Ajuste Medición Posterior]])</f>
        <v>0</v>
      </c>
      <c r="Y32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5" spans="1:25" x14ac:dyDescent="0.25">
      <c r="A325" s="1" t="s">
        <v>1013</v>
      </c>
      <c r="B325" s="1"/>
      <c r="C325" s="1"/>
      <c r="D325" s="8"/>
      <c r="E325" s="1">
        <v>7</v>
      </c>
      <c r="F325" s="1">
        <v>2</v>
      </c>
      <c r="G325" s="1">
        <v>1</v>
      </c>
      <c r="H325" s="1"/>
      <c r="I325" s="6"/>
      <c r="J325" s="6"/>
      <c r="K325" s="6"/>
      <c r="L325" s="6"/>
      <c r="M325" s="6"/>
      <c r="N325" s="6"/>
      <c r="O325" s="6"/>
      <c r="P325" s="6"/>
      <c r="Q325" s="6"/>
      <c r="R325" s="6"/>
      <c r="S325" s="6"/>
      <c r="T325" s="6"/>
      <c r="U325" s="6"/>
      <c r="V325" s="6"/>
      <c r="W325" s="6"/>
      <c r="X325" s="7">
        <f>SUM(Deudores[[#This Row],[Pendientes de Radicar]:[Valor Ajuste Medición Posterior]])</f>
        <v>0</v>
      </c>
      <c r="Y32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6" spans="1:25" x14ac:dyDescent="0.25">
      <c r="A326" s="1" t="s">
        <v>1013</v>
      </c>
      <c r="B326" s="1"/>
      <c r="C326" s="1"/>
      <c r="D326" s="8"/>
      <c r="E326" s="1">
        <v>7</v>
      </c>
      <c r="F326" s="1">
        <v>2</v>
      </c>
      <c r="G326" s="1">
        <v>1</v>
      </c>
      <c r="H326" s="1"/>
      <c r="I326" s="6"/>
      <c r="J326" s="6"/>
      <c r="K326" s="6"/>
      <c r="L326" s="6"/>
      <c r="M326" s="6"/>
      <c r="N326" s="6"/>
      <c r="O326" s="6"/>
      <c r="P326" s="6"/>
      <c r="Q326" s="6"/>
      <c r="R326" s="6"/>
      <c r="S326" s="6"/>
      <c r="T326" s="6"/>
      <c r="U326" s="6"/>
      <c r="V326" s="6"/>
      <c r="W326" s="6"/>
      <c r="X326" s="7">
        <f>SUM(Deudores[[#This Row],[Pendientes de Radicar]:[Valor Ajuste Medición Posterior]])</f>
        <v>0</v>
      </c>
      <c r="Y32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7" spans="1:25" x14ac:dyDescent="0.25">
      <c r="A327" s="1" t="s">
        <v>1013</v>
      </c>
      <c r="B327" s="1"/>
      <c r="C327" s="1"/>
      <c r="D327" s="8"/>
      <c r="E327" s="1">
        <v>7</v>
      </c>
      <c r="F327" s="1">
        <v>2</v>
      </c>
      <c r="G327" s="1">
        <v>1</v>
      </c>
      <c r="H327" s="1"/>
      <c r="I327" s="6"/>
      <c r="J327" s="6"/>
      <c r="K327" s="6"/>
      <c r="L327" s="6"/>
      <c r="M327" s="6"/>
      <c r="N327" s="6"/>
      <c r="O327" s="6"/>
      <c r="P327" s="6"/>
      <c r="Q327" s="6"/>
      <c r="R327" s="6"/>
      <c r="S327" s="6"/>
      <c r="T327" s="6"/>
      <c r="U327" s="6"/>
      <c r="V327" s="6"/>
      <c r="W327" s="6"/>
      <c r="X327" s="7">
        <f>SUM(Deudores[[#This Row],[Pendientes de Radicar]:[Valor Ajuste Medición Posterior]])</f>
        <v>0</v>
      </c>
      <c r="Y32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8" spans="1:25" x14ac:dyDescent="0.25">
      <c r="A328" s="1" t="s">
        <v>1013</v>
      </c>
      <c r="B328" s="1"/>
      <c r="C328" s="1"/>
      <c r="D328" s="8"/>
      <c r="E328" s="1">
        <v>7</v>
      </c>
      <c r="F328" s="1">
        <v>2</v>
      </c>
      <c r="G328" s="1">
        <v>1</v>
      </c>
      <c r="H328" s="1"/>
      <c r="I328" s="6"/>
      <c r="J328" s="6"/>
      <c r="K328" s="6"/>
      <c r="L328" s="6"/>
      <c r="M328" s="6"/>
      <c r="N328" s="6"/>
      <c r="O328" s="6"/>
      <c r="P328" s="6"/>
      <c r="Q328" s="6"/>
      <c r="R328" s="6"/>
      <c r="S328" s="6"/>
      <c r="T328" s="6"/>
      <c r="U328" s="6"/>
      <c r="V328" s="6"/>
      <c r="W328" s="6"/>
      <c r="X328" s="7">
        <f>SUM(Deudores[[#This Row],[Pendientes de Radicar]:[Valor Ajuste Medición Posterior]])</f>
        <v>0</v>
      </c>
      <c r="Y32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9" spans="1:25" x14ac:dyDescent="0.25">
      <c r="A329" s="1" t="s">
        <v>1013</v>
      </c>
      <c r="B329" s="1"/>
      <c r="C329" s="1"/>
      <c r="D329" s="8"/>
      <c r="E329" s="1">
        <v>7</v>
      </c>
      <c r="F329" s="1">
        <v>2</v>
      </c>
      <c r="G329" s="1">
        <v>1</v>
      </c>
      <c r="H329" s="1"/>
      <c r="I329" s="6"/>
      <c r="J329" s="6"/>
      <c r="K329" s="6"/>
      <c r="L329" s="6"/>
      <c r="M329" s="6"/>
      <c r="N329" s="6"/>
      <c r="O329" s="6"/>
      <c r="P329" s="6"/>
      <c r="Q329" s="6"/>
      <c r="R329" s="6"/>
      <c r="S329" s="6"/>
      <c r="T329" s="6"/>
      <c r="U329" s="6"/>
      <c r="V329" s="6"/>
      <c r="W329" s="6"/>
      <c r="X329" s="7">
        <f>SUM(Deudores[[#This Row],[Pendientes de Radicar]:[Valor Ajuste Medición Posterior]])</f>
        <v>0</v>
      </c>
      <c r="Y32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0" spans="1:25" x14ac:dyDescent="0.25">
      <c r="A330" s="1" t="s">
        <v>1013</v>
      </c>
      <c r="B330" s="1"/>
      <c r="C330" s="1"/>
      <c r="D330" s="8"/>
      <c r="E330" s="1">
        <v>7</v>
      </c>
      <c r="F330" s="1">
        <v>2</v>
      </c>
      <c r="G330" s="1">
        <v>1</v>
      </c>
      <c r="H330" s="1"/>
      <c r="I330" s="6"/>
      <c r="J330" s="6"/>
      <c r="K330" s="6"/>
      <c r="L330" s="6"/>
      <c r="M330" s="6"/>
      <c r="N330" s="6"/>
      <c r="O330" s="6"/>
      <c r="P330" s="6"/>
      <c r="Q330" s="6"/>
      <c r="R330" s="6"/>
      <c r="S330" s="6"/>
      <c r="T330" s="6"/>
      <c r="U330" s="6"/>
      <c r="V330" s="6"/>
      <c r="W330" s="6"/>
      <c r="X330" s="7">
        <f>SUM(Deudores[[#This Row],[Pendientes de Radicar]:[Valor Ajuste Medición Posterior]])</f>
        <v>0</v>
      </c>
      <c r="Y33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1" spans="1:25" x14ac:dyDescent="0.25">
      <c r="A331" s="1" t="s">
        <v>1013</v>
      </c>
      <c r="B331" s="1"/>
      <c r="C331" s="1"/>
      <c r="D331" s="8"/>
      <c r="E331" s="1">
        <v>7</v>
      </c>
      <c r="F331" s="1">
        <v>2</v>
      </c>
      <c r="G331" s="1">
        <v>1</v>
      </c>
      <c r="H331" s="1"/>
      <c r="I331" s="6"/>
      <c r="J331" s="6"/>
      <c r="K331" s="6"/>
      <c r="L331" s="6"/>
      <c r="M331" s="6"/>
      <c r="N331" s="6"/>
      <c r="O331" s="6"/>
      <c r="P331" s="6"/>
      <c r="Q331" s="6"/>
      <c r="R331" s="6"/>
      <c r="S331" s="6"/>
      <c r="T331" s="6"/>
      <c r="U331" s="6"/>
      <c r="V331" s="6"/>
      <c r="W331" s="6"/>
      <c r="X331" s="7">
        <f>SUM(Deudores[[#This Row],[Pendientes de Radicar]:[Valor Ajuste Medición Posterior]])</f>
        <v>0</v>
      </c>
      <c r="Y33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2" spans="1:25" x14ac:dyDescent="0.25">
      <c r="A332" s="1" t="s">
        <v>1013</v>
      </c>
      <c r="B332" s="1"/>
      <c r="C332" s="1"/>
      <c r="D332" s="8"/>
      <c r="E332" s="1">
        <v>7</v>
      </c>
      <c r="F332" s="1">
        <v>2</v>
      </c>
      <c r="G332" s="1">
        <v>1</v>
      </c>
      <c r="H332" s="1"/>
      <c r="I332" s="6"/>
      <c r="J332" s="6"/>
      <c r="K332" s="6"/>
      <c r="L332" s="6"/>
      <c r="M332" s="6"/>
      <c r="N332" s="6"/>
      <c r="O332" s="6"/>
      <c r="P332" s="6"/>
      <c r="Q332" s="6"/>
      <c r="R332" s="6"/>
      <c r="S332" s="6"/>
      <c r="T332" s="6"/>
      <c r="U332" s="6"/>
      <c r="V332" s="6"/>
      <c r="W332" s="6"/>
      <c r="X332" s="7">
        <f>SUM(Deudores[[#This Row],[Pendientes de Radicar]:[Valor Ajuste Medición Posterior]])</f>
        <v>0</v>
      </c>
      <c r="Y33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3" spans="1:25" x14ac:dyDescent="0.25">
      <c r="A333" s="1" t="s">
        <v>1013</v>
      </c>
      <c r="B333" s="1"/>
      <c r="C333" s="1"/>
      <c r="D333" s="8"/>
      <c r="E333" s="1">
        <v>7</v>
      </c>
      <c r="F333" s="1">
        <v>2</v>
      </c>
      <c r="G333" s="1">
        <v>1</v>
      </c>
      <c r="H333" s="1"/>
      <c r="I333" s="6"/>
      <c r="J333" s="6"/>
      <c r="K333" s="6"/>
      <c r="L333" s="6"/>
      <c r="M333" s="6"/>
      <c r="N333" s="6"/>
      <c r="O333" s="6"/>
      <c r="P333" s="6"/>
      <c r="Q333" s="6"/>
      <c r="R333" s="6"/>
      <c r="S333" s="6"/>
      <c r="T333" s="6"/>
      <c r="U333" s="6"/>
      <c r="V333" s="6"/>
      <c r="W333" s="6"/>
      <c r="X333" s="7">
        <f>SUM(Deudores[[#This Row],[Pendientes de Radicar]:[Valor Ajuste Medición Posterior]])</f>
        <v>0</v>
      </c>
      <c r="Y33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4" spans="1:25" x14ac:dyDescent="0.25">
      <c r="A334" s="1" t="s">
        <v>1013</v>
      </c>
      <c r="B334" s="1"/>
      <c r="C334" s="1"/>
      <c r="D334" s="8"/>
      <c r="E334" s="1">
        <v>7</v>
      </c>
      <c r="F334" s="1">
        <v>2</v>
      </c>
      <c r="G334" s="1">
        <v>1</v>
      </c>
      <c r="H334" s="1"/>
      <c r="I334" s="6"/>
      <c r="J334" s="6"/>
      <c r="K334" s="6"/>
      <c r="L334" s="6"/>
      <c r="M334" s="6"/>
      <c r="N334" s="6"/>
      <c r="O334" s="6"/>
      <c r="P334" s="6"/>
      <c r="Q334" s="6"/>
      <c r="R334" s="6"/>
      <c r="S334" s="6"/>
      <c r="T334" s="6"/>
      <c r="U334" s="6"/>
      <c r="V334" s="6"/>
      <c r="W334" s="6"/>
      <c r="X334" s="7">
        <f>SUM(Deudores[[#This Row],[Pendientes de Radicar]:[Valor Ajuste Medición Posterior]])</f>
        <v>0</v>
      </c>
      <c r="Y33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5" spans="1:25" x14ac:dyDescent="0.25">
      <c r="A335" s="1" t="s">
        <v>1013</v>
      </c>
      <c r="B335" s="1"/>
      <c r="C335" s="1"/>
      <c r="D335" s="8"/>
      <c r="E335" s="1">
        <v>7</v>
      </c>
      <c r="F335" s="1">
        <v>2</v>
      </c>
      <c r="G335" s="1">
        <v>1</v>
      </c>
      <c r="H335" s="1"/>
      <c r="I335" s="6"/>
      <c r="J335" s="6"/>
      <c r="K335" s="6"/>
      <c r="L335" s="6"/>
      <c r="M335" s="6"/>
      <c r="N335" s="6"/>
      <c r="O335" s="6"/>
      <c r="P335" s="6"/>
      <c r="Q335" s="6"/>
      <c r="R335" s="6"/>
      <c r="S335" s="6"/>
      <c r="T335" s="6"/>
      <c r="U335" s="6"/>
      <c r="V335" s="6"/>
      <c r="W335" s="6"/>
      <c r="X335" s="7">
        <f>SUM(Deudores[[#This Row],[Pendientes de Radicar]:[Valor Ajuste Medición Posterior]])</f>
        <v>0</v>
      </c>
      <c r="Y33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6" spans="1:25" x14ac:dyDescent="0.25">
      <c r="A336" s="1" t="s">
        <v>1013</v>
      </c>
      <c r="B336" s="1"/>
      <c r="C336" s="1"/>
      <c r="D336" s="8"/>
      <c r="E336" s="1">
        <v>7</v>
      </c>
      <c r="F336" s="1">
        <v>2</v>
      </c>
      <c r="G336" s="1">
        <v>1</v>
      </c>
      <c r="H336" s="1"/>
      <c r="I336" s="6"/>
      <c r="J336" s="6"/>
      <c r="K336" s="6"/>
      <c r="L336" s="6"/>
      <c r="M336" s="6"/>
      <c r="N336" s="6"/>
      <c r="O336" s="6"/>
      <c r="P336" s="6"/>
      <c r="Q336" s="6"/>
      <c r="R336" s="6"/>
      <c r="S336" s="6"/>
      <c r="T336" s="6"/>
      <c r="U336" s="6"/>
      <c r="V336" s="6"/>
      <c r="W336" s="6"/>
      <c r="X336" s="7">
        <f>SUM(Deudores[[#This Row],[Pendientes de Radicar]:[Valor Ajuste Medición Posterior]])</f>
        <v>0</v>
      </c>
      <c r="Y33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7" spans="1:25" x14ac:dyDescent="0.25">
      <c r="A337" s="1" t="s">
        <v>1013</v>
      </c>
      <c r="B337" s="1"/>
      <c r="C337" s="1"/>
      <c r="D337" s="8"/>
      <c r="E337" s="1">
        <v>7</v>
      </c>
      <c r="F337" s="1">
        <v>2</v>
      </c>
      <c r="G337" s="1">
        <v>1</v>
      </c>
      <c r="H337" s="1"/>
      <c r="I337" s="6"/>
      <c r="J337" s="6"/>
      <c r="K337" s="6"/>
      <c r="L337" s="6"/>
      <c r="M337" s="6"/>
      <c r="N337" s="6"/>
      <c r="O337" s="6"/>
      <c r="P337" s="6"/>
      <c r="Q337" s="6"/>
      <c r="R337" s="6"/>
      <c r="S337" s="6"/>
      <c r="T337" s="6"/>
      <c r="U337" s="6"/>
      <c r="V337" s="6"/>
      <c r="W337" s="6"/>
      <c r="X337" s="7">
        <f>SUM(Deudores[[#This Row],[Pendientes de Radicar]:[Valor Ajuste Medición Posterior]])</f>
        <v>0</v>
      </c>
      <c r="Y33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8" spans="1:25" x14ac:dyDescent="0.25">
      <c r="A338" s="1" t="s">
        <v>1013</v>
      </c>
      <c r="B338" s="1"/>
      <c r="C338" s="1"/>
      <c r="D338" s="8"/>
      <c r="E338" s="1">
        <v>7</v>
      </c>
      <c r="F338" s="1">
        <v>2</v>
      </c>
      <c r="G338" s="1">
        <v>1</v>
      </c>
      <c r="H338" s="1"/>
      <c r="I338" s="6"/>
      <c r="J338" s="6"/>
      <c r="K338" s="6"/>
      <c r="L338" s="6"/>
      <c r="M338" s="6"/>
      <c r="N338" s="6"/>
      <c r="O338" s="6"/>
      <c r="P338" s="6"/>
      <c r="Q338" s="6"/>
      <c r="R338" s="6"/>
      <c r="S338" s="6"/>
      <c r="T338" s="6"/>
      <c r="U338" s="6"/>
      <c r="V338" s="6"/>
      <c r="W338" s="6"/>
      <c r="X338" s="7">
        <f>SUM(Deudores[[#This Row],[Pendientes de Radicar]:[Valor Ajuste Medición Posterior]])</f>
        <v>0</v>
      </c>
      <c r="Y33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9" spans="1:25" x14ac:dyDescent="0.25">
      <c r="A339" s="1" t="s">
        <v>1013</v>
      </c>
      <c r="B339" s="1"/>
      <c r="C339" s="1"/>
      <c r="D339" s="8"/>
      <c r="E339" s="1">
        <v>7</v>
      </c>
      <c r="F339" s="1">
        <v>2</v>
      </c>
      <c r="G339" s="1">
        <v>1</v>
      </c>
      <c r="H339" s="1"/>
      <c r="I339" s="6"/>
      <c r="J339" s="6"/>
      <c r="K339" s="6"/>
      <c r="L339" s="6"/>
      <c r="M339" s="6"/>
      <c r="N339" s="6"/>
      <c r="O339" s="6"/>
      <c r="P339" s="6"/>
      <c r="Q339" s="6"/>
      <c r="R339" s="6"/>
      <c r="S339" s="6"/>
      <c r="T339" s="6"/>
      <c r="U339" s="6"/>
      <c r="V339" s="6"/>
      <c r="W339" s="6"/>
      <c r="X339" s="7">
        <f>SUM(Deudores[[#This Row],[Pendientes de Radicar]:[Valor Ajuste Medición Posterior]])</f>
        <v>0</v>
      </c>
      <c r="Y33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0" spans="1:25" x14ac:dyDescent="0.25">
      <c r="A340" s="1" t="s">
        <v>1013</v>
      </c>
      <c r="B340" s="1"/>
      <c r="C340" s="1"/>
      <c r="D340" s="8"/>
      <c r="E340" s="1">
        <v>7</v>
      </c>
      <c r="F340" s="1">
        <v>2</v>
      </c>
      <c r="G340" s="1">
        <v>1</v>
      </c>
      <c r="H340" s="1"/>
      <c r="I340" s="6"/>
      <c r="J340" s="6"/>
      <c r="K340" s="6"/>
      <c r="L340" s="6"/>
      <c r="M340" s="6"/>
      <c r="N340" s="6"/>
      <c r="O340" s="6"/>
      <c r="P340" s="6"/>
      <c r="Q340" s="6"/>
      <c r="R340" s="6"/>
      <c r="S340" s="6"/>
      <c r="T340" s="6"/>
      <c r="U340" s="6"/>
      <c r="V340" s="6"/>
      <c r="W340" s="6"/>
      <c r="X340" s="7">
        <f>SUM(Deudores[[#This Row],[Pendientes de Radicar]:[Valor Ajuste Medición Posterior]])</f>
        <v>0</v>
      </c>
      <c r="Y34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1" spans="1:25" x14ac:dyDescent="0.25">
      <c r="A341" s="1" t="s">
        <v>1013</v>
      </c>
      <c r="B341" s="1"/>
      <c r="C341" s="1"/>
      <c r="D341" s="8"/>
      <c r="E341" s="1">
        <v>7</v>
      </c>
      <c r="F341" s="1">
        <v>2</v>
      </c>
      <c r="G341" s="1">
        <v>1</v>
      </c>
      <c r="H341" s="1"/>
      <c r="I341" s="6"/>
      <c r="J341" s="6"/>
      <c r="K341" s="6"/>
      <c r="L341" s="6"/>
      <c r="M341" s="6"/>
      <c r="N341" s="6"/>
      <c r="O341" s="6"/>
      <c r="P341" s="6"/>
      <c r="Q341" s="6"/>
      <c r="R341" s="6"/>
      <c r="S341" s="6"/>
      <c r="T341" s="6"/>
      <c r="U341" s="6"/>
      <c r="V341" s="6"/>
      <c r="W341" s="6"/>
      <c r="X341" s="7">
        <f>SUM(Deudores[[#This Row],[Pendientes de Radicar]:[Valor Ajuste Medición Posterior]])</f>
        <v>0</v>
      </c>
      <c r="Y34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2" spans="1:25" x14ac:dyDescent="0.25">
      <c r="A342" s="1" t="s">
        <v>1013</v>
      </c>
      <c r="B342" s="1"/>
      <c r="C342" s="1"/>
      <c r="D342" s="8"/>
      <c r="E342" s="1">
        <v>7</v>
      </c>
      <c r="F342" s="1">
        <v>2</v>
      </c>
      <c r="G342" s="1">
        <v>1</v>
      </c>
      <c r="H342" s="1"/>
      <c r="I342" s="6"/>
      <c r="J342" s="6"/>
      <c r="K342" s="6"/>
      <c r="L342" s="6"/>
      <c r="M342" s="6"/>
      <c r="N342" s="6"/>
      <c r="O342" s="6"/>
      <c r="P342" s="6"/>
      <c r="Q342" s="6"/>
      <c r="R342" s="6"/>
      <c r="S342" s="6"/>
      <c r="T342" s="6"/>
      <c r="U342" s="6"/>
      <c r="V342" s="6"/>
      <c r="W342" s="6"/>
      <c r="X342" s="7">
        <f>SUM(Deudores[[#This Row],[Pendientes de Radicar]:[Valor Ajuste Medición Posterior]])</f>
        <v>0</v>
      </c>
      <c r="Y34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3" spans="1:25" x14ac:dyDescent="0.25">
      <c r="A343" s="1" t="s">
        <v>1013</v>
      </c>
      <c r="B343" s="1"/>
      <c r="C343" s="1"/>
      <c r="D343" s="8"/>
      <c r="E343" s="1">
        <v>7</v>
      </c>
      <c r="F343" s="1">
        <v>2</v>
      </c>
      <c r="G343" s="1">
        <v>1</v>
      </c>
      <c r="H343" s="1"/>
      <c r="I343" s="6"/>
      <c r="J343" s="6"/>
      <c r="K343" s="6"/>
      <c r="L343" s="6"/>
      <c r="M343" s="6"/>
      <c r="N343" s="6"/>
      <c r="O343" s="6"/>
      <c r="P343" s="6"/>
      <c r="Q343" s="6"/>
      <c r="R343" s="6"/>
      <c r="S343" s="6"/>
      <c r="T343" s="6"/>
      <c r="U343" s="6"/>
      <c r="V343" s="6"/>
      <c r="W343" s="6"/>
      <c r="X343" s="7">
        <f>SUM(Deudores[[#This Row],[Pendientes de Radicar]:[Valor Ajuste Medición Posterior]])</f>
        <v>0</v>
      </c>
      <c r="Y34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4" spans="1:25" x14ac:dyDescent="0.25">
      <c r="A344" s="1" t="s">
        <v>1013</v>
      </c>
      <c r="B344" s="1"/>
      <c r="C344" s="1"/>
      <c r="D344" s="8"/>
      <c r="E344" s="1">
        <v>7</v>
      </c>
      <c r="F344" s="1">
        <v>2</v>
      </c>
      <c r="G344" s="1">
        <v>1</v>
      </c>
      <c r="H344" s="1"/>
      <c r="I344" s="6"/>
      <c r="J344" s="6"/>
      <c r="K344" s="6"/>
      <c r="L344" s="6"/>
      <c r="M344" s="6"/>
      <c r="N344" s="6"/>
      <c r="O344" s="6"/>
      <c r="P344" s="6"/>
      <c r="Q344" s="6"/>
      <c r="R344" s="6"/>
      <c r="S344" s="6"/>
      <c r="T344" s="6"/>
      <c r="U344" s="6"/>
      <c r="V344" s="6"/>
      <c r="W344" s="6"/>
      <c r="X344" s="7">
        <f>SUM(Deudores[[#This Row],[Pendientes de Radicar]:[Valor Ajuste Medición Posterior]])</f>
        <v>0</v>
      </c>
      <c r="Y34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5" spans="1:25" x14ac:dyDescent="0.25">
      <c r="A345" s="1" t="s">
        <v>1013</v>
      </c>
      <c r="B345" s="1"/>
      <c r="C345" s="1"/>
      <c r="D345" s="8"/>
      <c r="E345" s="1">
        <v>7</v>
      </c>
      <c r="F345" s="1">
        <v>2</v>
      </c>
      <c r="G345" s="1">
        <v>1</v>
      </c>
      <c r="H345" s="1"/>
      <c r="I345" s="6"/>
      <c r="J345" s="6"/>
      <c r="K345" s="6"/>
      <c r="L345" s="6"/>
      <c r="M345" s="6"/>
      <c r="N345" s="6"/>
      <c r="O345" s="6"/>
      <c r="P345" s="6"/>
      <c r="Q345" s="6"/>
      <c r="R345" s="6"/>
      <c r="S345" s="6"/>
      <c r="T345" s="6"/>
      <c r="U345" s="6"/>
      <c r="V345" s="6"/>
      <c r="W345" s="6"/>
      <c r="X345" s="7">
        <f>SUM(Deudores[[#This Row],[Pendientes de Radicar]:[Valor Ajuste Medición Posterior]])</f>
        <v>0</v>
      </c>
      <c r="Y34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6" spans="1:25" x14ac:dyDescent="0.25">
      <c r="A346" s="1" t="s">
        <v>1013</v>
      </c>
      <c r="B346" s="1"/>
      <c r="C346" s="1"/>
      <c r="D346" s="8"/>
      <c r="E346" s="1">
        <v>7</v>
      </c>
      <c r="F346" s="1">
        <v>2</v>
      </c>
      <c r="G346" s="1">
        <v>1</v>
      </c>
      <c r="H346" s="1"/>
      <c r="I346" s="6"/>
      <c r="J346" s="6"/>
      <c r="K346" s="6"/>
      <c r="L346" s="6"/>
      <c r="M346" s="6"/>
      <c r="N346" s="6"/>
      <c r="O346" s="6"/>
      <c r="P346" s="6"/>
      <c r="Q346" s="6"/>
      <c r="R346" s="6"/>
      <c r="S346" s="6"/>
      <c r="T346" s="6"/>
      <c r="U346" s="6"/>
      <c r="V346" s="6"/>
      <c r="W346" s="6"/>
      <c r="X346" s="7">
        <f>SUM(Deudores[[#This Row],[Pendientes de Radicar]:[Valor Ajuste Medición Posterior]])</f>
        <v>0</v>
      </c>
      <c r="Y34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7" spans="1:25" x14ac:dyDescent="0.25">
      <c r="A347" s="1" t="s">
        <v>1013</v>
      </c>
      <c r="B347" s="1"/>
      <c r="C347" s="1"/>
      <c r="D347" s="8"/>
      <c r="E347" s="1">
        <v>7</v>
      </c>
      <c r="F347" s="1">
        <v>2</v>
      </c>
      <c r="G347" s="1">
        <v>1</v>
      </c>
      <c r="H347" s="1"/>
      <c r="I347" s="6"/>
      <c r="J347" s="6"/>
      <c r="K347" s="6"/>
      <c r="L347" s="6"/>
      <c r="M347" s="6"/>
      <c r="N347" s="6"/>
      <c r="O347" s="6"/>
      <c r="P347" s="6"/>
      <c r="Q347" s="6"/>
      <c r="R347" s="6"/>
      <c r="S347" s="6"/>
      <c r="T347" s="6"/>
      <c r="U347" s="6"/>
      <c r="V347" s="6"/>
      <c r="W347" s="6"/>
      <c r="X347" s="7">
        <f>SUM(Deudores[[#This Row],[Pendientes de Radicar]:[Valor Ajuste Medición Posterior]])</f>
        <v>0</v>
      </c>
      <c r="Y34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8" spans="1:25" x14ac:dyDescent="0.25">
      <c r="A348" s="1" t="s">
        <v>1013</v>
      </c>
      <c r="B348" s="1"/>
      <c r="C348" s="1"/>
      <c r="D348" s="8"/>
      <c r="E348" s="1">
        <v>7</v>
      </c>
      <c r="F348" s="1">
        <v>2</v>
      </c>
      <c r="G348" s="1">
        <v>1</v>
      </c>
      <c r="H348" s="1"/>
      <c r="I348" s="6"/>
      <c r="J348" s="6"/>
      <c r="K348" s="6"/>
      <c r="L348" s="6"/>
      <c r="M348" s="6"/>
      <c r="N348" s="6"/>
      <c r="O348" s="6"/>
      <c r="P348" s="6"/>
      <c r="Q348" s="6"/>
      <c r="R348" s="6"/>
      <c r="S348" s="6"/>
      <c r="T348" s="6"/>
      <c r="U348" s="6"/>
      <c r="V348" s="6"/>
      <c r="W348" s="6"/>
      <c r="X348" s="7">
        <f>SUM(Deudores[[#This Row],[Pendientes de Radicar]:[Valor Ajuste Medición Posterior]])</f>
        <v>0</v>
      </c>
      <c r="Y34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9" spans="1:25" x14ac:dyDescent="0.25">
      <c r="A349" s="1" t="s">
        <v>1013</v>
      </c>
      <c r="B349" s="1"/>
      <c r="C349" s="1"/>
      <c r="D349" s="8"/>
      <c r="E349" s="1">
        <v>7</v>
      </c>
      <c r="F349" s="1">
        <v>2</v>
      </c>
      <c r="G349" s="1">
        <v>1</v>
      </c>
      <c r="H349" s="1"/>
      <c r="I349" s="6"/>
      <c r="J349" s="6"/>
      <c r="K349" s="6"/>
      <c r="L349" s="6"/>
      <c r="M349" s="6"/>
      <c r="N349" s="6"/>
      <c r="O349" s="6"/>
      <c r="P349" s="6"/>
      <c r="Q349" s="6"/>
      <c r="R349" s="6"/>
      <c r="S349" s="6"/>
      <c r="T349" s="6"/>
      <c r="U349" s="6"/>
      <c r="V349" s="6"/>
      <c r="W349" s="6"/>
      <c r="X349" s="7">
        <f>SUM(Deudores[[#This Row],[Pendientes de Radicar]:[Valor Ajuste Medición Posterior]])</f>
        <v>0</v>
      </c>
      <c r="Y34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0" spans="1:25" x14ac:dyDescent="0.25">
      <c r="A350" s="1" t="s">
        <v>1013</v>
      </c>
      <c r="B350" s="1"/>
      <c r="C350" s="1"/>
      <c r="D350" s="8"/>
      <c r="E350" s="1">
        <v>7</v>
      </c>
      <c r="F350" s="1">
        <v>2</v>
      </c>
      <c r="G350" s="1">
        <v>1</v>
      </c>
      <c r="H350" s="1"/>
      <c r="I350" s="6"/>
      <c r="J350" s="6"/>
      <c r="K350" s="6"/>
      <c r="L350" s="6"/>
      <c r="M350" s="6"/>
      <c r="N350" s="6"/>
      <c r="O350" s="6"/>
      <c r="P350" s="6"/>
      <c r="Q350" s="6"/>
      <c r="R350" s="6"/>
      <c r="S350" s="6"/>
      <c r="T350" s="6"/>
      <c r="U350" s="6"/>
      <c r="V350" s="6"/>
      <c r="W350" s="6"/>
      <c r="X350" s="7">
        <f>SUM(Deudores[[#This Row],[Pendientes de Radicar]:[Valor Ajuste Medición Posterior]])</f>
        <v>0</v>
      </c>
      <c r="Y35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1" spans="1:25" x14ac:dyDescent="0.25">
      <c r="A351" s="1" t="s">
        <v>1013</v>
      </c>
      <c r="B351" s="1"/>
      <c r="C351" s="1"/>
      <c r="D351" s="8"/>
      <c r="E351" s="1">
        <v>7</v>
      </c>
      <c r="F351" s="1">
        <v>2</v>
      </c>
      <c r="G351" s="1">
        <v>1</v>
      </c>
      <c r="H351" s="1"/>
      <c r="I351" s="6"/>
      <c r="J351" s="6"/>
      <c r="K351" s="6"/>
      <c r="L351" s="6"/>
      <c r="M351" s="6"/>
      <c r="N351" s="6"/>
      <c r="O351" s="6"/>
      <c r="P351" s="6"/>
      <c r="Q351" s="6"/>
      <c r="R351" s="6"/>
      <c r="S351" s="6"/>
      <c r="T351" s="6"/>
      <c r="U351" s="6"/>
      <c r="V351" s="6"/>
      <c r="W351" s="6"/>
      <c r="X351" s="7">
        <f>SUM(Deudores[[#This Row],[Pendientes de Radicar]:[Valor Ajuste Medición Posterior]])</f>
        <v>0</v>
      </c>
      <c r="Y35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2" spans="1:25" x14ac:dyDescent="0.25">
      <c r="A352" s="1" t="s">
        <v>1013</v>
      </c>
      <c r="B352" s="1"/>
      <c r="C352" s="1"/>
      <c r="D352" s="8"/>
      <c r="E352" s="1">
        <v>7</v>
      </c>
      <c r="F352" s="1">
        <v>2</v>
      </c>
      <c r="G352" s="1">
        <v>1</v>
      </c>
      <c r="H352" s="1"/>
      <c r="I352" s="6"/>
      <c r="J352" s="6"/>
      <c r="K352" s="6"/>
      <c r="L352" s="6"/>
      <c r="M352" s="6"/>
      <c r="N352" s="6"/>
      <c r="O352" s="6"/>
      <c r="P352" s="6"/>
      <c r="Q352" s="6"/>
      <c r="R352" s="6"/>
      <c r="S352" s="6"/>
      <c r="T352" s="6"/>
      <c r="U352" s="6"/>
      <c r="V352" s="6"/>
      <c r="W352" s="6"/>
      <c r="X352" s="7">
        <f>SUM(Deudores[[#This Row],[Pendientes de Radicar]:[Valor Ajuste Medición Posterior]])</f>
        <v>0</v>
      </c>
      <c r="Y35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3" spans="1:25" x14ac:dyDescent="0.25">
      <c r="A353" s="1" t="s">
        <v>1013</v>
      </c>
      <c r="B353" s="1"/>
      <c r="C353" s="1"/>
      <c r="D353" s="8"/>
      <c r="E353" s="1">
        <v>7</v>
      </c>
      <c r="F353" s="1">
        <v>2</v>
      </c>
      <c r="G353" s="1">
        <v>1</v>
      </c>
      <c r="H353" s="1"/>
      <c r="I353" s="6"/>
      <c r="J353" s="6"/>
      <c r="K353" s="6"/>
      <c r="L353" s="6"/>
      <c r="M353" s="6"/>
      <c r="N353" s="6"/>
      <c r="O353" s="6"/>
      <c r="P353" s="6"/>
      <c r="Q353" s="6"/>
      <c r="R353" s="6"/>
      <c r="S353" s="6"/>
      <c r="T353" s="6"/>
      <c r="U353" s="6"/>
      <c r="V353" s="6"/>
      <c r="W353" s="6"/>
      <c r="X353" s="7">
        <f>SUM(Deudores[[#This Row],[Pendientes de Radicar]:[Valor Ajuste Medición Posterior]])</f>
        <v>0</v>
      </c>
      <c r="Y35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4" spans="1:25" x14ac:dyDescent="0.25">
      <c r="A354" s="1" t="s">
        <v>1013</v>
      </c>
      <c r="B354" s="1"/>
      <c r="C354" s="1"/>
      <c r="D354" s="8"/>
      <c r="E354" s="1">
        <v>7</v>
      </c>
      <c r="F354" s="1">
        <v>2</v>
      </c>
      <c r="G354" s="1">
        <v>1</v>
      </c>
      <c r="H354" s="1"/>
      <c r="I354" s="6"/>
      <c r="J354" s="6"/>
      <c r="K354" s="6"/>
      <c r="L354" s="6"/>
      <c r="M354" s="6"/>
      <c r="N354" s="6"/>
      <c r="O354" s="6"/>
      <c r="P354" s="6"/>
      <c r="Q354" s="6"/>
      <c r="R354" s="6"/>
      <c r="S354" s="6"/>
      <c r="T354" s="6"/>
      <c r="U354" s="6"/>
      <c r="V354" s="6"/>
      <c r="W354" s="6"/>
      <c r="X354" s="7">
        <f>SUM(Deudores[[#This Row],[Pendientes de Radicar]:[Valor Ajuste Medición Posterior]])</f>
        <v>0</v>
      </c>
      <c r="Y35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5" spans="1:25" x14ac:dyDescent="0.25">
      <c r="A355" s="1" t="s">
        <v>1013</v>
      </c>
      <c r="B355" s="1"/>
      <c r="C355" s="1"/>
      <c r="D355" s="8"/>
      <c r="E355" s="1">
        <v>7</v>
      </c>
      <c r="F355" s="1">
        <v>2</v>
      </c>
      <c r="G355" s="1">
        <v>1</v>
      </c>
      <c r="H355" s="1"/>
      <c r="I355" s="6"/>
      <c r="J355" s="6"/>
      <c r="K355" s="6"/>
      <c r="L355" s="6"/>
      <c r="M355" s="6"/>
      <c r="N355" s="6"/>
      <c r="O355" s="6"/>
      <c r="P355" s="6"/>
      <c r="Q355" s="6"/>
      <c r="R355" s="6"/>
      <c r="S355" s="6"/>
      <c r="T355" s="6"/>
      <c r="U355" s="6"/>
      <c r="V355" s="6"/>
      <c r="W355" s="6"/>
      <c r="X355" s="7">
        <f>SUM(Deudores[[#This Row],[Pendientes de Radicar]:[Valor Ajuste Medición Posterior]])</f>
        <v>0</v>
      </c>
      <c r="Y35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6" spans="1:25" x14ac:dyDescent="0.25">
      <c r="A356" s="1" t="s">
        <v>1013</v>
      </c>
      <c r="B356" s="1"/>
      <c r="C356" s="1"/>
      <c r="D356" s="8"/>
      <c r="E356" s="1">
        <v>7</v>
      </c>
      <c r="F356" s="1">
        <v>2</v>
      </c>
      <c r="G356" s="1">
        <v>1</v>
      </c>
      <c r="H356" s="1"/>
      <c r="I356" s="6"/>
      <c r="J356" s="6"/>
      <c r="K356" s="6"/>
      <c r="L356" s="6"/>
      <c r="M356" s="6"/>
      <c r="N356" s="6"/>
      <c r="O356" s="6"/>
      <c r="P356" s="6"/>
      <c r="Q356" s="6"/>
      <c r="R356" s="6"/>
      <c r="S356" s="6"/>
      <c r="T356" s="6"/>
      <c r="U356" s="6"/>
      <c r="V356" s="6"/>
      <c r="W356" s="6"/>
      <c r="X356" s="7">
        <f>SUM(Deudores[[#This Row],[Pendientes de Radicar]:[Valor Ajuste Medición Posterior]])</f>
        <v>0</v>
      </c>
      <c r="Y35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7" spans="1:25" x14ac:dyDescent="0.25">
      <c r="A357" s="1" t="s">
        <v>1013</v>
      </c>
      <c r="B357" s="1"/>
      <c r="C357" s="1"/>
      <c r="D357" s="8"/>
      <c r="E357" s="1">
        <v>7</v>
      </c>
      <c r="F357" s="1">
        <v>2</v>
      </c>
      <c r="G357" s="1">
        <v>1</v>
      </c>
      <c r="H357" s="1"/>
      <c r="I357" s="6"/>
      <c r="J357" s="6"/>
      <c r="K357" s="6"/>
      <c r="L357" s="6"/>
      <c r="M357" s="6"/>
      <c r="N357" s="6"/>
      <c r="O357" s="6"/>
      <c r="P357" s="6"/>
      <c r="Q357" s="6"/>
      <c r="R357" s="6"/>
      <c r="S357" s="6"/>
      <c r="T357" s="6"/>
      <c r="U357" s="6"/>
      <c r="V357" s="6"/>
      <c r="W357" s="6"/>
      <c r="X357" s="7">
        <f>SUM(Deudores[[#This Row],[Pendientes de Radicar]:[Valor Ajuste Medición Posterior]])</f>
        <v>0</v>
      </c>
      <c r="Y35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8" spans="1:25" x14ac:dyDescent="0.25">
      <c r="A358" s="1" t="s">
        <v>1013</v>
      </c>
      <c r="B358" s="1"/>
      <c r="C358" s="1"/>
      <c r="D358" s="8"/>
      <c r="E358" s="1">
        <v>7</v>
      </c>
      <c r="F358" s="1">
        <v>2</v>
      </c>
      <c r="G358" s="1">
        <v>1</v>
      </c>
      <c r="H358" s="1"/>
      <c r="I358" s="6"/>
      <c r="J358" s="6"/>
      <c r="K358" s="6"/>
      <c r="L358" s="6"/>
      <c r="M358" s="6"/>
      <c r="N358" s="6"/>
      <c r="O358" s="6"/>
      <c r="P358" s="6"/>
      <c r="Q358" s="6"/>
      <c r="R358" s="6"/>
      <c r="S358" s="6"/>
      <c r="T358" s="6"/>
      <c r="U358" s="6"/>
      <c r="V358" s="6"/>
      <c r="W358" s="6"/>
      <c r="X358" s="7">
        <f>SUM(Deudores[[#This Row],[Pendientes de Radicar]:[Valor Ajuste Medición Posterior]])</f>
        <v>0</v>
      </c>
      <c r="Y35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9" spans="1:25" x14ac:dyDescent="0.25">
      <c r="A359" s="1" t="s">
        <v>1013</v>
      </c>
      <c r="B359" s="1"/>
      <c r="C359" s="1"/>
      <c r="D359" s="8"/>
      <c r="E359" s="1">
        <v>7</v>
      </c>
      <c r="F359" s="1">
        <v>2</v>
      </c>
      <c r="G359" s="1">
        <v>1</v>
      </c>
      <c r="H359" s="1"/>
      <c r="I359" s="6"/>
      <c r="J359" s="6"/>
      <c r="K359" s="6"/>
      <c r="L359" s="6"/>
      <c r="M359" s="6"/>
      <c r="N359" s="6"/>
      <c r="O359" s="6"/>
      <c r="P359" s="6"/>
      <c r="Q359" s="6"/>
      <c r="R359" s="6"/>
      <c r="S359" s="6"/>
      <c r="T359" s="6"/>
      <c r="U359" s="6"/>
      <c r="V359" s="6"/>
      <c r="W359" s="6"/>
      <c r="X359" s="7">
        <f>SUM(Deudores[[#This Row],[Pendientes de Radicar]:[Valor Ajuste Medición Posterior]])</f>
        <v>0</v>
      </c>
      <c r="Y35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0" spans="1:25" x14ac:dyDescent="0.25">
      <c r="A360" s="1" t="s">
        <v>1013</v>
      </c>
      <c r="B360" s="1"/>
      <c r="C360" s="1"/>
      <c r="D360" s="8"/>
      <c r="E360" s="1">
        <v>7</v>
      </c>
      <c r="F360" s="1">
        <v>2</v>
      </c>
      <c r="G360" s="1">
        <v>1</v>
      </c>
      <c r="H360" s="1"/>
      <c r="I360" s="6"/>
      <c r="J360" s="6"/>
      <c r="K360" s="6"/>
      <c r="L360" s="6"/>
      <c r="M360" s="6"/>
      <c r="N360" s="6"/>
      <c r="O360" s="6"/>
      <c r="P360" s="6"/>
      <c r="Q360" s="6"/>
      <c r="R360" s="6"/>
      <c r="S360" s="6"/>
      <c r="T360" s="6"/>
      <c r="U360" s="6"/>
      <c r="V360" s="6"/>
      <c r="W360" s="6"/>
      <c r="X360" s="7">
        <f>SUM(Deudores[[#This Row],[Pendientes de Radicar]:[Valor Ajuste Medición Posterior]])</f>
        <v>0</v>
      </c>
      <c r="Y36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1" spans="1:25" x14ac:dyDescent="0.25">
      <c r="A361" s="1" t="s">
        <v>1013</v>
      </c>
      <c r="B361" s="1"/>
      <c r="C361" s="1"/>
      <c r="D361" s="8"/>
      <c r="E361" s="1">
        <v>7</v>
      </c>
      <c r="F361" s="1">
        <v>2</v>
      </c>
      <c r="G361" s="1">
        <v>1</v>
      </c>
      <c r="H361" s="1"/>
      <c r="I361" s="6"/>
      <c r="J361" s="6"/>
      <c r="K361" s="6"/>
      <c r="L361" s="6"/>
      <c r="M361" s="6"/>
      <c r="N361" s="6"/>
      <c r="O361" s="6"/>
      <c r="P361" s="6"/>
      <c r="Q361" s="6"/>
      <c r="R361" s="6"/>
      <c r="S361" s="6"/>
      <c r="T361" s="6"/>
      <c r="U361" s="6"/>
      <c r="V361" s="6"/>
      <c r="W361" s="6"/>
      <c r="X361" s="7">
        <f>SUM(Deudores[[#This Row],[Pendientes de Radicar]:[Valor Ajuste Medición Posterior]])</f>
        <v>0</v>
      </c>
      <c r="Y36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2" spans="1:25" x14ac:dyDescent="0.25">
      <c r="A362" s="1" t="s">
        <v>1013</v>
      </c>
      <c r="B362" s="1"/>
      <c r="C362" s="1"/>
      <c r="D362" s="8"/>
      <c r="E362" s="1">
        <v>7</v>
      </c>
      <c r="F362" s="1">
        <v>2</v>
      </c>
      <c r="G362" s="1">
        <v>1</v>
      </c>
      <c r="H362" s="1"/>
      <c r="I362" s="6"/>
      <c r="J362" s="6"/>
      <c r="K362" s="6"/>
      <c r="L362" s="6"/>
      <c r="M362" s="6"/>
      <c r="N362" s="6"/>
      <c r="O362" s="6"/>
      <c r="P362" s="6"/>
      <c r="Q362" s="6"/>
      <c r="R362" s="6"/>
      <c r="S362" s="6"/>
      <c r="T362" s="6"/>
      <c r="U362" s="6"/>
      <c r="V362" s="6"/>
      <c r="W362" s="6"/>
      <c r="X362" s="7">
        <f>SUM(Deudores[[#This Row],[Pendientes de Radicar]:[Valor Ajuste Medición Posterior]])</f>
        <v>0</v>
      </c>
      <c r="Y36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3" spans="1:25" x14ac:dyDescent="0.25">
      <c r="A363" s="1" t="s">
        <v>1013</v>
      </c>
      <c r="B363" s="1"/>
      <c r="C363" s="1"/>
      <c r="D363" s="8"/>
      <c r="E363" s="1">
        <v>7</v>
      </c>
      <c r="F363" s="1">
        <v>2</v>
      </c>
      <c r="G363" s="1">
        <v>1</v>
      </c>
      <c r="H363" s="1"/>
      <c r="I363" s="6"/>
      <c r="J363" s="6"/>
      <c r="K363" s="6"/>
      <c r="L363" s="6"/>
      <c r="M363" s="6"/>
      <c r="N363" s="6"/>
      <c r="O363" s="6"/>
      <c r="P363" s="6"/>
      <c r="Q363" s="6"/>
      <c r="R363" s="6"/>
      <c r="S363" s="6"/>
      <c r="T363" s="6"/>
      <c r="U363" s="6"/>
      <c r="V363" s="6"/>
      <c r="W363" s="6"/>
      <c r="X363" s="7">
        <f>SUM(Deudores[[#This Row],[Pendientes de Radicar]:[Valor Ajuste Medición Posterior]])</f>
        <v>0</v>
      </c>
      <c r="Y36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4" spans="1:25" x14ac:dyDescent="0.25">
      <c r="A364" s="1" t="s">
        <v>1013</v>
      </c>
      <c r="B364" s="1"/>
      <c r="C364" s="1"/>
      <c r="D364" s="8"/>
      <c r="E364" s="1">
        <v>7</v>
      </c>
      <c r="F364" s="1">
        <v>2</v>
      </c>
      <c r="G364" s="1">
        <v>1</v>
      </c>
      <c r="H364" s="1"/>
      <c r="I364" s="6"/>
      <c r="J364" s="6"/>
      <c r="K364" s="6"/>
      <c r="L364" s="6"/>
      <c r="M364" s="6"/>
      <c r="N364" s="6"/>
      <c r="O364" s="6"/>
      <c r="P364" s="6"/>
      <c r="Q364" s="6"/>
      <c r="R364" s="6"/>
      <c r="S364" s="6"/>
      <c r="T364" s="6"/>
      <c r="U364" s="6"/>
      <c r="V364" s="6"/>
      <c r="W364" s="6"/>
      <c r="X364" s="7">
        <f>SUM(Deudores[[#This Row],[Pendientes de Radicar]:[Valor Ajuste Medición Posterior]])</f>
        <v>0</v>
      </c>
      <c r="Y36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5" spans="1:25" x14ac:dyDescent="0.25">
      <c r="A365" s="1" t="s">
        <v>1013</v>
      </c>
      <c r="B365" s="1"/>
      <c r="C365" s="1"/>
      <c r="D365" s="8"/>
      <c r="E365" s="1">
        <v>7</v>
      </c>
      <c r="F365" s="1">
        <v>2</v>
      </c>
      <c r="G365" s="1">
        <v>1</v>
      </c>
      <c r="H365" s="1"/>
      <c r="I365" s="6"/>
      <c r="J365" s="6"/>
      <c r="K365" s="6"/>
      <c r="L365" s="6"/>
      <c r="M365" s="6"/>
      <c r="N365" s="6"/>
      <c r="O365" s="6"/>
      <c r="P365" s="6"/>
      <c r="Q365" s="6"/>
      <c r="R365" s="6"/>
      <c r="S365" s="6"/>
      <c r="T365" s="6"/>
      <c r="U365" s="6"/>
      <c r="V365" s="6"/>
      <c r="W365" s="6"/>
      <c r="X365" s="7">
        <f>SUM(Deudores[[#This Row],[Pendientes de Radicar]:[Valor Ajuste Medición Posterior]])</f>
        <v>0</v>
      </c>
      <c r="Y36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6" spans="1:25" x14ac:dyDescent="0.25">
      <c r="A366" s="1" t="s">
        <v>1013</v>
      </c>
      <c r="B366" s="1"/>
      <c r="C366" s="1"/>
      <c r="D366" s="8"/>
      <c r="E366" s="1">
        <v>7</v>
      </c>
      <c r="F366" s="1">
        <v>2</v>
      </c>
      <c r="G366" s="1">
        <v>1</v>
      </c>
      <c r="H366" s="1"/>
      <c r="I366" s="6"/>
      <c r="J366" s="6"/>
      <c r="K366" s="6"/>
      <c r="L366" s="6"/>
      <c r="M366" s="6"/>
      <c r="N366" s="6"/>
      <c r="O366" s="6"/>
      <c r="P366" s="6"/>
      <c r="Q366" s="6"/>
      <c r="R366" s="6"/>
      <c r="S366" s="6"/>
      <c r="T366" s="6"/>
      <c r="U366" s="6"/>
      <c r="V366" s="6"/>
      <c r="W366" s="6"/>
      <c r="X366" s="7">
        <f>SUM(Deudores[[#This Row],[Pendientes de Radicar]:[Valor Ajuste Medición Posterior]])</f>
        <v>0</v>
      </c>
      <c r="Y36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7" spans="1:25" x14ac:dyDescent="0.25">
      <c r="A367" s="1" t="s">
        <v>1013</v>
      </c>
      <c r="B367" s="1"/>
      <c r="C367" s="1"/>
      <c r="D367" s="8"/>
      <c r="E367" s="1">
        <v>7</v>
      </c>
      <c r="F367" s="1">
        <v>2</v>
      </c>
      <c r="G367" s="1">
        <v>1</v>
      </c>
      <c r="H367" s="1"/>
      <c r="I367" s="6"/>
      <c r="J367" s="6"/>
      <c r="K367" s="6"/>
      <c r="L367" s="6"/>
      <c r="M367" s="6"/>
      <c r="N367" s="6"/>
      <c r="O367" s="6"/>
      <c r="P367" s="6"/>
      <c r="Q367" s="6"/>
      <c r="R367" s="6"/>
      <c r="S367" s="6"/>
      <c r="T367" s="6"/>
      <c r="U367" s="6"/>
      <c r="V367" s="6"/>
      <c r="W367" s="6"/>
      <c r="X367" s="7">
        <f>SUM(Deudores[[#This Row],[Pendientes de Radicar]:[Valor Ajuste Medición Posterior]])</f>
        <v>0</v>
      </c>
      <c r="Y36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8" spans="1:25" x14ac:dyDescent="0.25">
      <c r="A368" s="1" t="s">
        <v>1013</v>
      </c>
      <c r="B368" s="1"/>
      <c r="C368" s="1"/>
      <c r="D368" s="8"/>
      <c r="E368" s="1">
        <v>7</v>
      </c>
      <c r="F368" s="1">
        <v>2</v>
      </c>
      <c r="G368" s="1">
        <v>1</v>
      </c>
      <c r="H368" s="1"/>
      <c r="I368" s="6"/>
      <c r="J368" s="6"/>
      <c r="K368" s="6"/>
      <c r="L368" s="6"/>
      <c r="M368" s="6"/>
      <c r="N368" s="6"/>
      <c r="O368" s="6"/>
      <c r="P368" s="6"/>
      <c r="Q368" s="6"/>
      <c r="R368" s="6"/>
      <c r="S368" s="6"/>
      <c r="T368" s="6"/>
      <c r="U368" s="6"/>
      <c r="V368" s="6"/>
      <c r="W368" s="6"/>
      <c r="X368" s="7">
        <f>SUM(Deudores[[#This Row],[Pendientes de Radicar]:[Valor Ajuste Medición Posterior]])</f>
        <v>0</v>
      </c>
      <c r="Y36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9" spans="1:25" x14ac:dyDescent="0.25">
      <c r="A369" s="1" t="s">
        <v>1013</v>
      </c>
      <c r="B369" s="1"/>
      <c r="C369" s="1"/>
      <c r="D369" s="8"/>
      <c r="E369" s="1">
        <v>7</v>
      </c>
      <c r="F369" s="1">
        <v>2</v>
      </c>
      <c r="G369" s="1">
        <v>1</v>
      </c>
      <c r="H369" s="1"/>
      <c r="I369" s="6"/>
      <c r="J369" s="6"/>
      <c r="K369" s="6"/>
      <c r="L369" s="6"/>
      <c r="M369" s="6"/>
      <c r="N369" s="6"/>
      <c r="O369" s="6"/>
      <c r="P369" s="6"/>
      <c r="Q369" s="6"/>
      <c r="R369" s="6"/>
      <c r="S369" s="6"/>
      <c r="T369" s="6"/>
      <c r="U369" s="6"/>
      <c r="V369" s="6"/>
      <c r="W369" s="6"/>
      <c r="X369" s="7">
        <f>SUM(Deudores[[#This Row],[Pendientes de Radicar]:[Valor Ajuste Medición Posterior]])</f>
        <v>0</v>
      </c>
      <c r="Y36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0" spans="1:25" x14ac:dyDescent="0.25">
      <c r="A370" s="1" t="s">
        <v>1013</v>
      </c>
      <c r="B370" s="1"/>
      <c r="C370" s="1"/>
      <c r="D370" s="8"/>
      <c r="E370" s="1">
        <v>7</v>
      </c>
      <c r="F370" s="1">
        <v>2</v>
      </c>
      <c r="G370" s="1">
        <v>1</v>
      </c>
      <c r="H370" s="1"/>
      <c r="I370" s="6"/>
      <c r="J370" s="6"/>
      <c r="K370" s="6"/>
      <c r="L370" s="6"/>
      <c r="M370" s="6"/>
      <c r="N370" s="6"/>
      <c r="O370" s="6"/>
      <c r="P370" s="6"/>
      <c r="Q370" s="6"/>
      <c r="R370" s="6"/>
      <c r="S370" s="6"/>
      <c r="T370" s="6"/>
      <c r="U370" s="6"/>
      <c r="V370" s="6"/>
      <c r="W370" s="6"/>
      <c r="X370" s="7">
        <f>SUM(Deudores[[#This Row],[Pendientes de Radicar]:[Valor Ajuste Medición Posterior]])</f>
        <v>0</v>
      </c>
      <c r="Y37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1" spans="1:25" x14ac:dyDescent="0.25">
      <c r="A371" s="1" t="s">
        <v>1013</v>
      </c>
      <c r="B371" s="1"/>
      <c r="C371" s="1"/>
      <c r="D371" s="8"/>
      <c r="E371" s="1">
        <v>7</v>
      </c>
      <c r="F371" s="1">
        <v>2</v>
      </c>
      <c r="G371" s="1">
        <v>1</v>
      </c>
      <c r="H371" s="1"/>
      <c r="I371" s="6"/>
      <c r="J371" s="6"/>
      <c r="K371" s="6"/>
      <c r="L371" s="6"/>
      <c r="M371" s="6"/>
      <c r="N371" s="6"/>
      <c r="O371" s="6"/>
      <c r="P371" s="6"/>
      <c r="Q371" s="6"/>
      <c r="R371" s="6"/>
      <c r="S371" s="6"/>
      <c r="T371" s="6"/>
      <c r="U371" s="6"/>
      <c r="V371" s="6"/>
      <c r="W371" s="6"/>
      <c r="X371" s="7">
        <f>SUM(Deudores[[#This Row],[Pendientes de Radicar]:[Valor Ajuste Medición Posterior]])</f>
        <v>0</v>
      </c>
      <c r="Y37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2" spans="1:25" x14ac:dyDescent="0.25">
      <c r="A372" s="1" t="s">
        <v>1013</v>
      </c>
      <c r="B372" s="1"/>
      <c r="C372" s="1"/>
      <c r="D372" s="8"/>
      <c r="E372" s="1">
        <v>7</v>
      </c>
      <c r="F372" s="1">
        <v>2</v>
      </c>
      <c r="G372" s="1">
        <v>1</v>
      </c>
      <c r="H372" s="1"/>
      <c r="I372" s="6"/>
      <c r="J372" s="6"/>
      <c r="K372" s="6"/>
      <c r="L372" s="6"/>
      <c r="M372" s="6"/>
      <c r="N372" s="6"/>
      <c r="O372" s="6"/>
      <c r="P372" s="6"/>
      <c r="Q372" s="6"/>
      <c r="R372" s="6"/>
      <c r="S372" s="6"/>
      <c r="T372" s="6"/>
      <c r="U372" s="6"/>
      <c r="V372" s="6"/>
      <c r="W372" s="6"/>
      <c r="X372" s="7">
        <f>SUM(Deudores[[#This Row],[Pendientes de Radicar]:[Valor Ajuste Medición Posterior]])</f>
        <v>0</v>
      </c>
      <c r="Y37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3" spans="1:25" x14ac:dyDescent="0.25">
      <c r="A373" s="1" t="s">
        <v>1013</v>
      </c>
      <c r="B373" s="1"/>
      <c r="C373" s="1"/>
      <c r="D373" s="8"/>
      <c r="E373" s="1">
        <v>7</v>
      </c>
      <c r="F373" s="1">
        <v>2</v>
      </c>
      <c r="G373" s="1">
        <v>1</v>
      </c>
      <c r="H373" s="1"/>
      <c r="I373" s="6"/>
      <c r="J373" s="6"/>
      <c r="K373" s="6"/>
      <c r="L373" s="6"/>
      <c r="M373" s="6"/>
      <c r="N373" s="6"/>
      <c r="O373" s="6"/>
      <c r="P373" s="6"/>
      <c r="Q373" s="6"/>
      <c r="R373" s="6"/>
      <c r="S373" s="6"/>
      <c r="T373" s="6"/>
      <c r="U373" s="6"/>
      <c r="V373" s="6"/>
      <c r="W373" s="6"/>
      <c r="X373" s="7">
        <f>SUM(Deudores[[#This Row],[Pendientes de Radicar]:[Valor Ajuste Medición Posterior]])</f>
        <v>0</v>
      </c>
      <c r="Y37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4" spans="1:25" x14ac:dyDescent="0.25">
      <c r="A374" s="1" t="s">
        <v>1013</v>
      </c>
      <c r="B374" s="1"/>
      <c r="C374" s="1"/>
      <c r="D374" s="8"/>
      <c r="E374" s="1">
        <v>7</v>
      </c>
      <c r="F374" s="1">
        <v>2</v>
      </c>
      <c r="G374" s="1">
        <v>1</v>
      </c>
      <c r="H374" s="1"/>
      <c r="I374" s="6"/>
      <c r="J374" s="6"/>
      <c r="K374" s="6"/>
      <c r="L374" s="6"/>
      <c r="M374" s="6"/>
      <c r="N374" s="6"/>
      <c r="O374" s="6"/>
      <c r="P374" s="6"/>
      <c r="Q374" s="6"/>
      <c r="R374" s="6"/>
      <c r="S374" s="6"/>
      <c r="T374" s="6"/>
      <c r="U374" s="6"/>
      <c r="V374" s="6"/>
      <c r="W374" s="6"/>
      <c r="X374" s="7">
        <f>SUM(Deudores[[#This Row],[Pendientes de Radicar]:[Valor Ajuste Medición Posterior]])</f>
        <v>0</v>
      </c>
      <c r="Y37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5" spans="1:25" x14ac:dyDescent="0.25">
      <c r="A375" s="1" t="s">
        <v>1013</v>
      </c>
      <c r="B375" s="1"/>
      <c r="C375" s="1"/>
      <c r="D375" s="8"/>
      <c r="E375" s="1">
        <v>7</v>
      </c>
      <c r="F375" s="1">
        <v>2</v>
      </c>
      <c r="G375" s="1">
        <v>1</v>
      </c>
      <c r="H375" s="1"/>
      <c r="I375" s="6"/>
      <c r="J375" s="6"/>
      <c r="K375" s="6"/>
      <c r="L375" s="6"/>
      <c r="M375" s="6"/>
      <c r="N375" s="6"/>
      <c r="O375" s="6"/>
      <c r="P375" s="6"/>
      <c r="Q375" s="6"/>
      <c r="R375" s="6"/>
      <c r="S375" s="6"/>
      <c r="T375" s="6"/>
      <c r="U375" s="6"/>
      <c r="V375" s="6"/>
      <c r="W375" s="6"/>
      <c r="X375" s="7">
        <f>SUM(Deudores[[#This Row],[Pendientes de Radicar]:[Valor Ajuste Medición Posterior]])</f>
        <v>0</v>
      </c>
      <c r="Y37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6" spans="1:25" x14ac:dyDescent="0.25">
      <c r="A376" s="1" t="s">
        <v>1013</v>
      </c>
      <c r="B376" s="1"/>
      <c r="C376" s="1"/>
      <c r="D376" s="8"/>
      <c r="E376" s="1">
        <v>7</v>
      </c>
      <c r="F376" s="1">
        <v>2</v>
      </c>
      <c r="G376" s="1">
        <v>1</v>
      </c>
      <c r="H376" s="1"/>
      <c r="I376" s="6"/>
      <c r="J376" s="6"/>
      <c r="K376" s="6"/>
      <c r="L376" s="6"/>
      <c r="M376" s="6"/>
      <c r="N376" s="6"/>
      <c r="O376" s="6"/>
      <c r="P376" s="6"/>
      <c r="Q376" s="6"/>
      <c r="R376" s="6"/>
      <c r="S376" s="6"/>
      <c r="T376" s="6"/>
      <c r="U376" s="6"/>
      <c r="V376" s="6"/>
      <c r="W376" s="6"/>
      <c r="X376" s="7">
        <f>SUM(Deudores[[#This Row],[Pendientes de Radicar]:[Valor Ajuste Medición Posterior]])</f>
        <v>0</v>
      </c>
      <c r="Y37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7" spans="1:25" x14ac:dyDescent="0.25">
      <c r="A377" s="1" t="s">
        <v>1013</v>
      </c>
      <c r="B377" s="1"/>
      <c r="C377" s="1"/>
      <c r="D377" s="8"/>
      <c r="E377" s="1">
        <v>7</v>
      </c>
      <c r="F377" s="1">
        <v>2</v>
      </c>
      <c r="G377" s="1">
        <v>1</v>
      </c>
      <c r="H377" s="1"/>
      <c r="I377" s="6"/>
      <c r="J377" s="6"/>
      <c r="K377" s="6"/>
      <c r="L377" s="6"/>
      <c r="M377" s="6"/>
      <c r="N377" s="6"/>
      <c r="O377" s="6"/>
      <c r="P377" s="6"/>
      <c r="Q377" s="6"/>
      <c r="R377" s="6"/>
      <c r="S377" s="6"/>
      <c r="T377" s="6"/>
      <c r="U377" s="6"/>
      <c r="V377" s="6"/>
      <c r="W377" s="6"/>
      <c r="X377" s="7">
        <f>SUM(Deudores[[#This Row],[Pendientes de Radicar]:[Valor Ajuste Medición Posterior]])</f>
        <v>0</v>
      </c>
      <c r="Y37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8" spans="1:25" x14ac:dyDescent="0.25">
      <c r="A378" s="1" t="s">
        <v>1013</v>
      </c>
      <c r="B378" s="1"/>
      <c r="C378" s="1"/>
      <c r="D378" s="8"/>
      <c r="E378" s="1">
        <v>7</v>
      </c>
      <c r="F378" s="1">
        <v>2</v>
      </c>
      <c r="G378" s="1">
        <v>1</v>
      </c>
      <c r="H378" s="1"/>
      <c r="I378" s="6"/>
      <c r="J378" s="6"/>
      <c r="K378" s="6"/>
      <c r="L378" s="6"/>
      <c r="M378" s="6"/>
      <c r="N378" s="6"/>
      <c r="O378" s="6"/>
      <c r="P378" s="6"/>
      <c r="Q378" s="6"/>
      <c r="R378" s="6"/>
      <c r="S378" s="6"/>
      <c r="T378" s="6"/>
      <c r="U378" s="6"/>
      <c r="V378" s="6"/>
      <c r="W378" s="6"/>
      <c r="X378" s="7">
        <f>SUM(Deudores[[#This Row],[Pendientes de Radicar]:[Valor Ajuste Medición Posterior]])</f>
        <v>0</v>
      </c>
      <c r="Y37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9" spans="1:25" x14ac:dyDescent="0.25">
      <c r="A379" s="1" t="s">
        <v>1013</v>
      </c>
      <c r="B379" s="1"/>
      <c r="C379" s="1"/>
      <c r="D379" s="8"/>
      <c r="E379" s="1">
        <v>7</v>
      </c>
      <c r="F379" s="1">
        <v>2</v>
      </c>
      <c r="G379" s="1">
        <v>1</v>
      </c>
      <c r="H379" s="1"/>
      <c r="I379" s="6"/>
      <c r="J379" s="6"/>
      <c r="K379" s="6"/>
      <c r="L379" s="6"/>
      <c r="M379" s="6"/>
      <c r="N379" s="6"/>
      <c r="O379" s="6"/>
      <c r="P379" s="6"/>
      <c r="Q379" s="6"/>
      <c r="R379" s="6"/>
      <c r="S379" s="6"/>
      <c r="T379" s="6"/>
      <c r="U379" s="6"/>
      <c r="V379" s="6"/>
      <c r="W379" s="6"/>
      <c r="X379" s="7">
        <f>SUM(Deudores[[#This Row],[Pendientes de Radicar]:[Valor Ajuste Medición Posterior]])</f>
        <v>0</v>
      </c>
      <c r="Y37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0" spans="1:25" x14ac:dyDescent="0.25">
      <c r="A380" s="1" t="s">
        <v>1013</v>
      </c>
      <c r="B380" s="1"/>
      <c r="C380" s="1"/>
      <c r="D380" s="8"/>
      <c r="E380" s="1">
        <v>7</v>
      </c>
      <c r="F380" s="1">
        <v>2</v>
      </c>
      <c r="G380" s="1">
        <v>1</v>
      </c>
      <c r="H380" s="1"/>
      <c r="I380" s="6"/>
      <c r="J380" s="6"/>
      <c r="K380" s="6"/>
      <c r="L380" s="6"/>
      <c r="M380" s="6"/>
      <c r="N380" s="6"/>
      <c r="O380" s="6"/>
      <c r="P380" s="6"/>
      <c r="Q380" s="6"/>
      <c r="R380" s="6"/>
      <c r="S380" s="6"/>
      <c r="T380" s="6"/>
      <c r="U380" s="6"/>
      <c r="V380" s="6"/>
      <c r="W380" s="6"/>
      <c r="X380" s="7">
        <f>SUM(Deudores[[#This Row],[Pendientes de Radicar]:[Valor Ajuste Medición Posterior]])</f>
        <v>0</v>
      </c>
      <c r="Y38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1" spans="1:25" x14ac:dyDescent="0.25">
      <c r="A381" s="1" t="s">
        <v>1013</v>
      </c>
      <c r="B381" s="1"/>
      <c r="C381" s="1"/>
      <c r="D381" s="8"/>
      <c r="E381" s="1">
        <v>7</v>
      </c>
      <c r="F381" s="1">
        <v>2</v>
      </c>
      <c r="G381" s="1">
        <v>1</v>
      </c>
      <c r="H381" s="1"/>
      <c r="I381" s="6"/>
      <c r="J381" s="6"/>
      <c r="K381" s="6"/>
      <c r="L381" s="6"/>
      <c r="M381" s="6"/>
      <c r="N381" s="6"/>
      <c r="O381" s="6"/>
      <c r="P381" s="6"/>
      <c r="Q381" s="6"/>
      <c r="R381" s="6"/>
      <c r="S381" s="6"/>
      <c r="T381" s="6"/>
      <c r="U381" s="6"/>
      <c r="V381" s="6"/>
      <c r="W381" s="6"/>
      <c r="X381" s="7">
        <f>SUM(Deudores[[#This Row],[Pendientes de Radicar]:[Valor Ajuste Medición Posterior]])</f>
        <v>0</v>
      </c>
      <c r="Y38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2" spans="1:25" x14ac:dyDescent="0.25">
      <c r="A382" s="1" t="s">
        <v>1013</v>
      </c>
      <c r="B382" s="1"/>
      <c r="C382" s="1"/>
      <c r="D382" s="8"/>
      <c r="E382" s="1">
        <v>7</v>
      </c>
      <c r="F382" s="1">
        <v>2</v>
      </c>
      <c r="G382" s="1">
        <v>1</v>
      </c>
      <c r="H382" s="1"/>
      <c r="I382" s="6"/>
      <c r="J382" s="6"/>
      <c r="K382" s="6"/>
      <c r="L382" s="6"/>
      <c r="M382" s="6"/>
      <c r="N382" s="6"/>
      <c r="O382" s="6"/>
      <c r="P382" s="6"/>
      <c r="Q382" s="6"/>
      <c r="R382" s="6"/>
      <c r="S382" s="6"/>
      <c r="T382" s="6"/>
      <c r="U382" s="6"/>
      <c r="V382" s="6"/>
      <c r="W382" s="6"/>
      <c r="X382" s="7">
        <f>SUM(Deudores[[#This Row],[Pendientes de Radicar]:[Valor Ajuste Medición Posterior]])</f>
        <v>0</v>
      </c>
      <c r="Y38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3" spans="1:25" x14ac:dyDescent="0.25">
      <c r="A383" s="1" t="s">
        <v>1013</v>
      </c>
      <c r="B383" s="1"/>
      <c r="C383" s="1"/>
      <c r="D383" s="8"/>
      <c r="E383" s="1">
        <v>7</v>
      </c>
      <c r="F383" s="1">
        <v>2</v>
      </c>
      <c r="G383" s="1">
        <v>1</v>
      </c>
      <c r="H383" s="1"/>
      <c r="I383" s="6"/>
      <c r="J383" s="6"/>
      <c r="K383" s="6"/>
      <c r="L383" s="6"/>
      <c r="M383" s="6"/>
      <c r="N383" s="6"/>
      <c r="O383" s="6"/>
      <c r="P383" s="6"/>
      <c r="Q383" s="6"/>
      <c r="R383" s="6"/>
      <c r="S383" s="6"/>
      <c r="T383" s="6"/>
      <c r="U383" s="6"/>
      <c r="V383" s="6"/>
      <c r="W383" s="6"/>
      <c r="X383" s="7">
        <f>SUM(Deudores[[#This Row],[Pendientes de Radicar]:[Valor Ajuste Medición Posterior]])</f>
        <v>0</v>
      </c>
      <c r="Y38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4" spans="1:25" x14ac:dyDescent="0.25">
      <c r="A384" s="1" t="s">
        <v>1013</v>
      </c>
      <c r="B384" s="1"/>
      <c r="C384" s="1"/>
      <c r="D384" s="8"/>
      <c r="E384" s="1">
        <v>7</v>
      </c>
      <c r="F384" s="1">
        <v>2</v>
      </c>
      <c r="G384" s="1">
        <v>1</v>
      </c>
      <c r="H384" s="1"/>
      <c r="I384" s="6"/>
      <c r="J384" s="6"/>
      <c r="K384" s="6"/>
      <c r="L384" s="6"/>
      <c r="M384" s="6"/>
      <c r="N384" s="6"/>
      <c r="O384" s="6"/>
      <c r="P384" s="6"/>
      <c r="Q384" s="6"/>
      <c r="R384" s="6"/>
      <c r="S384" s="6"/>
      <c r="T384" s="6"/>
      <c r="U384" s="6"/>
      <c r="V384" s="6"/>
      <c r="W384" s="6"/>
      <c r="X384" s="7">
        <f>SUM(Deudores[[#This Row],[Pendientes de Radicar]:[Valor Ajuste Medición Posterior]])</f>
        <v>0</v>
      </c>
      <c r="Y38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5" spans="1:25" x14ac:dyDescent="0.25">
      <c r="A385" s="1" t="s">
        <v>1013</v>
      </c>
      <c r="B385" s="1"/>
      <c r="C385" s="1"/>
      <c r="D385" s="8"/>
      <c r="E385" s="1">
        <v>7</v>
      </c>
      <c r="F385" s="1">
        <v>2</v>
      </c>
      <c r="G385" s="1">
        <v>1</v>
      </c>
      <c r="H385" s="1"/>
      <c r="I385" s="6"/>
      <c r="J385" s="6"/>
      <c r="K385" s="6"/>
      <c r="L385" s="6"/>
      <c r="M385" s="6"/>
      <c r="N385" s="6"/>
      <c r="O385" s="6"/>
      <c r="P385" s="6"/>
      <c r="Q385" s="6"/>
      <c r="R385" s="6"/>
      <c r="S385" s="6"/>
      <c r="T385" s="6"/>
      <c r="U385" s="6"/>
      <c r="V385" s="6"/>
      <c r="W385" s="6"/>
      <c r="X385" s="7">
        <f>SUM(Deudores[[#This Row],[Pendientes de Radicar]:[Valor Ajuste Medición Posterior]])</f>
        <v>0</v>
      </c>
      <c r="Y38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6" spans="1:25" x14ac:dyDescent="0.25">
      <c r="A386" s="1" t="s">
        <v>1013</v>
      </c>
      <c r="B386" s="1"/>
      <c r="C386" s="1"/>
      <c r="D386" s="8"/>
      <c r="E386" s="1">
        <v>7</v>
      </c>
      <c r="F386" s="1">
        <v>2</v>
      </c>
      <c r="G386" s="1">
        <v>1</v>
      </c>
      <c r="H386" s="1"/>
      <c r="I386" s="6"/>
      <c r="J386" s="6"/>
      <c r="K386" s="6"/>
      <c r="L386" s="6"/>
      <c r="M386" s="6"/>
      <c r="N386" s="6"/>
      <c r="O386" s="6"/>
      <c r="P386" s="6"/>
      <c r="Q386" s="6"/>
      <c r="R386" s="6"/>
      <c r="S386" s="6"/>
      <c r="T386" s="6"/>
      <c r="U386" s="6"/>
      <c r="V386" s="6"/>
      <c r="W386" s="6"/>
      <c r="X386" s="7">
        <f>SUM(Deudores[[#This Row],[Pendientes de Radicar]:[Valor Ajuste Medición Posterior]])</f>
        <v>0</v>
      </c>
      <c r="Y38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7" spans="1:25" x14ac:dyDescent="0.25">
      <c r="A387" s="1" t="s">
        <v>1013</v>
      </c>
      <c r="B387" s="1"/>
      <c r="C387" s="1"/>
      <c r="D387" s="8"/>
      <c r="E387" s="1">
        <v>7</v>
      </c>
      <c r="F387" s="1">
        <v>2</v>
      </c>
      <c r="G387" s="1">
        <v>1</v>
      </c>
      <c r="H387" s="1"/>
      <c r="I387" s="6"/>
      <c r="J387" s="6"/>
      <c r="K387" s="6"/>
      <c r="L387" s="6"/>
      <c r="M387" s="6"/>
      <c r="N387" s="6"/>
      <c r="O387" s="6"/>
      <c r="P387" s="6"/>
      <c r="Q387" s="6"/>
      <c r="R387" s="6"/>
      <c r="S387" s="6"/>
      <c r="T387" s="6"/>
      <c r="U387" s="6"/>
      <c r="V387" s="6"/>
      <c r="W387" s="6"/>
      <c r="X387" s="7">
        <f>SUM(Deudores[[#This Row],[Pendientes de Radicar]:[Valor Ajuste Medición Posterior]])</f>
        <v>0</v>
      </c>
      <c r="Y38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8" spans="1:25" x14ac:dyDescent="0.25">
      <c r="A388" s="1" t="s">
        <v>1013</v>
      </c>
      <c r="B388" s="1"/>
      <c r="C388" s="1"/>
      <c r="D388" s="8"/>
      <c r="E388" s="1">
        <v>7</v>
      </c>
      <c r="F388" s="1">
        <v>2</v>
      </c>
      <c r="G388" s="1">
        <v>1</v>
      </c>
      <c r="H388" s="1"/>
      <c r="I388" s="6"/>
      <c r="J388" s="6"/>
      <c r="K388" s="6"/>
      <c r="L388" s="6"/>
      <c r="M388" s="6"/>
      <c r="N388" s="6"/>
      <c r="O388" s="6"/>
      <c r="P388" s="6"/>
      <c r="Q388" s="6"/>
      <c r="R388" s="6"/>
      <c r="S388" s="6"/>
      <c r="T388" s="6"/>
      <c r="U388" s="6"/>
      <c r="V388" s="6"/>
      <c r="W388" s="6"/>
      <c r="X388" s="7">
        <f>SUM(Deudores[[#This Row],[Pendientes de Radicar]:[Valor Ajuste Medición Posterior]])</f>
        <v>0</v>
      </c>
      <c r="Y38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9" spans="1:25" x14ac:dyDescent="0.25">
      <c r="A389" s="1" t="s">
        <v>1013</v>
      </c>
      <c r="B389" s="1"/>
      <c r="C389" s="1"/>
      <c r="D389" s="8"/>
      <c r="E389" s="1">
        <v>7</v>
      </c>
      <c r="F389" s="1">
        <v>2</v>
      </c>
      <c r="G389" s="1">
        <v>1</v>
      </c>
      <c r="H389" s="1"/>
      <c r="I389" s="6"/>
      <c r="J389" s="6"/>
      <c r="K389" s="6"/>
      <c r="L389" s="6"/>
      <c r="M389" s="6"/>
      <c r="N389" s="6"/>
      <c r="O389" s="6"/>
      <c r="P389" s="6"/>
      <c r="Q389" s="6"/>
      <c r="R389" s="6"/>
      <c r="S389" s="6"/>
      <c r="T389" s="6"/>
      <c r="U389" s="6"/>
      <c r="V389" s="6"/>
      <c r="W389" s="6"/>
      <c r="X389" s="7">
        <f>SUM(Deudores[[#This Row],[Pendientes de Radicar]:[Valor Ajuste Medición Posterior]])</f>
        <v>0</v>
      </c>
      <c r="Y38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0" spans="1:25" x14ac:dyDescent="0.25">
      <c r="A390" s="1" t="s">
        <v>1013</v>
      </c>
      <c r="B390" s="1"/>
      <c r="C390" s="1"/>
      <c r="D390" s="8"/>
      <c r="E390" s="1">
        <v>7</v>
      </c>
      <c r="F390" s="1">
        <v>2</v>
      </c>
      <c r="G390" s="1">
        <v>1</v>
      </c>
      <c r="H390" s="1"/>
      <c r="I390" s="6"/>
      <c r="J390" s="6"/>
      <c r="K390" s="6"/>
      <c r="L390" s="6"/>
      <c r="M390" s="6"/>
      <c r="N390" s="6"/>
      <c r="O390" s="6"/>
      <c r="P390" s="6"/>
      <c r="Q390" s="6"/>
      <c r="R390" s="6"/>
      <c r="S390" s="6"/>
      <c r="T390" s="6"/>
      <c r="U390" s="6"/>
      <c r="V390" s="6"/>
      <c r="W390" s="6"/>
      <c r="X390" s="7">
        <f>SUM(Deudores[[#This Row],[Pendientes de Radicar]:[Valor Ajuste Medición Posterior]])</f>
        <v>0</v>
      </c>
      <c r="Y39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1" spans="1:25" x14ac:dyDescent="0.25">
      <c r="A391" s="1" t="s">
        <v>1013</v>
      </c>
      <c r="B391" s="1"/>
      <c r="C391" s="1"/>
      <c r="D391" s="8"/>
      <c r="E391" s="1">
        <v>7</v>
      </c>
      <c r="F391" s="1">
        <v>2</v>
      </c>
      <c r="G391" s="1">
        <v>1</v>
      </c>
      <c r="H391" s="1"/>
      <c r="I391" s="6"/>
      <c r="J391" s="6"/>
      <c r="K391" s="6"/>
      <c r="L391" s="6"/>
      <c r="M391" s="6"/>
      <c r="N391" s="6"/>
      <c r="O391" s="6"/>
      <c r="P391" s="6"/>
      <c r="Q391" s="6"/>
      <c r="R391" s="6"/>
      <c r="S391" s="6"/>
      <c r="T391" s="6"/>
      <c r="U391" s="6"/>
      <c r="V391" s="6"/>
      <c r="W391" s="6"/>
      <c r="X391" s="7">
        <f>SUM(Deudores[[#This Row],[Pendientes de Radicar]:[Valor Ajuste Medición Posterior]])</f>
        <v>0</v>
      </c>
      <c r="Y39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2" spans="1:25" x14ac:dyDescent="0.25">
      <c r="A392" s="1" t="s">
        <v>1013</v>
      </c>
      <c r="B392" s="1"/>
      <c r="C392" s="1"/>
      <c r="D392" s="8"/>
      <c r="E392" s="1">
        <v>7</v>
      </c>
      <c r="F392" s="1">
        <v>2</v>
      </c>
      <c r="G392" s="1">
        <v>1</v>
      </c>
      <c r="H392" s="1"/>
      <c r="I392" s="6"/>
      <c r="J392" s="6"/>
      <c r="K392" s="6"/>
      <c r="L392" s="6"/>
      <c r="M392" s="6"/>
      <c r="N392" s="6"/>
      <c r="O392" s="6"/>
      <c r="P392" s="6"/>
      <c r="Q392" s="6"/>
      <c r="R392" s="6"/>
      <c r="S392" s="6"/>
      <c r="T392" s="6"/>
      <c r="U392" s="6"/>
      <c r="V392" s="6"/>
      <c r="W392" s="6"/>
      <c r="X392" s="7">
        <f>SUM(Deudores[[#This Row],[Pendientes de Radicar]:[Valor Ajuste Medición Posterior]])</f>
        <v>0</v>
      </c>
      <c r="Y39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3" spans="1:25" x14ac:dyDescent="0.25">
      <c r="A393" s="1" t="s">
        <v>1013</v>
      </c>
      <c r="B393" s="1"/>
      <c r="C393" s="1"/>
      <c r="D393" s="8"/>
      <c r="E393" s="1">
        <v>7</v>
      </c>
      <c r="F393" s="1">
        <v>2</v>
      </c>
      <c r="G393" s="1">
        <v>1</v>
      </c>
      <c r="H393" s="1"/>
      <c r="I393" s="6"/>
      <c r="J393" s="6"/>
      <c r="K393" s="6"/>
      <c r="L393" s="6"/>
      <c r="M393" s="6"/>
      <c r="N393" s="6"/>
      <c r="O393" s="6"/>
      <c r="P393" s="6"/>
      <c r="Q393" s="6"/>
      <c r="R393" s="6"/>
      <c r="S393" s="6"/>
      <c r="T393" s="6"/>
      <c r="U393" s="6"/>
      <c r="V393" s="6"/>
      <c r="W393" s="6"/>
      <c r="X393" s="7">
        <f>SUM(Deudores[[#This Row],[Pendientes de Radicar]:[Valor Ajuste Medición Posterior]])</f>
        <v>0</v>
      </c>
      <c r="Y39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4" spans="1:25" x14ac:dyDescent="0.25">
      <c r="A394" s="1" t="s">
        <v>1013</v>
      </c>
      <c r="B394" s="1"/>
      <c r="C394" s="1"/>
      <c r="D394" s="8"/>
      <c r="E394" s="1">
        <v>7</v>
      </c>
      <c r="F394" s="1">
        <v>2</v>
      </c>
      <c r="G394" s="1">
        <v>1</v>
      </c>
      <c r="H394" s="1"/>
      <c r="I394" s="6"/>
      <c r="J394" s="6"/>
      <c r="K394" s="6"/>
      <c r="L394" s="6"/>
      <c r="M394" s="6"/>
      <c r="N394" s="6"/>
      <c r="O394" s="6"/>
      <c r="P394" s="6"/>
      <c r="Q394" s="6"/>
      <c r="R394" s="6"/>
      <c r="S394" s="6"/>
      <c r="T394" s="6"/>
      <c r="U394" s="6"/>
      <c r="V394" s="6"/>
      <c r="W394" s="6"/>
      <c r="X394" s="7">
        <f>SUM(Deudores[[#This Row],[Pendientes de Radicar]:[Valor Ajuste Medición Posterior]])</f>
        <v>0</v>
      </c>
      <c r="Y39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5" spans="1:25" x14ac:dyDescent="0.25">
      <c r="A395" s="1" t="s">
        <v>1013</v>
      </c>
      <c r="B395" s="1"/>
      <c r="C395" s="1"/>
      <c r="D395" s="8"/>
      <c r="E395" s="1">
        <v>7</v>
      </c>
      <c r="F395" s="1">
        <v>2</v>
      </c>
      <c r="G395" s="1">
        <v>1</v>
      </c>
      <c r="H395" s="1"/>
      <c r="I395" s="6"/>
      <c r="J395" s="6"/>
      <c r="K395" s="6"/>
      <c r="L395" s="6"/>
      <c r="M395" s="6"/>
      <c r="N395" s="6"/>
      <c r="O395" s="6"/>
      <c r="P395" s="6"/>
      <c r="Q395" s="6"/>
      <c r="R395" s="6"/>
      <c r="S395" s="6"/>
      <c r="T395" s="6"/>
      <c r="U395" s="6"/>
      <c r="V395" s="6"/>
      <c r="W395" s="6"/>
      <c r="X395" s="7">
        <f>SUM(Deudores[[#This Row],[Pendientes de Radicar]:[Valor Ajuste Medición Posterior]])</f>
        <v>0</v>
      </c>
      <c r="Y39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6" spans="1:25" x14ac:dyDescent="0.25">
      <c r="A396" s="1" t="s">
        <v>1013</v>
      </c>
      <c r="B396" s="1"/>
      <c r="C396" s="1"/>
      <c r="D396" s="8"/>
      <c r="E396" s="1">
        <v>7</v>
      </c>
      <c r="F396" s="1">
        <v>2</v>
      </c>
      <c r="G396" s="1">
        <v>1</v>
      </c>
      <c r="H396" s="1"/>
      <c r="I396" s="6"/>
      <c r="J396" s="6"/>
      <c r="K396" s="6"/>
      <c r="L396" s="6"/>
      <c r="M396" s="6"/>
      <c r="N396" s="6"/>
      <c r="O396" s="6"/>
      <c r="P396" s="6"/>
      <c r="Q396" s="6"/>
      <c r="R396" s="6"/>
      <c r="S396" s="6"/>
      <c r="T396" s="6"/>
      <c r="U396" s="6"/>
      <c r="V396" s="6"/>
      <c r="W396" s="6"/>
      <c r="X396" s="7">
        <f>SUM(Deudores[[#This Row],[Pendientes de Radicar]:[Valor Ajuste Medición Posterior]])</f>
        <v>0</v>
      </c>
      <c r="Y39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7" spans="1:25" x14ac:dyDescent="0.25">
      <c r="A397" s="1" t="s">
        <v>1013</v>
      </c>
      <c r="B397" s="1"/>
      <c r="C397" s="1"/>
      <c r="D397" s="8"/>
      <c r="E397" s="1">
        <v>7</v>
      </c>
      <c r="F397" s="1">
        <v>2</v>
      </c>
      <c r="G397" s="1">
        <v>1</v>
      </c>
      <c r="H397" s="1"/>
      <c r="I397" s="6"/>
      <c r="J397" s="6"/>
      <c r="K397" s="6"/>
      <c r="L397" s="6"/>
      <c r="M397" s="6"/>
      <c r="N397" s="6"/>
      <c r="O397" s="6"/>
      <c r="P397" s="6"/>
      <c r="Q397" s="6"/>
      <c r="R397" s="6"/>
      <c r="S397" s="6"/>
      <c r="T397" s="6"/>
      <c r="U397" s="6"/>
      <c r="V397" s="6"/>
      <c r="W397" s="6"/>
      <c r="X397" s="7">
        <f>SUM(Deudores[[#This Row],[Pendientes de Radicar]:[Valor Ajuste Medición Posterior]])</f>
        <v>0</v>
      </c>
      <c r="Y39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8" spans="1:25" x14ac:dyDescent="0.25">
      <c r="A398" s="1" t="s">
        <v>1013</v>
      </c>
      <c r="B398" s="1"/>
      <c r="C398" s="1"/>
      <c r="D398" s="8"/>
      <c r="E398" s="1">
        <v>7</v>
      </c>
      <c r="F398" s="1">
        <v>2</v>
      </c>
      <c r="G398" s="1">
        <v>1</v>
      </c>
      <c r="H398" s="1"/>
      <c r="I398" s="6"/>
      <c r="J398" s="6"/>
      <c r="K398" s="6"/>
      <c r="L398" s="6"/>
      <c r="M398" s="6"/>
      <c r="N398" s="6"/>
      <c r="O398" s="6"/>
      <c r="P398" s="6"/>
      <c r="Q398" s="6"/>
      <c r="R398" s="6"/>
      <c r="S398" s="6"/>
      <c r="T398" s="6"/>
      <c r="U398" s="6"/>
      <c r="V398" s="6"/>
      <c r="W398" s="6"/>
      <c r="X398" s="7">
        <f>SUM(Deudores[[#This Row],[Pendientes de Radicar]:[Valor Ajuste Medición Posterior]])</f>
        <v>0</v>
      </c>
      <c r="Y39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9" spans="1:25" x14ac:dyDescent="0.25">
      <c r="A399" s="1" t="s">
        <v>1013</v>
      </c>
      <c r="B399" s="1"/>
      <c r="C399" s="1"/>
      <c r="D399" s="8"/>
      <c r="E399" s="1">
        <v>7</v>
      </c>
      <c r="F399" s="1">
        <v>2</v>
      </c>
      <c r="G399" s="1">
        <v>1</v>
      </c>
      <c r="H399" s="1"/>
      <c r="I399" s="6"/>
      <c r="J399" s="6"/>
      <c r="K399" s="6"/>
      <c r="L399" s="6"/>
      <c r="M399" s="6"/>
      <c r="N399" s="6"/>
      <c r="O399" s="6"/>
      <c r="P399" s="6"/>
      <c r="Q399" s="6"/>
      <c r="R399" s="6"/>
      <c r="S399" s="6"/>
      <c r="T399" s="6"/>
      <c r="U399" s="6"/>
      <c r="V399" s="6"/>
      <c r="W399" s="6"/>
      <c r="X399" s="7">
        <f>SUM(Deudores[[#This Row],[Pendientes de Radicar]:[Valor Ajuste Medición Posterior]])</f>
        <v>0</v>
      </c>
      <c r="Y39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0" spans="1:25" x14ac:dyDescent="0.25">
      <c r="A400" s="1" t="s">
        <v>1013</v>
      </c>
      <c r="B400" s="1"/>
      <c r="C400" s="1"/>
      <c r="D400" s="8"/>
      <c r="E400" s="1">
        <v>7</v>
      </c>
      <c r="F400" s="1">
        <v>2</v>
      </c>
      <c r="G400" s="1">
        <v>1</v>
      </c>
      <c r="H400" s="1"/>
      <c r="I400" s="6"/>
      <c r="J400" s="6"/>
      <c r="K400" s="6"/>
      <c r="L400" s="6"/>
      <c r="M400" s="6"/>
      <c r="N400" s="6"/>
      <c r="O400" s="6"/>
      <c r="P400" s="6"/>
      <c r="Q400" s="6"/>
      <c r="R400" s="6"/>
      <c r="S400" s="6"/>
      <c r="T400" s="6"/>
      <c r="U400" s="6"/>
      <c r="V400" s="6"/>
      <c r="W400" s="6"/>
      <c r="X400" s="7">
        <f>SUM(Deudores[[#This Row],[Pendientes de Radicar]:[Valor Ajuste Medición Posterior]])</f>
        <v>0</v>
      </c>
      <c r="Y40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1" spans="1:25" x14ac:dyDescent="0.25">
      <c r="A401" s="1" t="s">
        <v>1013</v>
      </c>
      <c r="B401" s="1"/>
      <c r="C401" s="1"/>
      <c r="D401" s="8"/>
      <c r="E401" s="1">
        <v>7</v>
      </c>
      <c r="F401" s="1">
        <v>2</v>
      </c>
      <c r="G401" s="1">
        <v>1</v>
      </c>
      <c r="H401" s="1"/>
      <c r="I401" s="6"/>
      <c r="J401" s="6"/>
      <c r="K401" s="6"/>
      <c r="L401" s="6"/>
      <c r="M401" s="6"/>
      <c r="N401" s="6"/>
      <c r="O401" s="6"/>
      <c r="P401" s="6"/>
      <c r="Q401" s="6"/>
      <c r="R401" s="6"/>
      <c r="S401" s="6"/>
      <c r="T401" s="6"/>
      <c r="U401" s="6"/>
      <c r="V401" s="6"/>
      <c r="W401" s="6"/>
      <c r="X401" s="7">
        <f>SUM(Deudores[[#This Row],[Pendientes de Radicar]:[Valor Ajuste Medición Posterior]])</f>
        <v>0</v>
      </c>
      <c r="Y40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2" spans="1:25" x14ac:dyDescent="0.25">
      <c r="A402" s="1" t="s">
        <v>1013</v>
      </c>
      <c r="B402" s="1"/>
      <c r="C402" s="1"/>
      <c r="D402" s="8"/>
      <c r="E402" s="1">
        <v>7</v>
      </c>
      <c r="F402" s="1">
        <v>2</v>
      </c>
      <c r="G402" s="1">
        <v>1</v>
      </c>
      <c r="H402" s="1"/>
      <c r="I402" s="6"/>
      <c r="J402" s="6"/>
      <c r="K402" s="6"/>
      <c r="L402" s="6"/>
      <c r="M402" s="6"/>
      <c r="N402" s="6"/>
      <c r="O402" s="6"/>
      <c r="P402" s="6"/>
      <c r="Q402" s="6"/>
      <c r="R402" s="6"/>
      <c r="S402" s="6"/>
      <c r="T402" s="6"/>
      <c r="U402" s="6"/>
      <c r="V402" s="6"/>
      <c r="W402" s="6"/>
      <c r="X402" s="7">
        <f>SUM(Deudores[[#This Row],[Pendientes de Radicar]:[Valor Ajuste Medición Posterior]])</f>
        <v>0</v>
      </c>
      <c r="Y40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3" spans="1:25" x14ac:dyDescent="0.25">
      <c r="A403" s="1" t="s">
        <v>1013</v>
      </c>
      <c r="B403" s="1"/>
      <c r="C403" s="1"/>
      <c r="D403" s="8"/>
      <c r="E403" s="1">
        <v>7</v>
      </c>
      <c r="F403" s="1">
        <v>2</v>
      </c>
      <c r="G403" s="1">
        <v>1</v>
      </c>
      <c r="H403" s="1"/>
      <c r="I403" s="6"/>
      <c r="J403" s="6"/>
      <c r="K403" s="6"/>
      <c r="L403" s="6"/>
      <c r="M403" s="6"/>
      <c r="N403" s="6"/>
      <c r="O403" s="6"/>
      <c r="P403" s="6"/>
      <c r="Q403" s="6"/>
      <c r="R403" s="6"/>
      <c r="S403" s="6"/>
      <c r="T403" s="6"/>
      <c r="U403" s="6"/>
      <c r="V403" s="6"/>
      <c r="W403" s="6"/>
      <c r="X403" s="7">
        <f>SUM(Deudores[[#This Row],[Pendientes de Radicar]:[Valor Ajuste Medición Posterior]])</f>
        <v>0</v>
      </c>
      <c r="Y40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4" spans="1:25" x14ac:dyDescent="0.25">
      <c r="A404" s="1" t="s">
        <v>1013</v>
      </c>
      <c r="B404" s="1"/>
      <c r="C404" s="1"/>
      <c r="D404" s="8"/>
      <c r="E404" s="1">
        <v>7</v>
      </c>
      <c r="F404" s="1">
        <v>2</v>
      </c>
      <c r="G404" s="1">
        <v>1</v>
      </c>
      <c r="H404" s="1"/>
      <c r="I404" s="6"/>
      <c r="J404" s="6"/>
      <c r="K404" s="6"/>
      <c r="L404" s="6"/>
      <c r="M404" s="6"/>
      <c r="N404" s="6"/>
      <c r="O404" s="6"/>
      <c r="P404" s="6"/>
      <c r="Q404" s="6"/>
      <c r="R404" s="6"/>
      <c r="S404" s="6"/>
      <c r="T404" s="6"/>
      <c r="U404" s="6"/>
      <c r="V404" s="6"/>
      <c r="W404" s="6"/>
      <c r="X404" s="7">
        <f>SUM(Deudores[[#This Row],[Pendientes de Radicar]:[Valor Ajuste Medición Posterior]])</f>
        <v>0</v>
      </c>
      <c r="Y40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5" spans="1:25" x14ac:dyDescent="0.25">
      <c r="A405" s="1" t="s">
        <v>1013</v>
      </c>
      <c r="B405" s="1"/>
      <c r="C405" s="1"/>
      <c r="D405" s="8"/>
      <c r="E405" s="1">
        <v>7</v>
      </c>
      <c r="F405" s="1">
        <v>2</v>
      </c>
      <c r="G405" s="1">
        <v>1</v>
      </c>
      <c r="H405" s="1"/>
      <c r="I405" s="6"/>
      <c r="J405" s="6"/>
      <c r="K405" s="6"/>
      <c r="L405" s="6"/>
      <c r="M405" s="6"/>
      <c r="N405" s="6"/>
      <c r="O405" s="6"/>
      <c r="P405" s="6"/>
      <c r="Q405" s="6"/>
      <c r="R405" s="6"/>
      <c r="S405" s="6"/>
      <c r="T405" s="6"/>
      <c r="U405" s="6"/>
      <c r="V405" s="6"/>
      <c r="W405" s="6"/>
      <c r="X405" s="7">
        <f>SUM(Deudores[[#This Row],[Pendientes de Radicar]:[Valor Ajuste Medición Posterior]])</f>
        <v>0</v>
      </c>
      <c r="Y40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6" spans="1:25" x14ac:dyDescent="0.25">
      <c r="A406" s="1" t="s">
        <v>1013</v>
      </c>
      <c r="B406" s="1"/>
      <c r="C406" s="1"/>
      <c r="D406" s="8"/>
      <c r="E406" s="1">
        <v>7</v>
      </c>
      <c r="F406" s="1">
        <v>2</v>
      </c>
      <c r="G406" s="1">
        <v>1</v>
      </c>
      <c r="H406" s="1"/>
      <c r="I406" s="6"/>
      <c r="J406" s="6"/>
      <c r="K406" s="6"/>
      <c r="L406" s="6"/>
      <c r="M406" s="6"/>
      <c r="N406" s="6"/>
      <c r="O406" s="6"/>
      <c r="P406" s="6"/>
      <c r="Q406" s="6"/>
      <c r="R406" s="6"/>
      <c r="S406" s="6"/>
      <c r="T406" s="6"/>
      <c r="U406" s="6"/>
      <c r="V406" s="6"/>
      <c r="W406" s="6"/>
      <c r="X406" s="7">
        <f>SUM(Deudores[[#This Row],[Pendientes de Radicar]:[Valor Ajuste Medición Posterior]])</f>
        <v>0</v>
      </c>
      <c r="Y40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7" spans="1:25" x14ac:dyDescent="0.25">
      <c r="A407" s="1" t="s">
        <v>1013</v>
      </c>
      <c r="B407" s="1"/>
      <c r="C407" s="1"/>
      <c r="D407" s="8"/>
      <c r="E407" s="1">
        <v>7</v>
      </c>
      <c r="F407" s="1">
        <v>2</v>
      </c>
      <c r="G407" s="1">
        <v>1</v>
      </c>
      <c r="H407" s="1"/>
      <c r="I407" s="6"/>
      <c r="J407" s="6"/>
      <c r="K407" s="6"/>
      <c r="L407" s="6"/>
      <c r="M407" s="6"/>
      <c r="N407" s="6"/>
      <c r="O407" s="6"/>
      <c r="P407" s="6"/>
      <c r="Q407" s="6"/>
      <c r="R407" s="6"/>
      <c r="S407" s="6"/>
      <c r="T407" s="6"/>
      <c r="U407" s="6"/>
      <c r="V407" s="6"/>
      <c r="W407" s="6"/>
      <c r="X407" s="7">
        <f>SUM(Deudores[[#This Row],[Pendientes de Radicar]:[Valor Ajuste Medición Posterior]])</f>
        <v>0</v>
      </c>
      <c r="Y40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8" spans="1:25" x14ac:dyDescent="0.25">
      <c r="A408" s="1" t="s">
        <v>1013</v>
      </c>
      <c r="B408" s="1"/>
      <c r="C408" s="1"/>
      <c r="D408" s="8"/>
      <c r="E408" s="1">
        <v>7</v>
      </c>
      <c r="F408" s="1">
        <v>2</v>
      </c>
      <c r="G408" s="1">
        <v>1</v>
      </c>
      <c r="H408" s="1"/>
      <c r="I408" s="6"/>
      <c r="J408" s="6"/>
      <c r="K408" s="6"/>
      <c r="L408" s="6"/>
      <c r="M408" s="6"/>
      <c r="N408" s="6"/>
      <c r="O408" s="6"/>
      <c r="P408" s="6"/>
      <c r="Q408" s="6"/>
      <c r="R408" s="6"/>
      <c r="S408" s="6"/>
      <c r="T408" s="6"/>
      <c r="U408" s="6"/>
      <c r="V408" s="6"/>
      <c r="W408" s="6"/>
      <c r="X408" s="7">
        <f>SUM(Deudores[[#This Row],[Pendientes de Radicar]:[Valor Ajuste Medición Posterior]])</f>
        <v>0</v>
      </c>
      <c r="Y40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9" spans="1:25" x14ac:dyDescent="0.25">
      <c r="A409" s="1" t="s">
        <v>1013</v>
      </c>
      <c r="B409" s="1"/>
      <c r="C409" s="1"/>
      <c r="D409" s="8"/>
      <c r="E409" s="1">
        <v>7</v>
      </c>
      <c r="F409" s="1">
        <v>2</v>
      </c>
      <c r="G409" s="1">
        <v>1</v>
      </c>
      <c r="H409" s="1"/>
      <c r="I409" s="6"/>
      <c r="J409" s="6"/>
      <c r="K409" s="6"/>
      <c r="L409" s="6"/>
      <c r="M409" s="6"/>
      <c r="N409" s="6"/>
      <c r="O409" s="6"/>
      <c r="P409" s="6"/>
      <c r="Q409" s="6"/>
      <c r="R409" s="6"/>
      <c r="S409" s="6"/>
      <c r="T409" s="6"/>
      <c r="U409" s="6"/>
      <c r="V409" s="6"/>
      <c r="W409" s="6"/>
      <c r="X409" s="7">
        <f>SUM(Deudores[[#This Row],[Pendientes de Radicar]:[Valor Ajuste Medición Posterior]])</f>
        <v>0</v>
      </c>
      <c r="Y40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0" spans="1:25" x14ac:dyDescent="0.25">
      <c r="A410" s="1" t="s">
        <v>1013</v>
      </c>
      <c r="B410" s="1"/>
      <c r="C410" s="1"/>
      <c r="D410" s="8"/>
      <c r="E410" s="1">
        <v>7</v>
      </c>
      <c r="F410" s="1">
        <v>2</v>
      </c>
      <c r="G410" s="1">
        <v>1</v>
      </c>
      <c r="H410" s="1"/>
      <c r="I410" s="6"/>
      <c r="J410" s="6"/>
      <c r="K410" s="6"/>
      <c r="L410" s="6"/>
      <c r="M410" s="6"/>
      <c r="N410" s="6"/>
      <c r="O410" s="6"/>
      <c r="P410" s="6"/>
      <c r="Q410" s="6"/>
      <c r="R410" s="6"/>
      <c r="S410" s="6"/>
      <c r="T410" s="6"/>
      <c r="U410" s="6"/>
      <c r="V410" s="6"/>
      <c r="W410" s="6"/>
      <c r="X410" s="7">
        <f>SUM(Deudores[[#This Row],[Pendientes de Radicar]:[Valor Ajuste Medición Posterior]])</f>
        <v>0</v>
      </c>
      <c r="Y41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1" spans="1:25" x14ac:dyDescent="0.25">
      <c r="A411" s="1" t="s">
        <v>1013</v>
      </c>
      <c r="B411" s="1"/>
      <c r="C411" s="1"/>
      <c r="D411" s="8"/>
      <c r="E411" s="1">
        <v>7</v>
      </c>
      <c r="F411" s="1">
        <v>2</v>
      </c>
      <c r="G411" s="1">
        <v>1</v>
      </c>
      <c r="H411" s="1"/>
      <c r="I411" s="6"/>
      <c r="J411" s="6"/>
      <c r="K411" s="6"/>
      <c r="L411" s="6"/>
      <c r="M411" s="6"/>
      <c r="N411" s="6"/>
      <c r="O411" s="6"/>
      <c r="P411" s="6"/>
      <c r="Q411" s="6"/>
      <c r="R411" s="6"/>
      <c r="S411" s="6"/>
      <c r="T411" s="6"/>
      <c r="U411" s="6"/>
      <c r="V411" s="6"/>
      <c r="W411" s="6"/>
      <c r="X411" s="7">
        <f>SUM(Deudores[[#This Row],[Pendientes de Radicar]:[Valor Ajuste Medición Posterior]])</f>
        <v>0</v>
      </c>
      <c r="Y41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2" spans="1:25" x14ac:dyDescent="0.25">
      <c r="A412" s="1" t="s">
        <v>1013</v>
      </c>
      <c r="B412" s="1"/>
      <c r="C412" s="1"/>
      <c r="D412" s="8"/>
      <c r="E412" s="1">
        <v>7</v>
      </c>
      <c r="F412" s="1">
        <v>2</v>
      </c>
      <c r="G412" s="1">
        <v>1</v>
      </c>
      <c r="H412" s="1"/>
      <c r="I412" s="6"/>
      <c r="J412" s="6"/>
      <c r="K412" s="6"/>
      <c r="L412" s="6"/>
      <c r="M412" s="6"/>
      <c r="N412" s="6"/>
      <c r="O412" s="6"/>
      <c r="P412" s="6"/>
      <c r="Q412" s="6"/>
      <c r="R412" s="6"/>
      <c r="S412" s="6"/>
      <c r="T412" s="6"/>
      <c r="U412" s="6"/>
      <c r="V412" s="6"/>
      <c r="W412" s="6"/>
      <c r="X412" s="7">
        <f>SUM(Deudores[[#This Row],[Pendientes de Radicar]:[Valor Ajuste Medición Posterior]])</f>
        <v>0</v>
      </c>
      <c r="Y41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3" spans="1:25" x14ac:dyDescent="0.25">
      <c r="A413" s="1" t="s">
        <v>1013</v>
      </c>
      <c r="B413" s="1"/>
      <c r="C413" s="1"/>
      <c r="D413" s="8"/>
      <c r="E413" s="1">
        <v>7</v>
      </c>
      <c r="F413" s="1">
        <v>2</v>
      </c>
      <c r="G413" s="1">
        <v>1</v>
      </c>
      <c r="H413" s="1"/>
      <c r="I413" s="6"/>
      <c r="J413" s="6"/>
      <c r="K413" s="6"/>
      <c r="L413" s="6"/>
      <c r="M413" s="6"/>
      <c r="N413" s="6"/>
      <c r="O413" s="6"/>
      <c r="P413" s="6"/>
      <c r="Q413" s="6"/>
      <c r="R413" s="6"/>
      <c r="S413" s="6"/>
      <c r="T413" s="6"/>
      <c r="U413" s="6"/>
      <c r="V413" s="6"/>
      <c r="W413" s="6"/>
      <c r="X413" s="7">
        <f>SUM(Deudores[[#This Row],[Pendientes de Radicar]:[Valor Ajuste Medición Posterior]])</f>
        <v>0</v>
      </c>
      <c r="Y41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4" spans="1:25" x14ac:dyDescent="0.25">
      <c r="A414" s="1" t="s">
        <v>1013</v>
      </c>
      <c r="B414" s="1"/>
      <c r="C414" s="1"/>
      <c r="D414" s="8"/>
      <c r="E414" s="1">
        <v>7</v>
      </c>
      <c r="F414" s="1">
        <v>2</v>
      </c>
      <c r="G414" s="1">
        <v>1</v>
      </c>
      <c r="H414" s="1"/>
      <c r="I414" s="6"/>
      <c r="J414" s="6"/>
      <c r="K414" s="6"/>
      <c r="L414" s="6"/>
      <c r="M414" s="6"/>
      <c r="N414" s="6"/>
      <c r="O414" s="6"/>
      <c r="P414" s="6"/>
      <c r="Q414" s="6"/>
      <c r="R414" s="6"/>
      <c r="S414" s="6"/>
      <c r="T414" s="6"/>
      <c r="U414" s="6"/>
      <c r="V414" s="6"/>
      <c r="W414" s="6"/>
      <c r="X414" s="7">
        <f>SUM(Deudores[[#This Row],[Pendientes de Radicar]:[Valor Ajuste Medición Posterior]])</f>
        <v>0</v>
      </c>
      <c r="Y41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5" spans="1:25" x14ac:dyDescent="0.25">
      <c r="A415" s="1" t="s">
        <v>1013</v>
      </c>
      <c r="B415" s="1"/>
      <c r="C415" s="1"/>
      <c r="D415" s="8"/>
      <c r="E415" s="1">
        <v>7</v>
      </c>
      <c r="F415" s="1">
        <v>2</v>
      </c>
      <c r="G415" s="1">
        <v>1</v>
      </c>
      <c r="H415" s="1"/>
      <c r="I415" s="6"/>
      <c r="J415" s="6"/>
      <c r="K415" s="6"/>
      <c r="L415" s="6"/>
      <c r="M415" s="6"/>
      <c r="N415" s="6"/>
      <c r="O415" s="6"/>
      <c r="P415" s="6"/>
      <c r="Q415" s="6"/>
      <c r="R415" s="6"/>
      <c r="S415" s="6"/>
      <c r="T415" s="6"/>
      <c r="U415" s="6"/>
      <c r="V415" s="6"/>
      <c r="W415" s="6"/>
      <c r="X415" s="7">
        <f>SUM(Deudores[[#This Row],[Pendientes de Radicar]:[Valor Ajuste Medición Posterior]])</f>
        <v>0</v>
      </c>
      <c r="Y41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6" spans="1:25" x14ac:dyDescent="0.25">
      <c r="A416" s="1" t="s">
        <v>1013</v>
      </c>
      <c r="B416" s="1"/>
      <c r="C416" s="1"/>
      <c r="D416" s="8"/>
      <c r="E416" s="1">
        <v>7</v>
      </c>
      <c r="F416" s="1">
        <v>2</v>
      </c>
      <c r="G416" s="1">
        <v>1</v>
      </c>
      <c r="H416" s="1"/>
      <c r="I416" s="6"/>
      <c r="J416" s="6"/>
      <c r="K416" s="6"/>
      <c r="L416" s="6"/>
      <c r="M416" s="6"/>
      <c r="N416" s="6"/>
      <c r="O416" s="6"/>
      <c r="P416" s="6"/>
      <c r="Q416" s="6"/>
      <c r="R416" s="6"/>
      <c r="S416" s="6"/>
      <c r="T416" s="6"/>
      <c r="U416" s="6"/>
      <c r="V416" s="6"/>
      <c r="W416" s="6"/>
      <c r="X416" s="7">
        <f>SUM(Deudores[[#This Row],[Pendientes de Radicar]:[Valor Ajuste Medición Posterior]])</f>
        <v>0</v>
      </c>
      <c r="Y41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7" spans="1:25" x14ac:dyDescent="0.25">
      <c r="A417" s="1" t="s">
        <v>1013</v>
      </c>
      <c r="B417" s="1"/>
      <c r="C417" s="1"/>
      <c r="D417" s="8"/>
      <c r="E417" s="1">
        <v>7</v>
      </c>
      <c r="F417" s="1">
        <v>2</v>
      </c>
      <c r="G417" s="1">
        <v>1</v>
      </c>
      <c r="H417" s="1"/>
      <c r="I417" s="6"/>
      <c r="J417" s="6"/>
      <c r="K417" s="6"/>
      <c r="L417" s="6"/>
      <c r="M417" s="6"/>
      <c r="N417" s="6"/>
      <c r="O417" s="6"/>
      <c r="P417" s="6"/>
      <c r="Q417" s="6"/>
      <c r="R417" s="6"/>
      <c r="S417" s="6"/>
      <c r="T417" s="6"/>
      <c r="U417" s="6"/>
      <c r="V417" s="6"/>
      <c r="W417" s="6"/>
      <c r="X417" s="7">
        <f>SUM(Deudores[[#This Row],[Pendientes de Radicar]:[Valor Ajuste Medición Posterior]])</f>
        <v>0</v>
      </c>
      <c r="Y41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8" spans="1:25" x14ac:dyDescent="0.25">
      <c r="A418" s="1" t="s">
        <v>1013</v>
      </c>
      <c r="B418" s="1"/>
      <c r="C418" s="1"/>
      <c r="D418" s="8"/>
      <c r="E418" s="1">
        <v>7</v>
      </c>
      <c r="F418" s="1">
        <v>2</v>
      </c>
      <c r="G418" s="1">
        <v>1</v>
      </c>
      <c r="H418" s="1"/>
      <c r="I418" s="6"/>
      <c r="J418" s="6"/>
      <c r="K418" s="6"/>
      <c r="L418" s="6"/>
      <c r="M418" s="6"/>
      <c r="N418" s="6"/>
      <c r="O418" s="6"/>
      <c r="P418" s="6"/>
      <c r="Q418" s="6"/>
      <c r="R418" s="6"/>
      <c r="S418" s="6"/>
      <c r="T418" s="6"/>
      <c r="U418" s="6"/>
      <c r="V418" s="6"/>
      <c r="W418" s="6"/>
      <c r="X418" s="7">
        <f>SUM(Deudores[[#This Row],[Pendientes de Radicar]:[Valor Ajuste Medición Posterior]])</f>
        <v>0</v>
      </c>
      <c r="Y41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9" spans="1:25" x14ac:dyDescent="0.25">
      <c r="A419" s="1" t="s">
        <v>1013</v>
      </c>
      <c r="B419" s="1"/>
      <c r="C419" s="1"/>
      <c r="D419" s="8"/>
      <c r="E419" s="1">
        <v>7</v>
      </c>
      <c r="F419" s="1">
        <v>2</v>
      </c>
      <c r="G419" s="1">
        <v>1</v>
      </c>
      <c r="H419" s="1"/>
      <c r="I419" s="6"/>
      <c r="J419" s="6"/>
      <c r="K419" s="6"/>
      <c r="L419" s="6"/>
      <c r="M419" s="6"/>
      <c r="N419" s="6"/>
      <c r="O419" s="6"/>
      <c r="P419" s="6"/>
      <c r="Q419" s="6"/>
      <c r="R419" s="6"/>
      <c r="S419" s="6"/>
      <c r="T419" s="6"/>
      <c r="U419" s="6"/>
      <c r="V419" s="6"/>
      <c r="W419" s="6"/>
      <c r="X419" s="7">
        <f>SUM(Deudores[[#This Row],[Pendientes de Radicar]:[Valor Ajuste Medición Posterior]])</f>
        <v>0</v>
      </c>
      <c r="Y41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0" spans="1:25" x14ac:dyDescent="0.25">
      <c r="A420" s="1" t="s">
        <v>1013</v>
      </c>
      <c r="B420" s="1"/>
      <c r="C420" s="1"/>
      <c r="D420" s="8"/>
      <c r="E420" s="1">
        <v>7</v>
      </c>
      <c r="F420" s="1">
        <v>2</v>
      </c>
      <c r="G420" s="1">
        <v>1</v>
      </c>
      <c r="H420" s="1"/>
      <c r="I420" s="6"/>
      <c r="J420" s="6"/>
      <c r="K420" s="6"/>
      <c r="L420" s="6"/>
      <c r="M420" s="6"/>
      <c r="N420" s="6"/>
      <c r="O420" s="6"/>
      <c r="P420" s="6"/>
      <c r="Q420" s="6"/>
      <c r="R420" s="6"/>
      <c r="S420" s="6"/>
      <c r="T420" s="6"/>
      <c r="U420" s="6"/>
      <c r="V420" s="6"/>
      <c r="W420" s="6"/>
      <c r="X420" s="7">
        <f>SUM(Deudores[[#This Row],[Pendientes de Radicar]:[Valor Ajuste Medición Posterior]])</f>
        <v>0</v>
      </c>
      <c r="Y42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1" spans="1:25" x14ac:dyDescent="0.25">
      <c r="A421" s="1" t="s">
        <v>1013</v>
      </c>
      <c r="B421" s="1"/>
      <c r="C421" s="1"/>
      <c r="D421" s="8"/>
      <c r="E421" s="1">
        <v>7</v>
      </c>
      <c r="F421" s="1">
        <v>2</v>
      </c>
      <c r="G421" s="1">
        <v>1</v>
      </c>
      <c r="H421" s="1"/>
      <c r="I421" s="6"/>
      <c r="J421" s="6"/>
      <c r="K421" s="6"/>
      <c r="L421" s="6"/>
      <c r="M421" s="6"/>
      <c r="N421" s="6"/>
      <c r="O421" s="6"/>
      <c r="P421" s="6"/>
      <c r="Q421" s="6"/>
      <c r="R421" s="6"/>
      <c r="S421" s="6"/>
      <c r="T421" s="6"/>
      <c r="U421" s="6"/>
      <c r="V421" s="6"/>
      <c r="W421" s="6"/>
      <c r="X421" s="7">
        <f>SUM(Deudores[[#This Row],[Pendientes de Radicar]:[Valor Ajuste Medición Posterior]])</f>
        <v>0</v>
      </c>
      <c r="Y42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2" spans="1:25" x14ac:dyDescent="0.25">
      <c r="A422" s="1" t="s">
        <v>1013</v>
      </c>
      <c r="B422" s="1"/>
      <c r="C422" s="1"/>
      <c r="D422" s="8"/>
      <c r="E422" s="1">
        <v>7</v>
      </c>
      <c r="F422" s="1">
        <v>2</v>
      </c>
      <c r="G422" s="1">
        <v>1</v>
      </c>
      <c r="H422" s="1"/>
      <c r="I422" s="6"/>
      <c r="J422" s="6"/>
      <c r="K422" s="6"/>
      <c r="L422" s="6"/>
      <c r="M422" s="6"/>
      <c r="N422" s="6"/>
      <c r="O422" s="6"/>
      <c r="P422" s="6"/>
      <c r="Q422" s="6"/>
      <c r="R422" s="6"/>
      <c r="S422" s="6"/>
      <c r="T422" s="6"/>
      <c r="U422" s="6"/>
      <c r="V422" s="6"/>
      <c r="W422" s="6"/>
      <c r="X422" s="7">
        <f>SUM(Deudores[[#This Row],[Pendientes de Radicar]:[Valor Ajuste Medición Posterior]])</f>
        <v>0</v>
      </c>
      <c r="Y42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3" spans="1:25" x14ac:dyDescent="0.25">
      <c r="A423" s="1" t="s">
        <v>1013</v>
      </c>
      <c r="B423" s="1"/>
      <c r="C423" s="1"/>
      <c r="D423" s="8"/>
      <c r="E423" s="1">
        <v>7</v>
      </c>
      <c r="F423" s="1">
        <v>2</v>
      </c>
      <c r="G423" s="1">
        <v>1</v>
      </c>
      <c r="H423" s="1"/>
      <c r="I423" s="6"/>
      <c r="J423" s="6"/>
      <c r="K423" s="6"/>
      <c r="L423" s="6"/>
      <c r="M423" s="6"/>
      <c r="N423" s="6"/>
      <c r="O423" s="6"/>
      <c r="P423" s="6"/>
      <c r="Q423" s="6"/>
      <c r="R423" s="6"/>
      <c r="S423" s="6"/>
      <c r="T423" s="6"/>
      <c r="U423" s="6"/>
      <c r="V423" s="6"/>
      <c r="W423" s="6"/>
      <c r="X423" s="7">
        <f>SUM(Deudores[[#This Row],[Pendientes de Radicar]:[Valor Ajuste Medición Posterior]])</f>
        <v>0</v>
      </c>
      <c r="Y42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4" spans="1:25" x14ac:dyDescent="0.25">
      <c r="A424" s="1" t="s">
        <v>1013</v>
      </c>
      <c r="B424" s="1"/>
      <c r="C424" s="1"/>
      <c r="D424" s="8"/>
      <c r="E424" s="1">
        <v>7</v>
      </c>
      <c r="F424" s="1">
        <v>2</v>
      </c>
      <c r="G424" s="1">
        <v>1</v>
      </c>
      <c r="H424" s="1"/>
      <c r="I424" s="6"/>
      <c r="J424" s="6"/>
      <c r="K424" s="6"/>
      <c r="L424" s="6"/>
      <c r="M424" s="6"/>
      <c r="N424" s="6"/>
      <c r="O424" s="6"/>
      <c r="P424" s="6"/>
      <c r="Q424" s="6"/>
      <c r="R424" s="6"/>
      <c r="S424" s="6"/>
      <c r="T424" s="6"/>
      <c r="U424" s="6"/>
      <c r="V424" s="6"/>
      <c r="W424" s="6"/>
      <c r="X424" s="7">
        <f>SUM(Deudores[[#This Row],[Pendientes de Radicar]:[Valor Ajuste Medición Posterior]])</f>
        <v>0</v>
      </c>
      <c r="Y42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5" spans="1:25" x14ac:dyDescent="0.25">
      <c r="A425" s="1" t="s">
        <v>1013</v>
      </c>
      <c r="B425" s="1"/>
      <c r="C425" s="1"/>
      <c r="D425" s="8"/>
      <c r="E425" s="1">
        <v>7</v>
      </c>
      <c r="F425" s="1">
        <v>2</v>
      </c>
      <c r="G425" s="1">
        <v>1</v>
      </c>
      <c r="H425" s="1"/>
      <c r="I425" s="6"/>
      <c r="J425" s="6"/>
      <c r="K425" s="6"/>
      <c r="L425" s="6"/>
      <c r="M425" s="6"/>
      <c r="N425" s="6"/>
      <c r="O425" s="6"/>
      <c r="P425" s="6"/>
      <c r="Q425" s="6"/>
      <c r="R425" s="6"/>
      <c r="S425" s="6"/>
      <c r="T425" s="6"/>
      <c r="U425" s="6"/>
      <c r="V425" s="6"/>
      <c r="W425" s="6"/>
      <c r="X425" s="7">
        <f>SUM(Deudores[[#This Row],[Pendientes de Radicar]:[Valor Ajuste Medición Posterior]])</f>
        <v>0</v>
      </c>
      <c r="Y42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6" spans="1:25" x14ac:dyDescent="0.25">
      <c r="A426" s="1" t="s">
        <v>1013</v>
      </c>
      <c r="B426" s="1"/>
      <c r="C426" s="1"/>
      <c r="D426" s="8"/>
      <c r="E426" s="1">
        <v>7</v>
      </c>
      <c r="F426" s="1">
        <v>2</v>
      </c>
      <c r="G426" s="1">
        <v>1</v>
      </c>
      <c r="H426" s="1"/>
      <c r="I426" s="6"/>
      <c r="J426" s="6"/>
      <c r="K426" s="6"/>
      <c r="L426" s="6"/>
      <c r="M426" s="6"/>
      <c r="N426" s="6"/>
      <c r="O426" s="6"/>
      <c r="P426" s="6"/>
      <c r="Q426" s="6"/>
      <c r="R426" s="6"/>
      <c r="S426" s="6"/>
      <c r="T426" s="6"/>
      <c r="U426" s="6"/>
      <c r="V426" s="6"/>
      <c r="W426" s="6"/>
      <c r="X426" s="7">
        <f>SUM(Deudores[[#This Row],[Pendientes de Radicar]:[Valor Ajuste Medición Posterior]])</f>
        <v>0</v>
      </c>
      <c r="Y42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7" spans="1:25" x14ac:dyDescent="0.25">
      <c r="A427" s="1" t="s">
        <v>1013</v>
      </c>
      <c r="B427" s="1"/>
      <c r="C427" s="1"/>
      <c r="D427" s="8"/>
      <c r="E427" s="1">
        <v>7</v>
      </c>
      <c r="F427" s="1">
        <v>2</v>
      </c>
      <c r="G427" s="1">
        <v>1</v>
      </c>
      <c r="H427" s="1"/>
      <c r="I427" s="6"/>
      <c r="J427" s="6"/>
      <c r="K427" s="6"/>
      <c r="L427" s="6"/>
      <c r="M427" s="6"/>
      <c r="N427" s="6"/>
      <c r="O427" s="6"/>
      <c r="P427" s="6"/>
      <c r="Q427" s="6"/>
      <c r="R427" s="6"/>
      <c r="S427" s="6"/>
      <c r="T427" s="6"/>
      <c r="U427" s="6"/>
      <c r="V427" s="6"/>
      <c r="W427" s="6"/>
      <c r="X427" s="7">
        <f>SUM(Deudores[[#This Row],[Pendientes de Radicar]:[Valor Ajuste Medición Posterior]])</f>
        <v>0</v>
      </c>
      <c r="Y42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8" spans="1:25" x14ac:dyDescent="0.25">
      <c r="A428" s="1" t="s">
        <v>1013</v>
      </c>
      <c r="B428" s="1"/>
      <c r="C428" s="1"/>
      <c r="D428" s="8"/>
      <c r="E428" s="1">
        <v>7</v>
      </c>
      <c r="F428" s="1">
        <v>2</v>
      </c>
      <c r="G428" s="1">
        <v>1</v>
      </c>
      <c r="H428" s="1"/>
      <c r="I428" s="6"/>
      <c r="J428" s="6"/>
      <c r="K428" s="6"/>
      <c r="L428" s="6"/>
      <c r="M428" s="6"/>
      <c r="N428" s="6"/>
      <c r="O428" s="6"/>
      <c r="P428" s="6"/>
      <c r="Q428" s="6"/>
      <c r="R428" s="6"/>
      <c r="S428" s="6"/>
      <c r="T428" s="6"/>
      <c r="U428" s="6"/>
      <c r="V428" s="6"/>
      <c r="W428" s="6"/>
      <c r="X428" s="7">
        <f>SUM(Deudores[[#This Row],[Pendientes de Radicar]:[Valor Ajuste Medición Posterior]])</f>
        <v>0</v>
      </c>
      <c r="Y42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9" spans="1:25" x14ac:dyDescent="0.25">
      <c r="A429" s="1" t="s">
        <v>1013</v>
      </c>
      <c r="B429" s="1"/>
      <c r="C429" s="1"/>
      <c r="D429" s="8"/>
      <c r="E429" s="1">
        <v>7</v>
      </c>
      <c r="F429" s="1">
        <v>2</v>
      </c>
      <c r="G429" s="1">
        <v>1</v>
      </c>
      <c r="H429" s="1"/>
      <c r="I429" s="6"/>
      <c r="J429" s="6"/>
      <c r="K429" s="6"/>
      <c r="L429" s="6"/>
      <c r="M429" s="6"/>
      <c r="N429" s="6"/>
      <c r="O429" s="6"/>
      <c r="P429" s="6"/>
      <c r="Q429" s="6"/>
      <c r="R429" s="6"/>
      <c r="S429" s="6"/>
      <c r="T429" s="6"/>
      <c r="U429" s="6"/>
      <c r="V429" s="6"/>
      <c r="W429" s="6"/>
      <c r="X429" s="7">
        <f>SUM(Deudores[[#This Row],[Pendientes de Radicar]:[Valor Ajuste Medición Posterior]])</f>
        <v>0</v>
      </c>
      <c r="Y42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0" spans="1:25" x14ac:dyDescent="0.25">
      <c r="A430" s="1" t="s">
        <v>1013</v>
      </c>
      <c r="B430" s="1"/>
      <c r="C430" s="1"/>
      <c r="D430" s="8"/>
      <c r="E430" s="1">
        <v>7</v>
      </c>
      <c r="F430" s="1">
        <v>2</v>
      </c>
      <c r="G430" s="1">
        <v>1</v>
      </c>
      <c r="H430" s="1"/>
      <c r="I430" s="6"/>
      <c r="J430" s="6"/>
      <c r="K430" s="6"/>
      <c r="L430" s="6"/>
      <c r="M430" s="6"/>
      <c r="N430" s="6"/>
      <c r="O430" s="6"/>
      <c r="P430" s="6"/>
      <c r="Q430" s="6"/>
      <c r="R430" s="6"/>
      <c r="S430" s="6"/>
      <c r="T430" s="6"/>
      <c r="U430" s="6"/>
      <c r="V430" s="6"/>
      <c r="W430" s="6"/>
      <c r="X430" s="7">
        <f>SUM(Deudores[[#This Row],[Pendientes de Radicar]:[Valor Ajuste Medición Posterior]])</f>
        <v>0</v>
      </c>
      <c r="Y43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1" spans="1:25" x14ac:dyDescent="0.25">
      <c r="A431" s="1" t="s">
        <v>1013</v>
      </c>
      <c r="B431" s="1"/>
      <c r="C431" s="1"/>
      <c r="D431" s="8"/>
      <c r="E431" s="1">
        <v>7</v>
      </c>
      <c r="F431" s="1">
        <v>2</v>
      </c>
      <c r="G431" s="1">
        <v>1</v>
      </c>
      <c r="H431" s="1"/>
      <c r="I431" s="6"/>
      <c r="J431" s="6"/>
      <c r="K431" s="6"/>
      <c r="L431" s="6"/>
      <c r="M431" s="6"/>
      <c r="N431" s="6"/>
      <c r="O431" s="6"/>
      <c r="P431" s="6"/>
      <c r="Q431" s="6"/>
      <c r="R431" s="6"/>
      <c r="S431" s="6"/>
      <c r="T431" s="6"/>
      <c r="U431" s="6"/>
      <c r="V431" s="6"/>
      <c r="W431" s="6"/>
      <c r="X431" s="7">
        <f>SUM(Deudores[[#This Row],[Pendientes de Radicar]:[Valor Ajuste Medición Posterior]])</f>
        <v>0</v>
      </c>
      <c r="Y43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2" spans="1:25" x14ac:dyDescent="0.25">
      <c r="A432" s="1" t="s">
        <v>1013</v>
      </c>
      <c r="B432" s="1"/>
      <c r="C432" s="1"/>
      <c r="D432" s="8"/>
      <c r="E432" s="1">
        <v>7</v>
      </c>
      <c r="F432" s="1">
        <v>2</v>
      </c>
      <c r="G432" s="1">
        <v>1</v>
      </c>
      <c r="H432" s="1"/>
      <c r="I432" s="6"/>
      <c r="J432" s="6"/>
      <c r="K432" s="6"/>
      <c r="L432" s="6"/>
      <c r="M432" s="6"/>
      <c r="N432" s="6"/>
      <c r="O432" s="6"/>
      <c r="P432" s="6"/>
      <c r="Q432" s="6"/>
      <c r="R432" s="6"/>
      <c r="S432" s="6"/>
      <c r="T432" s="6"/>
      <c r="U432" s="6"/>
      <c r="V432" s="6"/>
      <c r="W432" s="6"/>
      <c r="X432" s="7">
        <f>SUM(Deudores[[#This Row],[Pendientes de Radicar]:[Valor Ajuste Medición Posterior]])</f>
        <v>0</v>
      </c>
      <c r="Y43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3" spans="1:25" x14ac:dyDescent="0.25">
      <c r="A433" s="1" t="s">
        <v>1013</v>
      </c>
      <c r="B433" s="1"/>
      <c r="C433" s="1"/>
      <c r="D433" s="8"/>
      <c r="E433" s="1">
        <v>7</v>
      </c>
      <c r="F433" s="1">
        <v>2</v>
      </c>
      <c r="G433" s="1">
        <v>1</v>
      </c>
      <c r="H433" s="1"/>
      <c r="I433" s="6"/>
      <c r="J433" s="6"/>
      <c r="K433" s="6"/>
      <c r="L433" s="6"/>
      <c r="M433" s="6"/>
      <c r="N433" s="6"/>
      <c r="O433" s="6"/>
      <c r="P433" s="6"/>
      <c r="Q433" s="6"/>
      <c r="R433" s="6"/>
      <c r="S433" s="6"/>
      <c r="T433" s="6"/>
      <c r="U433" s="6"/>
      <c r="V433" s="6"/>
      <c r="W433" s="6"/>
      <c r="X433" s="7">
        <f>SUM(Deudores[[#This Row],[Pendientes de Radicar]:[Valor Ajuste Medición Posterior]])</f>
        <v>0</v>
      </c>
      <c r="Y43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4" spans="1:25" x14ac:dyDescent="0.25">
      <c r="A434" s="1" t="s">
        <v>1013</v>
      </c>
      <c r="B434" s="1"/>
      <c r="C434" s="1"/>
      <c r="D434" s="8"/>
      <c r="E434" s="1">
        <v>7</v>
      </c>
      <c r="F434" s="1">
        <v>2</v>
      </c>
      <c r="G434" s="1">
        <v>1</v>
      </c>
      <c r="H434" s="1"/>
      <c r="I434" s="6"/>
      <c r="J434" s="6"/>
      <c r="K434" s="6"/>
      <c r="L434" s="6"/>
      <c r="M434" s="6"/>
      <c r="N434" s="6"/>
      <c r="O434" s="6"/>
      <c r="P434" s="6"/>
      <c r="Q434" s="6"/>
      <c r="R434" s="6"/>
      <c r="S434" s="6"/>
      <c r="T434" s="6"/>
      <c r="U434" s="6"/>
      <c r="V434" s="6"/>
      <c r="W434" s="6"/>
      <c r="X434" s="7">
        <f>SUM(Deudores[[#This Row],[Pendientes de Radicar]:[Valor Ajuste Medición Posterior]])</f>
        <v>0</v>
      </c>
      <c r="Y43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5" spans="1:25" x14ac:dyDescent="0.25">
      <c r="A435" s="1" t="s">
        <v>1013</v>
      </c>
      <c r="B435" s="1"/>
      <c r="C435" s="1"/>
      <c r="D435" s="8"/>
      <c r="E435" s="1">
        <v>7</v>
      </c>
      <c r="F435" s="1">
        <v>2</v>
      </c>
      <c r="G435" s="1">
        <v>1</v>
      </c>
      <c r="H435" s="1"/>
      <c r="I435" s="6"/>
      <c r="J435" s="6"/>
      <c r="K435" s="6"/>
      <c r="L435" s="6"/>
      <c r="M435" s="6"/>
      <c r="N435" s="6"/>
      <c r="O435" s="6"/>
      <c r="P435" s="6"/>
      <c r="Q435" s="6"/>
      <c r="R435" s="6"/>
      <c r="S435" s="6"/>
      <c r="T435" s="6"/>
      <c r="U435" s="6"/>
      <c r="V435" s="6"/>
      <c r="W435" s="6"/>
      <c r="X435" s="7">
        <f>SUM(Deudores[[#This Row],[Pendientes de Radicar]:[Valor Ajuste Medición Posterior]])</f>
        <v>0</v>
      </c>
      <c r="Y43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6" spans="1:25" x14ac:dyDescent="0.25">
      <c r="A436" s="1" t="s">
        <v>1013</v>
      </c>
      <c r="B436" s="1"/>
      <c r="C436" s="1"/>
      <c r="D436" s="8"/>
      <c r="E436" s="1">
        <v>7</v>
      </c>
      <c r="F436" s="1">
        <v>2</v>
      </c>
      <c r="G436" s="1">
        <v>1</v>
      </c>
      <c r="H436" s="1"/>
      <c r="I436" s="6"/>
      <c r="J436" s="6"/>
      <c r="K436" s="6"/>
      <c r="L436" s="6"/>
      <c r="M436" s="6"/>
      <c r="N436" s="6"/>
      <c r="O436" s="6"/>
      <c r="P436" s="6"/>
      <c r="Q436" s="6"/>
      <c r="R436" s="6"/>
      <c r="S436" s="6"/>
      <c r="T436" s="6"/>
      <c r="U436" s="6"/>
      <c r="V436" s="6"/>
      <c r="W436" s="6"/>
      <c r="X436" s="7">
        <f>SUM(Deudores[[#This Row],[Pendientes de Radicar]:[Valor Ajuste Medición Posterior]])</f>
        <v>0</v>
      </c>
      <c r="Y43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7" spans="1:25" x14ac:dyDescent="0.25">
      <c r="A437" s="1" t="s">
        <v>1013</v>
      </c>
      <c r="B437" s="1"/>
      <c r="C437" s="1"/>
      <c r="D437" s="8"/>
      <c r="E437" s="1">
        <v>7</v>
      </c>
      <c r="F437" s="1">
        <v>2</v>
      </c>
      <c r="G437" s="1">
        <v>1</v>
      </c>
      <c r="H437" s="1"/>
      <c r="I437" s="6"/>
      <c r="J437" s="6"/>
      <c r="K437" s="6"/>
      <c r="L437" s="6"/>
      <c r="M437" s="6"/>
      <c r="N437" s="6"/>
      <c r="O437" s="6"/>
      <c r="P437" s="6"/>
      <c r="Q437" s="6"/>
      <c r="R437" s="6"/>
      <c r="S437" s="6"/>
      <c r="T437" s="6"/>
      <c r="U437" s="6"/>
      <c r="V437" s="6"/>
      <c r="W437" s="6"/>
      <c r="X437" s="7">
        <f>SUM(Deudores[[#This Row],[Pendientes de Radicar]:[Valor Ajuste Medición Posterior]])</f>
        <v>0</v>
      </c>
      <c r="Y43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8" spans="1:25" x14ac:dyDescent="0.25">
      <c r="A438" s="1" t="s">
        <v>1013</v>
      </c>
      <c r="B438" s="1"/>
      <c r="C438" s="1"/>
      <c r="D438" s="8"/>
      <c r="E438" s="1">
        <v>7</v>
      </c>
      <c r="F438" s="1">
        <v>2</v>
      </c>
      <c r="G438" s="1">
        <v>1</v>
      </c>
      <c r="H438" s="1"/>
      <c r="I438" s="6"/>
      <c r="J438" s="6"/>
      <c r="K438" s="6"/>
      <c r="L438" s="6"/>
      <c r="M438" s="6"/>
      <c r="N438" s="6"/>
      <c r="O438" s="6"/>
      <c r="P438" s="6"/>
      <c r="Q438" s="6"/>
      <c r="R438" s="6"/>
      <c r="S438" s="6"/>
      <c r="T438" s="6"/>
      <c r="U438" s="6"/>
      <c r="V438" s="6"/>
      <c r="W438" s="6"/>
      <c r="X438" s="7">
        <f>SUM(Deudores[[#This Row],[Pendientes de Radicar]:[Valor Ajuste Medición Posterior]])</f>
        <v>0</v>
      </c>
      <c r="Y43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9" spans="1:25" x14ac:dyDescent="0.25">
      <c r="A439" s="1" t="s">
        <v>1013</v>
      </c>
      <c r="B439" s="1"/>
      <c r="C439" s="1"/>
      <c r="D439" s="8"/>
      <c r="E439" s="1">
        <v>7</v>
      </c>
      <c r="F439" s="1">
        <v>2</v>
      </c>
      <c r="G439" s="1">
        <v>1</v>
      </c>
      <c r="H439" s="1"/>
      <c r="I439" s="6"/>
      <c r="J439" s="6"/>
      <c r="K439" s="6"/>
      <c r="L439" s="6"/>
      <c r="M439" s="6"/>
      <c r="N439" s="6"/>
      <c r="O439" s="6"/>
      <c r="P439" s="6"/>
      <c r="Q439" s="6"/>
      <c r="R439" s="6"/>
      <c r="S439" s="6"/>
      <c r="T439" s="6"/>
      <c r="U439" s="6"/>
      <c r="V439" s="6"/>
      <c r="W439" s="6"/>
      <c r="X439" s="7">
        <f>SUM(Deudores[[#This Row],[Pendientes de Radicar]:[Valor Ajuste Medición Posterior]])</f>
        <v>0</v>
      </c>
      <c r="Y43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0" spans="1:25" x14ac:dyDescent="0.25">
      <c r="A440" s="1" t="s">
        <v>1013</v>
      </c>
      <c r="B440" s="1"/>
      <c r="C440" s="1"/>
      <c r="D440" s="8"/>
      <c r="E440" s="1">
        <v>7</v>
      </c>
      <c r="F440" s="1">
        <v>2</v>
      </c>
      <c r="G440" s="1">
        <v>1</v>
      </c>
      <c r="H440" s="1"/>
      <c r="I440" s="6"/>
      <c r="J440" s="6"/>
      <c r="K440" s="6"/>
      <c r="L440" s="6"/>
      <c r="M440" s="6"/>
      <c r="N440" s="6"/>
      <c r="O440" s="6"/>
      <c r="P440" s="6"/>
      <c r="Q440" s="6"/>
      <c r="R440" s="6"/>
      <c r="S440" s="6"/>
      <c r="T440" s="6"/>
      <c r="U440" s="6"/>
      <c r="V440" s="6"/>
      <c r="W440" s="6"/>
      <c r="X440" s="7">
        <f>SUM(Deudores[[#This Row],[Pendientes de Radicar]:[Valor Ajuste Medición Posterior]])</f>
        <v>0</v>
      </c>
      <c r="Y44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1" spans="1:25" x14ac:dyDescent="0.25">
      <c r="A441" s="1" t="s">
        <v>1013</v>
      </c>
      <c r="B441" s="1"/>
      <c r="C441" s="1"/>
      <c r="D441" s="8"/>
      <c r="E441" s="1">
        <v>7</v>
      </c>
      <c r="F441" s="1">
        <v>2</v>
      </c>
      <c r="G441" s="1">
        <v>1</v>
      </c>
      <c r="H441" s="1"/>
      <c r="I441" s="6"/>
      <c r="J441" s="6"/>
      <c r="K441" s="6"/>
      <c r="L441" s="6"/>
      <c r="M441" s="6"/>
      <c r="N441" s="6"/>
      <c r="O441" s="6"/>
      <c r="P441" s="6"/>
      <c r="Q441" s="6"/>
      <c r="R441" s="6"/>
      <c r="S441" s="6"/>
      <c r="T441" s="6"/>
      <c r="U441" s="6"/>
      <c r="V441" s="6"/>
      <c r="W441" s="6"/>
      <c r="X441" s="7">
        <f>SUM(Deudores[[#This Row],[Pendientes de Radicar]:[Valor Ajuste Medición Posterior]])</f>
        <v>0</v>
      </c>
      <c r="Y44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2" spans="1:25" x14ac:dyDescent="0.25">
      <c r="A442" s="1" t="s">
        <v>1013</v>
      </c>
      <c r="B442" s="1"/>
      <c r="C442" s="1"/>
      <c r="D442" s="8"/>
      <c r="E442" s="1">
        <v>7</v>
      </c>
      <c r="F442" s="1">
        <v>2</v>
      </c>
      <c r="G442" s="1">
        <v>1</v>
      </c>
      <c r="H442" s="1"/>
      <c r="I442" s="6"/>
      <c r="J442" s="6"/>
      <c r="K442" s="6"/>
      <c r="L442" s="6"/>
      <c r="M442" s="6"/>
      <c r="N442" s="6"/>
      <c r="O442" s="6"/>
      <c r="P442" s="6"/>
      <c r="Q442" s="6"/>
      <c r="R442" s="6"/>
      <c r="S442" s="6"/>
      <c r="T442" s="6"/>
      <c r="U442" s="6"/>
      <c r="V442" s="6"/>
      <c r="W442" s="6"/>
      <c r="X442" s="7">
        <f>SUM(Deudores[[#This Row],[Pendientes de Radicar]:[Valor Ajuste Medición Posterior]])</f>
        <v>0</v>
      </c>
      <c r="Y44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3" spans="1:25" x14ac:dyDescent="0.25">
      <c r="A443" s="1" t="s">
        <v>1013</v>
      </c>
      <c r="B443" s="1"/>
      <c r="C443" s="1"/>
      <c r="D443" s="8"/>
      <c r="E443" s="1">
        <v>7</v>
      </c>
      <c r="F443" s="1">
        <v>2</v>
      </c>
      <c r="G443" s="1">
        <v>1</v>
      </c>
      <c r="H443" s="1"/>
      <c r="I443" s="6"/>
      <c r="J443" s="6"/>
      <c r="K443" s="6"/>
      <c r="L443" s="6"/>
      <c r="M443" s="6"/>
      <c r="N443" s="6"/>
      <c r="O443" s="6"/>
      <c r="P443" s="6"/>
      <c r="Q443" s="6"/>
      <c r="R443" s="6"/>
      <c r="S443" s="6"/>
      <c r="T443" s="6"/>
      <c r="U443" s="6"/>
      <c r="V443" s="6"/>
      <c r="W443" s="6"/>
      <c r="X443" s="7">
        <f>SUM(Deudores[[#This Row],[Pendientes de Radicar]:[Valor Ajuste Medición Posterior]])</f>
        <v>0</v>
      </c>
      <c r="Y44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4" spans="1:25" x14ac:dyDescent="0.25">
      <c r="A444" s="1" t="s">
        <v>1013</v>
      </c>
      <c r="B444" s="1"/>
      <c r="C444" s="1"/>
      <c r="D444" s="8"/>
      <c r="E444" s="1">
        <v>7</v>
      </c>
      <c r="F444" s="1">
        <v>2</v>
      </c>
      <c r="G444" s="1">
        <v>1</v>
      </c>
      <c r="H444" s="1"/>
      <c r="I444" s="6"/>
      <c r="J444" s="6"/>
      <c r="K444" s="6"/>
      <c r="L444" s="6"/>
      <c r="M444" s="6"/>
      <c r="N444" s="6"/>
      <c r="O444" s="6"/>
      <c r="P444" s="6"/>
      <c r="Q444" s="6"/>
      <c r="R444" s="6"/>
      <c r="S444" s="6"/>
      <c r="T444" s="6"/>
      <c r="U444" s="6"/>
      <c r="V444" s="6"/>
      <c r="W444" s="6"/>
      <c r="X444" s="7">
        <f>SUM(Deudores[[#This Row],[Pendientes de Radicar]:[Valor Ajuste Medición Posterior]])</f>
        <v>0</v>
      </c>
      <c r="Y44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5" spans="1:25" x14ac:dyDescent="0.25">
      <c r="A445" s="1" t="s">
        <v>1013</v>
      </c>
      <c r="B445" s="1"/>
      <c r="C445" s="1"/>
      <c r="D445" s="8"/>
      <c r="E445" s="1">
        <v>7</v>
      </c>
      <c r="F445" s="1">
        <v>2</v>
      </c>
      <c r="G445" s="1">
        <v>1</v>
      </c>
      <c r="H445" s="1"/>
      <c r="I445" s="6"/>
      <c r="J445" s="6"/>
      <c r="K445" s="6"/>
      <c r="L445" s="6"/>
      <c r="M445" s="6"/>
      <c r="N445" s="6"/>
      <c r="O445" s="6"/>
      <c r="P445" s="6"/>
      <c r="Q445" s="6"/>
      <c r="R445" s="6"/>
      <c r="S445" s="6"/>
      <c r="T445" s="6"/>
      <c r="U445" s="6"/>
      <c r="V445" s="6"/>
      <c r="W445" s="6"/>
      <c r="X445" s="7">
        <f>SUM(Deudores[[#This Row],[Pendientes de Radicar]:[Valor Ajuste Medición Posterior]])</f>
        <v>0</v>
      </c>
      <c r="Y44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6" spans="1:25" x14ac:dyDescent="0.25">
      <c r="A446" s="1" t="s">
        <v>1013</v>
      </c>
      <c r="B446" s="1"/>
      <c r="C446" s="1"/>
      <c r="D446" s="8"/>
      <c r="E446" s="1">
        <v>7</v>
      </c>
      <c r="F446" s="1">
        <v>2</v>
      </c>
      <c r="G446" s="1">
        <v>1</v>
      </c>
      <c r="H446" s="1"/>
      <c r="I446" s="6"/>
      <c r="J446" s="6"/>
      <c r="K446" s="6"/>
      <c r="L446" s="6"/>
      <c r="M446" s="6"/>
      <c r="N446" s="6"/>
      <c r="O446" s="6"/>
      <c r="P446" s="6"/>
      <c r="Q446" s="6"/>
      <c r="R446" s="6"/>
      <c r="S446" s="6"/>
      <c r="T446" s="6"/>
      <c r="U446" s="6"/>
      <c r="V446" s="6"/>
      <c r="W446" s="6"/>
      <c r="X446" s="7">
        <f>SUM(Deudores[[#This Row],[Pendientes de Radicar]:[Valor Ajuste Medición Posterior]])</f>
        <v>0</v>
      </c>
      <c r="Y44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7" spans="1:25" x14ac:dyDescent="0.25">
      <c r="A447" s="1" t="s">
        <v>1013</v>
      </c>
      <c r="B447" s="1"/>
      <c r="C447" s="1"/>
      <c r="D447" s="8"/>
      <c r="E447" s="1">
        <v>7</v>
      </c>
      <c r="F447" s="1">
        <v>2</v>
      </c>
      <c r="G447" s="1">
        <v>1</v>
      </c>
      <c r="H447" s="1"/>
      <c r="I447" s="6"/>
      <c r="J447" s="6"/>
      <c r="K447" s="6"/>
      <c r="L447" s="6"/>
      <c r="M447" s="6"/>
      <c r="N447" s="6"/>
      <c r="O447" s="6"/>
      <c r="P447" s="6"/>
      <c r="Q447" s="6"/>
      <c r="R447" s="6"/>
      <c r="S447" s="6"/>
      <c r="T447" s="6"/>
      <c r="U447" s="6"/>
      <c r="V447" s="6"/>
      <c r="W447" s="6"/>
      <c r="X447" s="7">
        <f>SUM(Deudores[[#This Row],[Pendientes de Radicar]:[Valor Ajuste Medición Posterior]])</f>
        <v>0</v>
      </c>
      <c r="Y44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8" spans="1:25" x14ac:dyDescent="0.25">
      <c r="A448" s="1" t="s">
        <v>1013</v>
      </c>
      <c r="B448" s="1"/>
      <c r="C448" s="1"/>
      <c r="D448" s="8"/>
      <c r="E448" s="1">
        <v>7</v>
      </c>
      <c r="F448" s="1">
        <v>2</v>
      </c>
      <c r="G448" s="1">
        <v>1</v>
      </c>
      <c r="H448" s="1"/>
      <c r="I448" s="6"/>
      <c r="J448" s="6"/>
      <c r="K448" s="6"/>
      <c r="L448" s="6"/>
      <c r="M448" s="6"/>
      <c r="N448" s="6"/>
      <c r="O448" s="6"/>
      <c r="P448" s="6"/>
      <c r="Q448" s="6"/>
      <c r="R448" s="6"/>
      <c r="S448" s="6"/>
      <c r="T448" s="6"/>
      <c r="U448" s="6"/>
      <c r="V448" s="6"/>
      <c r="W448" s="6"/>
      <c r="X448" s="7">
        <f>SUM(Deudores[[#This Row],[Pendientes de Radicar]:[Valor Ajuste Medición Posterior]])</f>
        <v>0</v>
      </c>
      <c r="Y44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9" spans="1:25" x14ac:dyDescent="0.25">
      <c r="A449" s="1" t="s">
        <v>1013</v>
      </c>
      <c r="B449" s="1"/>
      <c r="C449" s="1"/>
      <c r="D449" s="8"/>
      <c r="E449" s="1">
        <v>7</v>
      </c>
      <c r="F449" s="1">
        <v>2</v>
      </c>
      <c r="G449" s="1">
        <v>1</v>
      </c>
      <c r="H449" s="1"/>
      <c r="I449" s="6"/>
      <c r="J449" s="6"/>
      <c r="K449" s="6"/>
      <c r="L449" s="6"/>
      <c r="M449" s="6"/>
      <c r="N449" s="6"/>
      <c r="O449" s="6"/>
      <c r="P449" s="6"/>
      <c r="Q449" s="6"/>
      <c r="R449" s="6"/>
      <c r="S449" s="6"/>
      <c r="T449" s="6"/>
      <c r="U449" s="6"/>
      <c r="V449" s="6"/>
      <c r="W449" s="6"/>
      <c r="X449" s="7">
        <f>SUM(Deudores[[#This Row],[Pendientes de Radicar]:[Valor Ajuste Medición Posterior]])</f>
        <v>0</v>
      </c>
      <c r="Y44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0" spans="1:25" x14ac:dyDescent="0.25">
      <c r="A450" s="1" t="s">
        <v>1013</v>
      </c>
      <c r="B450" s="1"/>
      <c r="C450" s="1"/>
      <c r="D450" s="8"/>
      <c r="E450" s="1">
        <v>7</v>
      </c>
      <c r="F450" s="1">
        <v>2</v>
      </c>
      <c r="G450" s="1">
        <v>1</v>
      </c>
      <c r="H450" s="1"/>
      <c r="I450" s="6"/>
      <c r="J450" s="6"/>
      <c r="K450" s="6"/>
      <c r="L450" s="6"/>
      <c r="M450" s="6"/>
      <c r="N450" s="6"/>
      <c r="O450" s="6"/>
      <c r="P450" s="6"/>
      <c r="Q450" s="6"/>
      <c r="R450" s="6"/>
      <c r="S450" s="6"/>
      <c r="T450" s="6"/>
      <c r="U450" s="6"/>
      <c r="V450" s="6"/>
      <c r="W450" s="6"/>
      <c r="X450" s="7">
        <f>SUM(Deudores[[#This Row],[Pendientes de Radicar]:[Valor Ajuste Medición Posterior]])</f>
        <v>0</v>
      </c>
      <c r="Y45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1" spans="1:25" x14ac:dyDescent="0.25">
      <c r="A451" s="1" t="s">
        <v>1013</v>
      </c>
      <c r="B451" s="1"/>
      <c r="C451" s="1"/>
      <c r="D451" s="8"/>
      <c r="E451" s="1">
        <v>7</v>
      </c>
      <c r="F451" s="1">
        <v>2</v>
      </c>
      <c r="G451" s="1">
        <v>1</v>
      </c>
      <c r="H451" s="1"/>
      <c r="I451" s="6"/>
      <c r="J451" s="6"/>
      <c r="K451" s="6"/>
      <c r="L451" s="6"/>
      <c r="M451" s="6"/>
      <c r="N451" s="6"/>
      <c r="O451" s="6"/>
      <c r="P451" s="6"/>
      <c r="Q451" s="6"/>
      <c r="R451" s="6"/>
      <c r="S451" s="6"/>
      <c r="T451" s="6"/>
      <c r="U451" s="6"/>
      <c r="V451" s="6"/>
      <c r="W451" s="6"/>
      <c r="X451" s="7">
        <f>SUM(Deudores[[#This Row],[Pendientes de Radicar]:[Valor Ajuste Medición Posterior]])</f>
        <v>0</v>
      </c>
      <c r="Y45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2" spans="1:25" x14ac:dyDescent="0.25">
      <c r="A452" s="1" t="s">
        <v>1013</v>
      </c>
      <c r="B452" s="1"/>
      <c r="C452" s="1"/>
      <c r="D452" s="8"/>
      <c r="E452" s="1">
        <v>7</v>
      </c>
      <c r="F452" s="1">
        <v>2</v>
      </c>
      <c r="G452" s="1">
        <v>1</v>
      </c>
      <c r="H452" s="1"/>
      <c r="I452" s="6"/>
      <c r="J452" s="6"/>
      <c r="K452" s="6"/>
      <c r="L452" s="6"/>
      <c r="M452" s="6"/>
      <c r="N452" s="6"/>
      <c r="O452" s="6"/>
      <c r="P452" s="6"/>
      <c r="Q452" s="6"/>
      <c r="R452" s="6"/>
      <c r="S452" s="6"/>
      <c r="T452" s="6"/>
      <c r="U452" s="6"/>
      <c r="V452" s="6"/>
      <c r="W452" s="6"/>
      <c r="X452" s="7">
        <f>SUM(Deudores[[#This Row],[Pendientes de Radicar]:[Valor Ajuste Medición Posterior]])</f>
        <v>0</v>
      </c>
      <c r="Y45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3" spans="1:25" x14ac:dyDescent="0.25">
      <c r="A453" s="1" t="s">
        <v>1013</v>
      </c>
      <c r="B453" s="1"/>
      <c r="C453" s="1"/>
      <c r="D453" s="8"/>
      <c r="E453" s="1">
        <v>7</v>
      </c>
      <c r="F453" s="1">
        <v>2</v>
      </c>
      <c r="G453" s="1">
        <v>1</v>
      </c>
      <c r="H453" s="1"/>
      <c r="I453" s="6"/>
      <c r="J453" s="6"/>
      <c r="K453" s="6"/>
      <c r="L453" s="6"/>
      <c r="M453" s="6"/>
      <c r="N453" s="6"/>
      <c r="O453" s="6"/>
      <c r="P453" s="6"/>
      <c r="Q453" s="6"/>
      <c r="R453" s="6"/>
      <c r="S453" s="6"/>
      <c r="T453" s="6"/>
      <c r="U453" s="6"/>
      <c r="V453" s="6"/>
      <c r="W453" s="6"/>
      <c r="X453" s="7">
        <f>SUM(Deudores[[#This Row],[Pendientes de Radicar]:[Valor Ajuste Medición Posterior]])</f>
        <v>0</v>
      </c>
      <c r="Y45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4" spans="1:25" x14ac:dyDescent="0.25">
      <c r="A454" s="1" t="s">
        <v>1013</v>
      </c>
      <c r="B454" s="1"/>
      <c r="C454" s="1"/>
      <c r="D454" s="8"/>
      <c r="E454" s="1">
        <v>7</v>
      </c>
      <c r="F454" s="1">
        <v>2</v>
      </c>
      <c r="G454" s="1">
        <v>1</v>
      </c>
      <c r="H454" s="1"/>
      <c r="I454" s="6"/>
      <c r="J454" s="6"/>
      <c r="K454" s="6"/>
      <c r="L454" s="6"/>
      <c r="M454" s="6"/>
      <c r="N454" s="6"/>
      <c r="O454" s="6"/>
      <c r="P454" s="6"/>
      <c r="Q454" s="6"/>
      <c r="R454" s="6"/>
      <c r="S454" s="6"/>
      <c r="T454" s="6"/>
      <c r="U454" s="6"/>
      <c r="V454" s="6"/>
      <c r="W454" s="6"/>
      <c r="X454" s="7">
        <f>SUM(Deudores[[#This Row],[Pendientes de Radicar]:[Valor Ajuste Medición Posterior]])</f>
        <v>0</v>
      </c>
      <c r="Y45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5" spans="1:25" x14ac:dyDescent="0.25">
      <c r="A455" s="1" t="s">
        <v>1013</v>
      </c>
      <c r="B455" s="1"/>
      <c r="C455" s="1"/>
      <c r="D455" s="8"/>
      <c r="E455" s="1">
        <v>7</v>
      </c>
      <c r="F455" s="1">
        <v>2</v>
      </c>
      <c r="G455" s="1">
        <v>1</v>
      </c>
      <c r="H455" s="1"/>
      <c r="I455" s="6"/>
      <c r="J455" s="6"/>
      <c r="K455" s="6"/>
      <c r="L455" s="6"/>
      <c r="M455" s="6"/>
      <c r="N455" s="6"/>
      <c r="O455" s="6"/>
      <c r="P455" s="6"/>
      <c r="Q455" s="6"/>
      <c r="R455" s="6"/>
      <c r="S455" s="6"/>
      <c r="T455" s="6"/>
      <c r="U455" s="6"/>
      <c r="V455" s="6"/>
      <c r="W455" s="6"/>
      <c r="X455" s="7">
        <f>SUM(Deudores[[#This Row],[Pendientes de Radicar]:[Valor Ajuste Medición Posterior]])</f>
        <v>0</v>
      </c>
      <c r="Y45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6" spans="1:25" x14ac:dyDescent="0.25">
      <c r="A456" s="1" t="s">
        <v>1013</v>
      </c>
      <c r="B456" s="1"/>
      <c r="C456" s="1"/>
      <c r="D456" s="8"/>
      <c r="E456" s="1">
        <v>7</v>
      </c>
      <c r="F456" s="1">
        <v>2</v>
      </c>
      <c r="G456" s="1">
        <v>1</v>
      </c>
      <c r="H456" s="1"/>
      <c r="I456" s="6"/>
      <c r="J456" s="6"/>
      <c r="K456" s="6"/>
      <c r="L456" s="6"/>
      <c r="M456" s="6"/>
      <c r="N456" s="6"/>
      <c r="O456" s="6"/>
      <c r="P456" s="6"/>
      <c r="Q456" s="6"/>
      <c r="R456" s="6"/>
      <c r="S456" s="6"/>
      <c r="T456" s="6"/>
      <c r="U456" s="6"/>
      <c r="V456" s="6"/>
      <c r="W456" s="6"/>
      <c r="X456" s="7">
        <f>SUM(Deudores[[#This Row],[Pendientes de Radicar]:[Valor Ajuste Medición Posterior]])</f>
        <v>0</v>
      </c>
      <c r="Y45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7" spans="1:25" x14ac:dyDescent="0.25">
      <c r="A457" s="1" t="s">
        <v>1013</v>
      </c>
      <c r="B457" s="1"/>
      <c r="C457" s="1"/>
      <c r="D457" s="8"/>
      <c r="E457" s="1">
        <v>7</v>
      </c>
      <c r="F457" s="1">
        <v>2</v>
      </c>
      <c r="G457" s="1">
        <v>1</v>
      </c>
      <c r="H457" s="1"/>
      <c r="I457" s="6"/>
      <c r="J457" s="6"/>
      <c r="K457" s="6"/>
      <c r="L457" s="6"/>
      <c r="M457" s="6"/>
      <c r="N457" s="6"/>
      <c r="O457" s="6"/>
      <c r="P457" s="6"/>
      <c r="Q457" s="6"/>
      <c r="R457" s="6"/>
      <c r="S457" s="6"/>
      <c r="T457" s="6"/>
      <c r="U457" s="6"/>
      <c r="V457" s="6"/>
      <c r="W457" s="6"/>
      <c r="X457" s="7">
        <f>SUM(Deudores[[#This Row],[Pendientes de Radicar]:[Valor Ajuste Medición Posterior]])</f>
        <v>0</v>
      </c>
      <c r="Y45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8" spans="1:25" x14ac:dyDescent="0.25">
      <c r="A458" s="1" t="s">
        <v>1013</v>
      </c>
      <c r="B458" s="1"/>
      <c r="C458" s="1"/>
      <c r="D458" s="8"/>
      <c r="E458" s="1">
        <v>7</v>
      </c>
      <c r="F458" s="1">
        <v>2</v>
      </c>
      <c r="G458" s="1">
        <v>1</v>
      </c>
      <c r="H458" s="1"/>
      <c r="I458" s="6"/>
      <c r="J458" s="6"/>
      <c r="K458" s="6"/>
      <c r="L458" s="6"/>
      <c r="M458" s="6"/>
      <c r="N458" s="6"/>
      <c r="O458" s="6"/>
      <c r="P458" s="6"/>
      <c r="Q458" s="6"/>
      <c r="R458" s="6"/>
      <c r="S458" s="6"/>
      <c r="T458" s="6"/>
      <c r="U458" s="6"/>
      <c r="V458" s="6"/>
      <c r="W458" s="6"/>
      <c r="X458" s="7">
        <f>SUM(Deudores[[#This Row],[Pendientes de Radicar]:[Valor Ajuste Medición Posterior]])</f>
        <v>0</v>
      </c>
      <c r="Y45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9" spans="1:25" x14ac:dyDescent="0.25">
      <c r="A459" s="1" t="s">
        <v>1013</v>
      </c>
      <c r="B459" s="1"/>
      <c r="C459" s="1"/>
      <c r="D459" s="8"/>
      <c r="E459" s="1">
        <v>7</v>
      </c>
      <c r="F459" s="1">
        <v>2</v>
      </c>
      <c r="G459" s="1">
        <v>1</v>
      </c>
      <c r="H459" s="1"/>
      <c r="I459" s="6"/>
      <c r="J459" s="6"/>
      <c r="K459" s="6"/>
      <c r="L459" s="6"/>
      <c r="M459" s="6"/>
      <c r="N459" s="6"/>
      <c r="O459" s="6"/>
      <c r="P459" s="6"/>
      <c r="Q459" s="6"/>
      <c r="R459" s="6"/>
      <c r="S459" s="6"/>
      <c r="T459" s="6"/>
      <c r="U459" s="6"/>
      <c r="V459" s="6"/>
      <c r="W459" s="6"/>
      <c r="X459" s="7">
        <f>SUM(Deudores[[#This Row],[Pendientes de Radicar]:[Valor Ajuste Medición Posterior]])</f>
        <v>0</v>
      </c>
      <c r="Y45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0" spans="1:25" x14ac:dyDescent="0.25">
      <c r="A460" s="1" t="s">
        <v>1013</v>
      </c>
      <c r="B460" s="1"/>
      <c r="C460" s="1"/>
      <c r="D460" s="8"/>
      <c r="E460" s="1">
        <v>7</v>
      </c>
      <c r="F460" s="1">
        <v>2</v>
      </c>
      <c r="G460" s="1">
        <v>1</v>
      </c>
      <c r="H460" s="1"/>
      <c r="I460" s="6"/>
      <c r="J460" s="6"/>
      <c r="K460" s="6"/>
      <c r="L460" s="6"/>
      <c r="M460" s="6"/>
      <c r="N460" s="6"/>
      <c r="O460" s="6"/>
      <c r="P460" s="6"/>
      <c r="Q460" s="6"/>
      <c r="R460" s="6"/>
      <c r="S460" s="6"/>
      <c r="T460" s="6"/>
      <c r="U460" s="6"/>
      <c r="V460" s="6"/>
      <c r="W460" s="6"/>
      <c r="X460" s="7">
        <f>SUM(Deudores[[#This Row],[Pendientes de Radicar]:[Valor Ajuste Medición Posterior]])</f>
        <v>0</v>
      </c>
      <c r="Y46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1" spans="1:25" x14ac:dyDescent="0.25">
      <c r="A461" s="1" t="s">
        <v>1013</v>
      </c>
      <c r="B461" s="1"/>
      <c r="C461" s="1"/>
      <c r="D461" s="8"/>
      <c r="E461" s="1">
        <v>7</v>
      </c>
      <c r="F461" s="1">
        <v>2</v>
      </c>
      <c r="G461" s="1">
        <v>1</v>
      </c>
      <c r="H461" s="1"/>
      <c r="I461" s="6"/>
      <c r="J461" s="6"/>
      <c r="K461" s="6"/>
      <c r="L461" s="6"/>
      <c r="M461" s="6"/>
      <c r="N461" s="6"/>
      <c r="O461" s="6"/>
      <c r="P461" s="6"/>
      <c r="Q461" s="6"/>
      <c r="R461" s="6"/>
      <c r="S461" s="6"/>
      <c r="T461" s="6"/>
      <c r="U461" s="6"/>
      <c r="V461" s="6"/>
      <c r="W461" s="6"/>
      <c r="X461" s="7">
        <f>SUM(Deudores[[#This Row],[Pendientes de Radicar]:[Valor Ajuste Medición Posterior]])</f>
        <v>0</v>
      </c>
      <c r="Y46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2" spans="1:25" x14ac:dyDescent="0.25">
      <c r="A462" s="1" t="s">
        <v>1013</v>
      </c>
      <c r="B462" s="1"/>
      <c r="C462" s="1"/>
      <c r="D462" s="8"/>
      <c r="E462" s="1">
        <v>7</v>
      </c>
      <c r="F462" s="1">
        <v>2</v>
      </c>
      <c r="G462" s="1">
        <v>1</v>
      </c>
      <c r="H462" s="1"/>
      <c r="I462" s="6"/>
      <c r="J462" s="6"/>
      <c r="K462" s="6"/>
      <c r="L462" s="6"/>
      <c r="M462" s="6"/>
      <c r="N462" s="6"/>
      <c r="O462" s="6"/>
      <c r="P462" s="6"/>
      <c r="Q462" s="6"/>
      <c r="R462" s="6"/>
      <c r="S462" s="6"/>
      <c r="T462" s="6"/>
      <c r="U462" s="6"/>
      <c r="V462" s="6"/>
      <c r="W462" s="6"/>
      <c r="X462" s="7">
        <f>SUM(Deudores[[#This Row],[Pendientes de Radicar]:[Valor Ajuste Medición Posterior]])</f>
        <v>0</v>
      </c>
      <c r="Y46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3" spans="1:25" x14ac:dyDescent="0.25">
      <c r="A463" s="1" t="s">
        <v>1013</v>
      </c>
      <c r="B463" s="1"/>
      <c r="C463" s="1"/>
      <c r="D463" s="8"/>
      <c r="E463" s="1">
        <v>7</v>
      </c>
      <c r="F463" s="1">
        <v>2</v>
      </c>
      <c r="G463" s="1">
        <v>1</v>
      </c>
      <c r="H463" s="1"/>
      <c r="I463" s="6"/>
      <c r="J463" s="6"/>
      <c r="K463" s="6"/>
      <c r="L463" s="6"/>
      <c r="M463" s="6"/>
      <c r="N463" s="6"/>
      <c r="O463" s="6"/>
      <c r="P463" s="6"/>
      <c r="Q463" s="6"/>
      <c r="R463" s="6"/>
      <c r="S463" s="6"/>
      <c r="T463" s="6"/>
      <c r="U463" s="6"/>
      <c r="V463" s="6"/>
      <c r="W463" s="6"/>
      <c r="X463" s="7">
        <f>SUM(Deudores[[#This Row],[Pendientes de Radicar]:[Valor Ajuste Medición Posterior]])</f>
        <v>0</v>
      </c>
      <c r="Y46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4" spans="1:25" x14ac:dyDescent="0.25">
      <c r="A464" s="1" t="s">
        <v>1013</v>
      </c>
      <c r="B464" s="1"/>
      <c r="C464" s="1"/>
      <c r="D464" s="8"/>
      <c r="E464" s="1">
        <v>7</v>
      </c>
      <c r="F464" s="1">
        <v>2</v>
      </c>
      <c r="G464" s="1">
        <v>1</v>
      </c>
      <c r="H464" s="1"/>
      <c r="I464" s="6"/>
      <c r="J464" s="6"/>
      <c r="K464" s="6"/>
      <c r="L464" s="6"/>
      <c r="M464" s="6"/>
      <c r="N464" s="6"/>
      <c r="O464" s="6"/>
      <c r="P464" s="6"/>
      <c r="Q464" s="6"/>
      <c r="R464" s="6"/>
      <c r="S464" s="6"/>
      <c r="T464" s="6"/>
      <c r="U464" s="6"/>
      <c r="V464" s="6"/>
      <c r="W464" s="6"/>
      <c r="X464" s="7">
        <f>SUM(Deudores[[#This Row],[Pendientes de Radicar]:[Valor Ajuste Medición Posterior]])</f>
        <v>0</v>
      </c>
      <c r="Y46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5" spans="1:25" x14ac:dyDescent="0.25">
      <c r="A465" s="1" t="s">
        <v>1013</v>
      </c>
      <c r="B465" s="1"/>
      <c r="C465" s="1"/>
      <c r="D465" s="8"/>
      <c r="E465" s="1">
        <v>7</v>
      </c>
      <c r="F465" s="1">
        <v>2</v>
      </c>
      <c r="G465" s="1">
        <v>1</v>
      </c>
      <c r="H465" s="1"/>
      <c r="I465" s="6"/>
      <c r="J465" s="6"/>
      <c r="K465" s="6"/>
      <c r="L465" s="6"/>
      <c r="M465" s="6"/>
      <c r="N465" s="6"/>
      <c r="O465" s="6"/>
      <c r="P465" s="6"/>
      <c r="Q465" s="6"/>
      <c r="R465" s="6"/>
      <c r="S465" s="6"/>
      <c r="T465" s="6"/>
      <c r="U465" s="6"/>
      <c r="V465" s="6"/>
      <c r="W465" s="6"/>
      <c r="X465" s="7">
        <f>SUM(Deudores[[#This Row],[Pendientes de Radicar]:[Valor Ajuste Medición Posterior]])</f>
        <v>0</v>
      </c>
      <c r="Y46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6" spans="1:25" x14ac:dyDescent="0.25">
      <c r="A466" s="1" t="s">
        <v>1013</v>
      </c>
      <c r="B466" s="1"/>
      <c r="C466" s="1"/>
      <c r="D466" s="8"/>
      <c r="E466" s="1">
        <v>7</v>
      </c>
      <c r="F466" s="1">
        <v>2</v>
      </c>
      <c r="G466" s="1">
        <v>1</v>
      </c>
      <c r="H466" s="1"/>
      <c r="I466" s="6"/>
      <c r="J466" s="6"/>
      <c r="K466" s="6"/>
      <c r="L466" s="6"/>
      <c r="M466" s="6"/>
      <c r="N466" s="6"/>
      <c r="O466" s="6"/>
      <c r="P466" s="6"/>
      <c r="Q466" s="6"/>
      <c r="R466" s="6"/>
      <c r="S466" s="6"/>
      <c r="T466" s="6"/>
      <c r="U466" s="6"/>
      <c r="V466" s="6"/>
      <c r="W466" s="6"/>
      <c r="X466" s="7">
        <f>SUM(Deudores[[#This Row],[Pendientes de Radicar]:[Valor Ajuste Medición Posterior]])</f>
        <v>0</v>
      </c>
      <c r="Y46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7" spans="1:25" x14ac:dyDescent="0.25">
      <c r="A467" s="1" t="s">
        <v>1013</v>
      </c>
      <c r="B467" s="1"/>
      <c r="C467" s="1"/>
      <c r="D467" s="8"/>
      <c r="E467" s="1">
        <v>7</v>
      </c>
      <c r="F467" s="1">
        <v>2</v>
      </c>
      <c r="G467" s="1">
        <v>1</v>
      </c>
      <c r="H467" s="1"/>
      <c r="I467" s="6"/>
      <c r="J467" s="6"/>
      <c r="K467" s="6"/>
      <c r="L467" s="6"/>
      <c r="M467" s="6"/>
      <c r="N467" s="6"/>
      <c r="O467" s="6"/>
      <c r="P467" s="6"/>
      <c r="Q467" s="6"/>
      <c r="R467" s="6"/>
      <c r="S467" s="6"/>
      <c r="T467" s="6"/>
      <c r="U467" s="6"/>
      <c r="V467" s="6"/>
      <c r="W467" s="6"/>
      <c r="X467" s="7">
        <f>SUM(Deudores[[#This Row],[Pendientes de Radicar]:[Valor Ajuste Medición Posterior]])</f>
        <v>0</v>
      </c>
      <c r="Y46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8" spans="1:25" x14ac:dyDescent="0.25">
      <c r="A468" s="1" t="s">
        <v>1013</v>
      </c>
      <c r="B468" s="1"/>
      <c r="C468" s="1"/>
      <c r="D468" s="8"/>
      <c r="E468" s="1">
        <v>7</v>
      </c>
      <c r="F468" s="1">
        <v>2</v>
      </c>
      <c r="G468" s="1">
        <v>1</v>
      </c>
      <c r="H468" s="1"/>
      <c r="I468" s="6"/>
      <c r="J468" s="6"/>
      <c r="K468" s="6"/>
      <c r="L468" s="6"/>
      <c r="M468" s="6"/>
      <c r="N468" s="6"/>
      <c r="O468" s="6"/>
      <c r="P468" s="6"/>
      <c r="Q468" s="6"/>
      <c r="R468" s="6"/>
      <c r="S468" s="6"/>
      <c r="T468" s="6"/>
      <c r="U468" s="6"/>
      <c r="V468" s="6"/>
      <c r="W468" s="6"/>
      <c r="X468" s="7">
        <f>SUM(Deudores[[#This Row],[Pendientes de Radicar]:[Valor Ajuste Medición Posterior]])</f>
        <v>0</v>
      </c>
      <c r="Y46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9" spans="1:25" x14ac:dyDescent="0.25">
      <c r="A469" s="1" t="s">
        <v>1013</v>
      </c>
      <c r="B469" s="1"/>
      <c r="C469" s="1"/>
      <c r="D469" s="8"/>
      <c r="E469" s="1">
        <v>7</v>
      </c>
      <c r="F469" s="1">
        <v>2</v>
      </c>
      <c r="G469" s="1">
        <v>1</v>
      </c>
      <c r="H469" s="1"/>
      <c r="I469" s="6"/>
      <c r="J469" s="6"/>
      <c r="K469" s="6"/>
      <c r="L469" s="6"/>
      <c r="M469" s="6"/>
      <c r="N469" s="6"/>
      <c r="O469" s="6"/>
      <c r="P469" s="6"/>
      <c r="Q469" s="6"/>
      <c r="R469" s="6"/>
      <c r="S469" s="6"/>
      <c r="T469" s="6"/>
      <c r="U469" s="6"/>
      <c r="V469" s="6"/>
      <c r="W469" s="6"/>
      <c r="X469" s="7">
        <f>SUM(Deudores[[#This Row],[Pendientes de Radicar]:[Valor Ajuste Medición Posterior]])</f>
        <v>0</v>
      </c>
      <c r="Y46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0" spans="1:25" x14ac:dyDescent="0.25">
      <c r="A470" s="1" t="s">
        <v>1013</v>
      </c>
      <c r="B470" s="1"/>
      <c r="C470" s="1"/>
      <c r="D470" s="8"/>
      <c r="E470" s="1">
        <v>7</v>
      </c>
      <c r="F470" s="1">
        <v>2</v>
      </c>
      <c r="G470" s="1">
        <v>1</v>
      </c>
      <c r="H470" s="1"/>
      <c r="I470" s="6"/>
      <c r="J470" s="6"/>
      <c r="K470" s="6"/>
      <c r="L470" s="6"/>
      <c r="M470" s="6"/>
      <c r="N470" s="6"/>
      <c r="O470" s="6"/>
      <c r="P470" s="6"/>
      <c r="Q470" s="6"/>
      <c r="R470" s="6"/>
      <c r="S470" s="6"/>
      <c r="T470" s="6"/>
      <c r="U470" s="6"/>
      <c r="V470" s="6"/>
      <c r="W470" s="6"/>
      <c r="X470" s="7">
        <f>SUM(Deudores[[#This Row],[Pendientes de Radicar]:[Valor Ajuste Medición Posterior]])</f>
        <v>0</v>
      </c>
      <c r="Y47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1" spans="1:25" x14ac:dyDescent="0.25">
      <c r="A471" s="1" t="s">
        <v>1013</v>
      </c>
      <c r="B471" s="1"/>
      <c r="C471" s="1"/>
      <c r="D471" s="8"/>
      <c r="E471" s="1">
        <v>7</v>
      </c>
      <c r="F471" s="1">
        <v>2</v>
      </c>
      <c r="G471" s="1">
        <v>1</v>
      </c>
      <c r="H471" s="1"/>
      <c r="I471" s="6"/>
      <c r="J471" s="6"/>
      <c r="K471" s="6"/>
      <c r="L471" s="6"/>
      <c r="M471" s="6"/>
      <c r="N471" s="6"/>
      <c r="O471" s="6"/>
      <c r="P471" s="6"/>
      <c r="Q471" s="6"/>
      <c r="R471" s="6"/>
      <c r="S471" s="6"/>
      <c r="T471" s="6"/>
      <c r="U471" s="6"/>
      <c r="V471" s="6"/>
      <c r="W471" s="6"/>
      <c r="X471" s="7">
        <f>SUM(Deudores[[#This Row],[Pendientes de Radicar]:[Valor Ajuste Medición Posterior]])</f>
        <v>0</v>
      </c>
      <c r="Y47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2" spans="1:25" x14ac:dyDescent="0.25">
      <c r="A472" s="1" t="s">
        <v>1013</v>
      </c>
      <c r="B472" s="1"/>
      <c r="C472" s="1"/>
      <c r="D472" s="8"/>
      <c r="E472" s="1">
        <v>7</v>
      </c>
      <c r="F472" s="1">
        <v>2</v>
      </c>
      <c r="G472" s="1">
        <v>1</v>
      </c>
      <c r="H472" s="1"/>
      <c r="I472" s="6"/>
      <c r="J472" s="6"/>
      <c r="K472" s="6"/>
      <c r="L472" s="6"/>
      <c r="M472" s="6"/>
      <c r="N472" s="6"/>
      <c r="O472" s="6"/>
      <c r="P472" s="6"/>
      <c r="Q472" s="6"/>
      <c r="R472" s="6"/>
      <c r="S472" s="6"/>
      <c r="T472" s="6"/>
      <c r="U472" s="6"/>
      <c r="V472" s="6"/>
      <c r="W472" s="6"/>
      <c r="X472" s="7">
        <f>SUM(Deudores[[#This Row],[Pendientes de Radicar]:[Valor Ajuste Medición Posterior]])</f>
        <v>0</v>
      </c>
      <c r="Y47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3" spans="1:25" x14ac:dyDescent="0.25">
      <c r="A473" s="1" t="s">
        <v>1013</v>
      </c>
      <c r="B473" s="1"/>
      <c r="C473" s="1"/>
      <c r="D473" s="8"/>
      <c r="E473" s="1">
        <v>7</v>
      </c>
      <c r="F473" s="1">
        <v>2</v>
      </c>
      <c r="G473" s="1">
        <v>1</v>
      </c>
      <c r="H473" s="1"/>
      <c r="I473" s="6"/>
      <c r="J473" s="6"/>
      <c r="K473" s="6"/>
      <c r="L473" s="6"/>
      <c r="M473" s="6"/>
      <c r="N473" s="6"/>
      <c r="O473" s="6"/>
      <c r="P473" s="6"/>
      <c r="Q473" s="6"/>
      <c r="R473" s="6"/>
      <c r="S473" s="6"/>
      <c r="T473" s="6"/>
      <c r="U473" s="6"/>
      <c r="V473" s="6"/>
      <c r="W473" s="6"/>
      <c r="X473" s="7">
        <f>SUM(Deudores[[#This Row],[Pendientes de Radicar]:[Valor Ajuste Medición Posterior]])</f>
        <v>0</v>
      </c>
      <c r="Y47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4" spans="1:25" x14ac:dyDescent="0.25">
      <c r="A474" s="1" t="s">
        <v>1013</v>
      </c>
      <c r="B474" s="1"/>
      <c r="C474" s="1"/>
      <c r="D474" s="8"/>
      <c r="E474" s="1">
        <v>7</v>
      </c>
      <c r="F474" s="1">
        <v>2</v>
      </c>
      <c r="G474" s="1">
        <v>1</v>
      </c>
      <c r="H474" s="1"/>
      <c r="I474" s="6"/>
      <c r="J474" s="6"/>
      <c r="K474" s="6"/>
      <c r="L474" s="6"/>
      <c r="M474" s="6"/>
      <c r="N474" s="6"/>
      <c r="O474" s="6"/>
      <c r="P474" s="6"/>
      <c r="Q474" s="6"/>
      <c r="R474" s="6"/>
      <c r="S474" s="6"/>
      <c r="T474" s="6"/>
      <c r="U474" s="6"/>
      <c r="V474" s="6"/>
      <c r="W474" s="6"/>
      <c r="X474" s="7">
        <f>SUM(Deudores[[#This Row],[Pendientes de Radicar]:[Valor Ajuste Medición Posterior]])</f>
        <v>0</v>
      </c>
      <c r="Y47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5" spans="1:25" x14ac:dyDescent="0.25">
      <c r="A475" s="1" t="s">
        <v>1013</v>
      </c>
      <c r="B475" s="1"/>
      <c r="C475" s="1"/>
      <c r="D475" s="8"/>
      <c r="E475" s="1">
        <v>7</v>
      </c>
      <c r="F475" s="1">
        <v>2</v>
      </c>
      <c r="G475" s="1">
        <v>1</v>
      </c>
      <c r="H475" s="1"/>
      <c r="I475" s="6"/>
      <c r="J475" s="6"/>
      <c r="K475" s="6"/>
      <c r="L475" s="6"/>
      <c r="M475" s="6"/>
      <c r="N475" s="6"/>
      <c r="O475" s="6"/>
      <c r="P475" s="6"/>
      <c r="Q475" s="6"/>
      <c r="R475" s="6"/>
      <c r="S475" s="6"/>
      <c r="T475" s="6"/>
      <c r="U475" s="6"/>
      <c r="V475" s="6"/>
      <c r="W475" s="6"/>
      <c r="X475" s="7">
        <f>SUM(Deudores[[#This Row],[Pendientes de Radicar]:[Valor Ajuste Medición Posterior]])</f>
        <v>0</v>
      </c>
      <c r="Y47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6" spans="1:25" x14ac:dyDescent="0.25">
      <c r="A476" s="1" t="s">
        <v>1013</v>
      </c>
      <c r="B476" s="1"/>
      <c r="C476" s="1"/>
      <c r="D476" s="8"/>
      <c r="E476" s="1">
        <v>7</v>
      </c>
      <c r="F476" s="1">
        <v>2</v>
      </c>
      <c r="G476" s="1">
        <v>1</v>
      </c>
      <c r="H476" s="1"/>
      <c r="I476" s="6"/>
      <c r="J476" s="6"/>
      <c r="K476" s="6"/>
      <c r="L476" s="6"/>
      <c r="M476" s="6"/>
      <c r="N476" s="6"/>
      <c r="O476" s="6"/>
      <c r="P476" s="6"/>
      <c r="Q476" s="6"/>
      <c r="R476" s="6"/>
      <c r="S476" s="6"/>
      <c r="T476" s="6"/>
      <c r="U476" s="6"/>
      <c r="V476" s="6"/>
      <c r="W476" s="6"/>
      <c r="X476" s="7">
        <f>SUM(Deudores[[#This Row],[Pendientes de Radicar]:[Valor Ajuste Medición Posterior]])</f>
        <v>0</v>
      </c>
      <c r="Y47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7" spans="1:25" x14ac:dyDescent="0.25">
      <c r="A477" s="1" t="s">
        <v>1013</v>
      </c>
      <c r="B477" s="1"/>
      <c r="C477" s="1"/>
      <c r="D477" s="8"/>
      <c r="E477" s="1">
        <v>7</v>
      </c>
      <c r="F477" s="1">
        <v>2</v>
      </c>
      <c r="G477" s="1">
        <v>1</v>
      </c>
      <c r="H477" s="1"/>
      <c r="I477" s="6"/>
      <c r="J477" s="6"/>
      <c r="K477" s="6"/>
      <c r="L477" s="6"/>
      <c r="M477" s="6"/>
      <c r="N477" s="6"/>
      <c r="O477" s="6"/>
      <c r="P477" s="6"/>
      <c r="Q477" s="6"/>
      <c r="R477" s="6"/>
      <c r="S477" s="6"/>
      <c r="T477" s="6"/>
      <c r="U477" s="6"/>
      <c r="V477" s="6"/>
      <c r="W477" s="6"/>
      <c r="X477" s="7">
        <f>SUM(Deudores[[#This Row],[Pendientes de Radicar]:[Valor Ajuste Medición Posterior]])</f>
        <v>0</v>
      </c>
      <c r="Y47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8" spans="1:25" x14ac:dyDescent="0.25">
      <c r="A478" s="1" t="s">
        <v>1013</v>
      </c>
      <c r="B478" s="1"/>
      <c r="C478" s="1"/>
      <c r="D478" s="8"/>
      <c r="E478" s="1">
        <v>7</v>
      </c>
      <c r="F478" s="1">
        <v>2</v>
      </c>
      <c r="G478" s="1">
        <v>1</v>
      </c>
      <c r="H478" s="1"/>
      <c r="I478" s="6"/>
      <c r="J478" s="6"/>
      <c r="K478" s="6"/>
      <c r="L478" s="6"/>
      <c r="M478" s="6"/>
      <c r="N478" s="6"/>
      <c r="O478" s="6"/>
      <c r="P478" s="6"/>
      <c r="Q478" s="6"/>
      <c r="R478" s="6"/>
      <c r="S478" s="6"/>
      <c r="T478" s="6"/>
      <c r="U478" s="6"/>
      <c r="V478" s="6"/>
      <c r="W478" s="6"/>
      <c r="X478" s="7">
        <f>SUM(Deudores[[#This Row],[Pendientes de Radicar]:[Valor Ajuste Medición Posterior]])</f>
        <v>0</v>
      </c>
      <c r="Y47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9" spans="1:25" x14ac:dyDescent="0.25">
      <c r="A479" s="1" t="s">
        <v>1013</v>
      </c>
      <c r="B479" s="1"/>
      <c r="C479" s="1"/>
      <c r="D479" s="8"/>
      <c r="E479" s="1">
        <v>7</v>
      </c>
      <c r="F479" s="1">
        <v>2</v>
      </c>
      <c r="G479" s="1">
        <v>1</v>
      </c>
      <c r="H479" s="1"/>
      <c r="I479" s="6"/>
      <c r="J479" s="6"/>
      <c r="K479" s="6"/>
      <c r="L479" s="6"/>
      <c r="M479" s="6"/>
      <c r="N479" s="6"/>
      <c r="O479" s="6"/>
      <c r="P479" s="6"/>
      <c r="Q479" s="6"/>
      <c r="R479" s="6"/>
      <c r="S479" s="6"/>
      <c r="T479" s="6"/>
      <c r="U479" s="6"/>
      <c r="V479" s="6"/>
      <c r="W479" s="6"/>
      <c r="X479" s="7">
        <f>SUM(Deudores[[#This Row],[Pendientes de Radicar]:[Valor Ajuste Medición Posterior]])</f>
        <v>0</v>
      </c>
      <c r="Y47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0" spans="1:25" x14ac:dyDescent="0.25">
      <c r="A480" s="1" t="s">
        <v>1013</v>
      </c>
      <c r="B480" s="1"/>
      <c r="C480" s="1"/>
      <c r="D480" s="8"/>
      <c r="E480" s="1">
        <v>7</v>
      </c>
      <c r="F480" s="1">
        <v>2</v>
      </c>
      <c r="G480" s="1">
        <v>1</v>
      </c>
      <c r="H480" s="1"/>
      <c r="I480" s="6"/>
      <c r="J480" s="6"/>
      <c r="K480" s="6"/>
      <c r="L480" s="6"/>
      <c r="M480" s="6"/>
      <c r="N480" s="6"/>
      <c r="O480" s="6"/>
      <c r="P480" s="6"/>
      <c r="Q480" s="6"/>
      <c r="R480" s="6"/>
      <c r="S480" s="6"/>
      <c r="T480" s="6"/>
      <c r="U480" s="6"/>
      <c r="V480" s="6"/>
      <c r="W480" s="6"/>
      <c r="X480" s="7">
        <f>SUM(Deudores[[#This Row],[Pendientes de Radicar]:[Valor Ajuste Medición Posterior]])</f>
        <v>0</v>
      </c>
      <c r="Y48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1" spans="1:25" x14ac:dyDescent="0.25">
      <c r="A481" s="1" t="s">
        <v>1013</v>
      </c>
      <c r="B481" s="1"/>
      <c r="C481" s="1"/>
      <c r="D481" s="8"/>
      <c r="E481" s="1">
        <v>7</v>
      </c>
      <c r="F481" s="1">
        <v>2</v>
      </c>
      <c r="G481" s="1">
        <v>1</v>
      </c>
      <c r="H481" s="1"/>
      <c r="I481" s="6"/>
      <c r="J481" s="6"/>
      <c r="K481" s="6"/>
      <c r="L481" s="6"/>
      <c r="M481" s="6"/>
      <c r="N481" s="6"/>
      <c r="O481" s="6"/>
      <c r="P481" s="6"/>
      <c r="Q481" s="6"/>
      <c r="R481" s="6"/>
      <c r="S481" s="6"/>
      <c r="T481" s="6"/>
      <c r="U481" s="6"/>
      <c r="V481" s="6"/>
      <c r="W481" s="6"/>
      <c r="X481" s="7">
        <f>SUM(Deudores[[#This Row],[Pendientes de Radicar]:[Valor Ajuste Medición Posterior]])</f>
        <v>0</v>
      </c>
      <c r="Y48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2" spans="1:25" x14ac:dyDescent="0.25">
      <c r="A482" s="1" t="s">
        <v>1013</v>
      </c>
      <c r="B482" s="1"/>
      <c r="C482" s="1"/>
      <c r="D482" s="8"/>
      <c r="E482" s="1">
        <v>7</v>
      </c>
      <c r="F482" s="1">
        <v>2</v>
      </c>
      <c r="G482" s="1">
        <v>1</v>
      </c>
      <c r="H482" s="1"/>
      <c r="I482" s="6"/>
      <c r="J482" s="6"/>
      <c r="K482" s="6"/>
      <c r="L482" s="6"/>
      <c r="M482" s="6"/>
      <c r="N482" s="6"/>
      <c r="O482" s="6"/>
      <c r="P482" s="6"/>
      <c r="Q482" s="6"/>
      <c r="R482" s="6"/>
      <c r="S482" s="6"/>
      <c r="T482" s="6"/>
      <c r="U482" s="6"/>
      <c r="V482" s="6"/>
      <c r="W482" s="6"/>
      <c r="X482" s="7">
        <f>SUM(Deudores[[#This Row],[Pendientes de Radicar]:[Valor Ajuste Medición Posterior]])</f>
        <v>0</v>
      </c>
      <c r="Y48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3" spans="1:25" x14ac:dyDescent="0.25">
      <c r="A483" s="1" t="s">
        <v>1013</v>
      </c>
      <c r="B483" s="1"/>
      <c r="C483" s="1"/>
      <c r="D483" s="8"/>
      <c r="E483" s="1">
        <v>7</v>
      </c>
      <c r="F483" s="1">
        <v>2</v>
      </c>
      <c r="G483" s="1">
        <v>1</v>
      </c>
      <c r="H483" s="1"/>
      <c r="I483" s="6"/>
      <c r="J483" s="6"/>
      <c r="K483" s="6"/>
      <c r="L483" s="6"/>
      <c r="M483" s="6"/>
      <c r="N483" s="6"/>
      <c r="O483" s="6"/>
      <c r="P483" s="6"/>
      <c r="Q483" s="6"/>
      <c r="R483" s="6"/>
      <c r="S483" s="6"/>
      <c r="T483" s="6"/>
      <c r="U483" s="6"/>
      <c r="V483" s="6"/>
      <c r="W483" s="6"/>
      <c r="X483" s="7">
        <f>SUM(Deudores[[#This Row],[Pendientes de Radicar]:[Valor Ajuste Medición Posterior]])</f>
        <v>0</v>
      </c>
      <c r="Y48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4" spans="1:25" x14ac:dyDescent="0.25">
      <c r="A484" s="1" t="s">
        <v>1013</v>
      </c>
      <c r="B484" s="1"/>
      <c r="C484" s="1"/>
      <c r="D484" s="8"/>
      <c r="E484" s="1">
        <v>7</v>
      </c>
      <c r="F484" s="1">
        <v>2</v>
      </c>
      <c r="G484" s="1">
        <v>1</v>
      </c>
      <c r="H484" s="1"/>
      <c r="I484" s="6"/>
      <c r="J484" s="6"/>
      <c r="K484" s="6"/>
      <c r="L484" s="6"/>
      <c r="M484" s="6"/>
      <c r="N484" s="6"/>
      <c r="O484" s="6"/>
      <c r="P484" s="6"/>
      <c r="Q484" s="6"/>
      <c r="R484" s="6"/>
      <c r="S484" s="6"/>
      <c r="T484" s="6"/>
      <c r="U484" s="6"/>
      <c r="V484" s="6"/>
      <c r="W484" s="6"/>
      <c r="X484" s="7">
        <f>SUM(Deudores[[#This Row],[Pendientes de Radicar]:[Valor Ajuste Medición Posterior]])</f>
        <v>0</v>
      </c>
      <c r="Y48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5" spans="1:25" x14ac:dyDescent="0.25">
      <c r="A485" s="1" t="s">
        <v>1013</v>
      </c>
      <c r="B485" s="1"/>
      <c r="C485" s="1"/>
      <c r="D485" s="8"/>
      <c r="E485" s="1">
        <v>7</v>
      </c>
      <c r="F485" s="1">
        <v>2</v>
      </c>
      <c r="G485" s="1">
        <v>1</v>
      </c>
      <c r="H485" s="1"/>
      <c r="I485" s="6"/>
      <c r="J485" s="6"/>
      <c r="K485" s="6"/>
      <c r="L485" s="6"/>
      <c r="M485" s="6"/>
      <c r="N485" s="6"/>
      <c r="O485" s="6"/>
      <c r="P485" s="6"/>
      <c r="Q485" s="6"/>
      <c r="R485" s="6"/>
      <c r="S485" s="6"/>
      <c r="T485" s="6"/>
      <c r="U485" s="6"/>
      <c r="V485" s="6"/>
      <c r="W485" s="6"/>
      <c r="X485" s="7">
        <f>SUM(Deudores[[#This Row],[Pendientes de Radicar]:[Valor Ajuste Medición Posterior]])</f>
        <v>0</v>
      </c>
      <c r="Y48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6" spans="1:25" x14ac:dyDescent="0.25">
      <c r="A486" s="1" t="s">
        <v>1013</v>
      </c>
      <c r="B486" s="1"/>
      <c r="C486" s="1"/>
      <c r="D486" s="8"/>
      <c r="E486" s="1">
        <v>7</v>
      </c>
      <c r="F486" s="1">
        <v>2</v>
      </c>
      <c r="G486" s="1">
        <v>1</v>
      </c>
      <c r="H486" s="1"/>
      <c r="I486" s="6"/>
      <c r="J486" s="6"/>
      <c r="K486" s="6"/>
      <c r="L486" s="6"/>
      <c r="M486" s="6"/>
      <c r="N486" s="6"/>
      <c r="O486" s="6"/>
      <c r="P486" s="6"/>
      <c r="Q486" s="6"/>
      <c r="R486" s="6"/>
      <c r="S486" s="6"/>
      <c r="T486" s="6"/>
      <c r="U486" s="6"/>
      <c r="V486" s="6"/>
      <c r="W486" s="6"/>
      <c r="X486" s="7">
        <f>SUM(Deudores[[#This Row],[Pendientes de Radicar]:[Valor Ajuste Medición Posterior]])</f>
        <v>0</v>
      </c>
      <c r="Y48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7" spans="1:25" x14ac:dyDescent="0.25">
      <c r="A487" s="1" t="s">
        <v>1013</v>
      </c>
      <c r="B487" s="1"/>
      <c r="C487" s="1"/>
      <c r="D487" s="8"/>
      <c r="E487" s="1">
        <v>7</v>
      </c>
      <c r="F487" s="1">
        <v>2</v>
      </c>
      <c r="G487" s="1">
        <v>1</v>
      </c>
      <c r="H487" s="1"/>
      <c r="I487" s="6"/>
      <c r="J487" s="6"/>
      <c r="K487" s="6"/>
      <c r="L487" s="6"/>
      <c r="M487" s="6"/>
      <c r="N487" s="6"/>
      <c r="O487" s="6"/>
      <c r="P487" s="6"/>
      <c r="Q487" s="6"/>
      <c r="R487" s="6"/>
      <c r="S487" s="6"/>
      <c r="T487" s="6"/>
      <c r="U487" s="6"/>
      <c r="V487" s="6"/>
      <c r="W487" s="6"/>
      <c r="X487" s="7">
        <f>SUM(Deudores[[#This Row],[Pendientes de Radicar]:[Valor Ajuste Medición Posterior]])</f>
        <v>0</v>
      </c>
      <c r="Y48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8" spans="1:25" x14ac:dyDescent="0.25">
      <c r="A488" s="1" t="s">
        <v>1013</v>
      </c>
      <c r="B488" s="1"/>
      <c r="C488" s="1"/>
      <c r="D488" s="8"/>
      <c r="E488" s="1">
        <v>7</v>
      </c>
      <c r="F488" s="1">
        <v>2</v>
      </c>
      <c r="G488" s="1">
        <v>1</v>
      </c>
      <c r="H488" s="1"/>
      <c r="I488" s="6"/>
      <c r="J488" s="6"/>
      <c r="K488" s="6"/>
      <c r="L488" s="6"/>
      <c r="M488" s="6"/>
      <c r="N488" s="6"/>
      <c r="O488" s="6"/>
      <c r="P488" s="6"/>
      <c r="Q488" s="6"/>
      <c r="R488" s="6"/>
      <c r="S488" s="6"/>
      <c r="T488" s="6"/>
      <c r="U488" s="6"/>
      <c r="V488" s="6"/>
      <c r="W488" s="6"/>
      <c r="X488" s="7">
        <f>SUM(Deudores[[#This Row],[Pendientes de Radicar]:[Valor Ajuste Medición Posterior]])</f>
        <v>0</v>
      </c>
      <c r="Y48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9" spans="1:25" x14ac:dyDescent="0.25">
      <c r="A489" s="1" t="s">
        <v>1013</v>
      </c>
      <c r="B489" s="1"/>
      <c r="C489" s="1"/>
      <c r="D489" s="8"/>
      <c r="E489" s="1">
        <v>7</v>
      </c>
      <c r="F489" s="1">
        <v>2</v>
      </c>
      <c r="G489" s="1">
        <v>1</v>
      </c>
      <c r="H489" s="1"/>
      <c r="I489" s="6"/>
      <c r="J489" s="6"/>
      <c r="K489" s="6"/>
      <c r="L489" s="6"/>
      <c r="M489" s="6"/>
      <c r="N489" s="6"/>
      <c r="O489" s="6"/>
      <c r="P489" s="6"/>
      <c r="Q489" s="6"/>
      <c r="R489" s="6"/>
      <c r="S489" s="6"/>
      <c r="T489" s="6"/>
      <c r="U489" s="6"/>
      <c r="V489" s="6"/>
      <c r="W489" s="6"/>
      <c r="X489" s="7">
        <f>SUM(Deudores[[#This Row],[Pendientes de Radicar]:[Valor Ajuste Medición Posterior]])</f>
        <v>0</v>
      </c>
      <c r="Y48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0" spans="1:25" x14ac:dyDescent="0.25">
      <c r="A490" s="1" t="s">
        <v>1013</v>
      </c>
      <c r="B490" s="1"/>
      <c r="C490" s="1"/>
      <c r="D490" s="8"/>
      <c r="E490" s="1">
        <v>7</v>
      </c>
      <c r="F490" s="1">
        <v>2</v>
      </c>
      <c r="G490" s="1">
        <v>1</v>
      </c>
      <c r="H490" s="1"/>
      <c r="I490" s="6"/>
      <c r="J490" s="6"/>
      <c r="K490" s="6"/>
      <c r="L490" s="6"/>
      <c r="M490" s="6"/>
      <c r="N490" s="6"/>
      <c r="O490" s="6"/>
      <c r="P490" s="6"/>
      <c r="Q490" s="6"/>
      <c r="R490" s="6"/>
      <c r="S490" s="6"/>
      <c r="T490" s="6"/>
      <c r="U490" s="6"/>
      <c r="V490" s="6"/>
      <c r="W490" s="6"/>
      <c r="X490" s="7">
        <f>SUM(Deudores[[#This Row],[Pendientes de Radicar]:[Valor Ajuste Medición Posterior]])</f>
        <v>0</v>
      </c>
      <c r="Y49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1" spans="1:25" x14ac:dyDescent="0.25">
      <c r="A491" s="1" t="s">
        <v>1013</v>
      </c>
      <c r="B491" s="1"/>
      <c r="C491" s="1"/>
      <c r="D491" s="8"/>
      <c r="E491" s="1">
        <v>7</v>
      </c>
      <c r="F491" s="1">
        <v>2</v>
      </c>
      <c r="G491" s="1">
        <v>1</v>
      </c>
      <c r="H491" s="1"/>
      <c r="I491" s="6"/>
      <c r="J491" s="6"/>
      <c r="K491" s="6"/>
      <c r="L491" s="6"/>
      <c r="M491" s="6"/>
      <c r="N491" s="6"/>
      <c r="O491" s="6"/>
      <c r="P491" s="6"/>
      <c r="Q491" s="6"/>
      <c r="R491" s="6"/>
      <c r="S491" s="6"/>
      <c r="T491" s="6"/>
      <c r="U491" s="6"/>
      <c r="V491" s="6"/>
      <c r="W491" s="6"/>
      <c r="X491" s="7">
        <f>SUM(Deudores[[#This Row],[Pendientes de Radicar]:[Valor Ajuste Medición Posterior]])</f>
        <v>0</v>
      </c>
      <c r="Y491"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2" spans="1:25" x14ac:dyDescent="0.25">
      <c r="A492" s="1" t="s">
        <v>1013</v>
      </c>
      <c r="B492" s="1"/>
      <c r="C492" s="1"/>
      <c r="D492" s="8"/>
      <c r="E492" s="1">
        <v>7</v>
      </c>
      <c r="F492" s="1">
        <v>2</v>
      </c>
      <c r="G492" s="1">
        <v>1</v>
      </c>
      <c r="H492" s="1"/>
      <c r="I492" s="6"/>
      <c r="J492" s="6"/>
      <c r="K492" s="6"/>
      <c r="L492" s="6"/>
      <c r="M492" s="6"/>
      <c r="N492" s="6"/>
      <c r="O492" s="6"/>
      <c r="P492" s="6"/>
      <c r="Q492" s="6"/>
      <c r="R492" s="6"/>
      <c r="S492" s="6"/>
      <c r="T492" s="6"/>
      <c r="U492" s="6"/>
      <c r="V492" s="6"/>
      <c r="W492" s="6"/>
      <c r="X492" s="7">
        <f>SUM(Deudores[[#This Row],[Pendientes de Radicar]:[Valor Ajuste Medición Posterior]])</f>
        <v>0</v>
      </c>
      <c r="Y492"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3" spans="1:25" x14ac:dyDescent="0.25">
      <c r="A493" s="1" t="s">
        <v>1013</v>
      </c>
      <c r="B493" s="1"/>
      <c r="C493" s="1"/>
      <c r="D493" s="8"/>
      <c r="E493" s="1">
        <v>7</v>
      </c>
      <c r="F493" s="1">
        <v>2</v>
      </c>
      <c r="G493" s="1">
        <v>1</v>
      </c>
      <c r="H493" s="1"/>
      <c r="I493" s="6"/>
      <c r="J493" s="6"/>
      <c r="K493" s="6"/>
      <c r="L493" s="6"/>
      <c r="M493" s="6"/>
      <c r="N493" s="6"/>
      <c r="O493" s="6"/>
      <c r="P493" s="6"/>
      <c r="Q493" s="6"/>
      <c r="R493" s="6"/>
      <c r="S493" s="6"/>
      <c r="T493" s="6"/>
      <c r="U493" s="6"/>
      <c r="V493" s="6"/>
      <c r="W493" s="6"/>
      <c r="X493" s="7">
        <f>SUM(Deudores[[#This Row],[Pendientes de Radicar]:[Valor Ajuste Medición Posterior]])</f>
        <v>0</v>
      </c>
      <c r="Y493"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4" spans="1:25" x14ac:dyDescent="0.25">
      <c r="A494" s="1" t="s">
        <v>1013</v>
      </c>
      <c r="B494" s="1"/>
      <c r="C494" s="1"/>
      <c r="D494" s="8"/>
      <c r="E494" s="1">
        <v>7</v>
      </c>
      <c r="F494" s="1">
        <v>2</v>
      </c>
      <c r="G494" s="1">
        <v>1</v>
      </c>
      <c r="H494" s="1"/>
      <c r="I494" s="6"/>
      <c r="J494" s="6"/>
      <c r="K494" s="6"/>
      <c r="L494" s="6"/>
      <c r="M494" s="6"/>
      <c r="N494" s="6"/>
      <c r="O494" s="6"/>
      <c r="P494" s="6"/>
      <c r="Q494" s="6"/>
      <c r="R494" s="6"/>
      <c r="S494" s="6"/>
      <c r="T494" s="6"/>
      <c r="U494" s="6"/>
      <c r="V494" s="6"/>
      <c r="W494" s="6"/>
      <c r="X494" s="7">
        <f>SUM(Deudores[[#This Row],[Pendientes de Radicar]:[Valor Ajuste Medición Posterior]])</f>
        <v>0</v>
      </c>
      <c r="Y494"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5" spans="1:25" x14ac:dyDescent="0.25">
      <c r="A495" s="1" t="s">
        <v>1013</v>
      </c>
      <c r="B495" s="1"/>
      <c r="C495" s="1"/>
      <c r="D495" s="8"/>
      <c r="E495" s="1">
        <v>7</v>
      </c>
      <c r="F495" s="1">
        <v>2</v>
      </c>
      <c r="G495" s="1">
        <v>1</v>
      </c>
      <c r="H495" s="1"/>
      <c r="I495" s="6"/>
      <c r="J495" s="6"/>
      <c r="K495" s="6"/>
      <c r="L495" s="6"/>
      <c r="M495" s="6"/>
      <c r="N495" s="6"/>
      <c r="O495" s="6"/>
      <c r="P495" s="6"/>
      <c r="Q495" s="6"/>
      <c r="R495" s="6"/>
      <c r="S495" s="6"/>
      <c r="T495" s="6"/>
      <c r="U495" s="6"/>
      <c r="V495" s="6"/>
      <c r="W495" s="6"/>
      <c r="X495" s="7">
        <f>SUM(Deudores[[#This Row],[Pendientes de Radicar]:[Valor Ajuste Medición Posterior]])</f>
        <v>0</v>
      </c>
      <c r="Y495"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6" spans="1:25" x14ac:dyDescent="0.25">
      <c r="A496" s="1" t="s">
        <v>1013</v>
      </c>
      <c r="B496" s="1"/>
      <c r="C496" s="1"/>
      <c r="D496" s="8"/>
      <c r="E496" s="1">
        <v>7</v>
      </c>
      <c r="F496" s="1">
        <v>2</v>
      </c>
      <c r="G496" s="1">
        <v>1</v>
      </c>
      <c r="H496" s="1"/>
      <c r="I496" s="6"/>
      <c r="J496" s="6"/>
      <c r="K496" s="6"/>
      <c r="L496" s="6"/>
      <c r="M496" s="6"/>
      <c r="N496" s="6"/>
      <c r="O496" s="6"/>
      <c r="P496" s="6"/>
      <c r="Q496" s="6"/>
      <c r="R496" s="6"/>
      <c r="S496" s="6"/>
      <c r="T496" s="6"/>
      <c r="U496" s="6"/>
      <c r="V496" s="6"/>
      <c r="W496" s="6"/>
      <c r="X496" s="7">
        <f>SUM(Deudores[[#This Row],[Pendientes de Radicar]:[Valor Ajuste Medición Posterior]])</f>
        <v>0</v>
      </c>
      <c r="Y496"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7" spans="1:25" x14ac:dyDescent="0.25">
      <c r="A497" s="1" t="s">
        <v>1013</v>
      </c>
      <c r="B497" s="1"/>
      <c r="C497" s="1"/>
      <c r="D497" s="8"/>
      <c r="E497" s="1">
        <v>7</v>
      </c>
      <c r="F497" s="1">
        <v>2</v>
      </c>
      <c r="G497" s="1">
        <v>1</v>
      </c>
      <c r="H497" s="1"/>
      <c r="I497" s="6"/>
      <c r="J497" s="6"/>
      <c r="K497" s="6"/>
      <c r="L497" s="6"/>
      <c r="M497" s="6"/>
      <c r="N497" s="6"/>
      <c r="O497" s="6"/>
      <c r="P497" s="6"/>
      <c r="Q497" s="6"/>
      <c r="R497" s="6"/>
      <c r="S497" s="6"/>
      <c r="T497" s="6"/>
      <c r="U497" s="6"/>
      <c r="V497" s="6"/>
      <c r="W497" s="6"/>
      <c r="X497" s="7">
        <f>SUM(Deudores[[#This Row],[Pendientes de Radicar]:[Valor Ajuste Medición Posterior]])</f>
        <v>0</v>
      </c>
      <c r="Y497"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8" spans="1:25" x14ac:dyDescent="0.25">
      <c r="A498" s="1" t="s">
        <v>1013</v>
      </c>
      <c r="B498" s="1"/>
      <c r="C498" s="1"/>
      <c r="D498" s="8"/>
      <c r="E498" s="1">
        <v>7</v>
      </c>
      <c r="F498" s="1">
        <v>2</v>
      </c>
      <c r="G498" s="1">
        <v>1</v>
      </c>
      <c r="H498" s="1"/>
      <c r="I498" s="6"/>
      <c r="J498" s="6"/>
      <c r="K498" s="6"/>
      <c r="L498" s="6"/>
      <c r="M498" s="6"/>
      <c r="N498" s="6"/>
      <c r="O498" s="6"/>
      <c r="P498" s="6"/>
      <c r="Q498" s="6"/>
      <c r="R498" s="6"/>
      <c r="S498" s="6"/>
      <c r="T498" s="6"/>
      <c r="U498" s="6"/>
      <c r="V498" s="6"/>
      <c r="W498" s="6"/>
      <c r="X498" s="7">
        <f>SUM(Deudores[[#This Row],[Pendientes de Radicar]:[Valor Ajuste Medición Posterior]])</f>
        <v>0</v>
      </c>
      <c r="Y498"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9" spans="1:25" x14ac:dyDescent="0.25">
      <c r="A499" s="1" t="s">
        <v>1013</v>
      </c>
      <c r="B499" s="1"/>
      <c r="C499" s="1"/>
      <c r="D499" s="8"/>
      <c r="E499" s="1">
        <v>7</v>
      </c>
      <c r="F499" s="1">
        <v>2</v>
      </c>
      <c r="G499" s="1">
        <v>1</v>
      </c>
      <c r="H499" s="1"/>
      <c r="I499" s="6"/>
      <c r="J499" s="6"/>
      <c r="K499" s="6"/>
      <c r="L499" s="6"/>
      <c r="M499" s="6"/>
      <c r="N499" s="6"/>
      <c r="O499" s="6"/>
      <c r="P499" s="6"/>
      <c r="Q499" s="6"/>
      <c r="R499" s="6"/>
      <c r="S499" s="6"/>
      <c r="T499" s="6"/>
      <c r="U499" s="6"/>
      <c r="V499" s="6"/>
      <c r="W499" s="6"/>
      <c r="X499" s="7">
        <f>SUM(Deudores[[#This Row],[Pendientes de Radicar]:[Valor Ajuste Medición Posterior]])</f>
        <v>0</v>
      </c>
      <c r="Y499"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00" spans="1:25" x14ac:dyDescent="0.25">
      <c r="A500" s="1" t="s">
        <v>1013</v>
      </c>
      <c r="B500" s="1"/>
      <c r="C500" s="1"/>
      <c r="D500" s="8"/>
      <c r="E500" s="1">
        <v>7</v>
      </c>
      <c r="F500" s="1">
        <v>2</v>
      </c>
      <c r="G500" s="1">
        <v>1</v>
      </c>
      <c r="H500" s="1"/>
      <c r="I500" s="6"/>
      <c r="J500" s="6"/>
      <c r="K500" s="6"/>
      <c r="L500" s="6"/>
      <c r="M500" s="6"/>
      <c r="N500" s="6"/>
      <c r="O500" s="6"/>
      <c r="P500" s="6"/>
      <c r="Q500" s="6"/>
      <c r="R500" s="6"/>
      <c r="S500" s="6"/>
      <c r="T500" s="6"/>
      <c r="U500" s="6"/>
      <c r="V500" s="6"/>
      <c r="W500" s="6"/>
      <c r="X500" s="7">
        <f>SUM(Deudores[[#This Row],[Pendientes de Radicar]:[Valor Ajuste Medición Posterior]])</f>
        <v>0</v>
      </c>
      <c r="Y500" s="42"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sheetData>
  <sheetProtection algorithmName="SHA-512" hashValue="9n2Fdvd/2I7IjKCjsiZMht2PZ8P2jCQnO0NlvLYL6IYfKWP6bGzrdO+Yi1nerjvF2lLOLL+ZZe1sDAQnFkR5cw==" saltValue="eAQlS3QlqEnv0xpaR9zIIg==" spinCount="100000" sheet="1" objects="1" scenarios="1"/>
  <mergeCells count="2">
    <mergeCell ref="I1:P1"/>
    <mergeCell ref="Q1:V1"/>
  </mergeCells>
  <conditionalFormatting sqref="B3:B500">
    <cfRule type="expression" dxfId="20" priority="28">
      <formula>X3&lt;0</formula>
    </cfRule>
  </conditionalFormatting>
  <conditionalFormatting sqref="B4:B500">
    <cfRule type="expression" dxfId="19" priority="35">
      <formula>X4&lt;0</formula>
    </cfRule>
  </conditionalFormatting>
  <conditionalFormatting sqref="C3:C500">
    <cfRule type="expression" dxfId="18" priority="22">
      <formula>ABS(P3)-ABS(V3)&lt;0</formula>
    </cfRule>
    <cfRule type="expression" dxfId="17" priority="23">
      <formula>ABS(O3)-ABS(U3)&lt;0</formula>
    </cfRule>
    <cfRule type="expression" dxfId="16" priority="24">
      <formula>ABS(N3)-ABS(T3)&lt;0</formula>
    </cfRule>
    <cfRule type="expression" dxfId="15" priority="25">
      <formula>ABS(M3)-ABS(S3)&lt;0</formula>
    </cfRule>
    <cfRule type="expression" dxfId="14" priority="26">
      <formula>ABS(L3)-ABS(R3)&lt;0</formula>
    </cfRule>
    <cfRule type="expression" dxfId="13" priority="27">
      <formula>ABS(I3+J3+K3)-ABS(Q3)&lt;0</formula>
    </cfRule>
  </conditionalFormatting>
  <conditionalFormatting sqref="C4:C500">
    <cfRule type="expression" dxfId="12" priority="29">
      <formula>P4+V4&lt;0</formula>
    </cfRule>
    <cfRule type="expression" dxfId="11" priority="30">
      <formula>O4+U4&lt;0</formula>
    </cfRule>
    <cfRule type="expression" dxfId="10" priority="31">
      <formula>N4+T4&lt;0</formula>
    </cfRule>
    <cfRule type="expression" dxfId="9" priority="32">
      <formula>M4+S4&lt;0</formula>
    </cfRule>
    <cfRule type="expression" dxfId="8" priority="33">
      <formula>L4+R4&lt;0</formula>
    </cfRule>
    <cfRule type="expression" dxfId="7" priority="34">
      <formula>I4+J4+K4+Q4&lt;0</formula>
    </cfRule>
  </conditionalFormatting>
  <conditionalFormatting sqref="I3:I500">
    <cfRule type="expression" dxfId="6" priority="21">
      <formula>OR(I3&lt;0,ABS(I3+J3+K3)&lt;ABS(Q3))</formula>
    </cfRule>
  </conditionalFormatting>
  <conditionalFormatting sqref="J3:J500">
    <cfRule type="expression" dxfId="5" priority="20">
      <formula>OR(J3&lt;0,ABS(J3+K3+I3)&lt;ABS(Q3))</formula>
    </cfRule>
  </conditionalFormatting>
  <conditionalFormatting sqref="K3:K500">
    <cfRule type="expression" dxfId="4" priority="19">
      <formula>OR(K3&lt;0,ABS(K3+I3+J3)&lt;ABS(Q3))</formula>
    </cfRule>
  </conditionalFormatting>
  <conditionalFormatting sqref="L3:P500">
    <cfRule type="expression" dxfId="3" priority="2">
      <formula>OR(L3&lt;0,ABS(L3)&lt;ABS(R3))</formula>
    </cfRule>
  </conditionalFormatting>
  <conditionalFormatting sqref="Q3:Q500">
    <cfRule type="expression" dxfId="2" priority="13">
      <formula>OR(Q3&gt;0,ABS(I3+J3+K3)&lt;ABS(Q3))</formula>
    </cfRule>
  </conditionalFormatting>
  <conditionalFormatting sqref="R3:V500">
    <cfRule type="expression" dxfId="1" priority="1">
      <formula>OR(R3&gt;0,ABS(L3)&lt;ABS(R3))</formula>
    </cfRule>
  </conditionalFormatting>
  <conditionalFormatting sqref="X3:Y500">
    <cfRule type="expression" dxfId="0" priority="7">
      <formula>X3&lt;0</formula>
    </cfRule>
  </conditionalFormatting>
  <dataValidations count="23">
    <dataValidation type="textLength" allowBlank="1" showInputMessage="1" showErrorMessage="1" errorTitle="Reporte Deudores" error="Debe tener entre 4 y 150 caracteres" promptTitle="Reporte Deudores" prompt="Ingrese la razón social o el nombre completo del deudor" sqref="C3:C500" xr:uid="{A6BAA1D1-77CA-4B0D-B073-40EFF8DB6EA5}">
      <formula1>4</formula1>
      <formula2>150</formula2>
    </dataValidation>
    <dataValidation type="textLength" allowBlank="1" showInputMessage="1" showErrorMessage="1" errorTitle="Reporte Deudores" error="Valor no válido" promptTitle="Reporte Deudores" prompt="Ingrese el número de identidad del deudor" sqref="B3:B500" xr:uid="{59BD2724-58A7-441B-A6FB-42E18B558F9F}">
      <formula1>1</formula1>
      <formula2>16</formula2>
    </dataValidation>
    <dataValidation type="whole" allowBlank="1" showInputMessage="1" showErrorMessage="1" errorTitle="Reporte Deudores" error="Valor no válido" promptTitle="Reporte Deudores" prompt="Ingrese el valor de las cuentas por cobrar que aún no están radicadas" sqref="I3:I500" xr:uid="{AF87A4C7-2D8F-4218-A6D2-7FA361CEEB30}">
      <formula1>-999999999999</formula1>
      <formula2>999999999999</formula2>
    </dataValidation>
    <dataValidation type="whole" allowBlank="1" showInputMessage="1" showErrorMessage="1" errorTitle="Reporte Deudores" error="Valor no válido" promptTitle="Reporte Deudores" prompt="Ingrese el valor nominal de las cuentas por cobrar que se encuentran vigentes dentro del plazo establecido" sqref="J3:J500" xr:uid="{5FFF6263-154E-4B71-B350-7F02E3959D3F}">
      <formula1>-999999999999</formula1>
      <formula2>999999999999</formula2>
    </dataValidation>
    <dataValidation type="whole" allowBlank="1" showInputMessage="1" showErrorMessage="1" errorTitle="Reporte Deudores" error="Valor no válido" promptTitle="Reporte Deudores" prompt="Ingrese el valor nominal de las cuentas por cobrar vencidas de 1 a 30 días de acuerdo al plazo establecido" sqref="K3:K500" xr:uid="{83F7C2D5-BF7D-4CE4-A7CD-CDDD14C5148F}">
      <formula1>-999999999999</formula1>
      <formula2>999999999999</formula2>
    </dataValidation>
    <dataValidation type="whole" allowBlank="1" showInputMessage="1" showErrorMessage="1" errorTitle="Reporte Deudores" error="Valor no válido" promptTitle="Reporte Deudores" prompt="Ingrese el valor del ajuste por medición posterior._x000a__x000a_Si medición posterior es 1 o 6 el valor es cero" sqref="W3:W500" xr:uid="{00000000-0002-0000-0400-000014000000}">
      <formula1>-999999999999</formula1>
      <formula2>999999999999</formula2>
    </dataValidation>
    <dataValidation type="list" allowBlank="1" showInputMessage="1" showErrorMessage="1" errorTitle="Deudor Anticipos" error="Opción no válida" promptTitle="Reporte Deudores" prompt="Solo diligencia esta columna para los saldos de terceros que corresponden a anticipos (1313 o 1314)" sqref="H3:H500" xr:uid="{A0F02971-3F11-4084-9A5D-51AB55EEECB6}">
      <formula1>"1313, 1314"</formula1>
    </dataValidation>
    <dataValidation type="decimal" allowBlank="1" showInputMessage="1" showErrorMessage="1" errorTitle="Reporte Deudores" error="Valor no válido" promptTitle="Reporte Deudores" prompt="Ingrese el valor nominal de las cuentas por cobrar vencidas de 31 a 60 días de acuerdo al plazo establecido" sqref="L3:L500" xr:uid="{D91D45AA-AD01-47E5-BCF2-5E7FE64024F0}">
      <formula1>-999999999999</formula1>
      <formula2>999999999999</formula2>
    </dataValidation>
    <dataValidation type="decimal" allowBlank="1" showInputMessage="1" showErrorMessage="1" errorTitle="Reporte Deudores" error="Valor no válido" promptTitle="Reporte Deudores" prompt="Ingrese el valor nominal de las cuentas por cobrar vencidas de 61 a 90 días de acuerdo al plazo establecido" sqref="M3:M500" xr:uid="{8D9CD879-F443-4313-A274-D8DB264DC60B}">
      <formula1>-999999999999</formula1>
      <formula2>999999999999</formula2>
    </dataValidation>
    <dataValidation type="decimal" allowBlank="1" showInputMessage="1" showErrorMessage="1" errorTitle="Reporte Deudores" error="Valor no válido" promptTitle="Reporte Deudores" prompt="Ingrese el valor nominal de las cuentas por cobrar vencidas de 91 a 180 días de acuerdo al plazo establecido" sqref="N3:N500" xr:uid="{7E66DAE2-1BFF-43D2-8329-AFCA9585ECC1}">
      <formula1>-999999999999</formula1>
      <formula2>999999999999</formula2>
    </dataValidation>
    <dataValidation type="decimal" allowBlank="1" showInputMessage="1" showErrorMessage="1" errorTitle="Reporte Deudores" error="Valor no válido" promptTitle="Reporte Deudores" prompt="Ingrese el valor nominal de las cuentas por cobrar vencidas de 181 a 360 días de acuerdo al plazo establecido" sqref="O3:O500" xr:uid="{FC12863A-2638-47AB-8B5B-49A3A4EE958B}">
      <formula1>-999999999999</formula1>
      <formula2>999999999999</formula2>
    </dataValidation>
    <dataValidation type="whole" allowBlank="1" showInputMessage="1" showErrorMessage="1" errorTitle="Reporte Deudores" error="Valor no válido" promptTitle="Reporte Deudores" prompt="Ingrese el valor nominal de las cuentas por cobrar vencidas mas de 360 días de acuerdo al plazo establecido" sqref="P3:P500" xr:uid="{E347C2EA-6420-4DED-A1B0-42519ACC8F5F}">
      <formula1>-999999999999</formula1>
      <formula2>999999999999</formula2>
    </dataValidation>
    <dataValidation type="whole" allowBlank="1" showInputMessage="1" showErrorMessage="1" errorTitle="Reporte Deudores" error="Valor no válido" promptTitle="Reporte Deudores" prompt="Ingrese el deterioro de las cuentas por cobrar vencidas de 1 a 30 días de acuerdo al plazo establecido" sqref="Q3:Q500" xr:uid="{60D1690B-2647-4D5A-8FD6-D39860486F22}">
      <formula1>-999999999999</formula1>
      <formula2>999999999999</formula2>
    </dataValidation>
    <dataValidation type="whole" allowBlank="1" showInputMessage="1" showErrorMessage="1" errorTitle="Reporte Deudores" error="Valor no válido" promptTitle="Reporte Deudores" prompt="Ingrese el deterioro de las cuentas por cobrar vencidas de 31 a 60 días de acuerdo al plazo establecido" sqref="R3:R500" xr:uid="{A5C86217-4A9F-4F77-82A3-88B5CD5BF673}">
      <formula1>-999999999999</formula1>
      <formula2>999999999999</formula2>
    </dataValidation>
    <dataValidation type="whole" allowBlank="1" showInputMessage="1" showErrorMessage="1" errorTitle="Reporte Deudores" error="Valor no válido" promptTitle="Reporte Deudores" prompt="Ingrese el deterioro de las cuentas por cobrar vencidas de 61 a 90 días de acuerdo al plazo establecido" sqref="S3:S500" xr:uid="{06D45A0E-C949-4CFA-B1D8-6C1E5EC5574D}">
      <formula1>-999999999999</formula1>
      <formula2>999999999999</formula2>
    </dataValidation>
    <dataValidation type="whole" allowBlank="1" showInputMessage="1" showErrorMessage="1" errorTitle="Reporte Deudores" error="Valor no válido" promptTitle="Reporte Deudores" prompt="Ingrese el deterioro de las cuentas por cobrar vencidas de 91 a 180 días de acuerdo al plazo establecido" sqref="T3:T500" xr:uid="{E6AA776C-A89E-4279-AA67-107B70DCC804}">
      <formula1>-999999999999</formula1>
      <formula2>999999999999</formula2>
    </dataValidation>
    <dataValidation type="whole" allowBlank="1" showInputMessage="1" showErrorMessage="1" errorTitle="Reporte Deudores" error="Valor no válido" promptTitle="Reporte Deudores" prompt="Ingrese el deterioro de las cuentas por cobrar vencidas de 181 a 360 días de acuerdo al plazo establecido" sqref="U3:U500" xr:uid="{6FF1C863-AA28-4F4C-8CAB-DB33EBA4D9C2}">
      <formula1>-999999999999</formula1>
      <formula2>999999999999</formula2>
    </dataValidation>
    <dataValidation type="whole" allowBlank="1" showInputMessage="1" showErrorMessage="1" errorTitle="Reporte Deudores" error="Valor no válido" promptTitle="Reporte Deudores" prompt="Ingrese el deterioro de las cuentas por cobrar vencidas msa de 360 días de acuerdo al plazo establecido" sqref="V3:V500" xr:uid="{142A38E4-5CA5-4BD8-ACBE-714BB9101618}">
      <formula1>-999999999999</formula1>
      <formula2>999999999999</formula2>
    </dataValidation>
    <dataValidation type="list" allowBlank="1" showInputMessage="1" showErrorMessage="1" errorTitle="Medición posterior" error="Opción no válida" promptTitle="Medición posterior" prompt="Seleccione el método de medición posterior de la CxC:_x000a_1: Precio de la transacción/Valor Nominal/Costo_x000a_2: Costo amortizado_x000a_3: Valor Razonable_x000a_4: Valor Razonable con cambios en el ORI_x000a_5: Valor Presente Pagos Futuro_x000a_6: No aplica (Ej: Anticipos)" sqref="G3:G500" xr:uid="{A4AC4FA4-36CC-4EFA-96F2-770A5FA8FF2F}">
      <formula1>"1,2,3,4,5,6"</formula1>
    </dataValidation>
    <dataValidation type="textLength" allowBlank="1" showInputMessage="1" showErrorMessage="1" errorTitle="Reporte Acreedor" error="Debe tener entre 4 caracteres" promptTitle="Reporte Deudor" prompt="Ingrese el código DANE del municipio de domicilio principal del deudor" sqref="D3:D500" xr:uid="{FBB10338-30CB-4A59-A5D3-50A6B945920A}">
      <formula1>4</formula1>
      <formula2>5</formula2>
    </dataValidation>
    <dataValidation type="list" allowBlank="1" showInputMessage="1" showErrorMessage="1" errorTitle="Identificación Acreedor" error="Opción no válida" promptTitle="Identificación Deudor" prompt="Seleccione el tipo de identificación del Deudor_x000a_NI: Nit_x000a_CC: Cédula_x000a_CE: Cédula de extranjería_x000a_PT: Permiso protección temporal_x000a_DE: Documento extranjero_x000a_OT: Otros" sqref="A3:A500" xr:uid="{9CF8D892-741E-4A58-9C5C-59BB6B203D7C}">
      <formula1>"NI,CC,CE,PT,DE, OT"</formula1>
    </dataValidation>
    <dataValidation type="list" allowBlank="1" showInputMessage="1" showErrorMessage="1" errorTitle="Concepto CxC" error="Opción no válida" promptTitle="Concepto CxC" prompt="Seleccione el concepto de CxC_x000a_2: Planes adicionales_x000a_3: Recobro NO UPC_x000a_4: Prestaciones económicas_x000a_6: Reclama ECAT_x000a_7: Otro_x000a_8: SOAT_x000a_9: ARL_x000a_10:UPC-C_x000a_11:UPC-S_x000a_12:Presupuesto máximo_x000a_13:GF_x000a_14:OLTS_x000a_15:Embargo_x000a_16:Reintegro SGSS_x000a_17:Compra cartera_x000a_18,19:Giro previo" sqref="E3:E500" xr:uid="{5E94B679-E1C0-48E8-A831-A7D44F487054}">
      <formula1>"2,3,4,6,7,8,9,10,11,12,13,14,15,16,17,18,19"</formula1>
    </dataValidation>
    <dataValidation type="list" allowBlank="1" showInputMessage="1" showErrorMessage="1" errorTitle="Tipo deuda" error="Opción no válida" promptTitle="Tipo deuda" prompt="Seleccione el tipo de deuda:_x000a_1: Activo no financiero - Anticipo_x000a_2: Instrumento financiero" sqref="F3:F500" xr:uid="{8661EF13-A8A1-47ED-8B70-4B2C275CA0E1}">
      <formula1>"1,2"</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00"/>
  <sheetViews>
    <sheetView workbookViewId="0">
      <pane ySplit="2" topLeftCell="A3" activePane="bottomLeft" state="frozen"/>
      <selection pane="bottomLeft" activeCell="B3" sqref="B3"/>
    </sheetView>
  </sheetViews>
  <sheetFormatPr defaultColWidth="9.140625" defaultRowHeight="15" x14ac:dyDescent="0.25"/>
  <cols>
    <col min="1" max="1" width="13.140625" customWidth="1"/>
    <col min="2" max="2" width="16.28515625" customWidth="1"/>
    <col min="3" max="3" width="32.140625" customWidth="1"/>
    <col min="4" max="4" width="10.42578125" customWidth="1"/>
    <col min="5" max="5" width="9.7109375" bestFit="1" customWidth="1"/>
    <col min="6" max="6" width="10.28515625" bestFit="1" customWidth="1"/>
    <col min="7" max="7" width="8.85546875" bestFit="1" customWidth="1"/>
    <col min="8" max="8" width="10.42578125" customWidth="1"/>
    <col min="9" max="15" width="19.7109375" customWidth="1"/>
    <col min="16" max="16" width="11.85546875" bestFit="1" customWidth="1"/>
    <col min="17" max="17" width="20.7109375" customWidth="1"/>
  </cols>
  <sheetData>
    <row r="1" spans="1:17" s="5" customFormat="1" ht="25.9" customHeight="1" thickBot="1" x14ac:dyDescent="0.3">
      <c r="A1" s="36" t="str">
        <f>+"Vigilado que reporta: " &amp; Validación!E2</f>
        <v>Vigilado que reporta: Aquí debe ingresar el NIT y/o la Razón Social de su Empresa</v>
      </c>
      <c r="I1" s="76" t="s">
        <v>1228</v>
      </c>
      <c r="J1" s="77"/>
      <c r="K1" s="77"/>
      <c r="L1" s="77"/>
      <c r="M1" s="77"/>
      <c r="N1" s="77"/>
      <c r="O1" s="78"/>
    </row>
    <row r="2" spans="1:17" ht="55.15" customHeight="1" thickTop="1" x14ac:dyDescent="0.25">
      <c r="A2" s="52" t="s">
        <v>1014</v>
      </c>
      <c r="B2" s="34" t="s">
        <v>1015</v>
      </c>
      <c r="C2" s="34" t="s">
        <v>1160</v>
      </c>
      <c r="D2" s="34" t="s">
        <v>1016</v>
      </c>
      <c r="E2" s="52" t="s">
        <v>1185</v>
      </c>
      <c r="F2" s="34" t="s">
        <v>1230</v>
      </c>
      <c r="G2" s="52" t="s">
        <v>1226</v>
      </c>
      <c r="H2" s="52" t="s">
        <v>1227</v>
      </c>
      <c r="I2" s="34" t="s">
        <v>1168</v>
      </c>
      <c r="J2" s="34" t="s">
        <v>1169</v>
      </c>
      <c r="K2" s="34" t="s">
        <v>1170</v>
      </c>
      <c r="L2" s="34" t="s">
        <v>1171</v>
      </c>
      <c r="M2" s="34" t="s">
        <v>1172</v>
      </c>
      <c r="N2" s="34" t="s">
        <v>1173</v>
      </c>
      <c r="O2" s="34" t="s">
        <v>1174</v>
      </c>
      <c r="P2" s="34" t="s">
        <v>1011</v>
      </c>
      <c r="Q2" s="34" t="s">
        <v>1012</v>
      </c>
    </row>
    <row r="3" spans="1:17" x14ac:dyDescent="0.25">
      <c r="A3" s="1" t="s">
        <v>1013</v>
      </c>
      <c r="B3" s="1"/>
      <c r="C3" s="1"/>
      <c r="D3" s="8"/>
      <c r="E3" s="1">
        <v>6</v>
      </c>
      <c r="F3" s="1">
        <v>1</v>
      </c>
      <c r="G3" s="1">
        <v>10</v>
      </c>
      <c r="H3" s="1">
        <v>6</v>
      </c>
      <c r="I3" s="6"/>
      <c r="J3" s="6"/>
      <c r="K3" s="6"/>
      <c r="L3" s="6"/>
      <c r="M3" s="6"/>
      <c r="N3" s="6"/>
      <c r="O3" s="6"/>
      <c r="P3" s="6"/>
      <c r="Q3" s="7">
        <f>SUM(Pasivos[[#This Row],[No vencidas]:[Valor Ajuste Medición Posterior]])</f>
        <v>0</v>
      </c>
    </row>
    <row r="4" spans="1:17" x14ac:dyDescent="0.25">
      <c r="A4" s="1" t="s">
        <v>1013</v>
      </c>
      <c r="B4" s="1"/>
      <c r="C4" s="1"/>
      <c r="D4" s="8"/>
      <c r="E4" s="1">
        <v>6</v>
      </c>
      <c r="F4" s="1">
        <v>1</v>
      </c>
      <c r="G4" s="1">
        <v>10</v>
      </c>
      <c r="H4" s="1">
        <v>6</v>
      </c>
      <c r="I4" s="6"/>
      <c r="J4" s="6"/>
      <c r="K4" s="6"/>
      <c r="L4" s="6"/>
      <c r="M4" s="6"/>
      <c r="N4" s="6"/>
      <c r="O4" s="6"/>
      <c r="P4" s="6"/>
      <c r="Q4" s="7">
        <f>SUM(Pasivos[[#This Row],[No vencidas]:[Valor Ajuste Medición Posterior]])</f>
        <v>0</v>
      </c>
    </row>
    <row r="5" spans="1:17" x14ac:dyDescent="0.25">
      <c r="A5" s="1" t="s">
        <v>1013</v>
      </c>
      <c r="B5" s="1"/>
      <c r="C5" s="1"/>
      <c r="D5" s="8"/>
      <c r="E5" s="1">
        <v>6</v>
      </c>
      <c r="F5" s="1">
        <v>1</v>
      </c>
      <c r="G5" s="1">
        <v>10</v>
      </c>
      <c r="H5" s="1">
        <v>6</v>
      </c>
      <c r="I5" s="6"/>
      <c r="J5" s="6"/>
      <c r="K5" s="6"/>
      <c r="L5" s="6"/>
      <c r="M5" s="6"/>
      <c r="N5" s="6"/>
      <c r="O5" s="6"/>
      <c r="P5" s="6"/>
      <c r="Q5" s="7">
        <f>SUM(Pasivos[[#This Row],[No vencidas]:[Valor Ajuste Medición Posterior]])</f>
        <v>0</v>
      </c>
    </row>
    <row r="6" spans="1:17" x14ac:dyDescent="0.25">
      <c r="A6" s="1" t="s">
        <v>1013</v>
      </c>
      <c r="B6" s="1"/>
      <c r="C6" s="1"/>
      <c r="D6" s="8"/>
      <c r="E6" s="1">
        <v>6</v>
      </c>
      <c r="F6" s="1">
        <v>1</v>
      </c>
      <c r="G6" s="1">
        <v>10</v>
      </c>
      <c r="H6" s="1">
        <v>6</v>
      </c>
      <c r="I6" s="6"/>
      <c r="J6" s="6"/>
      <c r="K6" s="6"/>
      <c r="L6" s="6"/>
      <c r="M6" s="6"/>
      <c r="N6" s="6"/>
      <c r="O6" s="6"/>
      <c r="P6" s="6"/>
      <c r="Q6" s="7">
        <f>SUM(Pasivos[[#This Row],[No vencidas]:[Valor Ajuste Medición Posterior]])</f>
        <v>0</v>
      </c>
    </row>
    <row r="7" spans="1:17" x14ac:dyDescent="0.25">
      <c r="A7" s="1" t="s">
        <v>1013</v>
      </c>
      <c r="B7" s="1"/>
      <c r="C7" s="1"/>
      <c r="D7" s="8"/>
      <c r="E7" s="1">
        <v>6</v>
      </c>
      <c r="F7" s="1">
        <v>1</v>
      </c>
      <c r="G7" s="1">
        <v>10</v>
      </c>
      <c r="H7" s="1">
        <v>6</v>
      </c>
      <c r="I7" s="6"/>
      <c r="J7" s="6"/>
      <c r="K7" s="6"/>
      <c r="L7" s="6"/>
      <c r="M7" s="6"/>
      <c r="N7" s="6"/>
      <c r="O7" s="6"/>
      <c r="P7" s="6"/>
      <c r="Q7" s="7">
        <f>SUM(Pasivos[[#This Row],[No vencidas]:[Valor Ajuste Medición Posterior]])</f>
        <v>0</v>
      </c>
    </row>
    <row r="8" spans="1:17" x14ac:dyDescent="0.25">
      <c r="A8" s="1" t="s">
        <v>1013</v>
      </c>
      <c r="B8" s="1"/>
      <c r="C8" s="1"/>
      <c r="D8" s="8"/>
      <c r="E8" s="1">
        <v>6</v>
      </c>
      <c r="F8" s="1">
        <v>1</v>
      </c>
      <c r="G8" s="1">
        <v>10</v>
      </c>
      <c r="H8" s="1">
        <v>6</v>
      </c>
      <c r="I8" s="6"/>
      <c r="J8" s="6"/>
      <c r="K8" s="6"/>
      <c r="L8" s="6"/>
      <c r="M8" s="6"/>
      <c r="N8" s="6"/>
      <c r="O8" s="6"/>
      <c r="P8" s="6"/>
      <c r="Q8" s="7">
        <f>SUM(Pasivos[[#This Row],[No vencidas]:[Valor Ajuste Medición Posterior]])</f>
        <v>0</v>
      </c>
    </row>
    <row r="9" spans="1:17" x14ac:dyDescent="0.25">
      <c r="A9" s="1" t="s">
        <v>1013</v>
      </c>
      <c r="B9" s="1"/>
      <c r="C9" s="1"/>
      <c r="D9" s="8"/>
      <c r="E9" s="1">
        <v>6</v>
      </c>
      <c r="F9" s="1">
        <v>1</v>
      </c>
      <c r="G9" s="1">
        <v>10</v>
      </c>
      <c r="H9" s="1">
        <v>6</v>
      </c>
      <c r="I9" s="6"/>
      <c r="J9" s="6"/>
      <c r="K9" s="6"/>
      <c r="L9" s="6"/>
      <c r="M9" s="6"/>
      <c r="N9" s="6"/>
      <c r="O9" s="6"/>
      <c r="P9" s="6"/>
      <c r="Q9" s="7">
        <f>SUM(Pasivos[[#This Row],[No vencidas]:[Valor Ajuste Medición Posterior]])</f>
        <v>0</v>
      </c>
    </row>
    <row r="10" spans="1:17" x14ac:dyDescent="0.25">
      <c r="A10" s="1" t="s">
        <v>1013</v>
      </c>
      <c r="B10" s="1"/>
      <c r="C10" s="1"/>
      <c r="D10" s="8"/>
      <c r="E10" s="1">
        <v>6</v>
      </c>
      <c r="F10" s="1">
        <v>1</v>
      </c>
      <c r="G10" s="1">
        <v>10</v>
      </c>
      <c r="H10" s="1">
        <v>6</v>
      </c>
      <c r="I10" s="6"/>
      <c r="J10" s="6"/>
      <c r="K10" s="6"/>
      <c r="L10" s="6"/>
      <c r="M10" s="6"/>
      <c r="N10" s="6"/>
      <c r="O10" s="6"/>
      <c r="P10" s="6"/>
      <c r="Q10" s="7">
        <f>SUM(Pasivos[[#This Row],[No vencidas]:[Valor Ajuste Medición Posterior]])</f>
        <v>0</v>
      </c>
    </row>
    <row r="11" spans="1:17" x14ac:dyDescent="0.25">
      <c r="A11" s="1" t="s">
        <v>1013</v>
      </c>
      <c r="B11" s="1"/>
      <c r="C11" s="1"/>
      <c r="D11" s="8"/>
      <c r="E11" s="1">
        <v>6</v>
      </c>
      <c r="F11" s="1">
        <v>1</v>
      </c>
      <c r="G11" s="1">
        <v>10</v>
      </c>
      <c r="H11" s="1">
        <v>6</v>
      </c>
      <c r="I11" s="6"/>
      <c r="J11" s="6"/>
      <c r="K11" s="6"/>
      <c r="L11" s="6"/>
      <c r="M11" s="6"/>
      <c r="N11" s="6"/>
      <c r="O11" s="6"/>
      <c r="P11" s="6"/>
      <c r="Q11" s="7">
        <f>SUM(Pasivos[[#This Row],[No vencidas]:[Valor Ajuste Medición Posterior]])</f>
        <v>0</v>
      </c>
    </row>
    <row r="12" spans="1:17" x14ac:dyDescent="0.25">
      <c r="A12" s="1" t="s">
        <v>1013</v>
      </c>
      <c r="B12" s="1"/>
      <c r="C12" s="1"/>
      <c r="D12" s="8"/>
      <c r="E12" s="1">
        <v>6</v>
      </c>
      <c r="F12" s="1">
        <v>1</v>
      </c>
      <c r="G12" s="1">
        <v>10</v>
      </c>
      <c r="H12" s="1">
        <v>6</v>
      </c>
      <c r="I12" s="6"/>
      <c r="J12" s="6"/>
      <c r="K12" s="6"/>
      <c r="L12" s="6"/>
      <c r="M12" s="6"/>
      <c r="N12" s="6"/>
      <c r="O12" s="6"/>
      <c r="P12" s="6"/>
      <c r="Q12" s="7">
        <f>SUM(Pasivos[[#This Row],[No vencidas]:[Valor Ajuste Medición Posterior]])</f>
        <v>0</v>
      </c>
    </row>
    <row r="13" spans="1:17" x14ac:dyDescent="0.25">
      <c r="A13" s="1" t="s">
        <v>1013</v>
      </c>
      <c r="B13" s="1"/>
      <c r="C13" s="1"/>
      <c r="D13" s="8"/>
      <c r="E13" s="1">
        <v>6</v>
      </c>
      <c r="F13" s="1">
        <v>1</v>
      </c>
      <c r="G13" s="1">
        <v>10</v>
      </c>
      <c r="H13" s="1">
        <v>6</v>
      </c>
      <c r="I13" s="6"/>
      <c r="J13" s="6"/>
      <c r="K13" s="6"/>
      <c r="L13" s="6"/>
      <c r="M13" s="6"/>
      <c r="N13" s="6"/>
      <c r="O13" s="6"/>
      <c r="P13" s="6"/>
      <c r="Q13" s="7">
        <f>SUM(Pasivos[[#This Row],[No vencidas]:[Valor Ajuste Medición Posterior]])</f>
        <v>0</v>
      </c>
    </row>
    <row r="14" spans="1:17" x14ac:dyDescent="0.25">
      <c r="A14" s="1" t="s">
        <v>1013</v>
      </c>
      <c r="B14" s="1"/>
      <c r="C14" s="1"/>
      <c r="D14" s="8"/>
      <c r="E14" s="1">
        <v>6</v>
      </c>
      <c r="F14" s="1">
        <v>1</v>
      </c>
      <c r="G14" s="1">
        <v>10</v>
      </c>
      <c r="H14" s="1">
        <v>6</v>
      </c>
      <c r="I14" s="6"/>
      <c r="J14" s="6"/>
      <c r="K14" s="6"/>
      <c r="L14" s="6"/>
      <c r="M14" s="6"/>
      <c r="N14" s="6"/>
      <c r="O14" s="6"/>
      <c r="P14" s="6"/>
      <c r="Q14" s="7">
        <f>SUM(Pasivos[[#This Row],[No vencidas]:[Valor Ajuste Medición Posterior]])</f>
        <v>0</v>
      </c>
    </row>
    <row r="15" spans="1:17" x14ac:dyDescent="0.25">
      <c r="A15" s="1" t="s">
        <v>1013</v>
      </c>
      <c r="B15" s="1"/>
      <c r="C15" s="1"/>
      <c r="D15" s="8"/>
      <c r="E15" s="1">
        <v>6</v>
      </c>
      <c r="F15" s="1">
        <v>1</v>
      </c>
      <c r="G15" s="1">
        <v>10</v>
      </c>
      <c r="H15" s="1">
        <v>6</v>
      </c>
      <c r="I15" s="6"/>
      <c r="J15" s="6"/>
      <c r="K15" s="6"/>
      <c r="L15" s="6"/>
      <c r="M15" s="6"/>
      <c r="N15" s="6"/>
      <c r="O15" s="6"/>
      <c r="P15" s="6"/>
      <c r="Q15" s="7">
        <f>SUM(Pasivos[[#This Row],[No vencidas]:[Valor Ajuste Medición Posterior]])</f>
        <v>0</v>
      </c>
    </row>
    <row r="16" spans="1:17" x14ac:dyDescent="0.25">
      <c r="A16" s="1" t="s">
        <v>1013</v>
      </c>
      <c r="B16" s="1"/>
      <c r="C16" s="1"/>
      <c r="D16" s="8"/>
      <c r="E16" s="1">
        <v>6</v>
      </c>
      <c r="F16" s="1">
        <v>1</v>
      </c>
      <c r="G16" s="1">
        <v>10</v>
      </c>
      <c r="H16" s="1">
        <v>6</v>
      </c>
      <c r="I16" s="6"/>
      <c r="J16" s="6"/>
      <c r="K16" s="6"/>
      <c r="L16" s="6"/>
      <c r="M16" s="6"/>
      <c r="N16" s="6"/>
      <c r="O16" s="6"/>
      <c r="P16" s="6"/>
      <c r="Q16" s="7">
        <f>SUM(Pasivos[[#This Row],[No vencidas]:[Valor Ajuste Medición Posterior]])</f>
        <v>0</v>
      </c>
    </row>
    <row r="17" spans="1:17" x14ac:dyDescent="0.25">
      <c r="A17" s="1" t="s">
        <v>1013</v>
      </c>
      <c r="B17" s="1"/>
      <c r="C17" s="1"/>
      <c r="D17" s="8"/>
      <c r="E17" s="1">
        <v>6</v>
      </c>
      <c r="F17" s="1">
        <v>1</v>
      </c>
      <c r="G17" s="1">
        <v>10</v>
      </c>
      <c r="H17" s="1">
        <v>6</v>
      </c>
      <c r="I17" s="6"/>
      <c r="J17" s="6"/>
      <c r="K17" s="6"/>
      <c r="L17" s="6"/>
      <c r="M17" s="6"/>
      <c r="N17" s="6"/>
      <c r="O17" s="6"/>
      <c r="P17" s="6"/>
      <c r="Q17" s="7">
        <f>SUM(Pasivos[[#This Row],[No vencidas]:[Valor Ajuste Medición Posterior]])</f>
        <v>0</v>
      </c>
    </row>
    <row r="18" spans="1:17" x14ac:dyDescent="0.25">
      <c r="A18" s="1" t="s">
        <v>1013</v>
      </c>
      <c r="B18" s="1"/>
      <c r="C18" s="1"/>
      <c r="D18" s="8"/>
      <c r="E18" s="1">
        <v>6</v>
      </c>
      <c r="F18" s="1">
        <v>1</v>
      </c>
      <c r="G18" s="1">
        <v>10</v>
      </c>
      <c r="H18" s="1">
        <v>6</v>
      </c>
      <c r="I18" s="6"/>
      <c r="J18" s="6"/>
      <c r="K18" s="6"/>
      <c r="L18" s="6"/>
      <c r="M18" s="6"/>
      <c r="N18" s="6"/>
      <c r="O18" s="6"/>
      <c r="P18" s="6"/>
      <c r="Q18" s="7">
        <f>SUM(Pasivos[[#This Row],[No vencidas]:[Valor Ajuste Medición Posterior]])</f>
        <v>0</v>
      </c>
    </row>
    <row r="19" spans="1:17" x14ac:dyDescent="0.25">
      <c r="A19" s="1" t="s">
        <v>1013</v>
      </c>
      <c r="B19" s="1"/>
      <c r="C19" s="1"/>
      <c r="D19" s="8"/>
      <c r="E19" s="1">
        <v>6</v>
      </c>
      <c r="F19" s="1">
        <v>1</v>
      </c>
      <c r="G19" s="1">
        <v>10</v>
      </c>
      <c r="H19" s="1">
        <v>6</v>
      </c>
      <c r="I19" s="6"/>
      <c r="J19" s="6"/>
      <c r="K19" s="6"/>
      <c r="L19" s="6"/>
      <c r="M19" s="6"/>
      <c r="N19" s="6"/>
      <c r="O19" s="6"/>
      <c r="P19" s="6"/>
      <c r="Q19" s="7">
        <f>SUM(Pasivos[[#This Row],[No vencidas]:[Valor Ajuste Medición Posterior]])</f>
        <v>0</v>
      </c>
    </row>
    <row r="20" spans="1:17" x14ac:dyDescent="0.25">
      <c r="A20" s="1" t="s">
        <v>1013</v>
      </c>
      <c r="B20" s="1"/>
      <c r="C20" s="1"/>
      <c r="D20" s="8"/>
      <c r="E20" s="1">
        <v>6</v>
      </c>
      <c r="F20" s="1">
        <v>1</v>
      </c>
      <c r="G20" s="1">
        <v>10</v>
      </c>
      <c r="H20" s="1">
        <v>6</v>
      </c>
      <c r="I20" s="6"/>
      <c r="J20" s="6"/>
      <c r="K20" s="6"/>
      <c r="L20" s="6"/>
      <c r="M20" s="6"/>
      <c r="N20" s="6"/>
      <c r="O20" s="6"/>
      <c r="P20" s="6"/>
      <c r="Q20" s="7">
        <f>SUM(Pasivos[[#This Row],[No vencidas]:[Valor Ajuste Medición Posterior]])</f>
        <v>0</v>
      </c>
    </row>
    <row r="21" spans="1:17" x14ac:dyDescent="0.25">
      <c r="A21" s="1" t="s">
        <v>1013</v>
      </c>
      <c r="B21" s="1"/>
      <c r="C21" s="1"/>
      <c r="D21" s="8"/>
      <c r="E21" s="1">
        <v>6</v>
      </c>
      <c r="F21" s="1">
        <v>1</v>
      </c>
      <c r="G21" s="1">
        <v>10</v>
      </c>
      <c r="H21" s="1">
        <v>6</v>
      </c>
      <c r="I21" s="6"/>
      <c r="J21" s="6"/>
      <c r="K21" s="6"/>
      <c r="L21" s="6"/>
      <c r="M21" s="6"/>
      <c r="N21" s="6"/>
      <c r="O21" s="6"/>
      <c r="P21" s="6"/>
      <c r="Q21" s="7">
        <f>SUM(Pasivos[[#This Row],[No vencidas]:[Valor Ajuste Medición Posterior]])</f>
        <v>0</v>
      </c>
    </row>
    <row r="22" spans="1:17" x14ac:dyDescent="0.25">
      <c r="A22" s="1" t="s">
        <v>1013</v>
      </c>
      <c r="B22" s="1"/>
      <c r="C22" s="1"/>
      <c r="D22" s="8"/>
      <c r="E22" s="1">
        <v>6</v>
      </c>
      <c r="F22" s="1">
        <v>1</v>
      </c>
      <c r="G22" s="1">
        <v>10</v>
      </c>
      <c r="H22" s="1">
        <v>6</v>
      </c>
      <c r="I22" s="6"/>
      <c r="J22" s="6"/>
      <c r="K22" s="6"/>
      <c r="L22" s="6"/>
      <c r="M22" s="6"/>
      <c r="N22" s="6"/>
      <c r="O22" s="6"/>
      <c r="P22" s="6"/>
      <c r="Q22" s="7">
        <f>SUM(Pasivos[[#This Row],[No vencidas]:[Valor Ajuste Medición Posterior]])</f>
        <v>0</v>
      </c>
    </row>
    <row r="23" spans="1:17" x14ac:dyDescent="0.25">
      <c r="A23" s="1" t="s">
        <v>1013</v>
      </c>
      <c r="B23" s="1"/>
      <c r="C23" s="1"/>
      <c r="D23" s="8"/>
      <c r="E23" s="1">
        <v>6</v>
      </c>
      <c r="F23" s="1">
        <v>1</v>
      </c>
      <c r="G23" s="1">
        <v>10</v>
      </c>
      <c r="H23" s="1">
        <v>6</v>
      </c>
      <c r="I23" s="6"/>
      <c r="J23" s="6"/>
      <c r="K23" s="6"/>
      <c r="L23" s="6"/>
      <c r="M23" s="6"/>
      <c r="N23" s="6"/>
      <c r="O23" s="6"/>
      <c r="P23" s="6"/>
      <c r="Q23" s="7">
        <f>SUM(Pasivos[[#This Row],[No vencidas]:[Valor Ajuste Medición Posterior]])</f>
        <v>0</v>
      </c>
    </row>
    <row r="24" spans="1:17" x14ac:dyDescent="0.25">
      <c r="A24" s="1" t="s">
        <v>1013</v>
      </c>
      <c r="B24" s="1"/>
      <c r="C24" s="1"/>
      <c r="D24" s="8"/>
      <c r="E24" s="1">
        <v>6</v>
      </c>
      <c r="F24" s="1">
        <v>1</v>
      </c>
      <c r="G24" s="1">
        <v>10</v>
      </c>
      <c r="H24" s="1">
        <v>6</v>
      </c>
      <c r="I24" s="6"/>
      <c r="J24" s="6"/>
      <c r="K24" s="6"/>
      <c r="L24" s="6"/>
      <c r="M24" s="6"/>
      <c r="N24" s="6"/>
      <c r="O24" s="6"/>
      <c r="P24" s="6"/>
      <c r="Q24" s="7">
        <f>SUM(Pasivos[[#This Row],[No vencidas]:[Valor Ajuste Medición Posterior]])</f>
        <v>0</v>
      </c>
    </row>
    <row r="25" spans="1:17" x14ac:dyDescent="0.25">
      <c r="A25" s="1" t="s">
        <v>1013</v>
      </c>
      <c r="B25" s="1"/>
      <c r="C25" s="1"/>
      <c r="D25" s="8"/>
      <c r="E25" s="1">
        <v>6</v>
      </c>
      <c r="F25" s="1">
        <v>1</v>
      </c>
      <c r="G25" s="1">
        <v>10</v>
      </c>
      <c r="H25" s="1">
        <v>6</v>
      </c>
      <c r="I25" s="6"/>
      <c r="J25" s="6"/>
      <c r="K25" s="6"/>
      <c r="L25" s="6"/>
      <c r="M25" s="6"/>
      <c r="N25" s="6"/>
      <c r="O25" s="6"/>
      <c r="P25" s="6"/>
      <c r="Q25" s="7">
        <f>SUM(Pasivos[[#This Row],[No vencidas]:[Valor Ajuste Medición Posterior]])</f>
        <v>0</v>
      </c>
    </row>
    <row r="26" spans="1:17" x14ac:dyDescent="0.25">
      <c r="A26" s="1" t="s">
        <v>1013</v>
      </c>
      <c r="B26" s="1"/>
      <c r="C26" s="1"/>
      <c r="D26" s="8"/>
      <c r="E26" s="1">
        <v>6</v>
      </c>
      <c r="F26" s="1">
        <v>1</v>
      </c>
      <c r="G26" s="1">
        <v>10</v>
      </c>
      <c r="H26" s="1">
        <v>6</v>
      </c>
      <c r="I26" s="6"/>
      <c r="J26" s="6"/>
      <c r="K26" s="6"/>
      <c r="L26" s="6"/>
      <c r="M26" s="6"/>
      <c r="N26" s="6"/>
      <c r="O26" s="6"/>
      <c r="P26" s="6"/>
      <c r="Q26" s="7">
        <f>SUM(Pasivos[[#This Row],[No vencidas]:[Valor Ajuste Medición Posterior]])</f>
        <v>0</v>
      </c>
    </row>
    <row r="27" spans="1:17" x14ac:dyDescent="0.25">
      <c r="A27" s="1" t="s">
        <v>1013</v>
      </c>
      <c r="B27" s="1"/>
      <c r="C27" s="1"/>
      <c r="D27" s="8"/>
      <c r="E27" s="1">
        <v>6</v>
      </c>
      <c r="F27" s="1">
        <v>1</v>
      </c>
      <c r="G27" s="1">
        <v>10</v>
      </c>
      <c r="H27" s="1">
        <v>6</v>
      </c>
      <c r="I27" s="6"/>
      <c r="J27" s="6"/>
      <c r="K27" s="6"/>
      <c r="L27" s="6"/>
      <c r="M27" s="6"/>
      <c r="N27" s="6"/>
      <c r="O27" s="6"/>
      <c r="P27" s="6"/>
      <c r="Q27" s="7">
        <f>SUM(Pasivos[[#This Row],[No vencidas]:[Valor Ajuste Medición Posterior]])</f>
        <v>0</v>
      </c>
    </row>
    <row r="28" spans="1:17" x14ac:dyDescent="0.25">
      <c r="A28" s="1" t="s">
        <v>1013</v>
      </c>
      <c r="B28" s="1"/>
      <c r="C28" s="1"/>
      <c r="D28" s="8"/>
      <c r="E28" s="1">
        <v>6</v>
      </c>
      <c r="F28" s="1">
        <v>1</v>
      </c>
      <c r="G28" s="1">
        <v>10</v>
      </c>
      <c r="H28" s="1">
        <v>6</v>
      </c>
      <c r="I28" s="6"/>
      <c r="J28" s="6"/>
      <c r="K28" s="6"/>
      <c r="L28" s="6"/>
      <c r="M28" s="6"/>
      <c r="N28" s="6"/>
      <c r="O28" s="6"/>
      <c r="P28" s="6"/>
      <c r="Q28" s="7">
        <f>SUM(Pasivos[[#This Row],[No vencidas]:[Valor Ajuste Medición Posterior]])</f>
        <v>0</v>
      </c>
    </row>
    <row r="29" spans="1:17" x14ac:dyDescent="0.25">
      <c r="A29" s="1" t="s">
        <v>1013</v>
      </c>
      <c r="B29" s="1"/>
      <c r="C29" s="1"/>
      <c r="D29" s="8"/>
      <c r="E29" s="1">
        <v>6</v>
      </c>
      <c r="F29" s="1">
        <v>1</v>
      </c>
      <c r="G29" s="1">
        <v>10</v>
      </c>
      <c r="H29" s="1">
        <v>6</v>
      </c>
      <c r="I29" s="6"/>
      <c r="J29" s="6"/>
      <c r="K29" s="6"/>
      <c r="L29" s="6"/>
      <c r="M29" s="6"/>
      <c r="N29" s="6"/>
      <c r="O29" s="6"/>
      <c r="P29" s="6"/>
      <c r="Q29" s="7">
        <f>SUM(Pasivos[[#This Row],[No vencidas]:[Valor Ajuste Medición Posterior]])</f>
        <v>0</v>
      </c>
    </row>
    <row r="30" spans="1:17" x14ac:dyDescent="0.25">
      <c r="A30" s="1" t="s">
        <v>1013</v>
      </c>
      <c r="B30" s="1"/>
      <c r="C30" s="1"/>
      <c r="D30" s="8"/>
      <c r="E30" s="1">
        <v>6</v>
      </c>
      <c r="F30" s="1">
        <v>1</v>
      </c>
      <c r="G30" s="1">
        <v>10</v>
      </c>
      <c r="H30" s="1">
        <v>6</v>
      </c>
      <c r="I30" s="6"/>
      <c r="J30" s="6"/>
      <c r="K30" s="6"/>
      <c r="L30" s="6"/>
      <c r="M30" s="6"/>
      <c r="N30" s="6"/>
      <c r="O30" s="6"/>
      <c r="P30" s="6"/>
      <c r="Q30" s="7">
        <f>SUM(Pasivos[[#This Row],[No vencidas]:[Valor Ajuste Medición Posterior]])</f>
        <v>0</v>
      </c>
    </row>
    <row r="31" spans="1:17" x14ac:dyDescent="0.25">
      <c r="A31" s="1" t="s">
        <v>1013</v>
      </c>
      <c r="B31" s="1"/>
      <c r="C31" s="1"/>
      <c r="D31" s="8"/>
      <c r="E31" s="1">
        <v>6</v>
      </c>
      <c r="F31" s="1">
        <v>1</v>
      </c>
      <c r="G31" s="1">
        <v>10</v>
      </c>
      <c r="H31" s="1">
        <v>6</v>
      </c>
      <c r="I31" s="6"/>
      <c r="J31" s="6"/>
      <c r="K31" s="6"/>
      <c r="L31" s="6"/>
      <c r="M31" s="6"/>
      <c r="N31" s="6"/>
      <c r="O31" s="6"/>
      <c r="P31" s="6"/>
      <c r="Q31" s="7">
        <f>SUM(Pasivos[[#This Row],[No vencidas]:[Valor Ajuste Medición Posterior]])</f>
        <v>0</v>
      </c>
    </row>
    <row r="32" spans="1:17" x14ac:dyDescent="0.25">
      <c r="A32" s="1" t="s">
        <v>1013</v>
      </c>
      <c r="B32" s="1"/>
      <c r="C32" s="1"/>
      <c r="D32" s="8"/>
      <c r="E32" s="1">
        <v>6</v>
      </c>
      <c r="F32" s="1">
        <v>1</v>
      </c>
      <c r="G32" s="1">
        <v>10</v>
      </c>
      <c r="H32" s="1">
        <v>6</v>
      </c>
      <c r="I32" s="6"/>
      <c r="J32" s="6"/>
      <c r="K32" s="6"/>
      <c r="L32" s="6"/>
      <c r="M32" s="6"/>
      <c r="N32" s="6"/>
      <c r="O32" s="6"/>
      <c r="P32" s="6"/>
      <c r="Q32" s="7">
        <f>SUM(Pasivos[[#This Row],[No vencidas]:[Valor Ajuste Medición Posterior]])</f>
        <v>0</v>
      </c>
    </row>
    <row r="33" spans="1:17" x14ac:dyDescent="0.25">
      <c r="A33" s="1" t="s">
        <v>1013</v>
      </c>
      <c r="B33" s="1"/>
      <c r="C33" s="1"/>
      <c r="D33" s="8"/>
      <c r="E33" s="1">
        <v>6</v>
      </c>
      <c r="F33" s="1">
        <v>1</v>
      </c>
      <c r="G33" s="1">
        <v>10</v>
      </c>
      <c r="H33" s="1">
        <v>6</v>
      </c>
      <c r="I33" s="6"/>
      <c r="J33" s="6"/>
      <c r="K33" s="6"/>
      <c r="L33" s="6"/>
      <c r="M33" s="6"/>
      <c r="N33" s="6"/>
      <c r="O33" s="6"/>
      <c r="P33" s="6"/>
      <c r="Q33" s="7">
        <f>SUM(Pasivos[[#This Row],[No vencidas]:[Valor Ajuste Medición Posterior]])</f>
        <v>0</v>
      </c>
    </row>
    <row r="34" spans="1:17" x14ac:dyDescent="0.25">
      <c r="A34" s="1" t="s">
        <v>1013</v>
      </c>
      <c r="B34" s="1"/>
      <c r="C34" s="1"/>
      <c r="D34" s="8"/>
      <c r="E34" s="1">
        <v>6</v>
      </c>
      <c r="F34" s="1">
        <v>1</v>
      </c>
      <c r="G34" s="1">
        <v>10</v>
      </c>
      <c r="H34" s="1">
        <v>6</v>
      </c>
      <c r="I34" s="6"/>
      <c r="J34" s="6"/>
      <c r="K34" s="6"/>
      <c r="L34" s="6"/>
      <c r="M34" s="6"/>
      <c r="N34" s="6"/>
      <c r="O34" s="6"/>
      <c r="P34" s="6"/>
      <c r="Q34" s="7">
        <f>SUM(Pasivos[[#This Row],[No vencidas]:[Valor Ajuste Medición Posterior]])</f>
        <v>0</v>
      </c>
    </row>
    <row r="35" spans="1:17" x14ac:dyDescent="0.25">
      <c r="A35" s="1" t="s">
        <v>1013</v>
      </c>
      <c r="B35" s="1"/>
      <c r="C35" s="1"/>
      <c r="D35" s="8"/>
      <c r="E35" s="1">
        <v>6</v>
      </c>
      <c r="F35" s="1">
        <v>1</v>
      </c>
      <c r="G35" s="1">
        <v>10</v>
      </c>
      <c r="H35" s="1">
        <v>6</v>
      </c>
      <c r="I35" s="6"/>
      <c r="J35" s="6"/>
      <c r="K35" s="6"/>
      <c r="L35" s="6"/>
      <c r="M35" s="6"/>
      <c r="N35" s="6"/>
      <c r="O35" s="6"/>
      <c r="P35" s="6"/>
      <c r="Q35" s="7">
        <f>SUM(Pasivos[[#This Row],[No vencidas]:[Valor Ajuste Medición Posterior]])</f>
        <v>0</v>
      </c>
    </row>
    <row r="36" spans="1:17" x14ac:dyDescent="0.25">
      <c r="A36" s="1" t="s">
        <v>1013</v>
      </c>
      <c r="B36" s="1"/>
      <c r="C36" s="1"/>
      <c r="D36" s="8"/>
      <c r="E36" s="1">
        <v>6</v>
      </c>
      <c r="F36" s="1">
        <v>1</v>
      </c>
      <c r="G36" s="1">
        <v>10</v>
      </c>
      <c r="H36" s="1">
        <v>6</v>
      </c>
      <c r="I36" s="6"/>
      <c r="J36" s="6"/>
      <c r="K36" s="6"/>
      <c r="L36" s="6"/>
      <c r="M36" s="6"/>
      <c r="N36" s="6"/>
      <c r="O36" s="6"/>
      <c r="P36" s="6"/>
      <c r="Q36" s="7">
        <f>SUM(Pasivos[[#This Row],[No vencidas]:[Valor Ajuste Medición Posterior]])</f>
        <v>0</v>
      </c>
    </row>
    <row r="37" spans="1:17" x14ac:dyDescent="0.25">
      <c r="A37" s="1" t="s">
        <v>1013</v>
      </c>
      <c r="B37" s="1"/>
      <c r="C37" s="1"/>
      <c r="D37" s="8"/>
      <c r="E37" s="1">
        <v>6</v>
      </c>
      <c r="F37" s="1">
        <v>1</v>
      </c>
      <c r="G37" s="1">
        <v>10</v>
      </c>
      <c r="H37" s="1">
        <v>6</v>
      </c>
      <c r="I37" s="6"/>
      <c r="J37" s="6"/>
      <c r="K37" s="6"/>
      <c r="L37" s="6"/>
      <c r="M37" s="6"/>
      <c r="N37" s="6"/>
      <c r="O37" s="6"/>
      <c r="P37" s="6"/>
      <c r="Q37" s="7">
        <f>SUM(Pasivos[[#This Row],[No vencidas]:[Valor Ajuste Medición Posterior]])</f>
        <v>0</v>
      </c>
    </row>
    <row r="38" spans="1:17" x14ac:dyDescent="0.25">
      <c r="A38" s="1" t="s">
        <v>1013</v>
      </c>
      <c r="B38" s="1"/>
      <c r="C38" s="1"/>
      <c r="D38" s="8"/>
      <c r="E38" s="1">
        <v>6</v>
      </c>
      <c r="F38" s="1">
        <v>1</v>
      </c>
      <c r="G38" s="1">
        <v>10</v>
      </c>
      <c r="H38" s="1">
        <v>6</v>
      </c>
      <c r="I38" s="6"/>
      <c r="J38" s="6"/>
      <c r="K38" s="6"/>
      <c r="L38" s="6"/>
      <c r="M38" s="6"/>
      <c r="N38" s="6"/>
      <c r="O38" s="6"/>
      <c r="P38" s="6"/>
      <c r="Q38" s="7">
        <f>SUM(Pasivos[[#This Row],[No vencidas]:[Valor Ajuste Medición Posterior]])</f>
        <v>0</v>
      </c>
    </row>
    <row r="39" spans="1:17" x14ac:dyDescent="0.25">
      <c r="A39" s="1" t="s">
        <v>1013</v>
      </c>
      <c r="B39" s="1"/>
      <c r="C39" s="1"/>
      <c r="D39" s="8"/>
      <c r="E39" s="1">
        <v>6</v>
      </c>
      <c r="F39" s="1">
        <v>1</v>
      </c>
      <c r="G39" s="1">
        <v>10</v>
      </c>
      <c r="H39" s="1">
        <v>6</v>
      </c>
      <c r="I39" s="6"/>
      <c r="J39" s="6"/>
      <c r="K39" s="6"/>
      <c r="L39" s="6"/>
      <c r="M39" s="6"/>
      <c r="N39" s="6"/>
      <c r="O39" s="6"/>
      <c r="P39" s="6"/>
      <c r="Q39" s="7">
        <f>SUM(Pasivos[[#This Row],[No vencidas]:[Valor Ajuste Medición Posterior]])</f>
        <v>0</v>
      </c>
    </row>
    <row r="40" spans="1:17" x14ac:dyDescent="0.25">
      <c r="A40" s="1" t="s">
        <v>1013</v>
      </c>
      <c r="B40" s="1"/>
      <c r="C40" s="1"/>
      <c r="D40" s="8"/>
      <c r="E40" s="1">
        <v>6</v>
      </c>
      <c r="F40" s="1">
        <v>1</v>
      </c>
      <c r="G40" s="1">
        <v>10</v>
      </c>
      <c r="H40" s="1">
        <v>6</v>
      </c>
      <c r="I40" s="6"/>
      <c r="J40" s="6"/>
      <c r="K40" s="6"/>
      <c r="L40" s="6"/>
      <c r="M40" s="6"/>
      <c r="N40" s="6"/>
      <c r="O40" s="6"/>
      <c r="P40" s="6"/>
      <c r="Q40" s="7">
        <f>SUM(Pasivos[[#This Row],[No vencidas]:[Valor Ajuste Medición Posterior]])</f>
        <v>0</v>
      </c>
    </row>
    <row r="41" spans="1:17" x14ac:dyDescent="0.25">
      <c r="A41" s="1" t="s">
        <v>1013</v>
      </c>
      <c r="B41" s="1"/>
      <c r="C41" s="1"/>
      <c r="D41" s="8"/>
      <c r="E41" s="1">
        <v>6</v>
      </c>
      <c r="F41" s="1">
        <v>1</v>
      </c>
      <c r="G41" s="1">
        <v>10</v>
      </c>
      <c r="H41" s="1">
        <v>6</v>
      </c>
      <c r="I41" s="6"/>
      <c r="J41" s="6"/>
      <c r="K41" s="6"/>
      <c r="L41" s="6"/>
      <c r="M41" s="6"/>
      <c r="N41" s="6"/>
      <c r="O41" s="6"/>
      <c r="P41" s="6"/>
      <c r="Q41" s="7">
        <f>SUM(Pasivos[[#This Row],[No vencidas]:[Valor Ajuste Medición Posterior]])</f>
        <v>0</v>
      </c>
    </row>
    <row r="42" spans="1:17" x14ac:dyDescent="0.25">
      <c r="A42" s="1" t="s">
        <v>1013</v>
      </c>
      <c r="B42" s="1"/>
      <c r="C42" s="1"/>
      <c r="D42" s="8"/>
      <c r="E42" s="1">
        <v>6</v>
      </c>
      <c r="F42" s="1">
        <v>1</v>
      </c>
      <c r="G42" s="1">
        <v>10</v>
      </c>
      <c r="H42" s="1">
        <v>6</v>
      </c>
      <c r="I42" s="6"/>
      <c r="J42" s="6"/>
      <c r="K42" s="6"/>
      <c r="L42" s="6"/>
      <c r="M42" s="6"/>
      <c r="N42" s="6"/>
      <c r="O42" s="6"/>
      <c r="P42" s="6"/>
      <c r="Q42" s="7">
        <f>SUM(Pasivos[[#This Row],[No vencidas]:[Valor Ajuste Medición Posterior]])</f>
        <v>0</v>
      </c>
    </row>
    <row r="43" spans="1:17" x14ac:dyDescent="0.25">
      <c r="A43" s="1" t="s">
        <v>1013</v>
      </c>
      <c r="B43" s="1"/>
      <c r="C43" s="1"/>
      <c r="D43" s="8"/>
      <c r="E43" s="1">
        <v>6</v>
      </c>
      <c r="F43" s="1">
        <v>1</v>
      </c>
      <c r="G43" s="1">
        <v>10</v>
      </c>
      <c r="H43" s="1">
        <v>6</v>
      </c>
      <c r="I43" s="6"/>
      <c r="J43" s="6"/>
      <c r="K43" s="6"/>
      <c r="L43" s="6"/>
      <c r="M43" s="6"/>
      <c r="N43" s="6"/>
      <c r="O43" s="6"/>
      <c r="P43" s="6"/>
      <c r="Q43" s="7">
        <f>SUM(Pasivos[[#This Row],[No vencidas]:[Valor Ajuste Medición Posterior]])</f>
        <v>0</v>
      </c>
    </row>
    <row r="44" spans="1:17" x14ac:dyDescent="0.25">
      <c r="A44" s="1" t="s">
        <v>1013</v>
      </c>
      <c r="B44" s="1"/>
      <c r="C44" s="1"/>
      <c r="D44" s="8"/>
      <c r="E44" s="1">
        <v>6</v>
      </c>
      <c r="F44" s="1">
        <v>1</v>
      </c>
      <c r="G44" s="1">
        <v>10</v>
      </c>
      <c r="H44" s="1">
        <v>6</v>
      </c>
      <c r="I44" s="6"/>
      <c r="J44" s="6"/>
      <c r="K44" s="6"/>
      <c r="L44" s="6"/>
      <c r="M44" s="6"/>
      <c r="N44" s="6"/>
      <c r="O44" s="6"/>
      <c r="P44" s="6"/>
      <c r="Q44" s="7">
        <f>SUM(Pasivos[[#This Row],[No vencidas]:[Valor Ajuste Medición Posterior]])</f>
        <v>0</v>
      </c>
    </row>
    <row r="45" spans="1:17" x14ac:dyDescent="0.25">
      <c r="A45" s="1" t="s">
        <v>1013</v>
      </c>
      <c r="B45" s="1"/>
      <c r="C45" s="1"/>
      <c r="D45" s="8"/>
      <c r="E45" s="1">
        <v>6</v>
      </c>
      <c r="F45" s="1">
        <v>1</v>
      </c>
      <c r="G45" s="1">
        <v>10</v>
      </c>
      <c r="H45" s="1">
        <v>6</v>
      </c>
      <c r="I45" s="6"/>
      <c r="J45" s="6"/>
      <c r="K45" s="6"/>
      <c r="L45" s="6"/>
      <c r="M45" s="6"/>
      <c r="N45" s="6"/>
      <c r="O45" s="6"/>
      <c r="P45" s="6"/>
      <c r="Q45" s="7">
        <f>SUM(Pasivos[[#This Row],[No vencidas]:[Valor Ajuste Medición Posterior]])</f>
        <v>0</v>
      </c>
    </row>
    <row r="46" spans="1:17" x14ac:dyDescent="0.25">
      <c r="A46" s="1" t="s">
        <v>1013</v>
      </c>
      <c r="B46" s="1"/>
      <c r="C46" s="1"/>
      <c r="D46" s="8"/>
      <c r="E46" s="1">
        <v>6</v>
      </c>
      <c r="F46" s="1">
        <v>1</v>
      </c>
      <c r="G46" s="1">
        <v>10</v>
      </c>
      <c r="H46" s="1">
        <v>6</v>
      </c>
      <c r="I46" s="6"/>
      <c r="J46" s="6"/>
      <c r="K46" s="6"/>
      <c r="L46" s="6"/>
      <c r="M46" s="6"/>
      <c r="N46" s="6"/>
      <c r="O46" s="6"/>
      <c r="P46" s="6"/>
      <c r="Q46" s="7">
        <f>SUM(Pasivos[[#This Row],[No vencidas]:[Valor Ajuste Medición Posterior]])</f>
        <v>0</v>
      </c>
    </row>
    <row r="47" spans="1:17" x14ac:dyDescent="0.25">
      <c r="A47" s="1" t="s">
        <v>1013</v>
      </c>
      <c r="B47" s="1"/>
      <c r="C47" s="1"/>
      <c r="D47" s="8"/>
      <c r="E47" s="1">
        <v>6</v>
      </c>
      <c r="F47" s="1">
        <v>1</v>
      </c>
      <c r="G47" s="1">
        <v>10</v>
      </c>
      <c r="H47" s="1">
        <v>6</v>
      </c>
      <c r="I47" s="6"/>
      <c r="J47" s="6"/>
      <c r="K47" s="6"/>
      <c r="L47" s="6"/>
      <c r="M47" s="6"/>
      <c r="N47" s="6"/>
      <c r="O47" s="6"/>
      <c r="P47" s="6"/>
      <c r="Q47" s="7">
        <f>SUM(Pasivos[[#This Row],[No vencidas]:[Valor Ajuste Medición Posterior]])</f>
        <v>0</v>
      </c>
    </row>
    <row r="48" spans="1:17" x14ac:dyDescent="0.25">
      <c r="A48" s="1" t="s">
        <v>1013</v>
      </c>
      <c r="B48" s="1"/>
      <c r="C48" s="1"/>
      <c r="D48" s="8"/>
      <c r="E48" s="1">
        <v>6</v>
      </c>
      <c r="F48" s="1">
        <v>1</v>
      </c>
      <c r="G48" s="1">
        <v>10</v>
      </c>
      <c r="H48" s="1">
        <v>6</v>
      </c>
      <c r="I48" s="6"/>
      <c r="J48" s="6"/>
      <c r="K48" s="6"/>
      <c r="L48" s="6"/>
      <c r="M48" s="6"/>
      <c r="N48" s="6"/>
      <c r="O48" s="6"/>
      <c r="P48" s="6"/>
      <c r="Q48" s="7">
        <f>SUM(Pasivos[[#This Row],[No vencidas]:[Valor Ajuste Medición Posterior]])</f>
        <v>0</v>
      </c>
    </row>
    <row r="49" spans="1:17" x14ac:dyDescent="0.25">
      <c r="A49" s="1" t="s">
        <v>1013</v>
      </c>
      <c r="B49" s="1"/>
      <c r="C49" s="1"/>
      <c r="D49" s="8"/>
      <c r="E49" s="1">
        <v>6</v>
      </c>
      <c r="F49" s="1">
        <v>1</v>
      </c>
      <c r="G49" s="1">
        <v>10</v>
      </c>
      <c r="H49" s="1">
        <v>6</v>
      </c>
      <c r="I49" s="6"/>
      <c r="J49" s="6"/>
      <c r="K49" s="6"/>
      <c r="L49" s="6"/>
      <c r="M49" s="6"/>
      <c r="N49" s="6"/>
      <c r="O49" s="6"/>
      <c r="P49" s="6"/>
      <c r="Q49" s="7">
        <f>SUM(Pasivos[[#This Row],[No vencidas]:[Valor Ajuste Medición Posterior]])</f>
        <v>0</v>
      </c>
    </row>
    <row r="50" spans="1:17" x14ac:dyDescent="0.25">
      <c r="A50" s="1" t="s">
        <v>1013</v>
      </c>
      <c r="B50" s="1"/>
      <c r="C50" s="1"/>
      <c r="D50" s="8"/>
      <c r="E50" s="1">
        <v>6</v>
      </c>
      <c r="F50" s="1">
        <v>1</v>
      </c>
      <c r="G50" s="1">
        <v>10</v>
      </c>
      <c r="H50" s="1">
        <v>6</v>
      </c>
      <c r="I50" s="6"/>
      <c r="J50" s="6"/>
      <c r="K50" s="6"/>
      <c r="L50" s="6"/>
      <c r="M50" s="6"/>
      <c r="N50" s="6"/>
      <c r="O50" s="6"/>
      <c r="P50" s="6"/>
      <c r="Q50" s="7">
        <f>SUM(Pasivos[[#This Row],[No vencidas]:[Valor Ajuste Medición Posterior]])</f>
        <v>0</v>
      </c>
    </row>
    <row r="51" spans="1:17" x14ac:dyDescent="0.25">
      <c r="A51" s="1" t="s">
        <v>1013</v>
      </c>
      <c r="B51" s="1"/>
      <c r="C51" s="1"/>
      <c r="D51" s="8"/>
      <c r="E51" s="1">
        <v>6</v>
      </c>
      <c r="F51" s="1">
        <v>1</v>
      </c>
      <c r="G51" s="1">
        <v>10</v>
      </c>
      <c r="H51" s="1">
        <v>6</v>
      </c>
      <c r="I51" s="6"/>
      <c r="J51" s="6"/>
      <c r="K51" s="6"/>
      <c r="L51" s="6"/>
      <c r="M51" s="6"/>
      <c r="N51" s="6"/>
      <c r="O51" s="6"/>
      <c r="P51" s="6"/>
      <c r="Q51" s="7">
        <f>SUM(Pasivos[[#This Row],[No vencidas]:[Valor Ajuste Medición Posterior]])</f>
        <v>0</v>
      </c>
    </row>
    <row r="52" spans="1:17" x14ac:dyDescent="0.25">
      <c r="A52" s="1" t="s">
        <v>1013</v>
      </c>
      <c r="B52" s="1"/>
      <c r="C52" s="1"/>
      <c r="D52" s="8"/>
      <c r="E52" s="1">
        <v>6</v>
      </c>
      <c r="F52" s="1">
        <v>1</v>
      </c>
      <c r="G52" s="1">
        <v>10</v>
      </c>
      <c r="H52" s="1">
        <v>6</v>
      </c>
      <c r="I52" s="6"/>
      <c r="J52" s="6"/>
      <c r="K52" s="6"/>
      <c r="L52" s="6"/>
      <c r="M52" s="6"/>
      <c r="N52" s="6"/>
      <c r="O52" s="6"/>
      <c r="P52" s="6"/>
      <c r="Q52" s="7">
        <f>SUM(Pasivos[[#This Row],[No vencidas]:[Valor Ajuste Medición Posterior]])</f>
        <v>0</v>
      </c>
    </row>
    <row r="53" spans="1:17" x14ac:dyDescent="0.25">
      <c r="A53" s="1" t="s">
        <v>1013</v>
      </c>
      <c r="B53" s="1"/>
      <c r="C53" s="1"/>
      <c r="D53" s="8"/>
      <c r="E53" s="1">
        <v>6</v>
      </c>
      <c r="F53" s="1">
        <v>1</v>
      </c>
      <c r="G53" s="1">
        <v>10</v>
      </c>
      <c r="H53" s="1">
        <v>6</v>
      </c>
      <c r="I53" s="6"/>
      <c r="J53" s="6"/>
      <c r="K53" s="6"/>
      <c r="L53" s="6"/>
      <c r="M53" s="6"/>
      <c r="N53" s="6"/>
      <c r="O53" s="6"/>
      <c r="P53" s="6"/>
      <c r="Q53" s="7">
        <f>SUM(Pasivos[[#This Row],[No vencidas]:[Valor Ajuste Medición Posterior]])</f>
        <v>0</v>
      </c>
    </row>
    <row r="54" spans="1:17" x14ac:dyDescent="0.25">
      <c r="A54" s="1" t="s">
        <v>1013</v>
      </c>
      <c r="B54" s="1"/>
      <c r="C54" s="1"/>
      <c r="D54" s="8"/>
      <c r="E54" s="1">
        <v>6</v>
      </c>
      <c r="F54" s="1">
        <v>1</v>
      </c>
      <c r="G54" s="1">
        <v>10</v>
      </c>
      <c r="H54" s="1">
        <v>6</v>
      </c>
      <c r="I54" s="6"/>
      <c r="J54" s="6"/>
      <c r="K54" s="6"/>
      <c r="L54" s="6"/>
      <c r="M54" s="6"/>
      <c r="N54" s="6"/>
      <c r="O54" s="6"/>
      <c r="P54" s="6"/>
      <c r="Q54" s="7">
        <f>SUM(Pasivos[[#This Row],[No vencidas]:[Valor Ajuste Medición Posterior]])</f>
        <v>0</v>
      </c>
    </row>
    <row r="55" spans="1:17" x14ac:dyDescent="0.25">
      <c r="A55" s="1" t="s">
        <v>1013</v>
      </c>
      <c r="B55" s="1"/>
      <c r="C55" s="1"/>
      <c r="D55" s="8"/>
      <c r="E55" s="1">
        <v>6</v>
      </c>
      <c r="F55" s="1">
        <v>1</v>
      </c>
      <c r="G55" s="1">
        <v>10</v>
      </c>
      <c r="H55" s="1">
        <v>6</v>
      </c>
      <c r="I55" s="6"/>
      <c r="J55" s="6"/>
      <c r="K55" s="6"/>
      <c r="L55" s="6"/>
      <c r="M55" s="6"/>
      <c r="N55" s="6"/>
      <c r="O55" s="6"/>
      <c r="P55" s="6"/>
      <c r="Q55" s="7">
        <f>SUM(Pasivos[[#This Row],[No vencidas]:[Valor Ajuste Medición Posterior]])</f>
        <v>0</v>
      </c>
    </row>
    <row r="56" spans="1:17" x14ac:dyDescent="0.25">
      <c r="A56" s="1" t="s">
        <v>1013</v>
      </c>
      <c r="B56" s="1"/>
      <c r="C56" s="1"/>
      <c r="D56" s="8"/>
      <c r="E56" s="1">
        <v>6</v>
      </c>
      <c r="F56" s="1">
        <v>1</v>
      </c>
      <c r="G56" s="1">
        <v>10</v>
      </c>
      <c r="H56" s="1">
        <v>6</v>
      </c>
      <c r="I56" s="6"/>
      <c r="J56" s="6"/>
      <c r="K56" s="6"/>
      <c r="L56" s="6"/>
      <c r="M56" s="6"/>
      <c r="N56" s="6"/>
      <c r="O56" s="6"/>
      <c r="P56" s="6"/>
      <c r="Q56" s="7">
        <f>SUM(Pasivos[[#This Row],[No vencidas]:[Valor Ajuste Medición Posterior]])</f>
        <v>0</v>
      </c>
    </row>
    <row r="57" spans="1:17" x14ac:dyDescent="0.25">
      <c r="A57" s="1" t="s">
        <v>1013</v>
      </c>
      <c r="B57" s="1"/>
      <c r="C57" s="1"/>
      <c r="D57" s="8"/>
      <c r="E57" s="1">
        <v>6</v>
      </c>
      <c r="F57" s="1">
        <v>1</v>
      </c>
      <c r="G57" s="1">
        <v>10</v>
      </c>
      <c r="H57" s="1">
        <v>6</v>
      </c>
      <c r="I57" s="6"/>
      <c r="J57" s="6"/>
      <c r="K57" s="6"/>
      <c r="L57" s="6"/>
      <c r="M57" s="6"/>
      <c r="N57" s="6"/>
      <c r="O57" s="6"/>
      <c r="P57" s="6"/>
      <c r="Q57" s="7">
        <f>SUM(Pasivos[[#This Row],[No vencidas]:[Valor Ajuste Medición Posterior]])</f>
        <v>0</v>
      </c>
    </row>
    <row r="58" spans="1:17" x14ac:dyDescent="0.25">
      <c r="A58" s="1" t="s">
        <v>1013</v>
      </c>
      <c r="B58" s="1"/>
      <c r="C58" s="1"/>
      <c r="D58" s="8"/>
      <c r="E58" s="1">
        <v>6</v>
      </c>
      <c r="F58" s="1">
        <v>1</v>
      </c>
      <c r="G58" s="1">
        <v>10</v>
      </c>
      <c r="H58" s="1">
        <v>6</v>
      </c>
      <c r="I58" s="6"/>
      <c r="J58" s="6"/>
      <c r="K58" s="6"/>
      <c r="L58" s="6"/>
      <c r="M58" s="6"/>
      <c r="N58" s="6"/>
      <c r="O58" s="6"/>
      <c r="P58" s="6"/>
      <c r="Q58" s="7">
        <f>SUM(Pasivos[[#This Row],[No vencidas]:[Valor Ajuste Medición Posterior]])</f>
        <v>0</v>
      </c>
    </row>
    <row r="59" spans="1:17" x14ac:dyDescent="0.25">
      <c r="A59" s="1" t="s">
        <v>1013</v>
      </c>
      <c r="B59" s="1"/>
      <c r="C59" s="1"/>
      <c r="D59" s="8"/>
      <c r="E59" s="1">
        <v>6</v>
      </c>
      <c r="F59" s="1">
        <v>1</v>
      </c>
      <c r="G59" s="1">
        <v>10</v>
      </c>
      <c r="H59" s="1">
        <v>6</v>
      </c>
      <c r="I59" s="6"/>
      <c r="J59" s="6"/>
      <c r="K59" s="6"/>
      <c r="L59" s="6"/>
      <c r="M59" s="6"/>
      <c r="N59" s="6"/>
      <c r="O59" s="6"/>
      <c r="P59" s="6"/>
      <c r="Q59" s="7">
        <f>SUM(Pasivos[[#This Row],[No vencidas]:[Valor Ajuste Medición Posterior]])</f>
        <v>0</v>
      </c>
    </row>
    <row r="60" spans="1:17" x14ac:dyDescent="0.25">
      <c r="A60" s="1" t="s">
        <v>1013</v>
      </c>
      <c r="B60" s="1"/>
      <c r="C60" s="1"/>
      <c r="D60" s="8"/>
      <c r="E60" s="1">
        <v>6</v>
      </c>
      <c r="F60" s="1">
        <v>1</v>
      </c>
      <c r="G60" s="1">
        <v>10</v>
      </c>
      <c r="H60" s="1">
        <v>6</v>
      </c>
      <c r="I60" s="6"/>
      <c r="J60" s="6"/>
      <c r="K60" s="6"/>
      <c r="L60" s="6"/>
      <c r="M60" s="6"/>
      <c r="N60" s="6"/>
      <c r="O60" s="6"/>
      <c r="P60" s="6"/>
      <c r="Q60" s="7">
        <f>SUM(Pasivos[[#This Row],[No vencidas]:[Valor Ajuste Medición Posterior]])</f>
        <v>0</v>
      </c>
    </row>
    <row r="61" spans="1:17" x14ac:dyDescent="0.25">
      <c r="A61" s="1" t="s">
        <v>1013</v>
      </c>
      <c r="B61" s="1"/>
      <c r="C61" s="1"/>
      <c r="D61" s="8"/>
      <c r="E61" s="1">
        <v>6</v>
      </c>
      <c r="F61" s="1">
        <v>1</v>
      </c>
      <c r="G61" s="1">
        <v>10</v>
      </c>
      <c r="H61" s="1">
        <v>6</v>
      </c>
      <c r="I61" s="6"/>
      <c r="J61" s="6"/>
      <c r="K61" s="6"/>
      <c r="L61" s="6"/>
      <c r="M61" s="6"/>
      <c r="N61" s="6"/>
      <c r="O61" s="6"/>
      <c r="P61" s="6"/>
      <c r="Q61" s="7">
        <f>SUM(Pasivos[[#This Row],[No vencidas]:[Valor Ajuste Medición Posterior]])</f>
        <v>0</v>
      </c>
    </row>
    <row r="62" spans="1:17" x14ac:dyDescent="0.25">
      <c r="A62" s="1" t="s">
        <v>1013</v>
      </c>
      <c r="B62" s="1"/>
      <c r="C62" s="1"/>
      <c r="D62" s="8"/>
      <c r="E62" s="1">
        <v>6</v>
      </c>
      <c r="F62" s="1">
        <v>1</v>
      </c>
      <c r="G62" s="1">
        <v>10</v>
      </c>
      <c r="H62" s="1">
        <v>6</v>
      </c>
      <c r="I62" s="6"/>
      <c r="J62" s="6"/>
      <c r="K62" s="6"/>
      <c r="L62" s="6"/>
      <c r="M62" s="6"/>
      <c r="N62" s="6"/>
      <c r="O62" s="6"/>
      <c r="P62" s="6"/>
      <c r="Q62" s="7">
        <f>SUM(Pasivos[[#This Row],[No vencidas]:[Valor Ajuste Medición Posterior]])</f>
        <v>0</v>
      </c>
    </row>
    <row r="63" spans="1:17" x14ac:dyDescent="0.25">
      <c r="A63" s="1" t="s">
        <v>1013</v>
      </c>
      <c r="B63" s="1"/>
      <c r="C63" s="1"/>
      <c r="D63" s="8"/>
      <c r="E63" s="1">
        <v>6</v>
      </c>
      <c r="F63" s="1">
        <v>1</v>
      </c>
      <c r="G63" s="1">
        <v>10</v>
      </c>
      <c r="H63" s="1">
        <v>6</v>
      </c>
      <c r="I63" s="6"/>
      <c r="J63" s="6"/>
      <c r="K63" s="6"/>
      <c r="L63" s="6"/>
      <c r="M63" s="6"/>
      <c r="N63" s="6"/>
      <c r="O63" s="6"/>
      <c r="P63" s="6"/>
      <c r="Q63" s="7">
        <f>SUM(Pasivos[[#This Row],[No vencidas]:[Valor Ajuste Medición Posterior]])</f>
        <v>0</v>
      </c>
    </row>
    <row r="64" spans="1:17" x14ac:dyDescent="0.25">
      <c r="A64" s="1" t="s">
        <v>1013</v>
      </c>
      <c r="B64" s="1"/>
      <c r="C64" s="1"/>
      <c r="D64" s="8"/>
      <c r="E64" s="1">
        <v>6</v>
      </c>
      <c r="F64" s="1">
        <v>1</v>
      </c>
      <c r="G64" s="1">
        <v>10</v>
      </c>
      <c r="H64" s="1">
        <v>6</v>
      </c>
      <c r="I64" s="6"/>
      <c r="J64" s="6"/>
      <c r="K64" s="6"/>
      <c r="L64" s="6"/>
      <c r="M64" s="6"/>
      <c r="N64" s="6"/>
      <c r="O64" s="6"/>
      <c r="P64" s="6"/>
      <c r="Q64" s="7">
        <f>SUM(Pasivos[[#This Row],[No vencidas]:[Valor Ajuste Medición Posterior]])</f>
        <v>0</v>
      </c>
    </row>
    <row r="65" spans="1:17" x14ac:dyDescent="0.25">
      <c r="A65" s="1" t="s">
        <v>1013</v>
      </c>
      <c r="B65" s="1"/>
      <c r="C65" s="1"/>
      <c r="D65" s="8"/>
      <c r="E65" s="1">
        <v>6</v>
      </c>
      <c r="F65" s="1">
        <v>1</v>
      </c>
      <c r="G65" s="1">
        <v>10</v>
      </c>
      <c r="H65" s="1">
        <v>6</v>
      </c>
      <c r="I65" s="6"/>
      <c r="J65" s="6"/>
      <c r="K65" s="6"/>
      <c r="L65" s="6"/>
      <c r="M65" s="6"/>
      <c r="N65" s="6"/>
      <c r="O65" s="6"/>
      <c r="P65" s="6"/>
      <c r="Q65" s="7">
        <f>SUM(Pasivos[[#This Row],[No vencidas]:[Valor Ajuste Medición Posterior]])</f>
        <v>0</v>
      </c>
    </row>
    <row r="66" spans="1:17" x14ac:dyDescent="0.25">
      <c r="A66" s="1" t="s">
        <v>1013</v>
      </c>
      <c r="B66" s="1"/>
      <c r="C66" s="1"/>
      <c r="D66" s="8"/>
      <c r="E66" s="1">
        <v>6</v>
      </c>
      <c r="F66" s="1">
        <v>1</v>
      </c>
      <c r="G66" s="1">
        <v>10</v>
      </c>
      <c r="H66" s="1">
        <v>6</v>
      </c>
      <c r="I66" s="6"/>
      <c r="J66" s="6"/>
      <c r="K66" s="6"/>
      <c r="L66" s="6"/>
      <c r="M66" s="6"/>
      <c r="N66" s="6"/>
      <c r="O66" s="6"/>
      <c r="P66" s="6"/>
      <c r="Q66" s="7">
        <f>SUM(Pasivos[[#This Row],[No vencidas]:[Valor Ajuste Medición Posterior]])</f>
        <v>0</v>
      </c>
    </row>
    <row r="67" spans="1:17" x14ac:dyDescent="0.25">
      <c r="A67" s="1" t="s">
        <v>1013</v>
      </c>
      <c r="B67" s="1"/>
      <c r="C67" s="1"/>
      <c r="D67" s="8"/>
      <c r="E67" s="1">
        <v>6</v>
      </c>
      <c r="F67" s="1">
        <v>1</v>
      </c>
      <c r="G67" s="1">
        <v>10</v>
      </c>
      <c r="H67" s="1">
        <v>6</v>
      </c>
      <c r="I67" s="6"/>
      <c r="J67" s="6"/>
      <c r="K67" s="6"/>
      <c r="L67" s="6"/>
      <c r="M67" s="6"/>
      <c r="N67" s="6"/>
      <c r="O67" s="6"/>
      <c r="P67" s="6"/>
      <c r="Q67" s="7">
        <f>SUM(Pasivos[[#This Row],[No vencidas]:[Valor Ajuste Medición Posterior]])</f>
        <v>0</v>
      </c>
    </row>
    <row r="68" spans="1:17" x14ac:dyDescent="0.25">
      <c r="A68" s="1" t="s">
        <v>1013</v>
      </c>
      <c r="B68" s="1"/>
      <c r="C68" s="1"/>
      <c r="D68" s="8"/>
      <c r="E68" s="1">
        <v>6</v>
      </c>
      <c r="F68" s="1">
        <v>1</v>
      </c>
      <c r="G68" s="1">
        <v>10</v>
      </c>
      <c r="H68" s="1">
        <v>6</v>
      </c>
      <c r="I68" s="6"/>
      <c r="J68" s="6"/>
      <c r="K68" s="6"/>
      <c r="L68" s="6"/>
      <c r="M68" s="6"/>
      <c r="N68" s="6"/>
      <c r="O68" s="6"/>
      <c r="P68" s="6"/>
      <c r="Q68" s="7">
        <f>SUM(Pasivos[[#This Row],[No vencidas]:[Valor Ajuste Medición Posterior]])</f>
        <v>0</v>
      </c>
    </row>
    <row r="69" spans="1:17" x14ac:dyDescent="0.25">
      <c r="A69" s="1" t="s">
        <v>1013</v>
      </c>
      <c r="B69" s="1"/>
      <c r="C69" s="1"/>
      <c r="D69" s="8"/>
      <c r="E69" s="1">
        <v>6</v>
      </c>
      <c r="F69" s="1">
        <v>1</v>
      </c>
      <c r="G69" s="1">
        <v>10</v>
      </c>
      <c r="H69" s="1">
        <v>6</v>
      </c>
      <c r="I69" s="6"/>
      <c r="J69" s="6"/>
      <c r="K69" s="6"/>
      <c r="L69" s="6"/>
      <c r="M69" s="6"/>
      <c r="N69" s="6"/>
      <c r="O69" s="6"/>
      <c r="P69" s="6"/>
      <c r="Q69" s="7">
        <f>SUM(Pasivos[[#This Row],[No vencidas]:[Valor Ajuste Medición Posterior]])</f>
        <v>0</v>
      </c>
    </row>
    <row r="70" spans="1:17" x14ac:dyDescent="0.25">
      <c r="A70" s="1" t="s">
        <v>1013</v>
      </c>
      <c r="B70" s="1"/>
      <c r="C70" s="1"/>
      <c r="D70" s="8"/>
      <c r="E70" s="1">
        <v>6</v>
      </c>
      <c r="F70" s="1">
        <v>1</v>
      </c>
      <c r="G70" s="1">
        <v>10</v>
      </c>
      <c r="H70" s="1">
        <v>6</v>
      </c>
      <c r="I70" s="6"/>
      <c r="J70" s="6"/>
      <c r="K70" s="6"/>
      <c r="L70" s="6"/>
      <c r="M70" s="6"/>
      <c r="N70" s="6"/>
      <c r="O70" s="6"/>
      <c r="P70" s="6"/>
      <c r="Q70" s="7">
        <f>SUM(Pasivos[[#This Row],[No vencidas]:[Valor Ajuste Medición Posterior]])</f>
        <v>0</v>
      </c>
    </row>
    <row r="71" spans="1:17" x14ac:dyDescent="0.25">
      <c r="A71" s="1" t="s">
        <v>1013</v>
      </c>
      <c r="B71" s="1"/>
      <c r="C71" s="1"/>
      <c r="D71" s="8"/>
      <c r="E71" s="1">
        <v>6</v>
      </c>
      <c r="F71" s="1">
        <v>1</v>
      </c>
      <c r="G71" s="1">
        <v>10</v>
      </c>
      <c r="H71" s="1">
        <v>6</v>
      </c>
      <c r="I71" s="6"/>
      <c r="J71" s="6"/>
      <c r="K71" s="6"/>
      <c r="L71" s="6"/>
      <c r="M71" s="6"/>
      <c r="N71" s="6"/>
      <c r="O71" s="6"/>
      <c r="P71" s="6"/>
      <c r="Q71" s="7">
        <f>SUM(Pasivos[[#This Row],[No vencidas]:[Valor Ajuste Medición Posterior]])</f>
        <v>0</v>
      </c>
    </row>
    <row r="72" spans="1:17" x14ac:dyDescent="0.25">
      <c r="A72" s="1" t="s">
        <v>1013</v>
      </c>
      <c r="B72" s="1"/>
      <c r="C72" s="1"/>
      <c r="D72" s="8"/>
      <c r="E72" s="1">
        <v>6</v>
      </c>
      <c r="F72" s="1">
        <v>1</v>
      </c>
      <c r="G72" s="1">
        <v>10</v>
      </c>
      <c r="H72" s="1">
        <v>6</v>
      </c>
      <c r="I72" s="6"/>
      <c r="J72" s="6"/>
      <c r="K72" s="6"/>
      <c r="L72" s="6"/>
      <c r="M72" s="6"/>
      <c r="N72" s="6"/>
      <c r="O72" s="6"/>
      <c r="P72" s="6"/>
      <c r="Q72" s="7">
        <f>SUM(Pasivos[[#This Row],[No vencidas]:[Valor Ajuste Medición Posterior]])</f>
        <v>0</v>
      </c>
    </row>
    <row r="73" spans="1:17" x14ac:dyDescent="0.25">
      <c r="A73" s="1" t="s">
        <v>1013</v>
      </c>
      <c r="B73" s="1"/>
      <c r="C73" s="1"/>
      <c r="D73" s="8"/>
      <c r="E73" s="1">
        <v>6</v>
      </c>
      <c r="F73" s="1">
        <v>1</v>
      </c>
      <c r="G73" s="1">
        <v>10</v>
      </c>
      <c r="H73" s="1">
        <v>6</v>
      </c>
      <c r="I73" s="6"/>
      <c r="J73" s="6"/>
      <c r="K73" s="6"/>
      <c r="L73" s="6"/>
      <c r="M73" s="6"/>
      <c r="N73" s="6"/>
      <c r="O73" s="6"/>
      <c r="P73" s="6"/>
      <c r="Q73" s="7">
        <f>SUM(Pasivos[[#This Row],[No vencidas]:[Valor Ajuste Medición Posterior]])</f>
        <v>0</v>
      </c>
    </row>
    <row r="74" spans="1:17" x14ac:dyDescent="0.25">
      <c r="A74" s="1" t="s">
        <v>1013</v>
      </c>
      <c r="B74" s="1"/>
      <c r="C74" s="1"/>
      <c r="D74" s="8"/>
      <c r="E74" s="1">
        <v>6</v>
      </c>
      <c r="F74" s="1">
        <v>1</v>
      </c>
      <c r="G74" s="1">
        <v>10</v>
      </c>
      <c r="H74" s="1">
        <v>6</v>
      </c>
      <c r="I74" s="6"/>
      <c r="J74" s="6"/>
      <c r="K74" s="6"/>
      <c r="L74" s="6"/>
      <c r="M74" s="6"/>
      <c r="N74" s="6"/>
      <c r="O74" s="6"/>
      <c r="P74" s="6"/>
      <c r="Q74" s="7">
        <f>SUM(Pasivos[[#This Row],[No vencidas]:[Valor Ajuste Medición Posterior]])</f>
        <v>0</v>
      </c>
    </row>
    <row r="75" spans="1:17" x14ac:dyDescent="0.25">
      <c r="A75" s="1" t="s">
        <v>1013</v>
      </c>
      <c r="B75" s="1"/>
      <c r="C75" s="1"/>
      <c r="D75" s="8"/>
      <c r="E75" s="1">
        <v>6</v>
      </c>
      <c r="F75" s="1">
        <v>1</v>
      </c>
      <c r="G75" s="1">
        <v>10</v>
      </c>
      <c r="H75" s="1">
        <v>6</v>
      </c>
      <c r="I75" s="6"/>
      <c r="J75" s="6"/>
      <c r="K75" s="6"/>
      <c r="L75" s="6"/>
      <c r="M75" s="6"/>
      <c r="N75" s="6"/>
      <c r="O75" s="6"/>
      <c r="P75" s="6"/>
      <c r="Q75" s="7">
        <f>SUM(Pasivos[[#This Row],[No vencidas]:[Valor Ajuste Medición Posterior]])</f>
        <v>0</v>
      </c>
    </row>
    <row r="76" spans="1:17" x14ac:dyDescent="0.25">
      <c r="A76" s="1" t="s">
        <v>1013</v>
      </c>
      <c r="B76" s="1"/>
      <c r="C76" s="1"/>
      <c r="D76" s="8"/>
      <c r="E76" s="1">
        <v>6</v>
      </c>
      <c r="F76" s="1">
        <v>1</v>
      </c>
      <c r="G76" s="1">
        <v>10</v>
      </c>
      <c r="H76" s="1">
        <v>6</v>
      </c>
      <c r="I76" s="6"/>
      <c r="J76" s="6"/>
      <c r="K76" s="6"/>
      <c r="L76" s="6"/>
      <c r="M76" s="6"/>
      <c r="N76" s="6"/>
      <c r="O76" s="6"/>
      <c r="P76" s="6"/>
      <c r="Q76" s="7">
        <f>SUM(Pasivos[[#This Row],[No vencidas]:[Valor Ajuste Medición Posterior]])</f>
        <v>0</v>
      </c>
    </row>
    <row r="77" spans="1:17" x14ac:dyDescent="0.25">
      <c r="A77" s="1" t="s">
        <v>1013</v>
      </c>
      <c r="B77" s="1"/>
      <c r="C77" s="1"/>
      <c r="D77" s="8"/>
      <c r="E77" s="1">
        <v>6</v>
      </c>
      <c r="F77" s="1">
        <v>1</v>
      </c>
      <c r="G77" s="1">
        <v>10</v>
      </c>
      <c r="H77" s="1">
        <v>6</v>
      </c>
      <c r="I77" s="6"/>
      <c r="J77" s="6"/>
      <c r="K77" s="6"/>
      <c r="L77" s="6"/>
      <c r="M77" s="6"/>
      <c r="N77" s="6"/>
      <c r="O77" s="6"/>
      <c r="P77" s="6"/>
      <c r="Q77" s="7">
        <f>SUM(Pasivos[[#This Row],[No vencidas]:[Valor Ajuste Medición Posterior]])</f>
        <v>0</v>
      </c>
    </row>
    <row r="78" spans="1:17" x14ac:dyDescent="0.25">
      <c r="A78" s="1" t="s">
        <v>1013</v>
      </c>
      <c r="B78" s="1"/>
      <c r="C78" s="1"/>
      <c r="D78" s="8"/>
      <c r="E78" s="1">
        <v>6</v>
      </c>
      <c r="F78" s="1">
        <v>1</v>
      </c>
      <c r="G78" s="1">
        <v>10</v>
      </c>
      <c r="H78" s="1">
        <v>6</v>
      </c>
      <c r="I78" s="6"/>
      <c r="J78" s="6"/>
      <c r="K78" s="6"/>
      <c r="L78" s="6"/>
      <c r="M78" s="6"/>
      <c r="N78" s="6"/>
      <c r="O78" s="6"/>
      <c r="P78" s="6"/>
      <c r="Q78" s="7">
        <f>SUM(Pasivos[[#This Row],[No vencidas]:[Valor Ajuste Medición Posterior]])</f>
        <v>0</v>
      </c>
    </row>
    <row r="79" spans="1:17" x14ac:dyDescent="0.25">
      <c r="A79" s="1" t="s">
        <v>1013</v>
      </c>
      <c r="B79" s="1"/>
      <c r="C79" s="1"/>
      <c r="D79" s="8"/>
      <c r="E79" s="1">
        <v>6</v>
      </c>
      <c r="F79" s="1">
        <v>1</v>
      </c>
      <c r="G79" s="1">
        <v>10</v>
      </c>
      <c r="H79" s="1">
        <v>6</v>
      </c>
      <c r="I79" s="6"/>
      <c r="J79" s="6"/>
      <c r="K79" s="6"/>
      <c r="L79" s="6"/>
      <c r="M79" s="6"/>
      <c r="N79" s="6"/>
      <c r="O79" s="6"/>
      <c r="P79" s="6"/>
      <c r="Q79" s="7">
        <f>SUM(Pasivos[[#This Row],[No vencidas]:[Valor Ajuste Medición Posterior]])</f>
        <v>0</v>
      </c>
    </row>
    <row r="80" spans="1:17" x14ac:dyDescent="0.25">
      <c r="A80" s="1" t="s">
        <v>1013</v>
      </c>
      <c r="B80" s="1"/>
      <c r="C80" s="1"/>
      <c r="D80" s="8"/>
      <c r="E80" s="1">
        <v>6</v>
      </c>
      <c r="F80" s="1">
        <v>1</v>
      </c>
      <c r="G80" s="1">
        <v>10</v>
      </c>
      <c r="H80" s="1">
        <v>6</v>
      </c>
      <c r="I80" s="6"/>
      <c r="J80" s="6"/>
      <c r="K80" s="6"/>
      <c r="L80" s="6"/>
      <c r="M80" s="6"/>
      <c r="N80" s="6"/>
      <c r="O80" s="6"/>
      <c r="P80" s="6"/>
      <c r="Q80" s="7">
        <f>SUM(Pasivos[[#This Row],[No vencidas]:[Valor Ajuste Medición Posterior]])</f>
        <v>0</v>
      </c>
    </row>
    <row r="81" spans="1:17" x14ac:dyDescent="0.25">
      <c r="A81" s="1" t="s">
        <v>1013</v>
      </c>
      <c r="B81" s="1"/>
      <c r="C81" s="1"/>
      <c r="D81" s="8"/>
      <c r="E81" s="1">
        <v>6</v>
      </c>
      <c r="F81" s="1">
        <v>1</v>
      </c>
      <c r="G81" s="1">
        <v>10</v>
      </c>
      <c r="H81" s="1">
        <v>6</v>
      </c>
      <c r="I81" s="6"/>
      <c r="J81" s="6"/>
      <c r="K81" s="6"/>
      <c r="L81" s="6"/>
      <c r="M81" s="6"/>
      <c r="N81" s="6"/>
      <c r="O81" s="6"/>
      <c r="P81" s="6"/>
      <c r="Q81" s="7">
        <f>SUM(Pasivos[[#This Row],[No vencidas]:[Valor Ajuste Medición Posterior]])</f>
        <v>0</v>
      </c>
    </row>
    <row r="82" spans="1:17" x14ac:dyDescent="0.25">
      <c r="A82" s="1" t="s">
        <v>1013</v>
      </c>
      <c r="B82" s="1"/>
      <c r="C82" s="1"/>
      <c r="D82" s="8"/>
      <c r="E82" s="1">
        <v>6</v>
      </c>
      <c r="F82" s="1">
        <v>1</v>
      </c>
      <c r="G82" s="1">
        <v>10</v>
      </c>
      <c r="H82" s="1">
        <v>6</v>
      </c>
      <c r="I82" s="6"/>
      <c r="J82" s="6"/>
      <c r="K82" s="6"/>
      <c r="L82" s="6"/>
      <c r="M82" s="6"/>
      <c r="N82" s="6"/>
      <c r="O82" s="6"/>
      <c r="P82" s="6"/>
      <c r="Q82" s="7">
        <f>SUM(Pasivos[[#This Row],[No vencidas]:[Valor Ajuste Medición Posterior]])</f>
        <v>0</v>
      </c>
    </row>
    <row r="83" spans="1:17" x14ac:dyDescent="0.25">
      <c r="A83" s="1" t="s">
        <v>1013</v>
      </c>
      <c r="B83" s="1"/>
      <c r="C83" s="1"/>
      <c r="D83" s="8"/>
      <c r="E83" s="1">
        <v>6</v>
      </c>
      <c r="F83" s="1">
        <v>1</v>
      </c>
      <c r="G83" s="1">
        <v>10</v>
      </c>
      <c r="H83" s="1">
        <v>6</v>
      </c>
      <c r="I83" s="6"/>
      <c r="J83" s="6"/>
      <c r="K83" s="6"/>
      <c r="L83" s="6"/>
      <c r="M83" s="6"/>
      <c r="N83" s="6"/>
      <c r="O83" s="6"/>
      <c r="P83" s="6"/>
      <c r="Q83" s="7">
        <f>SUM(Pasivos[[#This Row],[No vencidas]:[Valor Ajuste Medición Posterior]])</f>
        <v>0</v>
      </c>
    </row>
    <row r="84" spans="1:17" x14ac:dyDescent="0.25">
      <c r="A84" s="1" t="s">
        <v>1013</v>
      </c>
      <c r="B84" s="1"/>
      <c r="C84" s="1"/>
      <c r="D84" s="8"/>
      <c r="E84" s="1">
        <v>6</v>
      </c>
      <c r="F84" s="1">
        <v>1</v>
      </c>
      <c r="G84" s="1">
        <v>10</v>
      </c>
      <c r="H84" s="1">
        <v>6</v>
      </c>
      <c r="I84" s="6"/>
      <c r="J84" s="6"/>
      <c r="K84" s="6"/>
      <c r="L84" s="6"/>
      <c r="M84" s="6"/>
      <c r="N84" s="6"/>
      <c r="O84" s="6"/>
      <c r="P84" s="6"/>
      <c r="Q84" s="7">
        <f>SUM(Pasivos[[#This Row],[No vencidas]:[Valor Ajuste Medición Posterior]])</f>
        <v>0</v>
      </c>
    </row>
    <row r="85" spans="1:17" x14ac:dyDescent="0.25">
      <c r="A85" s="1" t="s">
        <v>1013</v>
      </c>
      <c r="B85" s="1"/>
      <c r="C85" s="1"/>
      <c r="D85" s="8"/>
      <c r="E85" s="1">
        <v>6</v>
      </c>
      <c r="F85" s="1">
        <v>1</v>
      </c>
      <c r="G85" s="1">
        <v>10</v>
      </c>
      <c r="H85" s="1">
        <v>6</v>
      </c>
      <c r="I85" s="6"/>
      <c r="J85" s="6"/>
      <c r="K85" s="6"/>
      <c r="L85" s="6"/>
      <c r="M85" s="6"/>
      <c r="N85" s="6"/>
      <c r="O85" s="6"/>
      <c r="P85" s="6"/>
      <c r="Q85" s="7">
        <f>SUM(Pasivos[[#This Row],[No vencidas]:[Valor Ajuste Medición Posterior]])</f>
        <v>0</v>
      </c>
    </row>
    <row r="86" spans="1:17" x14ac:dyDescent="0.25">
      <c r="A86" s="1" t="s">
        <v>1013</v>
      </c>
      <c r="B86" s="1"/>
      <c r="C86" s="1"/>
      <c r="D86" s="8"/>
      <c r="E86" s="1">
        <v>6</v>
      </c>
      <c r="F86" s="1">
        <v>1</v>
      </c>
      <c r="G86" s="1">
        <v>10</v>
      </c>
      <c r="H86" s="1">
        <v>6</v>
      </c>
      <c r="I86" s="6"/>
      <c r="J86" s="6"/>
      <c r="K86" s="6"/>
      <c r="L86" s="6"/>
      <c r="M86" s="6"/>
      <c r="N86" s="6"/>
      <c r="O86" s="6"/>
      <c r="P86" s="6"/>
      <c r="Q86" s="7">
        <f>SUM(Pasivos[[#This Row],[No vencidas]:[Valor Ajuste Medición Posterior]])</f>
        <v>0</v>
      </c>
    </row>
    <row r="87" spans="1:17" x14ac:dyDescent="0.25">
      <c r="A87" s="1" t="s">
        <v>1013</v>
      </c>
      <c r="B87" s="1"/>
      <c r="C87" s="1"/>
      <c r="D87" s="8"/>
      <c r="E87" s="1">
        <v>6</v>
      </c>
      <c r="F87" s="1">
        <v>1</v>
      </c>
      <c r="G87" s="1">
        <v>10</v>
      </c>
      <c r="H87" s="1">
        <v>6</v>
      </c>
      <c r="I87" s="6"/>
      <c r="J87" s="6"/>
      <c r="K87" s="6"/>
      <c r="L87" s="6"/>
      <c r="M87" s="6"/>
      <c r="N87" s="6"/>
      <c r="O87" s="6"/>
      <c r="P87" s="6"/>
      <c r="Q87" s="7">
        <f>SUM(Pasivos[[#This Row],[No vencidas]:[Valor Ajuste Medición Posterior]])</f>
        <v>0</v>
      </c>
    </row>
    <row r="88" spans="1:17" x14ac:dyDescent="0.25">
      <c r="A88" s="1" t="s">
        <v>1013</v>
      </c>
      <c r="B88" s="1"/>
      <c r="C88" s="1"/>
      <c r="D88" s="8"/>
      <c r="E88" s="1">
        <v>6</v>
      </c>
      <c r="F88" s="1">
        <v>1</v>
      </c>
      <c r="G88" s="1">
        <v>10</v>
      </c>
      <c r="H88" s="1">
        <v>6</v>
      </c>
      <c r="I88" s="6"/>
      <c r="J88" s="6"/>
      <c r="K88" s="6"/>
      <c r="L88" s="6"/>
      <c r="M88" s="6"/>
      <c r="N88" s="6"/>
      <c r="O88" s="6"/>
      <c r="P88" s="6"/>
      <c r="Q88" s="7">
        <f>SUM(Pasivos[[#This Row],[No vencidas]:[Valor Ajuste Medición Posterior]])</f>
        <v>0</v>
      </c>
    </row>
    <row r="89" spans="1:17" x14ac:dyDescent="0.25">
      <c r="A89" s="1" t="s">
        <v>1013</v>
      </c>
      <c r="B89" s="1"/>
      <c r="C89" s="1"/>
      <c r="D89" s="8"/>
      <c r="E89" s="1">
        <v>6</v>
      </c>
      <c r="F89" s="1">
        <v>1</v>
      </c>
      <c r="G89" s="1">
        <v>10</v>
      </c>
      <c r="H89" s="1">
        <v>6</v>
      </c>
      <c r="I89" s="6"/>
      <c r="J89" s="6"/>
      <c r="K89" s="6"/>
      <c r="L89" s="6"/>
      <c r="M89" s="6"/>
      <c r="N89" s="6"/>
      <c r="O89" s="6"/>
      <c r="P89" s="6"/>
      <c r="Q89" s="7">
        <f>SUM(Pasivos[[#This Row],[No vencidas]:[Valor Ajuste Medición Posterior]])</f>
        <v>0</v>
      </c>
    </row>
    <row r="90" spans="1:17" x14ac:dyDescent="0.25">
      <c r="A90" s="1" t="s">
        <v>1013</v>
      </c>
      <c r="B90" s="1"/>
      <c r="C90" s="1"/>
      <c r="D90" s="8"/>
      <c r="E90" s="1">
        <v>6</v>
      </c>
      <c r="F90" s="1">
        <v>1</v>
      </c>
      <c r="G90" s="1">
        <v>10</v>
      </c>
      <c r="H90" s="1">
        <v>6</v>
      </c>
      <c r="I90" s="6"/>
      <c r="J90" s="6"/>
      <c r="K90" s="6"/>
      <c r="L90" s="6"/>
      <c r="M90" s="6"/>
      <c r="N90" s="6"/>
      <c r="O90" s="6"/>
      <c r="P90" s="6"/>
      <c r="Q90" s="7">
        <f>SUM(Pasivos[[#This Row],[No vencidas]:[Valor Ajuste Medición Posterior]])</f>
        <v>0</v>
      </c>
    </row>
    <row r="91" spans="1:17" x14ac:dyDescent="0.25">
      <c r="A91" s="1" t="s">
        <v>1013</v>
      </c>
      <c r="B91" s="1"/>
      <c r="C91" s="1"/>
      <c r="D91" s="8"/>
      <c r="E91" s="1">
        <v>6</v>
      </c>
      <c r="F91" s="1">
        <v>1</v>
      </c>
      <c r="G91" s="1">
        <v>10</v>
      </c>
      <c r="H91" s="1">
        <v>6</v>
      </c>
      <c r="I91" s="6"/>
      <c r="J91" s="6"/>
      <c r="K91" s="6"/>
      <c r="L91" s="6"/>
      <c r="M91" s="6"/>
      <c r="N91" s="6"/>
      <c r="O91" s="6"/>
      <c r="P91" s="6"/>
      <c r="Q91" s="7">
        <f>SUM(Pasivos[[#This Row],[No vencidas]:[Valor Ajuste Medición Posterior]])</f>
        <v>0</v>
      </c>
    </row>
    <row r="92" spans="1:17" x14ac:dyDescent="0.25">
      <c r="A92" s="1" t="s">
        <v>1013</v>
      </c>
      <c r="B92" s="1"/>
      <c r="C92" s="1"/>
      <c r="D92" s="8"/>
      <c r="E92" s="1">
        <v>6</v>
      </c>
      <c r="F92" s="1">
        <v>1</v>
      </c>
      <c r="G92" s="1">
        <v>10</v>
      </c>
      <c r="H92" s="1">
        <v>6</v>
      </c>
      <c r="I92" s="6"/>
      <c r="J92" s="6"/>
      <c r="K92" s="6"/>
      <c r="L92" s="6"/>
      <c r="M92" s="6"/>
      <c r="N92" s="6"/>
      <c r="O92" s="6"/>
      <c r="P92" s="6"/>
      <c r="Q92" s="7">
        <f>SUM(Pasivos[[#This Row],[No vencidas]:[Valor Ajuste Medición Posterior]])</f>
        <v>0</v>
      </c>
    </row>
    <row r="93" spans="1:17" x14ac:dyDescent="0.25">
      <c r="A93" s="1" t="s">
        <v>1013</v>
      </c>
      <c r="B93" s="1"/>
      <c r="C93" s="1"/>
      <c r="D93" s="8"/>
      <c r="E93" s="1">
        <v>6</v>
      </c>
      <c r="F93" s="1">
        <v>1</v>
      </c>
      <c r="G93" s="1">
        <v>10</v>
      </c>
      <c r="H93" s="1">
        <v>6</v>
      </c>
      <c r="I93" s="6"/>
      <c r="J93" s="6"/>
      <c r="K93" s="6"/>
      <c r="L93" s="6"/>
      <c r="M93" s="6"/>
      <c r="N93" s="6"/>
      <c r="O93" s="6"/>
      <c r="P93" s="6"/>
      <c r="Q93" s="7">
        <f>SUM(Pasivos[[#This Row],[No vencidas]:[Valor Ajuste Medición Posterior]])</f>
        <v>0</v>
      </c>
    </row>
    <row r="94" spans="1:17" x14ac:dyDescent="0.25">
      <c r="A94" s="1" t="s">
        <v>1013</v>
      </c>
      <c r="B94" s="1"/>
      <c r="C94" s="1"/>
      <c r="D94" s="8"/>
      <c r="E94" s="1">
        <v>6</v>
      </c>
      <c r="F94" s="1">
        <v>1</v>
      </c>
      <c r="G94" s="1">
        <v>10</v>
      </c>
      <c r="H94" s="1">
        <v>6</v>
      </c>
      <c r="I94" s="6"/>
      <c r="J94" s="6"/>
      <c r="K94" s="6"/>
      <c r="L94" s="6"/>
      <c r="M94" s="6"/>
      <c r="N94" s="6"/>
      <c r="O94" s="6"/>
      <c r="P94" s="6"/>
      <c r="Q94" s="7">
        <f>SUM(Pasivos[[#This Row],[No vencidas]:[Valor Ajuste Medición Posterior]])</f>
        <v>0</v>
      </c>
    </row>
    <row r="95" spans="1:17" x14ac:dyDescent="0.25">
      <c r="A95" s="1" t="s">
        <v>1013</v>
      </c>
      <c r="B95" s="1"/>
      <c r="C95" s="1"/>
      <c r="D95" s="8"/>
      <c r="E95" s="1">
        <v>6</v>
      </c>
      <c r="F95" s="1">
        <v>1</v>
      </c>
      <c r="G95" s="1">
        <v>10</v>
      </c>
      <c r="H95" s="1">
        <v>6</v>
      </c>
      <c r="I95" s="6"/>
      <c r="J95" s="6"/>
      <c r="K95" s="6"/>
      <c r="L95" s="6"/>
      <c r="M95" s="6"/>
      <c r="N95" s="6"/>
      <c r="O95" s="6"/>
      <c r="P95" s="6"/>
      <c r="Q95" s="7">
        <f>SUM(Pasivos[[#This Row],[No vencidas]:[Valor Ajuste Medición Posterior]])</f>
        <v>0</v>
      </c>
    </row>
    <row r="96" spans="1:17" x14ac:dyDescent="0.25">
      <c r="A96" s="1" t="s">
        <v>1013</v>
      </c>
      <c r="B96" s="1"/>
      <c r="C96" s="1"/>
      <c r="D96" s="8"/>
      <c r="E96" s="1">
        <v>6</v>
      </c>
      <c r="F96" s="1">
        <v>1</v>
      </c>
      <c r="G96" s="1">
        <v>10</v>
      </c>
      <c r="H96" s="1">
        <v>6</v>
      </c>
      <c r="I96" s="6"/>
      <c r="J96" s="6"/>
      <c r="K96" s="6"/>
      <c r="L96" s="6"/>
      <c r="M96" s="6"/>
      <c r="N96" s="6"/>
      <c r="O96" s="6"/>
      <c r="P96" s="6"/>
      <c r="Q96" s="7">
        <f>SUM(Pasivos[[#This Row],[No vencidas]:[Valor Ajuste Medición Posterior]])</f>
        <v>0</v>
      </c>
    </row>
    <row r="97" spans="1:17" x14ac:dyDescent="0.25">
      <c r="A97" s="1" t="s">
        <v>1013</v>
      </c>
      <c r="B97" s="1"/>
      <c r="C97" s="1"/>
      <c r="D97" s="8"/>
      <c r="E97" s="1">
        <v>6</v>
      </c>
      <c r="F97" s="1">
        <v>1</v>
      </c>
      <c r="G97" s="1">
        <v>10</v>
      </c>
      <c r="H97" s="1">
        <v>6</v>
      </c>
      <c r="I97" s="6"/>
      <c r="J97" s="6"/>
      <c r="K97" s="6"/>
      <c r="L97" s="6"/>
      <c r="M97" s="6"/>
      <c r="N97" s="6"/>
      <c r="O97" s="6"/>
      <c r="P97" s="6"/>
      <c r="Q97" s="7">
        <f>SUM(Pasivos[[#This Row],[No vencidas]:[Valor Ajuste Medición Posterior]])</f>
        <v>0</v>
      </c>
    </row>
    <row r="98" spans="1:17" x14ac:dyDescent="0.25">
      <c r="A98" s="1" t="s">
        <v>1013</v>
      </c>
      <c r="B98" s="1"/>
      <c r="C98" s="1"/>
      <c r="D98" s="8"/>
      <c r="E98" s="1">
        <v>6</v>
      </c>
      <c r="F98" s="1">
        <v>1</v>
      </c>
      <c r="G98" s="1">
        <v>10</v>
      </c>
      <c r="H98" s="1">
        <v>6</v>
      </c>
      <c r="I98" s="6"/>
      <c r="J98" s="6"/>
      <c r="K98" s="6"/>
      <c r="L98" s="6"/>
      <c r="M98" s="6"/>
      <c r="N98" s="6"/>
      <c r="O98" s="6"/>
      <c r="P98" s="6"/>
      <c r="Q98" s="7">
        <f>SUM(Pasivos[[#This Row],[No vencidas]:[Valor Ajuste Medición Posterior]])</f>
        <v>0</v>
      </c>
    </row>
    <row r="99" spans="1:17" x14ac:dyDescent="0.25">
      <c r="A99" s="1" t="s">
        <v>1013</v>
      </c>
      <c r="B99" s="1"/>
      <c r="C99" s="1"/>
      <c r="D99" s="8"/>
      <c r="E99" s="1">
        <v>6</v>
      </c>
      <c r="F99" s="1">
        <v>1</v>
      </c>
      <c r="G99" s="1">
        <v>10</v>
      </c>
      <c r="H99" s="1">
        <v>6</v>
      </c>
      <c r="I99" s="6"/>
      <c r="J99" s="6"/>
      <c r="K99" s="6"/>
      <c r="L99" s="6"/>
      <c r="M99" s="6"/>
      <c r="N99" s="6"/>
      <c r="O99" s="6"/>
      <c r="P99" s="6"/>
      <c r="Q99" s="7">
        <f>SUM(Pasivos[[#This Row],[No vencidas]:[Valor Ajuste Medición Posterior]])</f>
        <v>0</v>
      </c>
    </row>
    <row r="100" spans="1:17" x14ac:dyDescent="0.25">
      <c r="A100" s="1" t="s">
        <v>1013</v>
      </c>
      <c r="B100" s="1"/>
      <c r="C100" s="1"/>
      <c r="D100" s="8"/>
      <c r="E100" s="1">
        <v>6</v>
      </c>
      <c r="F100" s="1">
        <v>1</v>
      </c>
      <c r="G100" s="1">
        <v>10</v>
      </c>
      <c r="H100" s="1">
        <v>6</v>
      </c>
      <c r="I100" s="6"/>
      <c r="J100" s="6"/>
      <c r="K100" s="6"/>
      <c r="L100" s="6"/>
      <c r="M100" s="6"/>
      <c r="N100" s="6"/>
      <c r="O100" s="6"/>
      <c r="P100" s="6"/>
      <c r="Q100" s="7">
        <f>SUM(Pasivos[[#This Row],[No vencidas]:[Valor Ajuste Medición Posterior]])</f>
        <v>0</v>
      </c>
    </row>
    <row r="101" spans="1:17" x14ac:dyDescent="0.25">
      <c r="A101" s="1" t="s">
        <v>1013</v>
      </c>
      <c r="B101" s="1"/>
      <c r="C101" s="1"/>
      <c r="D101" s="8"/>
      <c r="E101" s="1">
        <v>6</v>
      </c>
      <c r="F101" s="1">
        <v>1</v>
      </c>
      <c r="G101" s="1">
        <v>10</v>
      </c>
      <c r="H101" s="1">
        <v>6</v>
      </c>
      <c r="I101" s="6"/>
      <c r="J101" s="6"/>
      <c r="K101" s="6"/>
      <c r="L101" s="6"/>
      <c r="M101" s="6"/>
      <c r="N101" s="6"/>
      <c r="O101" s="6"/>
      <c r="P101" s="6"/>
      <c r="Q101" s="7">
        <f>SUM(Pasivos[[#This Row],[No vencidas]:[Valor Ajuste Medición Posterior]])</f>
        <v>0</v>
      </c>
    </row>
    <row r="102" spans="1:17" x14ac:dyDescent="0.25">
      <c r="A102" s="1" t="s">
        <v>1013</v>
      </c>
      <c r="B102" s="1"/>
      <c r="C102" s="1"/>
      <c r="D102" s="8"/>
      <c r="E102" s="1">
        <v>6</v>
      </c>
      <c r="F102" s="1">
        <v>1</v>
      </c>
      <c r="G102" s="1">
        <v>10</v>
      </c>
      <c r="H102" s="1">
        <v>6</v>
      </c>
      <c r="I102" s="6"/>
      <c r="J102" s="6"/>
      <c r="K102" s="6"/>
      <c r="L102" s="6"/>
      <c r="M102" s="6"/>
      <c r="N102" s="6"/>
      <c r="O102" s="6"/>
      <c r="P102" s="6"/>
      <c r="Q102" s="7">
        <f>SUM(Pasivos[[#This Row],[No vencidas]:[Valor Ajuste Medición Posterior]])</f>
        <v>0</v>
      </c>
    </row>
    <row r="103" spans="1:17" x14ac:dyDescent="0.25">
      <c r="A103" s="1" t="s">
        <v>1013</v>
      </c>
      <c r="B103" s="1"/>
      <c r="C103" s="1"/>
      <c r="D103" s="8"/>
      <c r="E103" s="1">
        <v>6</v>
      </c>
      <c r="F103" s="1">
        <v>1</v>
      </c>
      <c r="G103" s="1">
        <v>10</v>
      </c>
      <c r="H103" s="1">
        <v>6</v>
      </c>
      <c r="I103" s="6"/>
      <c r="J103" s="6"/>
      <c r="K103" s="6"/>
      <c r="L103" s="6"/>
      <c r="M103" s="6"/>
      <c r="N103" s="6"/>
      <c r="O103" s="6"/>
      <c r="P103" s="6"/>
      <c r="Q103" s="7">
        <f>SUM(Pasivos[[#This Row],[No vencidas]:[Valor Ajuste Medición Posterior]])</f>
        <v>0</v>
      </c>
    </row>
    <row r="104" spans="1:17" x14ac:dyDescent="0.25">
      <c r="A104" s="1" t="s">
        <v>1013</v>
      </c>
      <c r="B104" s="1"/>
      <c r="C104" s="1"/>
      <c r="D104" s="8"/>
      <c r="E104" s="1">
        <v>6</v>
      </c>
      <c r="F104" s="1">
        <v>1</v>
      </c>
      <c r="G104" s="1">
        <v>10</v>
      </c>
      <c r="H104" s="1">
        <v>6</v>
      </c>
      <c r="I104" s="6"/>
      <c r="J104" s="6"/>
      <c r="K104" s="6"/>
      <c r="L104" s="6"/>
      <c r="M104" s="6"/>
      <c r="N104" s="6"/>
      <c r="O104" s="6"/>
      <c r="P104" s="6"/>
      <c r="Q104" s="7">
        <f>SUM(Pasivos[[#This Row],[No vencidas]:[Valor Ajuste Medición Posterior]])</f>
        <v>0</v>
      </c>
    </row>
    <row r="105" spans="1:17" x14ac:dyDescent="0.25">
      <c r="A105" s="1" t="s">
        <v>1013</v>
      </c>
      <c r="B105" s="1"/>
      <c r="C105" s="1"/>
      <c r="D105" s="8"/>
      <c r="E105" s="1">
        <v>6</v>
      </c>
      <c r="F105" s="1">
        <v>1</v>
      </c>
      <c r="G105" s="1">
        <v>10</v>
      </c>
      <c r="H105" s="1">
        <v>6</v>
      </c>
      <c r="I105" s="6"/>
      <c r="J105" s="6"/>
      <c r="K105" s="6"/>
      <c r="L105" s="6"/>
      <c r="M105" s="6"/>
      <c r="N105" s="6"/>
      <c r="O105" s="6"/>
      <c r="P105" s="6"/>
      <c r="Q105" s="7">
        <f>SUM(Pasivos[[#This Row],[No vencidas]:[Valor Ajuste Medición Posterior]])</f>
        <v>0</v>
      </c>
    </row>
    <row r="106" spans="1:17" x14ac:dyDescent="0.25">
      <c r="A106" s="1" t="s">
        <v>1013</v>
      </c>
      <c r="B106" s="1"/>
      <c r="C106" s="1"/>
      <c r="D106" s="8"/>
      <c r="E106" s="1">
        <v>6</v>
      </c>
      <c r="F106" s="1">
        <v>1</v>
      </c>
      <c r="G106" s="1">
        <v>10</v>
      </c>
      <c r="H106" s="1">
        <v>6</v>
      </c>
      <c r="I106" s="6"/>
      <c r="J106" s="6"/>
      <c r="K106" s="6"/>
      <c r="L106" s="6"/>
      <c r="M106" s="6"/>
      <c r="N106" s="6"/>
      <c r="O106" s="6"/>
      <c r="P106" s="6"/>
      <c r="Q106" s="7">
        <f>SUM(Pasivos[[#This Row],[No vencidas]:[Valor Ajuste Medición Posterior]])</f>
        <v>0</v>
      </c>
    </row>
    <row r="107" spans="1:17" x14ac:dyDescent="0.25">
      <c r="A107" s="1" t="s">
        <v>1013</v>
      </c>
      <c r="B107" s="1"/>
      <c r="C107" s="1"/>
      <c r="D107" s="8"/>
      <c r="E107" s="1">
        <v>6</v>
      </c>
      <c r="F107" s="1">
        <v>1</v>
      </c>
      <c r="G107" s="1">
        <v>10</v>
      </c>
      <c r="H107" s="1">
        <v>6</v>
      </c>
      <c r="I107" s="6"/>
      <c r="J107" s="6"/>
      <c r="K107" s="6"/>
      <c r="L107" s="6"/>
      <c r="M107" s="6"/>
      <c r="N107" s="6"/>
      <c r="O107" s="6"/>
      <c r="P107" s="6"/>
      <c r="Q107" s="7">
        <f>SUM(Pasivos[[#This Row],[No vencidas]:[Valor Ajuste Medición Posterior]])</f>
        <v>0</v>
      </c>
    </row>
    <row r="108" spans="1:17" x14ac:dyDescent="0.25">
      <c r="A108" s="1" t="s">
        <v>1013</v>
      </c>
      <c r="B108" s="1"/>
      <c r="C108" s="1"/>
      <c r="D108" s="8"/>
      <c r="E108" s="1">
        <v>6</v>
      </c>
      <c r="F108" s="1">
        <v>1</v>
      </c>
      <c r="G108" s="1">
        <v>10</v>
      </c>
      <c r="H108" s="1">
        <v>6</v>
      </c>
      <c r="I108" s="6"/>
      <c r="J108" s="6"/>
      <c r="K108" s="6"/>
      <c r="L108" s="6"/>
      <c r="M108" s="6"/>
      <c r="N108" s="6"/>
      <c r="O108" s="6"/>
      <c r="P108" s="6"/>
      <c r="Q108" s="7">
        <f>SUM(Pasivos[[#This Row],[No vencidas]:[Valor Ajuste Medición Posterior]])</f>
        <v>0</v>
      </c>
    </row>
    <row r="109" spans="1:17" x14ac:dyDescent="0.25">
      <c r="A109" s="1" t="s">
        <v>1013</v>
      </c>
      <c r="B109" s="1"/>
      <c r="C109" s="1"/>
      <c r="D109" s="8"/>
      <c r="E109" s="1">
        <v>6</v>
      </c>
      <c r="F109" s="1">
        <v>1</v>
      </c>
      <c r="G109" s="1">
        <v>10</v>
      </c>
      <c r="H109" s="1">
        <v>6</v>
      </c>
      <c r="I109" s="6"/>
      <c r="J109" s="6"/>
      <c r="K109" s="6"/>
      <c r="L109" s="6"/>
      <c r="M109" s="6"/>
      <c r="N109" s="6"/>
      <c r="O109" s="6"/>
      <c r="P109" s="6"/>
      <c r="Q109" s="7">
        <f>SUM(Pasivos[[#This Row],[No vencidas]:[Valor Ajuste Medición Posterior]])</f>
        <v>0</v>
      </c>
    </row>
    <row r="110" spans="1:17" x14ac:dyDescent="0.25">
      <c r="A110" s="1" t="s">
        <v>1013</v>
      </c>
      <c r="B110" s="1"/>
      <c r="C110" s="1"/>
      <c r="D110" s="8"/>
      <c r="E110" s="1">
        <v>6</v>
      </c>
      <c r="F110" s="1">
        <v>1</v>
      </c>
      <c r="G110" s="1">
        <v>10</v>
      </c>
      <c r="H110" s="1">
        <v>6</v>
      </c>
      <c r="I110" s="6"/>
      <c r="J110" s="6"/>
      <c r="K110" s="6"/>
      <c r="L110" s="6"/>
      <c r="M110" s="6"/>
      <c r="N110" s="6"/>
      <c r="O110" s="6"/>
      <c r="P110" s="6"/>
      <c r="Q110" s="7">
        <f>SUM(Pasivos[[#This Row],[No vencidas]:[Valor Ajuste Medición Posterior]])</f>
        <v>0</v>
      </c>
    </row>
    <row r="111" spans="1:17" x14ac:dyDescent="0.25">
      <c r="A111" s="1" t="s">
        <v>1013</v>
      </c>
      <c r="B111" s="1"/>
      <c r="C111" s="1"/>
      <c r="D111" s="8"/>
      <c r="E111" s="1">
        <v>6</v>
      </c>
      <c r="F111" s="1">
        <v>1</v>
      </c>
      <c r="G111" s="1">
        <v>10</v>
      </c>
      <c r="H111" s="1">
        <v>6</v>
      </c>
      <c r="I111" s="6"/>
      <c r="J111" s="6"/>
      <c r="K111" s="6"/>
      <c r="L111" s="6"/>
      <c r="M111" s="6"/>
      <c r="N111" s="6"/>
      <c r="O111" s="6"/>
      <c r="P111" s="6"/>
      <c r="Q111" s="7">
        <f>SUM(Pasivos[[#This Row],[No vencidas]:[Valor Ajuste Medición Posterior]])</f>
        <v>0</v>
      </c>
    </row>
    <row r="112" spans="1:17" x14ac:dyDescent="0.25">
      <c r="A112" s="1" t="s">
        <v>1013</v>
      </c>
      <c r="B112" s="1"/>
      <c r="C112" s="1"/>
      <c r="D112" s="8"/>
      <c r="E112" s="1">
        <v>6</v>
      </c>
      <c r="F112" s="1">
        <v>1</v>
      </c>
      <c r="G112" s="1">
        <v>10</v>
      </c>
      <c r="H112" s="1">
        <v>6</v>
      </c>
      <c r="I112" s="6"/>
      <c r="J112" s="6"/>
      <c r="K112" s="6"/>
      <c r="L112" s="6"/>
      <c r="M112" s="6"/>
      <c r="N112" s="6"/>
      <c r="O112" s="6"/>
      <c r="P112" s="6"/>
      <c r="Q112" s="7">
        <f>SUM(Pasivos[[#This Row],[No vencidas]:[Valor Ajuste Medición Posterior]])</f>
        <v>0</v>
      </c>
    </row>
    <row r="113" spans="1:17" x14ac:dyDescent="0.25">
      <c r="A113" s="1" t="s">
        <v>1013</v>
      </c>
      <c r="B113" s="1"/>
      <c r="C113" s="1"/>
      <c r="D113" s="8"/>
      <c r="E113" s="1">
        <v>6</v>
      </c>
      <c r="F113" s="1">
        <v>1</v>
      </c>
      <c r="G113" s="1">
        <v>10</v>
      </c>
      <c r="H113" s="1">
        <v>6</v>
      </c>
      <c r="I113" s="6"/>
      <c r="J113" s="6"/>
      <c r="K113" s="6"/>
      <c r="L113" s="6"/>
      <c r="M113" s="6"/>
      <c r="N113" s="6"/>
      <c r="O113" s="6"/>
      <c r="P113" s="6"/>
      <c r="Q113" s="7">
        <f>SUM(Pasivos[[#This Row],[No vencidas]:[Valor Ajuste Medición Posterior]])</f>
        <v>0</v>
      </c>
    </row>
    <row r="114" spans="1:17" x14ac:dyDescent="0.25">
      <c r="A114" s="1" t="s">
        <v>1013</v>
      </c>
      <c r="B114" s="1"/>
      <c r="C114" s="1"/>
      <c r="D114" s="8"/>
      <c r="E114" s="1">
        <v>6</v>
      </c>
      <c r="F114" s="1">
        <v>1</v>
      </c>
      <c r="G114" s="1">
        <v>10</v>
      </c>
      <c r="H114" s="1">
        <v>6</v>
      </c>
      <c r="I114" s="6"/>
      <c r="J114" s="6"/>
      <c r="K114" s="6"/>
      <c r="L114" s="6"/>
      <c r="M114" s="6"/>
      <c r="N114" s="6"/>
      <c r="O114" s="6"/>
      <c r="P114" s="6"/>
      <c r="Q114" s="7">
        <f>SUM(Pasivos[[#This Row],[No vencidas]:[Valor Ajuste Medición Posterior]])</f>
        <v>0</v>
      </c>
    </row>
    <row r="115" spans="1:17" x14ac:dyDescent="0.25">
      <c r="A115" s="1" t="s">
        <v>1013</v>
      </c>
      <c r="B115" s="1"/>
      <c r="C115" s="1"/>
      <c r="D115" s="8"/>
      <c r="E115" s="1">
        <v>6</v>
      </c>
      <c r="F115" s="1">
        <v>1</v>
      </c>
      <c r="G115" s="1">
        <v>10</v>
      </c>
      <c r="H115" s="1">
        <v>6</v>
      </c>
      <c r="I115" s="6"/>
      <c r="J115" s="6"/>
      <c r="K115" s="6"/>
      <c r="L115" s="6"/>
      <c r="M115" s="6"/>
      <c r="N115" s="6"/>
      <c r="O115" s="6"/>
      <c r="P115" s="6"/>
      <c r="Q115" s="7">
        <f>SUM(Pasivos[[#This Row],[No vencidas]:[Valor Ajuste Medición Posterior]])</f>
        <v>0</v>
      </c>
    </row>
    <row r="116" spans="1:17" x14ac:dyDescent="0.25">
      <c r="A116" s="1" t="s">
        <v>1013</v>
      </c>
      <c r="B116" s="1"/>
      <c r="C116" s="1"/>
      <c r="D116" s="8"/>
      <c r="E116" s="1">
        <v>6</v>
      </c>
      <c r="F116" s="1">
        <v>1</v>
      </c>
      <c r="G116" s="1">
        <v>10</v>
      </c>
      <c r="H116" s="1">
        <v>6</v>
      </c>
      <c r="I116" s="6"/>
      <c r="J116" s="6"/>
      <c r="K116" s="6"/>
      <c r="L116" s="6"/>
      <c r="M116" s="6"/>
      <c r="N116" s="6"/>
      <c r="O116" s="6"/>
      <c r="P116" s="6"/>
      <c r="Q116" s="7">
        <f>SUM(Pasivos[[#This Row],[No vencidas]:[Valor Ajuste Medición Posterior]])</f>
        <v>0</v>
      </c>
    </row>
    <row r="117" spans="1:17" x14ac:dyDescent="0.25">
      <c r="A117" s="1" t="s">
        <v>1013</v>
      </c>
      <c r="B117" s="1"/>
      <c r="C117" s="1"/>
      <c r="D117" s="8"/>
      <c r="E117" s="1">
        <v>6</v>
      </c>
      <c r="F117" s="1">
        <v>1</v>
      </c>
      <c r="G117" s="1">
        <v>10</v>
      </c>
      <c r="H117" s="1">
        <v>6</v>
      </c>
      <c r="I117" s="6"/>
      <c r="J117" s="6"/>
      <c r="K117" s="6"/>
      <c r="L117" s="6"/>
      <c r="M117" s="6"/>
      <c r="N117" s="6"/>
      <c r="O117" s="6"/>
      <c r="P117" s="6"/>
      <c r="Q117" s="7">
        <f>SUM(Pasivos[[#This Row],[No vencidas]:[Valor Ajuste Medición Posterior]])</f>
        <v>0</v>
      </c>
    </row>
    <row r="118" spans="1:17" x14ac:dyDescent="0.25">
      <c r="A118" s="1" t="s">
        <v>1013</v>
      </c>
      <c r="B118" s="1"/>
      <c r="C118" s="1"/>
      <c r="D118" s="8"/>
      <c r="E118" s="1">
        <v>6</v>
      </c>
      <c r="F118" s="1">
        <v>1</v>
      </c>
      <c r="G118" s="1">
        <v>10</v>
      </c>
      <c r="H118" s="1">
        <v>6</v>
      </c>
      <c r="I118" s="6"/>
      <c r="J118" s="6"/>
      <c r="K118" s="6"/>
      <c r="L118" s="6"/>
      <c r="M118" s="6"/>
      <c r="N118" s="6"/>
      <c r="O118" s="6"/>
      <c r="P118" s="6"/>
      <c r="Q118" s="7">
        <f>SUM(Pasivos[[#This Row],[No vencidas]:[Valor Ajuste Medición Posterior]])</f>
        <v>0</v>
      </c>
    </row>
    <row r="119" spans="1:17" x14ac:dyDescent="0.25">
      <c r="A119" s="1" t="s">
        <v>1013</v>
      </c>
      <c r="B119" s="1"/>
      <c r="C119" s="1"/>
      <c r="D119" s="8"/>
      <c r="E119" s="1">
        <v>6</v>
      </c>
      <c r="F119" s="1">
        <v>1</v>
      </c>
      <c r="G119" s="1">
        <v>10</v>
      </c>
      <c r="H119" s="1">
        <v>6</v>
      </c>
      <c r="I119" s="6"/>
      <c r="J119" s="6"/>
      <c r="K119" s="6"/>
      <c r="L119" s="6"/>
      <c r="M119" s="6"/>
      <c r="N119" s="6"/>
      <c r="O119" s="6"/>
      <c r="P119" s="6"/>
      <c r="Q119" s="7">
        <f>SUM(Pasivos[[#This Row],[No vencidas]:[Valor Ajuste Medición Posterior]])</f>
        <v>0</v>
      </c>
    </row>
    <row r="120" spans="1:17" x14ac:dyDescent="0.25">
      <c r="A120" s="1" t="s">
        <v>1013</v>
      </c>
      <c r="B120" s="1"/>
      <c r="C120" s="1"/>
      <c r="D120" s="8"/>
      <c r="E120" s="1">
        <v>6</v>
      </c>
      <c r="F120" s="1">
        <v>1</v>
      </c>
      <c r="G120" s="1">
        <v>10</v>
      </c>
      <c r="H120" s="1">
        <v>6</v>
      </c>
      <c r="I120" s="6"/>
      <c r="J120" s="6"/>
      <c r="K120" s="6"/>
      <c r="L120" s="6"/>
      <c r="M120" s="6"/>
      <c r="N120" s="6"/>
      <c r="O120" s="6"/>
      <c r="P120" s="6"/>
      <c r="Q120" s="7">
        <f>SUM(Pasivos[[#This Row],[No vencidas]:[Valor Ajuste Medición Posterior]])</f>
        <v>0</v>
      </c>
    </row>
    <row r="121" spans="1:17" x14ac:dyDescent="0.25">
      <c r="A121" s="1" t="s">
        <v>1013</v>
      </c>
      <c r="B121" s="1"/>
      <c r="C121" s="1"/>
      <c r="D121" s="8"/>
      <c r="E121" s="1">
        <v>6</v>
      </c>
      <c r="F121" s="1">
        <v>1</v>
      </c>
      <c r="G121" s="1">
        <v>10</v>
      </c>
      <c r="H121" s="1">
        <v>6</v>
      </c>
      <c r="I121" s="6"/>
      <c r="J121" s="6"/>
      <c r="K121" s="6"/>
      <c r="L121" s="6"/>
      <c r="M121" s="6"/>
      <c r="N121" s="6"/>
      <c r="O121" s="6"/>
      <c r="P121" s="6"/>
      <c r="Q121" s="7">
        <f>SUM(Pasivos[[#This Row],[No vencidas]:[Valor Ajuste Medición Posterior]])</f>
        <v>0</v>
      </c>
    </row>
    <row r="122" spans="1:17" x14ac:dyDescent="0.25">
      <c r="A122" s="1" t="s">
        <v>1013</v>
      </c>
      <c r="B122" s="1"/>
      <c r="C122" s="1"/>
      <c r="D122" s="8"/>
      <c r="E122" s="1">
        <v>6</v>
      </c>
      <c r="F122" s="1">
        <v>1</v>
      </c>
      <c r="G122" s="1">
        <v>10</v>
      </c>
      <c r="H122" s="1">
        <v>6</v>
      </c>
      <c r="I122" s="6"/>
      <c r="J122" s="6"/>
      <c r="K122" s="6"/>
      <c r="L122" s="6"/>
      <c r="M122" s="6"/>
      <c r="N122" s="6"/>
      <c r="O122" s="6"/>
      <c r="P122" s="6"/>
      <c r="Q122" s="7">
        <f>SUM(Pasivos[[#This Row],[No vencidas]:[Valor Ajuste Medición Posterior]])</f>
        <v>0</v>
      </c>
    </row>
    <row r="123" spans="1:17" x14ac:dyDescent="0.25">
      <c r="A123" s="1" t="s">
        <v>1013</v>
      </c>
      <c r="B123" s="1"/>
      <c r="C123" s="1"/>
      <c r="D123" s="8"/>
      <c r="E123" s="1">
        <v>6</v>
      </c>
      <c r="F123" s="1">
        <v>1</v>
      </c>
      <c r="G123" s="1">
        <v>10</v>
      </c>
      <c r="H123" s="1">
        <v>6</v>
      </c>
      <c r="I123" s="6"/>
      <c r="J123" s="6"/>
      <c r="K123" s="6"/>
      <c r="L123" s="6"/>
      <c r="M123" s="6"/>
      <c r="N123" s="6"/>
      <c r="O123" s="6"/>
      <c r="P123" s="6"/>
      <c r="Q123" s="7">
        <f>SUM(Pasivos[[#This Row],[No vencidas]:[Valor Ajuste Medición Posterior]])</f>
        <v>0</v>
      </c>
    </row>
    <row r="124" spans="1:17" x14ac:dyDescent="0.25">
      <c r="A124" s="1" t="s">
        <v>1013</v>
      </c>
      <c r="B124" s="1"/>
      <c r="C124" s="1"/>
      <c r="D124" s="8"/>
      <c r="E124" s="1">
        <v>6</v>
      </c>
      <c r="F124" s="1">
        <v>1</v>
      </c>
      <c r="G124" s="1">
        <v>10</v>
      </c>
      <c r="H124" s="1">
        <v>6</v>
      </c>
      <c r="I124" s="6"/>
      <c r="J124" s="6"/>
      <c r="K124" s="6"/>
      <c r="L124" s="6"/>
      <c r="M124" s="6"/>
      <c r="N124" s="6"/>
      <c r="O124" s="6"/>
      <c r="P124" s="6"/>
      <c r="Q124" s="7">
        <f>SUM(Pasivos[[#This Row],[No vencidas]:[Valor Ajuste Medición Posterior]])</f>
        <v>0</v>
      </c>
    </row>
    <row r="125" spans="1:17" x14ac:dyDescent="0.25">
      <c r="A125" s="1" t="s">
        <v>1013</v>
      </c>
      <c r="B125" s="1"/>
      <c r="C125" s="1"/>
      <c r="D125" s="8"/>
      <c r="E125" s="1">
        <v>6</v>
      </c>
      <c r="F125" s="1">
        <v>1</v>
      </c>
      <c r="G125" s="1">
        <v>10</v>
      </c>
      <c r="H125" s="1">
        <v>6</v>
      </c>
      <c r="I125" s="6"/>
      <c r="J125" s="6"/>
      <c r="K125" s="6"/>
      <c r="L125" s="6"/>
      <c r="M125" s="6"/>
      <c r="N125" s="6"/>
      <c r="O125" s="6"/>
      <c r="P125" s="6"/>
      <c r="Q125" s="7">
        <f>SUM(Pasivos[[#This Row],[No vencidas]:[Valor Ajuste Medición Posterior]])</f>
        <v>0</v>
      </c>
    </row>
    <row r="126" spans="1:17" x14ac:dyDescent="0.25">
      <c r="A126" s="1" t="s">
        <v>1013</v>
      </c>
      <c r="B126" s="1"/>
      <c r="C126" s="1"/>
      <c r="D126" s="8"/>
      <c r="E126" s="1">
        <v>6</v>
      </c>
      <c r="F126" s="1">
        <v>1</v>
      </c>
      <c r="G126" s="1">
        <v>10</v>
      </c>
      <c r="H126" s="1">
        <v>6</v>
      </c>
      <c r="I126" s="6"/>
      <c r="J126" s="6"/>
      <c r="K126" s="6"/>
      <c r="L126" s="6"/>
      <c r="M126" s="6"/>
      <c r="N126" s="6"/>
      <c r="O126" s="6"/>
      <c r="P126" s="6"/>
      <c r="Q126" s="7">
        <f>SUM(Pasivos[[#This Row],[No vencidas]:[Valor Ajuste Medición Posterior]])</f>
        <v>0</v>
      </c>
    </row>
    <row r="127" spans="1:17" x14ac:dyDescent="0.25">
      <c r="A127" s="1" t="s">
        <v>1013</v>
      </c>
      <c r="B127" s="1"/>
      <c r="C127" s="1"/>
      <c r="D127" s="8"/>
      <c r="E127" s="1">
        <v>6</v>
      </c>
      <c r="F127" s="1">
        <v>1</v>
      </c>
      <c r="G127" s="1">
        <v>10</v>
      </c>
      <c r="H127" s="1">
        <v>6</v>
      </c>
      <c r="I127" s="6"/>
      <c r="J127" s="6"/>
      <c r="K127" s="6"/>
      <c r="L127" s="6"/>
      <c r="M127" s="6"/>
      <c r="N127" s="6"/>
      <c r="O127" s="6"/>
      <c r="P127" s="6"/>
      <c r="Q127" s="7">
        <f>SUM(Pasivos[[#This Row],[No vencidas]:[Valor Ajuste Medición Posterior]])</f>
        <v>0</v>
      </c>
    </row>
    <row r="128" spans="1:17" x14ac:dyDescent="0.25">
      <c r="A128" s="1" t="s">
        <v>1013</v>
      </c>
      <c r="B128" s="1"/>
      <c r="C128" s="1"/>
      <c r="D128" s="8"/>
      <c r="E128" s="1">
        <v>6</v>
      </c>
      <c r="F128" s="1">
        <v>1</v>
      </c>
      <c r="G128" s="1">
        <v>10</v>
      </c>
      <c r="H128" s="1">
        <v>6</v>
      </c>
      <c r="I128" s="6"/>
      <c r="J128" s="6"/>
      <c r="K128" s="6"/>
      <c r="L128" s="6"/>
      <c r="M128" s="6"/>
      <c r="N128" s="6"/>
      <c r="O128" s="6"/>
      <c r="P128" s="6"/>
      <c r="Q128" s="7">
        <f>SUM(Pasivos[[#This Row],[No vencidas]:[Valor Ajuste Medición Posterior]])</f>
        <v>0</v>
      </c>
    </row>
    <row r="129" spans="1:17" x14ac:dyDescent="0.25">
      <c r="A129" s="1" t="s">
        <v>1013</v>
      </c>
      <c r="B129" s="1"/>
      <c r="C129" s="1"/>
      <c r="D129" s="8"/>
      <c r="E129" s="1">
        <v>6</v>
      </c>
      <c r="F129" s="1">
        <v>1</v>
      </c>
      <c r="G129" s="1">
        <v>10</v>
      </c>
      <c r="H129" s="1">
        <v>6</v>
      </c>
      <c r="I129" s="6"/>
      <c r="J129" s="6"/>
      <c r="K129" s="6"/>
      <c r="L129" s="6"/>
      <c r="M129" s="6"/>
      <c r="N129" s="6"/>
      <c r="O129" s="6"/>
      <c r="P129" s="6"/>
      <c r="Q129" s="7">
        <f>SUM(Pasivos[[#This Row],[No vencidas]:[Valor Ajuste Medición Posterior]])</f>
        <v>0</v>
      </c>
    </row>
    <row r="130" spans="1:17" x14ac:dyDescent="0.25">
      <c r="A130" s="1" t="s">
        <v>1013</v>
      </c>
      <c r="B130" s="1"/>
      <c r="C130" s="1"/>
      <c r="D130" s="8"/>
      <c r="E130" s="1">
        <v>6</v>
      </c>
      <c r="F130" s="1">
        <v>1</v>
      </c>
      <c r="G130" s="1">
        <v>10</v>
      </c>
      <c r="H130" s="1">
        <v>6</v>
      </c>
      <c r="I130" s="6"/>
      <c r="J130" s="6"/>
      <c r="K130" s="6"/>
      <c r="L130" s="6"/>
      <c r="M130" s="6"/>
      <c r="N130" s="6"/>
      <c r="O130" s="6"/>
      <c r="P130" s="6"/>
      <c r="Q130" s="7">
        <f>SUM(Pasivos[[#This Row],[No vencidas]:[Valor Ajuste Medición Posterior]])</f>
        <v>0</v>
      </c>
    </row>
    <row r="131" spans="1:17" x14ac:dyDescent="0.25">
      <c r="A131" s="1" t="s">
        <v>1013</v>
      </c>
      <c r="B131" s="1"/>
      <c r="C131" s="1"/>
      <c r="D131" s="8"/>
      <c r="E131" s="1">
        <v>6</v>
      </c>
      <c r="F131" s="1">
        <v>1</v>
      </c>
      <c r="G131" s="1">
        <v>10</v>
      </c>
      <c r="H131" s="1">
        <v>6</v>
      </c>
      <c r="I131" s="6"/>
      <c r="J131" s="6"/>
      <c r="K131" s="6"/>
      <c r="L131" s="6"/>
      <c r="M131" s="6"/>
      <c r="N131" s="6"/>
      <c r="O131" s="6"/>
      <c r="P131" s="6"/>
      <c r="Q131" s="7">
        <f>SUM(Pasivos[[#This Row],[No vencidas]:[Valor Ajuste Medición Posterior]])</f>
        <v>0</v>
      </c>
    </row>
    <row r="132" spans="1:17" x14ac:dyDescent="0.25">
      <c r="A132" s="1" t="s">
        <v>1013</v>
      </c>
      <c r="B132" s="1"/>
      <c r="C132" s="1"/>
      <c r="D132" s="8"/>
      <c r="E132" s="1">
        <v>6</v>
      </c>
      <c r="F132" s="1">
        <v>1</v>
      </c>
      <c r="G132" s="1">
        <v>10</v>
      </c>
      <c r="H132" s="1">
        <v>6</v>
      </c>
      <c r="I132" s="6"/>
      <c r="J132" s="6"/>
      <c r="K132" s="6"/>
      <c r="L132" s="6"/>
      <c r="M132" s="6"/>
      <c r="N132" s="6"/>
      <c r="O132" s="6"/>
      <c r="P132" s="6"/>
      <c r="Q132" s="7">
        <f>SUM(Pasivos[[#This Row],[No vencidas]:[Valor Ajuste Medición Posterior]])</f>
        <v>0</v>
      </c>
    </row>
    <row r="133" spans="1:17" x14ac:dyDescent="0.25">
      <c r="A133" s="1" t="s">
        <v>1013</v>
      </c>
      <c r="B133" s="1"/>
      <c r="C133" s="1"/>
      <c r="D133" s="8"/>
      <c r="E133" s="1">
        <v>6</v>
      </c>
      <c r="F133" s="1">
        <v>1</v>
      </c>
      <c r="G133" s="1">
        <v>10</v>
      </c>
      <c r="H133" s="1">
        <v>6</v>
      </c>
      <c r="I133" s="6"/>
      <c r="J133" s="6"/>
      <c r="K133" s="6"/>
      <c r="L133" s="6"/>
      <c r="M133" s="6"/>
      <c r="N133" s="6"/>
      <c r="O133" s="6"/>
      <c r="P133" s="6"/>
      <c r="Q133" s="7">
        <f>SUM(Pasivos[[#This Row],[No vencidas]:[Valor Ajuste Medición Posterior]])</f>
        <v>0</v>
      </c>
    </row>
    <row r="134" spans="1:17" x14ac:dyDescent="0.25">
      <c r="A134" s="1" t="s">
        <v>1013</v>
      </c>
      <c r="B134" s="1"/>
      <c r="C134" s="1"/>
      <c r="D134" s="8"/>
      <c r="E134" s="1">
        <v>6</v>
      </c>
      <c r="F134" s="1">
        <v>1</v>
      </c>
      <c r="G134" s="1">
        <v>10</v>
      </c>
      <c r="H134" s="1">
        <v>6</v>
      </c>
      <c r="I134" s="6"/>
      <c r="J134" s="6"/>
      <c r="K134" s="6"/>
      <c r="L134" s="6"/>
      <c r="M134" s="6"/>
      <c r="N134" s="6"/>
      <c r="O134" s="6"/>
      <c r="P134" s="6"/>
      <c r="Q134" s="7">
        <f>SUM(Pasivos[[#This Row],[No vencidas]:[Valor Ajuste Medición Posterior]])</f>
        <v>0</v>
      </c>
    </row>
    <row r="135" spans="1:17" x14ac:dyDescent="0.25">
      <c r="A135" s="1" t="s">
        <v>1013</v>
      </c>
      <c r="B135" s="1"/>
      <c r="C135" s="1"/>
      <c r="D135" s="8"/>
      <c r="E135" s="1">
        <v>6</v>
      </c>
      <c r="F135" s="1">
        <v>1</v>
      </c>
      <c r="G135" s="1">
        <v>10</v>
      </c>
      <c r="H135" s="1">
        <v>6</v>
      </c>
      <c r="I135" s="6"/>
      <c r="J135" s="6"/>
      <c r="K135" s="6"/>
      <c r="L135" s="6"/>
      <c r="M135" s="6"/>
      <c r="N135" s="6"/>
      <c r="O135" s="6"/>
      <c r="P135" s="6"/>
      <c r="Q135" s="7">
        <f>SUM(Pasivos[[#This Row],[No vencidas]:[Valor Ajuste Medición Posterior]])</f>
        <v>0</v>
      </c>
    </row>
    <row r="136" spans="1:17" x14ac:dyDescent="0.25">
      <c r="A136" s="1" t="s">
        <v>1013</v>
      </c>
      <c r="B136" s="1"/>
      <c r="C136" s="1"/>
      <c r="D136" s="8"/>
      <c r="E136" s="1">
        <v>6</v>
      </c>
      <c r="F136" s="1">
        <v>1</v>
      </c>
      <c r="G136" s="1">
        <v>10</v>
      </c>
      <c r="H136" s="1">
        <v>6</v>
      </c>
      <c r="I136" s="6"/>
      <c r="J136" s="6"/>
      <c r="K136" s="6"/>
      <c r="L136" s="6"/>
      <c r="M136" s="6"/>
      <c r="N136" s="6"/>
      <c r="O136" s="6"/>
      <c r="P136" s="6"/>
      <c r="Q136" s="7">
        <f>SUM(Pasivos[[#This Row],[No vencidas]:[Valor Ajuste Medición Posterior]])</f>
        <v>0</v>
      </c>
    </row>
    <row r="137" spans="1:17" x14ac:dyDescent="0.25">
      <c r="A137" s="1" t="s">
        <v>1013</v>
      </c>
      <c r="B137" s="1"/>
      <c r="C137" s="1"/>
      <c r="D137" s="8"/>
      <c r="E137" s="1">
        <v>6</v>
      </c>
      <c r="F137" s="1">
        <v>1</v>
      </c>
      <c r="G137" s="1">
        <v>10</v>
      </c>
      <c r="H137" s="1">
        <v>6</v>
      </c>
      <c r="I137" s="6"/>
      <c r="J137" s="6"/>
      <c r="K137" s="6"/>
      <c r="L137" s="6"/>
      <c r="M137" s="6"/>
      <c r="N137" s="6"/>
      <c r="O137" s="6"/>
      <c r="P137" s="6"/>
      <c r="Q137" s="7">
        <f>SUM(Pasivos[[#This Row],[No vencidas]:[Valor Ajuste Medición Posterior]])</f>
        <v>0</v>
      </c>
    </row>
    <row r="138" spans="1:17" x14ac:dyDescent="0.25">
      <c r="A138" s="1" t="s">
        <v>1013</v>
      </c>
      <c r="B138" s="1"/>
      <c r="C138" s="1"/>
      <c r="D138" s="8"/>
      <c r="E138" s="1">
        <v>6</v>
      </c>
      <c r="F138" s="1">
        <v>1</v>
      </c>
      <c r="G138" s="1">
        <v>10</v>
      </c>
      <c r="H138" s="1">
        <v>6</v>
      </c>
      <c r="I138" s="6"/>
      <c r="J138" s="6"/>
      <c r="K138" s="6"/>
      <c r="L138" s="6"/>
      <c r="M138" s="6"/>
      <c r="N138" s="6"/>
      <c r="O138" s="6"/>
      <c r="P138" s="6"/>
      <c r="Q138" s="7">
        <f>SUM(Pasivos[[#This Row],[No vencidas]:[Valor Ajuste Medición Posterior]])</f>
        <v>0</v>
      </c>
    </row>
    <row r="139" spans="1:17" x14ac:dyDescent="0.25">
      <c r="A139" s="1" t="s">
        <v>1013</v>
      </c>
      <c r="B139" s="1"/>
      <c r="C139" s="1"/>
      <c r="D139" s="8"/>
      <c r="E139" s="1">
        <v>6</v>
      </c>
      <c r="F139" s="1">
        <v>1</v>
      </c>
      <c r="G139" s="1">
        <v>10</v>
      </c>
      <c r="H139" s="1">
        <v>6</v>
      </c>
      <c r="I139" s="6"/>
      <c r="J139" s="6"/>
      <c r="K139" s="6"/>
      <c r="L139" s="6"/>
      <c r="M139" s="6"/>
      <c r="N139" s="6"/>
      <c r="O139" s="6"/>
      <c r="P139" s="6"/>
      <c r="Q139" s="7">
        <f>SUM(Pasivos[[#This Row],[No vencidas]:[Valor Ajuste Medición Posterior]])</f>
        <v>0</v>
      </c>
    </row>
    <row r="140" spans="1:17" x14ac:dyDescent="0.25">
      <c r="A140" s="1" t="s">
        <v>1013</v>
      </c>
      <c r="B140" s="1"/>
      <c r="C140" s="1"/>
      <c r="D140" s="8"/>
      <c r="E140" s="1">
        <v>6</v>
      </c>
      <c r="F140" s="1">
        <v>1</v>
      </c>
      <c r="G140" s="1">
        <v>10</v>
      </c>
      <c r="H140" s="1">
        <v>6</v>
      </c>
      <c r="I140" s="6"/>
      <c r="J140" s="6"/>
      <c r="K140" s="6"/>
      <c r="L140" s="6"/>
      <c r="M140" s="6"/>
      <c r="N140" s="6"/>
      <c r="O140" s="6"/>
      <c r="P140" s="6"/>
      <c r="Q140" s="7">
        <f>SUM(Pasivos[[#This Row],[No vencidas]:[Valor Ajuste Medición Posterior]])</f>
        <v>0</v>
      </c>
    </row>
    <row r="141" spans="1:17" x14ac:dyDescent="0.25">
      <c r="A141" s="1" t="s">
        <v>1013</v>
      </c>
      <c r="B141" s="1"/>
      <c r="C141" s="1"/>
      <c r="D141" s="8"/>
      <c r="E141" s="1">
        <v>6</v>
      </c>
      <c r="F141" s="1">
        <v>1</v>
      </c>
      <c r="G141" s="1">
        <v>10</v>
      </c>
      <c r="H141" s="1">
        <v>6</v>
      </c>
      <c r="I141" s="6"/>
      <c r="J141" s="6"/>
      <c r="K141" s="6"/>
      <c r="L141" s="6"/>
      <c r="M141" s="6"/>
      <c r="N141" s="6"/>
      <c r="O141" s="6"/>
      <c r="P141" s="6"/>
      <c r="Q141" s="7">
        <f>SUM(Pasivos[[#This Row],[No vencidas]:[Valor Ajuste Medición Posterior]])</f>
        <v>0</v>
      </c>
    </row>
    <row r="142" spans="1:17" x14ac:dyDescent="0.25">
      <c r="A142" s="1" t="s">
        <v>1013</v>
      </c>
      <c r="B142" s="1"/>
      <c r="C142" s="1"/>
      <c r="D142" s="8"/>
      <c r="E142" s="1">
        <v>6</v>
      </c>
      <c r="F142" s="1">
        <v>1</v>
      </c>
      <c r="G142" s="1">
        <v>10</v>
      </c>
      <c r="H142" s="1">
        <v>6</v>
      </c>
      <c r="I142" s="6"/>
      <c r="J142" s="6"/>
      <c r="K142" s="6"/>
      <c r="L142" s="6"/>
      <c r="M142" s="6"/>
      <c r="N142" s="6"/>
      <c r="O142" s="6"/>
      <c r="P142" s="6"/>
      <c r="Q142" s="7">
        <f>SUM(Pasivos[[#This Row],[No vencidas]:[Valor Ajuste Medición Posterior]])</f>
        <v>0</v>
      </c>
    </row>
    <row r="143" spans="1:17" x14ac:dyDescent="0.25">
      <c r="A143" s="1" t="s">
        <v>1013</v>
      </c>
      <c r="B143" s="1"/>
      <c r="C143" s="1"/>
      <c r="D143" s="8"/>
      <c r="E143" s="1">
        <v>6</v>
      </c>
      <c r="F143" s="1">
        <v>1</v>
      </c>
      <c r="G143" s="1">
        <v>10</v>
      </c>
      <c r="H143" s="1">
        <v>6</v>
      </c>
      <c r="I143" s="6"/>
      <c r="J143" s="6"/>
      <c r="K143" s="6"/>
      <c r="L143" s="6"/>
      <c r="M143" s="6"/>
      <c r="N143" s="6"/>
      <c r="O143" s="6"/>
      <c r="P143" s="6"/>
      <c r="Q143" s="7">
        <f>SUM(Pasivos[[#This Row],[No vencidas]:[Valor Ajuste Medición Posterior]])</f>
        <v>0</v>
      </c>
    </row>
    <row r="144" spans="1:17" x14ac:dyDescent="0.25">
      <c r="A144" s="1" t="s">
        <v>1013</v>
      </c>
      <c r="B144" s="1"/>
      <c r="C144" s="1"/>
      <c r="D144" s="8"/>
      <c r="E144" s="1">
        <v>6</v>
      </c>
      <c r="F144" s="1">
        <v>1</v>
      </c>
      <c r="G144" s="1">
        <v>10</v>
      </c>
      <c r="H144" s="1">
        <v>6</v>
      </c>
      <c r="I144" s="6"/>
      <c r="J144" s="6"/>
      <c r="K144" s="6"/>
      <c r="L144" s="6"/>
      <c r="M144" s="6"/>
      <c r="N144" s="6"/>
      <c r="O144" s="6"/>
      <c r="P144" s="6"/>
      <c r="Q144" s="7">
        <f>SUM(Pasivos[[#This Row],[No vencidas]:[Valor Ajuste Medición Posterior]])</f>
        <v>0</v>
      </c>
    </row>
    <row r="145" spans="1:17" x14ac:dyDescent="0.25">
      <c r="A145" s="1" t="s">
        <v>1013</v>
      </c>
      <c r="B145" s="1"/>
      <c r="C145" s="1"/>
      <c r="D145" s="8"/>
      <c r="E145" s="1">
        <v>6</v>
      </c>
      <c r="F145" s="1">
        <v>1</v>
      </c>
      <c r="G145" s="1">
        <v>10</v>
      </c>
      <c r="H145" s="1">
        <v>6</v>
      </c>
      <c r="I145" s="6"/>
      <c r="J145" s="6"/>
      <c r="K145" s="6"/>
      <c r="L145" s="6"/>
      <c r="M145" s="6"/>
      <c r="N145" s="6"/>
      <c r="O145" s="6"/>
      <c r="P145" s="6"/>
      <c r="Q145" s="7">
        <f>SUM(Pasivos[[#This Row],[No vencidas]:[Valor Ajuste Medición Posterior]])</f>
        <v>0</v>
      </c>
    </row>
    <row r="146" spans="1:17" x14ac:dyDescent="0.25">
      <c r="A146" s="1" t="s">
        <v>1013</v>
      </c>
      <c r="B146" s="1"/>
      <c r="C146" s="1"/>
      <c r="D146" s="8"/>
      <c r="E146" s="1">
        <v>6</v>
      </c>
      <c r="F146" s="1">
        <v>1</v>
      </c>
      <c r="G146" s="1">
        <v>10</v>
      </c>
      <c r="H146" s="1">
        <v>6</v>
      </c>
      <c r="I146" s="6"/>
      <c r="J146" s="6"/>
      <c r="K146" s="6"/>
      <c r="L146" s="6"/>
      <c r="M146" s="6"/>
      <c r="N146" s="6"/>
      <c r="O146" s="6"/>
      <c r="P146" s="6"/>
      <c r="Q146" s="7">
        <f>SUM(Pasivos[[#This Row],[No vencidas]:[Valor Ajuste Medición Posterior]])</f>
        <v>0</v>
      </c>
    </row>
    <row r="147" spans="1:17" x14ac:dyDescent="0.25">
      <c r="A147" s="1" t="s">
        <v>1013</v>
      </c>
      <c r="B147" s="1"/>
      <c r="C147" s="1"/>
      <c r="D147" s="8"/>
      <c r="E147" s="1">
        <v>6</v>
      </c>
      <c r="F147" s="1">
        <v>1</v>
      </c>
      <c r="G147" s="1">
        <v>10</v>
      </c>
      <c r="H147" s="1">
        <v>6</v>
      </c>
      <c r="I147" s="6"/>
      <c r="J147" s="6"/>
      <c r="K147" s="6"/>
      <c r="L147" s="6"/>
      <c r="M147" s="6"/>
      <c r="N147" s="6"/>
      <c r="O147" s="6"/>
      <c r="P147" s="6"/>
      <c r="Q147" s="7">
        <f>SUM(Pasivos[[#This Row],[No vencidas]:[Valor Ajuste Medición Posterior]])</f>
        <v>0</v>
      </c>
    </row>
    <row r="148" spans="1:17" x14ac:dyDescent="0.25">
      <c r="A148" s="1" t="s">
        <v>1013</v>
      </c>
      <c r="B148" s="1"/>
      <c r="C148" s="1"/>
      <c r="D148" s="8"/>
      <c r="E148" s="1">
        <v>6</v>
      </c>
      <c r="F148" s="1">
        <v>1</v>
      </c>
      <c r="G148" s="1">
        <v>10</v>
      </c>
      <c r="H148" s="1">
        <v>6</v>
      </c>
      <c r="I148" s="6"/>
      <c r="J148" s="6"/>
      <c r="K148" s="6"/>
      <c r="L148" s="6"/>
      <c r="M148" s="6"/>
      <c r="N148" s="6"/>
      <c r="O148" s="6"/>
      <c r="P148" s="6"/>
      <c r="Q148" s="7">
        <f>SUM(Pasivos[[#This Row],[No vencidas]:[Valor Ajuste Medición Posterior]])</f>
        <v>0</v>
      </c>
    </row>
    <row r="149" spans="1:17" x14ac:dyDescent="0.25">
      <c r="A149" s="1" t="s">
        <v>1013</v>
      </c>
      <c r="B149" s="1"/>
      <c r="C149" s="1"/>
      <c r="D149" s="8"/>
      <c r="E149" s="1">
        <v>6</v>
      </c>
      <c r="F149" s="1">
        <v>1</v>
      </c>
      <c r="G149" s="1">
        <v>10</v>
      </c>
      <c r="H149" s="1">
        <v>6</v>
      </c>
      <c r="I149" s="6"/>
      <c r="J149" s="6"/>
      <c r="K149" s="6"/>
      <c r="L149" s="6"/>
      <c r="M149" s="6"/>
      <c r="N149" s="6"/>
      <c r="O149" s="6"/>
      <c r="P149" s="6"/>
      <c r="Q149" s="7">
        <f>SUM(Pasivos[[#This Row],[No vencidas]:[Valor Ajuste Medición Posterior]])</f>
        <v>0</v>
      </c>
    </row>
    <row r="150" spans="1:17" x14ac:dyDescent="0.25">
      <c r="A150" s="1" t="s">
        <v>1013</v>
      </c>
      <c r="B150" s="1"/>
      <c r="C150" s="1"/>
      <c r="D150" s="8"/>
      <c r="E150" s="1">
        <v>6</v>
      </c>
      <c r="F150" s="1">
        <v>1</v>
      </c>
      <c r="G150" s="1">
        <v>10</v>
      </c>
      <c r="H150" s="1">
        <v>6</v>
      </c>
      <c r="I150" s="6"/>
      <c r="J150" s="6"/>
      <c r="K150" s="6"/>
      <c r="L150" s="6"/>
      <c r="M150" s="6"/>
      <c r="N150" s="6"/>
      <c r="O150" s="6"/>
      <c r="P150" s="6"/>
      <c r="Q150" s="7">
        <f>SUM(Pasivos[[#This Row],[No vencidas]:[Valor Ajuste Medición Posterior]])</f>
        <v>0</v>
      </c>
    </row>
    <row r="151" spans="1:17" x14ac:dyDescent="0.25">
      <c r="A151" s="1" t="s">
        <v>1013</v>
      </c>
      <c r="B151" s="1"/>
      <c r="C151" s="1"/>
      <c r="D151" s="8"/>
      <c r="E151" s="1">
        <v>6</v>
      </c>
      <c r="F151" s="1">
        <v>1</v>
      </c>
      <c r="G151" s="1">
        <v>10</v>
      </c>
      <c r="H151" s="1">
        <v>6</v>
      </c>
      <c r="I151" s="6"/>
      <c r="J151" s="6"/>
      <c r="K151" s="6"/>
      <c r="L151" s="6"/>
      <c r="M151" s="6"/>
      <c r="N151" s="6"/>
      <c r="O151" s="6"/>
      <c r="P151" s="6"/>
      <c r="Q151" s="7">
        <f>SUM(Pasivos[[#This Row],[No vencidas]:[Valor Ajuste Medición Posterior]])</f>
        <v>0</v>
      </c>
    </row>
    <row r="152" spans="1:17" x14ac:dyDescent="0.25">
      <c r="A152" s="1" t="s">
        <v>1013</v>
      </c>
      <c r="B152" s="1"/>
      <c r="C152" s="1"/>
      <c r="D152" s="8"/>
      <c r="E152" s="1">
        <v>6</v>
      </c>
      <c r="F152" s="1">
        <v>1</v>
      </c>
      <c r="G152" s="1">
        <v>10</v>
      </c>
      <c r="H152" s="1">
        <v>6</v>
      </c>
      <c r="I152" s="6"/>
      <c r="J152" s="6"/>
      <c r="K152" s="6"/>
      <c r="L152" s="6"/>
      <c r="M152" s="6"/>
      <c r="N152" s="6"/>
      <c r="O152" s="6"/>
      <c r="P152" s="6"/>
      <c r="Q152" s="7">
        <f>SUM(Pasivos[[#This Row],[No vencidas]:[Valor Ajuste Medición Posterior]])</f>
        <v>0</v>
      </c>
    </row>
    <row r="153" spans="1:17" x14ac:dyDescent="0.25">
      <c r="A153" s="1" t="s">
        <v>1013</v>
      </c>
      <c r="B153" s="1"/>
      <c r="C153" s="1"/>
      <c r="D153" s="8"/>
      <c r="E153" s="1">
        <v>6</v>
      </c>
      <c r="F153" s="1">
        <v>1</v>
      </c>
      <c r="G153" s="1">
        <v>10</v>
      </c>
      <c r="H153" s="1">
        <v>6</v>
      </c>
      <c r="I153" s="6"/>
      <c r="J153" s="6"/>
      <c r="K153" s="6"/>
      <c r="L153" s="6"/>
      <c r="M153" s="6"/>
      <c r="N153" s="6"/>
      <c r="O153" s="6"/>
      <c r="P153" s="6"/>
      <c r="Q153" s="7">
        <f>SUM(Pasivos[[#This Row],[No vencidas]:[Valor Ajuste Medición Posterior]])</f>
        <v>0</v>
      </c>
    </row>
    <row r="154" spans="1:17" x14ac:dyDescent="0.25">
      <c r="A154" s="1" t="s">
        <v>1013</v>
      </c>
      <c r="B154" s="1"/>
      <c r="C154" s="1"/>
      <c r="D154" s="8"/>
      <c r="E154" s="1">
        <v>6</v>
      </c>
      <c r="F154" s="1">
        <v>1</v>
      </c>
      <c r="G154" s="1">
        <v>10</v>
      </c>
      <c r="H154" s="1">
        <v>6</v>
      </c>
      <c r="I154" s="6"/>
      <c r="J154" s="6"/>
      <c r="K154" s="6"/>
      <c r="L154" s="6"/>
      <c r="M154" s="6"/>
      <c r="N154" s="6"/>
      <c r="O154" s="6"/>
      <c r="P154" s="6"/>
      <c r="Q154" s="7">
        <f>SUM(Pasivos[[#This Row],[No vencidas]:[Valor Ajuste Medición Posterior]])</f>
        <v>0</v>
      </c>
    </row>
    <row r="155" spans="1:17" x14ac:dyDescent="0.25">
      <c r="A155" s="1" t="s">
        <v>1013</v>
      </c>
      <c r="B155" s="1"/>
      <c r="C155" s="1"/>
      <c r="D155" s="8"/>
      <c r="E155" s="1">
        <v>6</v>
      </c>
      <c r="F155" s="1">
        <v>1</v>
      </c>
      <c r="G155" s="1">
        <v>10</v>
      </c>
      <c r="H155" s="1">
        <v>6</v>
      </c>
      <c r="I155" s="6"/>
      <c r="J155" s="6"/>
      <c r="K155" s="6"/>
      <c r="L155" s="6"/>
      <c r="M155" s="6"/>
      <c r="N155" s="6"/>
      <c r="O155" s="6"/>
      <c r="P155" s="6"/>
      <c r="Q155" s="7">
        <f>SUM(Pasivos[[#This Row],[No vencidas]:[Valor Ajuste Medición Posterior]])</f>
        <v>0</v>
      </c>
    </row>
    <row r="156" spans="1:17" x14ac:dyDescent="0.25">
      <c r="A156" s="1" t="s">
        <v>1013</v>
      </c>
      <c r="B156" s="1"/>
      <c r="C156" s="1"/>
      <c r="D156" s="8"/>
      <c r="E156" s="1">
        <v>6</v>
      </c>
      <c r="F156" s="1">
        <v>1</v>
      </c>
      <c r="G156" s="1">
        <v>10</v>
      </c>
      <c r="H156" s="1">
        <v>6</v>
      </c>
      <c r="I156" s="6"/>
      <c r="J156" s="6"/>
      <c r="K156" s="6"/>
      <c r="L156" s="6"/>
      <c r="M156" s="6"/>
      <c r="N156" s="6"/>
      <c r="O156" s="6"/>
      <c r="P156" s="6"/>
      <c r="Q156" s="7">
        <f>SUM(Pasivos[[#This Row],[No vencidas]:[Valor Ajuste Medición Posterior]])</f>
        <v>0</v>
      </c>
    </row>
    <row r="157" spans="1:17" x14ac:dyDescent="0.25">
      <c r="A157" s="1" t="s">
        <v>1013</v>
      </c>
      <c r="B157" s="1"/>
      <c r="C157" s="1"/>
      <c r="D157" s="8"/>
      <c r="E157" s="1">
        <v>6</v>
      </c>
      <c r="F157" s="1">
        <v>1</v>
      </c>
      <c r="G157" s="1">
        <v>10</v>
      </c>
      <c r="H157" s="1">
        <v>6</v>
      </c>
      <c r="I157" s="6"/>
      <c r="J157" s="6"/>
      <c r="K157" s="6"/>
      <c r="L157" s="6"/>
      <c r="M157" s="6"/>
      <c r="N157" s="6"/>
      <c r="O157" s="6"/>
      <c r="P157" s="6"/>
      <c r="Q157" s="7">
        <f>SUM(Pasivos[[#This Row],[No vencidas]:[Valor Ajuste Medición Posterior]])</f>
        <v>0</v>
      </c>
    </row>
    <row r="158" spans="1:17" x14ac:dyDescent="0.25">
      <c r="A158" s="1" t="s">
        <v>1013</v>
      </c>
      <c r="B158" s="1"/>
      <c r="C158" s="1"/>
      <c r="D158" s="8"/>
      <c r="E158" s="1">
        <v>6</v>
      </c>
      <c r="F158" s="1">
        <v>1</v>
      </c>
      <c r="G158" s="1">
        <v>10</v>
      </c>
      <c r="H158" s="1">
        <v>6</v>
      </c>
      <c r="I158" s="6"/>
      <c r="J158" s="6"/>
      <c r="K158" s="6"/>
      <c r="L158" s="6"/>
      <c r="M158" s="6"/>
      <c r="N158" s="6"/>
      <c r="O158" s="6"/>
      <c r="P158" s="6"/>
      <c r="Q158" s="7">
        <f>SUM(Pasivos[[#This Row],[No vencidas]:[Valor Ajuste Medición Posterior]])</f>
        <v>0</v>
      </c>
    </row>
    <row r="159" spans="1:17" x14ac:dyDescent="0.25">
      <c r="A159" s="1" t="s">
        <v>1013</v>
      </c>
      <c r="B159" s="1"/>
      <c r="C159" s="1"/>
      <c r="D159" s="8"/>
      <c r="E159" s="1">
        <v>6</v>
      </c>
      <c r="F159" s="1">
        <v>1</v>
      </c>
      <c r="G159" s="1">
        <v>10</v>
      </c>
      <c r="H159" s="1">
        <v>6</v>
      </c>
      <c r="I159" s="6"/>
      <c r="J159" s="6"/>
      <c r="K159" s="6"/>
      <c r="L159" s="6"/>
      <c r="M159" s="6"/>
      <c r="N159" s="6"/>
      <c r="O159" s="6"/>
      <c r="P159" s="6"/>
      <c r="Q159" s="7">
        <f>SUM(Pasivos[[#This Row],[No vencidas]:[Valor Ajuste Medición Posterior]])</f>
        <v>0</v>
      </c>
    </row>
    <row r="160" spans="1:17" x14ac:dyDescent="0.25">
      <c r="A160" s="1" t="s">
        <v>1013</v>
      </c>
      <c r="B160" s="1"/>
      <c r="C160" s="1"/>
      <c r="D160" s="8"/>
      <c r="E160" s="1">
        <v>6</v>
      </c>
      <c r="F160" s="1">
        <v>1</v>
      </c>
      <c r="G160" s="1">
        <v>10</v>
      </c>
      <c r="H160" s="1">
        <v>6</v>
      </c>
      <c r="I160" s="6"/>
      <c r="J160" s="6"/>
      <c r="K160" s="6"/>
      <c r="L160" s="6"/>
      <c r="M160" s="6"/>
      <c r="N160" s="6"/>
      <c r="O160" s="6"/>
      <c r="P160" s="6"/>
      <c r="Q160" s="7">
        <f>SUM(Pasivos[[#This Row],[No vencidas]:[Valor Ajuste Medición Posterior]])</f>
        <v>0</v>
      </c>
    </row>
    <row r="161" spans="1:17" x14ac:dyDescent="0.25">
      <c r="A161" s="1" t="s">
        <v>1013</v>
      </c>
      <c r="B161" s="1"/>
      <c r="C161" s="1"/>
      <c r="D161" s="8"/>
      <c r="E161" s="1">
        <v>6</v>
      </c>
      <c r="F161" s="1">
        <v>1</v>
      </c>
      <c r="G161" s="1">
        <v>10</v>
      </c>
      <c r="H161" s="1">
        <v>6</v>
      </c>
      <c r="I161" s="6"/>
      <c r="J161" s="6"/>
      <c r="K161" s="6"/>
      <c r="L161" s="6"/>
      <c r="M161" s="6"/>
      <c r="N161" s="6"/>
      <c r="O161" s="6"/>
      <c r="P161" s="6"/>
      <c r="Q161" s="7">
        <f>SUM(Pasivos[[#This Row],[No vencidas]:[Valor Ajuste Medición Posterior]])</f>
        <v>0</v>
      </c>
    </row>
    <row r="162" spans="1:17" x14ac:dyDescent="0.25">
      <c r="A162" s="1" t="s">
        <v>1013</v>
      </c>
      <c r="B162" s="1"/>
      <c r="C162" s="1"/>
      <c r="D162" s="8"/>
      <c r="E162" s="1">
        <v>6</v>
      </c>
      <c r="F162" s="1">
        <v>1</v>
      </c>
      <c r="G162" s="1">
        <v>10</v>
      </c>
      <c r="H162" s="1">
        <v>6</v>
      </c>
      <c r="I162" s="6"/>
      <c r="J162" s="6"/>
      <c r="K162" s="6"/>
      <c r="L162" s="6"/>
      <c r="M162" s="6"/>
      <c r="N162" s="6"/>
      <c r="O162" s="6"/>
      <c r="P162" s="6"/>
      <c r="Q162" s="7">
        <f>SUM(Pasivos[[#This Row],[No vencidas]:[Valor Ajuste Medición Posterior]])</f>
        <v>0</v>
      </c>
    </row>
    <row r="163" spans="1:17" x14ac:dyDescent="0.25">
      <c r="A163" s="1" t="s">
        <v>1013</v>
      </c>
      <c r="B163" s="1"/>
      <c r="C163" s="1"/>
      <c r="D163" s="8"/>
      <c r="E163" s="1">
        <v>6</v>
      </c>
      <c r="F163" s="1">
        <v>1</v>
      </c>
      <c r="G163" s="1">
        <v>10</v>
      </c>
      <c r="H163" s="1">
        <v>6</v>
      </c>
      <c r="I163" s="6"/>
      <c r="J163" s="6"/>
      <c r="K163" s="6"/>
      <c r="L163" s="6"/>
      <c r="M163" s="6"/>
      <c r="N163" s="6"/>
      <c r="O163" s="6"/>
      <c r="P163" s="6"/>
      <c r="Q163" s="7">
        <f>SUM(Pasivos[[#This Row],[No vencidas]:[Valor Ajuste Medición Posterior]])</f>
        <v>0</v>
      </c>
    </row>
    <row r="164" spans="1:17" x14ac:dyDescent="0.25">
      <c r="A164" s="1" t="s">
        <v>1013</v>
      </c>
      <c r="B164" s="1"/>
      <c r="C164" s="1"/>
      <c r="D164" s="8"/>
      <c r="E164" s="1">
        <v>6</v>
      </c>
      <c r="F164" s="1">
        <v>1</v>
      </c>
      <c r="G164" s="1">
        <v>10</v>
      </c>
      <c r="H164" s="1">
        <v>6</v>
      </c>
      <c r="I164" s="6"/>
      <c r="J164" s="6"/>
      <c r="K164" s="6"/>
      <c r="L164" s="6"/>
      <c r="M164" s="6"/>
      <c r="N164" s="6"/>
      <c r="O164" s="6"/>
      <c r="P164" s="6"/>
      <c r="Q164" s="7">
        <f>SUM(Pasivos[[#This Row],[No vencidas]:[Valor Ajuste Medición Posterior]])</f>
        <v>0</v>
      </c>
    </row>
    <row r="165" spans="1:17" x14ac:dyDescent="0.25">
      <c r="A165" s="1" t="s">
        <v>1013</v>
      </c>
      <c r="B165" s="1"/>
      <c r="C165" s="1"/>
      <c r="D165" s="8"/>
      <c r="E165" s="1">
        <v>6</v>
      </c>
      <c r="F165" s="1">
        <v>1</v>
      </c>
      <c r="G165" s="1">
        <v>10</v>
      </c>
      <c r="H165" s="1">
        <v>6</v>
      </c>
      <c r="I165" s="6"/>
      <c r="J165" s="6"/>
      <c r="K165" s="6"/>
      <c r="L165" s="6"/>
      <c r="M165" s="6"/>
      <c r="N165" s="6"/>
      <c r="O165" s="6"/>
      <c r="P165" s="6"/>
      <c r="Q165" s="7">
        <f>SUM(Pasivos[[#This Row],[No vencidas]:[Valor Ajuste Medición Posterior]])</f>
        <v>0</v>
      </c>
    </row>
    <row r="166" spans="1:17" x14ac:dyDescent="0.25">
      <c r="A166" s="1" t="s">
        <v>1013</v>
      </c>
      <c r="B166" s="1"/>
      <c r="C166" s="1"/>
      <c r="D166" s="8"/>
      <c r="E166" s="1">
        <v>6</v>
      </c>
      <c r="F166" s="1">
        <v>1</v>
      </c>
      <c r="G166" s="1">
        <v>10</v>
      </c>
      <c r="H166" s="1">
        <v>6</v>
      </c>
      <c r="I166" s="6"/>
      <c r="J166" s="6"/>
      <c r="K166" s="6"/>
      <c r="L166" s="6"/>
      <c r="M166" s="6"/>
      <c r="N166" s="6"/>
      <c r="O166" s="6"/>
      <c r="P166" s="6"/>
      <c r="Q166" s="7">
        <f>SUM(Pasivos[[#This Row],[No vencidas]:[Valor Ajuste Medición Posterior]])</f>
        <v>0</v>
      </c>
    </row>
    <row r="167" spans="1:17" x14ac:dyDescent="0.25">
      <c r="A167" s="1" t="s">
        <v>1013</v>
      </c>
      <c r="B167" s="1"/>
      <c r="C167" s="1"/>
      <c r="D167" s="8"/>
      <c r="E167" s="1">
        <v>6</v>
      </c>
      <c r="F167" s="1">
        <v>1</v>
      </c>
      <c r="G167" s="1">
        <v>10</v>
      </c>
      <c r="H167" s="1">
        <v>6</v>
      </c>
      <c r="I167" s="6"/>
      <c r="J167" s="6"/>
      <c r="K167" s="6"/>
      <c r="L167" s="6"/>
      <c r="M167" s="6"/>
      <c r="N167" s="6"/>
      <c r="O167" s="6"/>
      <c r="P167" s="6"/>
      <c r="Q167" s="7">
        <f>SUM(Pasivos[[#This Row],[No vencidas]:[Valor Ajuste Medición Posterior]])</f>
        <v>0</v>
      </c>
    </row>
    <row r="168" spans="1:17" x14ac:dyDescent="0.25">
      <c r="A168" s="1" t="s">
        <v>1013</v>
      </c>
      <c r="B168" s="1"/>
      <c r="C168" s="1"/>
      <c r="D168" s="8"/>
      <c r="E168" s="1">
        <v>6</v>
      </c>
      <c r="F168" s="1">
        <v>1</v>
      </c>
      <c r="G168" s="1">
        <v>10</v>
      </c>
      <c r="H168" s="1">
        <v>6</v>
      </c>
      <c r="I168" s="6"/>
      <c r="J168" s="6"/>
      <c r="K168" s="6"/>
      <c r="L168" s="6"/>
      <c r="M168" s="6"/>
      <c r="N168" s="6"/>
      <c r="O168" s="6"/>
      <c r="P168" s="6"/>
      <c r="Q168" s="7">
        <f>SUM(Pasivos[[#This Row],[No vencidas]:[Valor Ajuste Medición Posterior]])</f>
        <v>0</v>
      </c>
    </row>
    <row r="169" spans="1:17" x14ac:dyDescent="0.25">
      <c r="A169" s="1" t="s">
        <v>1013</v>
      </c>
      <c r="B169" s="1"/>
      <c r="C169" s="1"/>
      <c r="D169" s="8"/>
      <c r="E169" s="1">
        <v>6</v>
      </c>
      <c r="F169" s="1">
        <v>1</v>
      </c>
      <c r="G169" s="1">
        <v>10</v>
      </c>
      <c r="H169" s="1">
        <v>6</v>
      </c>
      <c r="I169" s="6"/>
      <c r="J169" s="6"/>
      <c r="K169" s="6"/>
      <c r="L169" s="6"/>
      <c r="M169" s="6"/>
      <c r="N169" s="6"/>
      <c r="O169" s="6"/>
      <c r="P169" s="6"/>
      <c r="Q169" s="7">
        <f>SUM(Pasivos[[#This Row],[No vencidas]:[Valor Ajuste Medición Posterior]])</f>
        <v>0</v>
      </c>
    </row>
    <row r="170" spans="1:17" x14ac:dyDescent="0.25">
      <c r="A170" s="1" t="s">
        <v>1013</v>
      </c>
      <c r="B170" s="1"/>
      <c r="C170" s="1"/>
      <c r="D170" s="8"/>
      <c r="E170" s="1">
        <v>6</v>
      </c>
      <c r="F170" s="1">
        <v>1</v>
      </c>
      <c r="G170" s="1">
        <v>10</v>
      </c>
      <c r="H170" s="1">
        <v>6</v>
      </c>
      <c r="I170" s="6"/>
      <c r="J170" s="6"/>
      <c r="K170" s="6"/>
      <c r="L170" s="6"/>
      <c r="M170" s="6"/>
      <c r="N170" s="6"/>
      <c r="O170" s="6"/>
      <c r="P170" s="6"/>
      <c r="Q170" s="7">
        <f>SUM(Pasivos[[#This Row],[No vencidas]:[Valor Ajuste Medición Posterior]])</f>
        <v>0</v>
      </c>
    </row>
    <row r="171" spans="1:17" x14ac:dyDescent="0.25">
      <c r="A171" s="1" t="s">
        <v>1013</v>
      </c>
      <c r="B171" s="1"/>
      <c r="C171" s="1"/>
      <c r="D171" s="8"/>
      <c r="E171" s="1">
        <v>6</v>
      </c>
      <c r="F171" s="1">
        <v>1</v>
      </c>
      <c r="G171" s="1">
        <v>10</v>
      </c>
      <c r="H171" s="1">
        <v>6</v>
      </c>
      <c r="I171" s="6"/>
      <c r="J171" s="6"/>
      <c r="K171" s="6"/>
      <c r="L171" s="6"/>
      <c r="M171" s="6"/>
      <c r="N171" s="6"/>
      <c r="O171" s="6"/>
      <c r="P171" s="6"/>
      <c r="Q171" s="7">
        <f>SUM(Pasivos[[#This Row],[No vencidas]:[Valor Ajuste Medición Posterior]])</f>
        <v>0</v>
      </c>
    </row>
    <row r="172" spans="1:17" x14ac:dyDescent="0.25">
      <c r="A172" s="1" t="s">
        <v>1013</v>
      </c>
      <c r="B172" s="1"/>
      <c r="C172" s="1"/>
      <c r="D172" s="8"/>
      <c r="E172" s="1">
        <v>6</v>
      </c>
      <c r="F172" s="1">
        <v>1</v>
      </c>
      <c r="G172" s="1">
        <v>10</v>
      </c>
      <c r="H172" s="1">
        <v>6</v>
      </c>
      <c r="I172" s="6"/>
      <c r="J172" s="6"/>
      <c r="K172" s="6"/>
      <c r="L172" s="6"/>
      <c r="M172" s="6"/>
      <c r="N172" s="6"/>
      <c r="O172" s="6"/>
      <c r="P172" s="6"/>
      <c r="Q172" s="7">
        <f>SUM(Pasivos[[#This Row],[No vencidas]:[Valor Ajuste Medición Posterior]])</f>
        <v>0</v>
      </c>
    </row>
    <row r="173" spans="1:17" x14ac:dyDescent="0.25">
      <c r="A173" s="1" t="s">
        <v>1013</v>
      </c>
      <c r="B173" s="1"/>
      <c r="C173" s="1"/>
      <c r="D173" s="8"/>
      <c r="E173" s="1">
        <v>6</v>
      </c>
      <c r="F173" s="1">
        <v>1</v>
      </c>
      <c r="G173" s="1">
        <v>10</v>
      </c>
      <c r="H173" s="1">
        <v>6</v>
      </c>
      <c r="I173" s="6"/>
      <c r="J173" s="6"/>
      <c r="K173" s="6"/>
      <c r="L173" s="6"/>
      <c r="M173" s="6"/>
      <c r="N173" s="6"/>
      <c r="O173" s="6"/>
      <c r="P173" s="6"/>
      <c r="Q173" s="7">
        <f>SUM(Pasivos[[#This Row],[No vencidas]:[Valor Ajuste Medición Posterior]])</f>
        <v>0</v>
      </c>
    </row>
    <row r="174" spans="1:17" x14ac:dyDescent="0.25">
      <c r="A174" s="1" t="s">
        <v>1013</v>
      </c>
      <c r="B174" s="1"/>
      <c r="C174" s="1"/>
      <c r="D174" s="8"/>
      <c r="E174" s="1">
        <v>6</v>
      </c>
      <c r="F174" s="1">
        <v>1</v>
      </c>
      <c r="G174" s="1">
        <v>10</v>
      </c>
      <c r="H174" s="1">
        <v>6</v>
      </c>
      <c r="I174" s="6"/>
      <c r="J174" s="6"/>
      <c r="K174" s="6"/>
      <c r="L174" s="6"/>
      <c r="M174" s="6"/>
      <c r="N174" s="6"/>
      <c r="O174" s="6"/>
      <c r="P174" s="6"/>
      <c r="Q174" s="7">
        <f>SUM(Pasivos[[#This Row],[No vencidas]:[Valor Ajuste Medición Posterior]])</f>
        <v>0</v>
      </c>
    </row>
    <row r="175" spans="1:17" x14ac:dyDescent="0.25">
      <c r="A175" s="1" t="s">
        <v>1013</v>
      </c>
      <c r="B175" s="1"/>
      <c r="C175" s="1"/>
      <c r="D175" s="8"/>
      <c r="E175" s="1">
        <v>6</v>
      </c>
      <c r="F175" s="1">
        <v>1</v>
      </c>
      <c r="G175" s="1">
        <v>10</v>
      </c>
      <c r="H175" s="1">
        <v>6</v>
      </c>
      <c r="I175" s="6"/>
      <c r="J175" s="6"/>
      <c r="K175" s="6"/>
      <c r="L175" s="6"/>
      <c r="M175" s="6"/>
      <c r="N175" s="6"/>
      <c r="O175" s="6"/>
      <c r="P175" s="6"/>
      <c r="Q175" s="7">
        <f>SUM(Pasivos[[#This Row],[No vencidas]:[Valor Ajuste Medición Posterior]])</f>
        <v>0</v>
      </c>
    </row>
    <row r="176" spans="1:17" x14ac:dyDescent="0.25">
      <c r="A176" s="1" t="s">
        <v>1013</v>
      </c>
      <c r="B176" s="1"/>
      <c r="C176" s="1"/>
      <c r="D176" s="8"/>
      <c r="E176" s="1">
        <v>6</v>
      </c>
      <c r="F176" s="1">
        <v>1</v>
      </c>
      <c r="G176" s="1">
        <v>10</v>
      </c>
      <c r="H176" s="1">
        <v>6</v>
      </c>
      <c r="I176" s="6"/>
      <c r="J176" s="6"/>
      <c r="K176" s="6"/>
      <c r="L176" s="6"/>
      <c r="M176" s="6"/>
      <c r="N176" s="6"/>
      <c r="O176" s="6"/>
      <c r="P176" s="6"/>
      <c r="Q176" s="7">
        <f>SUM(Pasivos[[#This Row],[No vencidas]:[Valor Ajuste Medición Posterior]])</f>
        <v>0</v>
      </c>
    </row>
    <row r="177" spans="1:17" x14ac:dyDescent="0.25">
      <c r="A177" s="1" t="s">
        <v>1013</v>
      </c>
      <c r="B177" s="1"/>
      <c r="C177" s="1"/>
      <c r="D177" s="8"/>
      <c r="E177" s="1">
        <v>6</v>
      </c>
      <c r="F177" s="1">
        <v>1</v>
      </c>
      <c r="G177" s="1">
        <v>10</v>
      </c>
      <c r="H177" s="1">
        <v>6</v>
      </c>
      <c r="I177" s="6"/>
      <c r="J177" s="6"/>
      <c r="K177" s="6"/>
      <c r="L177" s="6"/>
      <c r="M177" s="6"/>
      <c r="N177" s="6"/>
      <c r="O177" s="6"/>
      <c r="P177" s="6"/>
      <c r="Q177" s="7">
        <f>SUM(Pasivos[[#This Row],[No vencidas]:[Valor Ajuste Medición Posterior]])</f>
        <v>0</v>
      </c>
    </row>
    <row r="178" spans="1:17" x14ac:dyDescent="0.25">
      <c r="A178" s="1" t="s">
        <v>1013</v>
      </c>
      <c r="B178" s="1"/>
      <c r="C178" s="1"/>
      <c r="D178" s="8"/>
      <c r="E178" s="1">
        <v>6</v>
      </c>
      <c r="F178" s="1">
        <v>1</v>
      </c>
      <c r="G178" s="1">
        <v>10</v>
      </c>
      <c r="H178" s="1">
        <v>6</v>
      </c>
      <c r="I178" s="6"/>
      <c r="J178" s="6"/>
      <c r="K178" s="6"/>
      <c r="L178" s="6"/>
      <c r="M178" s="6"/>
      <c r="N178" s="6"/>
      <c r="O178" s="6"/>
      <c r="P178" s="6"/>
      <c r="Q178" s="7">
        <f>SUM(Pasivos[[#This Row],[No vencidas]:[Valor Ajuste Medición Posterior]])</f>
        <v>0</v>
      </c>
    </row>
    <row r="179" spans="1:17" x14ac:dyDescent="0.25">
      <c r="A179" s="1" t="s">
        <v>1013</v>
      </c>
      <c r="B179" s="1"/>
      <c r="C179" s="1"/>
      <c r="D179" s="8"/>
      <c r="E179" s="1">
        <v>6</v>
      </c>
      <c r="F179" s="1">
        <v>1</v>
      </c>
      <c r="G179" s="1">
        <v>10</v>
      </c>
      <c r="H179" s="1">
        <v>6</v>
      </c>
      <c r="I179" s="6"/>
      <c r="J179" s="6"/>
      <c r="K179" s="6"/>
      <c r="L179" s="6"/>
      <c r="M179" s="6"/>
      <c r="N179" s="6"/>
      <c r="O179" s="6"/>
      <c r="P179" s="6"/>
      <c r="Q179" s="7">
        <f>SUM(Pasivos[[#This Row],[No vencidas]:[Valor Ajuste Medición Posterior]])</f>
        <v>0</v>
      </c>
    </row>
    <row r="180" spans="1:17" x14ac:dyDescent="0.25">
      <c r="A180" s="1" t="s">
        <v>1013</v>
      </c>
      <c r="B180" s="1"/>
      <c r="C180" s="1"/>
      <c r="D180" s="8"/>
      <c r="E180" s="1">
        <v>6</v>
      </c>
      <c r="F180" s="1">
        <v>1</v>
      </c>
      <c r="G180" s="1">
        <v>10</v>
      </c>
      <c r="H180" s="1">
        <v>6</v>
      </c>
      <c r="I180" s="6"/>
      <c r="J180" s="6"/>
      <c r="K180" s="6"/>
      <c r="L180" s="6"/>
      <c r="M180" s="6"/>
      <c r="N180" s="6"/>
      <c r="O180" s="6"/>
      <c r="P180" s="6"/>
      <c r="Q180" s="7">
        <f>SUM(Pasivos[[#This Row],[No vencidas]:[Valor Ajuste Medición Posterior]])</f>
        <v>0</v>
      </c>
    </row>
    <row r="181" spans="1:17" x14ac:dyDescent="0.25">
      <c r="A181" s="1" t="s">
        <v>1013</v>
      </c>
      <c r="B181" s="1"/>
      <c r="C181" s="1"/>
      <c r="D181" s="8"/>
      <c r="E181" s="1">
        <v>6</v>
      </c>
      <c r="F181" s="1">
        <v>1</v>
      </c>
      <c r="G181" s="1">
        <v>10</v>
      </c>
      <c r="H181" s="1">
        <v>6</v>
      </c>
      <c r="I181" s="6"/>
      <c r="J181" s="6"/>
      <c r="K181" s="6"/>
      <c r="L181" s="6"/>
      <c r="M181" s="6"/>
      <c r="N181" s="6"/>
      <c r="O181" s="6"/>
      <c r="P181" s="6"/>
      <c r="Q181" s="7">
        <f>SUM(Pasivos[[#This Row],[No vencidas]:[Valor Ajuste Medición Posterior]])</f>
        <v>0</v>
      </c>
    </row>
    <row r="182" spans="1:17" x14ac:dyDescent="0.25">
      <c r="A182" s="1" t="s">
        <v>1013</v>
      </c>
      <c r="B182" s="1"/>
      <c r="C182" s="1"/>
      <c r="D182" s="8"/>
      <c r="E182" s="1">
        <v>6</v>
      </c>
      <c r="F182" s="1">
        <v>1</v>
      </c>
      <c r="G182" s="1">
        <v>10</v>
      </c>
      <c r="H182" s="1">
        <v>6</v>
      </c>
      <c r="I182" s="6"/>
      <c r="J182" s="6"/>
      <c r="K182" s="6"/>
      <c r="L182" s="6"/>
      <c r="M182" s="6"/>
      <c r="N182" s="6"/>
      <c r="O182" s="6"/>
      <c r="P182" s="6"/>
      <c r="Q182" s="7">
        <f>SUM(Pasivos[[#This Row],[No vencidas]:[Valor Ajuste Medición Posterior]])</f>
        <v>0</v>
      </c>
    </row>
    <row r="183" spans="1:17" x14ac:dyDescent="0.25">
      <c r="A183" s="1" t="s">
        <v>1013</v>
      </c>
      <c r="B183" s="1"/>
      <c r="C183" s="1"/>
      <c r="D183" s="8"/>
      <c r="E183" s="1">
        <v>6</v>
      </c>
      <c r="F183" s="1">
        <v>1</v>
      </c>
      <c r="G183" s="1">
        <v>10</v>
      </c>
      <c r="H183" s="1">
        <v>6</v>
      </c>
      <c r="I183" s="6"/>
      <c r="J183" s="6"/>
      <c r="K183" s="6"/>
      <c r="L183" s="6"/>
      <c r="M183" s="6"/>
      <c r="N183" s="6"/>
      <c r="O183" s="6"/>
      <c r="P183" s="6"/>
      <c r="Q183" s="7">
        <f>SUM(Pasivos[[#This Row],[No vencidas]:[Valor Ajuste Medición Posterior]])</f>
        <v>0</v>
      </c>
    </row>
    <row r="184" spans="1:17" x14ac:dyDescent="0.25">
      <c r="A184" s="1" t="s">
        <v>1013</v>
      </c>
      <c r="B184" s="1"/>
      <c r="C184" s="1"/>
      <c r="D184" s="8"/>
      <c r="E184" s="1">
        <v>6</v>
      </c>
      <c r="F184" s="1">
        <v>1</v>
      </c>
      <c r="G184" s="1">
        <v>10</v>
      </c>
      <c r="H184" s="1">
        <v>6</v>
      </c>
      <c r="I184" s="6"/>
      <c r="J184" s="6"/>
      <c r="K184" s="6"/>
      <c r="L184" s="6"/>
      <c r="M184" s="6"/>
      <c r="N184" s="6"/>
      <c r="O184" s="6"/>
      <c r="P184" s="6"/>
      <c r="Q184" s="7">
        <f>SUM(Pasivos[[#This Row],[No vencidas]:[Valor Ajuste Medición Posterior]])</f>
        <v>0</v>
      </c>
    </row>
    <row r="185" spans="1:17" x14ac:dyDescent="0.25">
      <c r="A185" s="1" t="s">
        <v>1013</v>
      </c>
      <c r="B185" s="1"/>
      <c r="C185" s="1"/>
      <c r="D185" s="8"/>
      <c r="E185" s="1">
        <v>6</v>
      </c>
      <c r="F185" s="1">
        <v>1</v>
      </c>
      <c r="G185" s="1">
        <v>10</v>
      </c>
      <c r="H185" s="1">
        <v>6</v>
      </c>
      <c r="I185" s="6"/>
      <c r="J185" s="6"/>
      <c r="K185" s="6"/>
      <c r="L185" s="6"/>
      <c r="M185" s="6"/>
      <c r="N185" s="6"/>
      <c r="O185" s="6"/>
      <c r="P185" s="6"/>
      <c r="Q185" s="7">
        <f>SUM(Pasivos[[#This Row],[No vencidas]:[Valor Ajuste Medición Posterior]])</f>
        <v>0</v>
      </c>
    </row>
    <row r="186" spans="1:17" x14ac:dyDescent="0.25">
      <c r="A186" s="1" t="s">
        <v>1013</v>
      </c>
      <c r="B186" s="1"/>
      <c r="C186" s="1"/>
      <c r="D186" s="8"/>
      <c r="E186" s="1">
        <v>6</v>
      </c>
      <c r="F186" s="1">
        <v>1</v>
      </c>
      <c r="G186" s="1">
        <v>10</v>
      </c>
      <c r="H186" s="1">
        <v>6</v>
      </c>
      <c r="I186" s="6"/>
      <c r="J186" s="6"/>
      <c r="K186" s="6"/>
      <c r="L186" s="6"/>
      <c r="M186" s="6"/>
      <c r="N186" s="6"/>
      <c r="O186" s="6"/>
      <c r="P186" s="6"/>
      <c r="Q186" s="7">
        <f>SUM(Pasivos[[#This Row],[No vencidas]:[Valor Ajuste Medición Posterior]])</f>
        <v>0</v>
      </c>
    </row>
    <row r="187" spans="1:17" x14ac:dyDescent="0.25">
      <c r="A187" s="1" t="s">
        <v>1013</v>
      </c>
      <c r="B187" s="1"/>
      <c r="C187" s="1"/>
      <c r="D187" s="8"/>
      <c r="E187" s="1">
        <v>6</v>
      </c>
      <c r="F187" s="1">
        <v>1</v>
      </c>
      <c r="G187" s="1">
        <v>10</v>
      </c>
      <c r="H187" s="1">
        <v>6</v>
      </c>
      <c r="I187" s="6"/>
      <c r="J187" s="6"/>
      <c r="K187" s="6"/>
      <c r="L187" s="6"/>
      <c r="M187" s="6"/>
      <c r="N187" s="6"/>
      <c r="O187" s="6"/>
      <c r="P187" s="6"/>
      <c r="Q187" s="7">
        <f>SUM(Pasivos[[#This Row],[No vencidas]:[Valor Ajuste Medición Posterior]])</f>
        <v>0</v>
      </c>
    </row>
    <row r="188" spans="1:17" x14ac:dyDescent="0.25">
      <c r="A188" s="1" t="s">
        <v>1013</v>
      </c>
      <c r="B188" s="1"/>
      <c r="C188" s="1"/>
      <c r="D188" s="8"/>
      <c r="E188" s="1">
        <v>6</v>
      </c>
      <c r="F188" s="1">
        <v>1</v>
      </c>
      <c r="G188" s="1">
        <v>10</v>
      </c>
      <c r="H188" s="1">
        <v>6</v>
      </c>
      <c r="I188" s="6"/>
      <c r="J188" s="6"/>
      <c r="K188" s="6"/>
      <c r="L188" s="6"/>
      <c r="M188" s="6"/>
      <c r="N188" s="6"/>
      <c r="O188" s="6"/>
      <c r="P188" s="6"/>
      <c r="Q188" s="7">
        <f>SUM(Pasivos[[#This Row],[No vencidas]:[Valor Ajuste Medición Posterior]])</f>
        <v>0</v>
      </c>
    </row>
    <row r="189" spans="1:17" x14ac:dyDescent="0.25">
      <c r="A189" s="1" t="s">
        <v>1013</v>
      </c>
      <c r="B189" s="1"/>
      <c r="C189" s="1"/>
      <c r="D189" s="8"/>
      <c r="E189" s="1">
        <v>6</v>
      </c>
      <c r="F189" s="1">
        <v>1</v>
      </c>
      <c r="G189" s="1">
        <v>10</v>
      </c>
      <c r="H189" s="1">
        <v>6</v>
      </c>
      <c r="I189" s="6"/>
      <c r="J189" s="6"/>
      <c r="K189" s="6"/>
      <c r="L189" s="6"/>
      <c r="M189" s="6"/>
      <c r="N189" s="6"/>
      <c r="O189" s="6"/>
      <c r="P189" s="6"/>
      <c r="Q189" s="7">
        <f>SUM(Pasivos[[#This Row],[No vencidas]:[Valor Ajuste Medición Posterior]])</f>
        <v>0</v>
      </c>
    </row>
    <row r="190" spans="1:17" x14ac:dyDescent="0.25">
      <c r="A190" s="1" t="s">
        <v>1013</v>
      </c>
      <c r="B190" s="1"/>
      <c r="C190" s="1"/>
      <c r="D190" s="8"/>
      <c r="E190" s="1">
        <v>6</v>
      </c>
      <c r="F190" s="1">
        <v>1</v>
      </c>
      <c r="G190" s="1">
        <v>10</v>
      </c>
      <c r="H190" s="1">
        <v>6</v>
      </c>
      <c r="I190" s="6"/>
      <c r="J190" s="6"/>
      <c r="K190" s="6"/>
      <c r="L190" s="6"/>
      <c r="M190" s="6"/>
      <c r="N190" s="6"/>
      <c r="O190" s="6"/>
      <c r="P190" s="6"/>
      <c r="Q190" s="7">
        <f>SUM(Pasivos[[#This Row],[No vencidas]:[Valor Ajuste Medición Posterior]])</f>
        <v>0</v>
      </c>
    </row>
    <row r="191" spans="1:17" x14ac:dyDescent="0.25">
      <c r="A191" s="1" t="s">
        <v>1013</v>
      </c>
      <c r="B191" s="1"/>
      <c r="C191" s="1"/>
      <c r="D191" s="8"/>
      <c r="E191" s="1">
        <v>6</v>
      </c>
      <c r="F191" s="1">
        <v>1</v>
      </c>
      <c r="G191" s="1">
        <v>10</v>
      </c>
      <c r="H191" s="1">
        <v>6</v>
      </c>
      <c r="I191" s="6"/>
      <c r="J191" s="6"/>
      <c r="K191" s="6"/>
      <c r="L191" s="6"/>
      <c r="M191" s="6"/>
      <c r="N191" s="6"/>
      <c r="O191" s="6"/>
      <c r="P191" s="6"/>
      <c r="Q191" s="7">
        <f>SUM(Pasivos[[#This Row],[No vencidas]:[Valor Ajuste Medición Posterior]])</f>
        <v>0</v>
      </c>
    </row>
    <row r="192" spans="1:17" x14ac:dyDescent="0.25">
      <c r="A192" s="1" t="s">
        <v>1013</v>
      </c>
      <c r="B192" s="1"/>
      <c r="C192" s="1"/>
      <c r="D192" s="8"/>
      <c r="E192" s="1">
        <v>6</v>
      </c>
      <c r="F192" s="1">
        <v>1</v>
      </c>
      <c r="G192" s="1">
        <v>10</v>
      </c>
      <c r="H192" s="1">
        <v>6</v>
      </c>
      <c r="I192" s="6"/>
      <c r="J192" s="6"/>
      <c r="K192" s="6"/>
      <c r="L192" s="6"/>
      <c r="M192" s="6"/>
      <c r="N192" s="6"/>
      <c r="O192" s="6"/>
      <c r="P192" s="6"/>
      <c r="Q192" s="7">
        <f>SUM(Pasivos[[#This Row],[No vencidas]:[Valor Ajuste Medición Posterior]])</f>
        <v>0</v>
      </c>
    </row>
    <row r="193" spans="1:17" x14ac:dyDescent="0.25">
      <c r="A193" s="1" t="s">
        <v>1013</v>
      </c>
      <c r="B193" s="1"/>
      <c r="C193" s="1"/>
      <c r="D193" s="8"/>
      <c r="E193" s="1">
        <v>6</v>
      </c>
      <c r="F193" s="1">
        <v>1</v>
      </c>
      <c r="G193" s="1">
        <v>10</v>
      </c>
      <c r="H193" s="1">
        <v>6</v>
      </c>
      <c r="I193" s="6"/>
      <c r="J193" s="6"/>
      <c r="K193" s="6"/>
      <c r="L193" s="6"/>
      <c r="M193" s="6"/>
      <c r="N193" s="6"/>
      <c r="O193" s="6"/>
      <c r="P193" s="6"/>
      <c r="Q193" s="7">
        <f>SUM(Pasivos[[#This Row],[No vencidas]:[Valor Ajuste Medición Posterior]])</f>
        <v>0</v>
      </c>
    </row>
    <row r="194" spans="1:17" x14ac:dyDescent="0.25">
      <c r="A194" s="1" t="s">
        <v>1013</v>
      </c>
      <c r="B194" s="1"/>
      <c r="C194" s="1"/>
      <c r="D194" s="8"/>
      <c r="E194" s="1">
        <v>6</v>
      </c>
      <c r="F194" s="1">
        <v>1</v>
      </c>
      <c r="G194" s="1">
        <v>10</v>
      </c>
      <c r="H194" s="1">
        <v>6</v>
      </c>
      <c r="I194" s="6"/>
      <c r="J194" s="6"/>
      <c r="K194" s="6"/>
      <c r="L194" s="6"/>
      <c r="M194" s="6"/>
      <c r="N194" s="6"/>
      <c r="O194" s="6"/>
      <c r="P194" s="6"/>
      <c r="Q194" s="7">
        <f>SUM(Pasivos[[#This Row],[No vencidas]:[Valor Ajuste Medición Posterior]])</f>
        <v>0</v>
      </c>
    </row>
    <row r="195" spans="1:17" x14ac:dyDescent="0.25">
      <c r="A195" s="1" t="s">
        <v>1013</v>
      </c>
      <c r="B195" s="1"/>
      <c r="C195" s="1"/>
      <c r="D195" s="8"/>
      <c r="E195" s="1">
        <v>6</v>
      </c>
      <c r="F195" s="1">
        <v>1</v>
      </c>
      <c r="G195" s="1">
        <v>10</v>
      </c>
      <c r="H195" s="1">
        <v>6</v>
      </c>
      <c r="I195" s="6"/>
      <c r="J195" s="6"/>
      <c r="K195" s="6"/>
      <c r="L195" s="6"/>
      <c r="M195" s="6"/>
      <c r="N195" s="6"/>
      <c r="O195" s="6"/>
      <c r="P195" s="6"/>
      <c r="Q195" s="7">
        <f>SUM(Pasivos[[#This Row],[No vencidas]:[Valor Ajuste Medición Posterior]])</f>
        <v>0</v>
      </c>
    </row>
    <row r="196" spans="1:17" x14ac:dyDescent="0.25">
      <c r="A196" s="1" t="s">
        <v>1013</v>
      </c>
      <c r="B196" s="1"/>
      <c r="C196" s="1"/>
      <c r="D196" s="8"/>
      <c r="E196" s="1">
        <v>6</v>
      </c>
      <c r="F196" s="1">
        <v>1</v>
      </c>
      <c r="G196" s="1">
        <v>10</v>
      </c>
      <c r="H196" s="1">
        <v>6</v>
      </c>
      <c r="I196" s="6"/>
      <c r="J196" s="6"/>
      <c r="K196" s="6"/>
      <c r="L196" s="6"/>
      <c r="M196" s="6"/>
      <c r="N196" s="6"/>
      <c r="O196" s="6"/>
      <c r="P196" s="6"/>
      <c r="Q196" s="7">
        <f>SUM(Pasivos[[#This Row],[No vencidas]:[Valor Ajuste Medición Posterior]])</f>
        <v>0</v>
      </c>
    </row>
    <row r="197" spans="1:17" x14ac:dyDescent="0.25">
      <c r="A197" s="1" t="s">
        <v>1013</v>
      </c>
      <c r="B197" s="1"/>
      <c r="C197" s="1"/>
      <c r="D197" s="8"/>
      <c r="E197" s="1">
        <v>6</v>
      </c>
      <c r="F197" s="1">
        <v>1</v>
      </c>
      <c r="G197" s="1">
        <v>10</v>
      </c>
      <c r="H197" s="1">
        <v>6</v>
      </c>
      <c r="I197" s="6"/>
      <c r="J197" s="6"/>
      <c r="K197" s="6"/>
      <c r="L197" s="6"/>
      <c r="M197" s="6"/>
      <c r="N197" s="6"/>
      <c r="O197" s="6"/>
      <c r="P197" s="6"/>
      <c r="Q197" s="7">
        <f>SUM(Pasivos[[#This Row],[No vencidas]:[Valor Ajuste Medición Posterior]])</f>
        <v>0</v>
      </c>
    </row>
    <row r="198" spans="1:17" x14ac:dyDescent="0.25">
      <c r="A198" s="1" t="s">
        <v>1013</v>
      </c>
      <c r="B198" s="1"/>
      <c r="C198" s="1"/>
      <c r="D198" s="8"/>
      <c r="E198" s="1">
        <v>6</v>
      </c>
      <c r="F198" s="1">
        <v>1</v>
      </c>
      <c r="G198" s="1">
        <v>10</v>
      </c>
      <c r="H198" s="1">
        <v>6</v>
      </c>
      <c r="I198" s="6"/>
      <c r="J198" s="6"/>
      <c r="K198" s="6"/>
      <c r="L198" s="6"/>
      <c r="M198" s="6"/>
      <c r="N198" s="6"/>
      <c r="O198" s="6"/>
      <c r="P198" s="6"/>
      <c r="Q198" s="7">
        <f>SUM(Pasivos[[#This Row],[No vencidas]:[Valor Ajuste Medición Posterior]])</f>
        <v>0</v>
      </c>
    </row>
    <row r="199" spans="1:17" x14ac:dyDescent="0.25">
      <c r="A199" s="1" t="s">
        <v>1013</v>
      </c>
      <c r="B199" s="1"/>
      <c r="C199" s="1"/>
      <c r="D199" s="8"/>
      <c r="E199" s="1">
        <v>6</v>
      </c>
      <c r="F199" s="1">
        <v>1</v>
      </c>
      <c r="G199" s="1">
        <v>10</v>
      </c>
      <c r="H199" s="1">
        <v>6</v>
      </c>
      <c r="I199" s="6"/>
      <c r="J199" s="6"/>
      <c r="K199" s="6"/>
      <c r="L199" s="6"/>
      <c r="M199" s="6"/>
      <c r="N199" s="6"/>
      <c r="O199" s="6"/>
      <c r="P199" s="6"/>
      <c r="Q199" s="7">
        <f>SUM(Pasivos[[#This Row],[No vencidas]:[Valor Ajuste Medición Posterior]])</f>
        <v>0</v>
      </c>
    </row>
    <row r="200" spans="1:17" x14ac:dyDescent="0.25">
      <c r="A200" s="1" t="s">
        <v>1013</v>
      </c>
      <c r="B200" s="1"/>
      <c r="C200" s="1"/>
      <c r="D200" s="8"/>
      <c r="E200" s="1">
        <v>6</v>
      </c>
      <c r="F200" s="1">
        <v>1</v>
      </c>
      <c r="G200" s="1">
        <v>10</v>
      </c>
      <c r="H200" s="1">
        <v>6</v>
      </c>
      <c r="I200" s="6"/>
      <c r="J200" s="6"/>
      <c r="K200" s="6"/>
      <c r="L200" s="6"/>
      <c r="M200" s="6"/>
      <c r="N200" s="6"/>
      <c r="O200" s="6"/>
      <c r="P200" s="6"/>
      <c r="Q200" s="7">
        <f>SUM(Pasivos[[#This Row],[No vencidas]:[Valor Ajuste Medición Posterior]])</f>
        <v>0</v>
      </c>
    </row>
    <row r="201" spans="1:17" x14ac:dyDescent="0.25">
      <c r="A201" s="1" t="s">
        <v>1013</v>
      </c>
      <c r="B201" s="1"/>
      <c r="C201" s="1"/>
      <c r="D201" s="8"/>
      <c r="E201" s="1">
        <v>6</v>
      </c>
      <c r="F201" s="1">
        <v>1</v>
      </c>
      <c r="G201" s="1">
        <v>10</v>
      </c>
      <c r="H201" s="1">
        <v>6</v>
      </c>
      <c r="I201" s="6"/>
      <c r="J201" s="6"/>
      <c r="K201" s="6"/>
      <c r="L201" s="6"/>
      <c r="M201" s="6"/>
      <c r="N201" s="6"/>
      <c r="O201" s="6"/>
      <c r="P201" s="6"/>
      <c r="Q201" s="7">
        <f>SUM(Pasivos[[#This Row],[No vencidas]:[Valor Ajuste Medición Posterior]])</f>
        <v>0</v>
      </c>
    </row>
    <row r="202" spans="1:17" x14ac:dyDescent="0.25">
      <c r="A202" s="1" t="s">
        <v>1013</v>
      </c>
      <c r="B202" s="1"/>
      <c r="C202" s="1"/>
      <c r="D202" s="8"/>
      <c r="E202" s="1">
        <v>6</v>
      </c>
      <c r="F202" s="1">
        <v>1</v>
      </c>
      <c r="G202" s="1">
        <v>10</v>
      </c>
      <c r="H202" s="1">
        <v>6</v>
      </c>
      <c r="I202" s="6"/>
      <c r="J202" s="6"/>
      <c r="K202" s="6"/>
      <c r="L202" s="6"/>
      <c r="M202" s="6"/>
      <c r="N202" s="6"/>
      <c r="O202" s="6"/>
      <c r="P202" s="6"/>
      <c r="Q202" s="7">
        <f>SUM(Pasivos[[#This Row],[No vencidas]:[Valor Ajuste Medición Posterior]])</f>
        <v>0</v>
      </c>
    </row>
    <row r="203" spans="1:17" x14ac:dyDescent="0.25">
      <c r="A203" s="1" t="s">
        <v>1013</v>
      </c>
      <c r="B203" s="1"/>
      <c r="C203" s="1"/>
      <c r="D203" s="8"/>
      <c r="E203" s="1">
        <v>6</v>
      </c>
      <c r="F203" s="1">
        <v>1</v>
      </c>
      <c r="G203" s="1">
        <v>10</v>
      </c>
      <c r="H203" s="1">
        <v>6</v>
      </c>
      <c r="I203" s="6"/>
      <c r="J203" s="6"/>
      <c r="K203" s="6"/>
      <c r="L203" s="6"/>
      <c r="M203" s="6"/>
      <c r="N203" s="6"/>
      <c r="O203" s="6"/>
      <c r="P203" s="6"/>
      <c r="Q203" s="7">
        <f>SUM(Pasivos[[#This Row],[No vencidas]:[Valor Ajuste Medición Posterior]])</f>
        <v>0</v>
      </c>
    </row>
    <row r="204" spans="1:17" x14ac:dyDescent="0.25">
      <c r="A204" s="1" t="s">
        <v>1013</v>
      </c>
      <c r="B204" s="1"/>
      <c r="C204" s="1"/>
      <c r="D204" s="8"/>
      <c r="E204" s="1">
        <v>6</v>
      </c>
      <c r="F204" s="1">
        <v>1</v>
      </c>
      <c r="G204" s="1">
        <v>10</v>
      </c>
      <c r="H204" s="1">
        <v>6</v>
      </c>
      <c r="I204" s="6"/>
      <c r="J204" s="6"/>
      <c r="K204" s="6"/>
      <c r="L204" s="6"/>
      <c r="M204" s="6"/>
      <c r="N204" s="6"/>
      <c r="O204" s="6"/>
      <c r="P204" s="6"/>
      <c r="Q204" s="7">
        <f>SUM(Pasivos[[#This Row],[No vencidas]:[Valor Ajuste Medición Posterior]])</f>
        <v>0</v>
      </c>
    </row>
    <row r="205" spans="1:17" x14ac:dyDescent="0.25">
      <c r="A205" s="1" t="s">
        <v>1013</v>
      </c>
      <c r="B205" s="1"/>
      <c r="C205" s="1"/>
      <c r="D205" s="8"/>
      <c r="E205" s="1">
        <v>6</v>
      </c>
      <c r="F205" s="1">
        <v>1</v>
      </c>
      <c r="G205" s="1">
        <v>10</v>
      </c>
      <c r="H205" s="1">
        <v>6</v>
      </c>
      <c r="I205" s="6"/>
      <c r="J205" s="6"/>
      <c r="K205" s="6"/>
      <c r="L205" s="6"/>
      <c r="M205" s="6"/>
      <c r="N205" s="6"/>
      <c r="O205" s="6"/>
      <c r="P205" s="6"/>
      <c r="Q205" s="7">
        <f>SUM(Pasivos[[#This Row],[No vencidas]:[Valor Ajuste Medición Posterior]])</f>
        <v>0</v>
      </c>
    </row>
    <row r="206" spans="1:17" x14ac:dyDescent="0.25">
      <c r="A206" s="1" t="s">
        <v>1013</v>
      </c>
      <c r="B206" s="1"/>
      <c r="C206" s="1"/>
      <c r="D206" s="8"/>
      <c r="E206" s="1">
        <v>6</v>
      </c>
      <c r="F206" s="1">
        <v>1</v>
      </c>
      <c r="G206" s="1">
        <v>10</v>
      </c>
      <c r="H206" s="1">
        <v>6</v>
      </c>
      <c r="I206" s="6"/>
      <c r="J206" s="6"/>
      <c r="K206" s="6"/>
      <c r="L206" s="6"/>
      <c r="M206" s="6"/>
      <c r="N206" s="6"/>
      <c r="O206" s="6"/>
      <c r="P206" s="6"/>
      <c r="Q206" s="7">
        <f>SUM(Pasivos[[#This Row],[No vencidas]:[Valor Ajuste Medición Posterior]])</f>
        <v>0</v>
      </c>
    </row>
    <row r="207" spans="1:17" x14ac:dyDescent="0.25">
      <c r="A207" s="1" t="s">
        <v>1013</v>
      </c>
      <c r="B207" s="1"/>
      <c r="C207" s="1"/>
      <c r="D207" s="8"/>
      <c r="E207" s="1">
        <v>6</v>
      </c>
      <c r="F207" s="1">
        <v>1</v>
      </c>
      <c r="G207" s="1">
        <v>10</v>
      </c>
      <c r="H207" s="1">
        <v>6</v>
      </c>
      <c r="I207" s="6"/>
      <c r="J207" s="6"/>
      <c r="K207" s="6"/>
      <c r="L207" s="6"/>
      <c r="M207" s="6"/>
      <c r="N207" s="6"/>
      <c r="O207" s="6"/>
      <c r="P207" s="6"/>
      <c r="Q207" s="7">
        <f>SUM(Pasivos[[#This Row],[No vencidas]:[Valor Ajuste Medición Posterior]])</f>
        <v>0</v>
      </c>
    </row>
    <row r="208" spans="1:17" x14ac:dyDescent="0.25">
      <c r="A208" s="1" t="s">
        <v>1013</v>
      </c>
      <c r="B208" s="1"/>
      <c r="C208" s="1"/>
      <c r="D208" s="8"/>
      <c r="E208" s="1">
        <v>6</v>
      </c>
      <c r="F208" s="1">
        <v>1</v>
      </c>
      <c r="G208" s="1">
        <v>10</v>
      </c>
      <c r="H208" s="1">
        <v>6</v>
      </c>
      <c r="I208" s="6"/>
      <c r="J208" s="6"/>
      <c r="K208" s="6"/>
      <c r="L208" s="6"/>
      <c r="M208" s="6"/>
      <c r="N208" s="6"/>
      <c r="O208" s="6"/>
      <c r="P208" s="6"/>
      <c r="Q208" s="7">
        <f>SUM(Pasivos[[#This Row],[No vencidas]:[Valor Ajuste Medición Posterior]])</f>
        <v>0</v>
      </c>
    </row>
    <row r="209" spans="1:17" x14ac:dyDescent="0.25">
      <c r="A209" s="1" t="s">
        <v>1013</v>
      </c>
      <c r="B209" s="1"/>
      <c r="C209" s="1"/>
      <c r="D209" s="8"/>
      <c r="E209" s="1">
        <v>6</v>
      </c>
      <c r="F209" s="1">
        <v>1</v>
      </c>
      <c r="G209" s="1">
        <v>10</v>
      </c>
      <c r="H209" s="1">
        <v>6</v>
      </c>
      <c r="I209" s="6"/>
      <c r="J209" s="6"/>
      <c r="K209" s="6"/>
      <c r="L209" s="6"/>
      <c r="M209" s="6"/>
      <c r="N209" s="6"/>
      <c r="O209" s="6"/>
      <c r="P209" s="6"/>
      <c r="Q209" s="7">
        <f>SUM(Pasivos[[#This Row],[No vencidas]:[Valor Ajuste Medición Posterior]])</f>
        <v>0</v>
      </c>
    </row>
    <row r="210" spans="1:17" x14ac:dyDescent="0.25">
      <c r="A210" s="1" t="s">
        <v>1013</v>
      </c>
      <c r="B210" s="1"/>
      <c r="C210" s="1"/>
      <c r="D210" s="8"/>
      <c r="E210" s="1">
        <v>6</v>
      </c>
      <c r="F210" s="1">
        <v>1</v>
      </c>
      <c r="G210" s="1">
        <v>10</v>
      </c>
      <c r="H210" s="1">
        <v>6</v>
      </c>
      <c r="I210" s="6"/>
      <c r="J210" s="6"/>
      <c r="K210" s="6"/>
      <c r="L210" s="6"/>
      <c r="M210" s="6"/>
      <c r="N210" s="6"/>
      <c r="O210" s="6"/>
      <c r="P210" s="6"/>
      <c r="Q210" s="7">
        <f>SUM(Pasivos[[#This Row],[No vencidas]:[Valor Ajuste Medición Posterior]])</f>
        <v>0</v>
      </c>
    </row>
    <row r="211" spans="1:17" x14ac:dyDescent="0.25">
      <c r="A211" s="1" t="s">
        <v>1013</v>
      </c>
      <c r="B211" s="1"/>
      <c r="C211" s="1"/>
      <c r="D211" s="8"/>
      <c r="E211" s="1">
        <v>6</v>
      </c>
      <c r="F211" s="1">
        <v>1</v>
      </c>
      <c r="G211" s="1">
        <v>10</v>
      </c>
      <c r="H211" s="1">
        <v>6</v>
      </c>
      <c r="I211" s="6"/>
      <c r="J211" s="6"/>
      <c r="K211" s="6"/>
      <c r="L211" s="6"/>
      <c r="M211" s="6"/>
      <c r="N211" s="6"/>
      <c r="O211" s="6"/>
      <c r="P211" s="6"/>
      <c r="Q211" s="7">
        <f>SUM(Pasivos[[#This Row],[No vencidas]:[Valor Ajuste Medición Posterior]])</f>
        <v>0</v>
      </c>
    </row>
    <row r="212" spans="1:17" x14ac:dyDescent="0.25">
      <c r="A212" s="1" t="s">
        <v>1013</v>
      </c>
      <c r="B212" s="1"/>
      <c r="C212" s="1"/>
      <c r="D212" s="8"/>
      <c r="E212" s="1">
        <v>6</v>
      </c>
      <c r="F212" s="1">
        <v>1</v>
      </c>
      <c r="G212" s="1">
        <v>10</v>
      </c>
      <c r="H212" s="1">
        <v>6</v>
      </c>
      <c r="I212" s="6"/>
      <c r="J212" s="6"/>
      <c r="K212" s="6"/>
      <c r="L212" s="6"/>
      <c r="M212" s="6"/>
      <c r="N212" s="6"/>
      <c r="O212" s="6"/>
      <c r="P212" s="6"/>
      <c r="Q212" s="7">
        <f>SUM(Pasivos[[#This Row],[No vencidas]:[Valor Ajuste Medición Posterior]])</f>
        <v>0</v>
      </c>
    </row>
    <row r="213" spans="1:17" x14ac:dyDescent="0.25">
      <c r="A213" s="1" t="s">
        <v>1013</v>
      </c>
      <c r="B213" s="1"/>
      <c r="C213" s="1"/>
      <c r="D213" s="8"/>
      <c r="E213" s="1">
        <v>6</v>
      </c>
      <c r="F213" s="1">
        <v>1</v>
      </c>
      <c r="G213" s="1">
        <v>10</v>
      </c>
      <c r="H213" s="1">
        <v>6</v>
      </c>
      <c r="I213" s="6"/>
      <c r="J213" s="6"/>
      <c r="K213" s="6"/>
      <c r="L213" s="6"/>
      <c r="M213" s="6"/>
      <c r="N213" s="6"/>
      <c r="O213" s="6"/>
      <c r="P213" s="6"/>
      <c r="Q213" s="7">
        <f>SUM(Pasivos[[#This Row],[No vencidas]:[Valor Ajuste Medición Posterior]])</f>
        <v>0</v>
      </c>
    </row>
    <row r="214" spans="1:17" x14ac:dyDescent="0.25">
      <c r="A214" s="1" t="s">
        <v>1013</v>
      </c>
      <c r="B214" s="1"/>
      <c r="C214" s="1"/>
      <c r="D214" s="8"/>
      <c r="E214" s="1">
        <v>6</v>
      </c>
      <c r="F214" s="1">
        <v>1</v>
      </c>
      <c r="G214" s="1">
        <v>10</v>
      </c>
      <c r="H214" s="1">
        <v>6</v>
      </c>
      <c r="I214" s="6"/>
      <c r="J214" s="6"/>
      <c r="K214" s="6"/>
      <c r="L214" s="6"/>
      <c r="M214" s="6"/>
      <c r="N214" s="6"/>
      <c r="O214" s="6"/>
      <c r="P214" s="6"/>
      <c r="Q214" s="7">
        <f>SUM(Pasivos[[#This Row],[No vencidas]:[Valor Ajuste Medición Posterior]])</f>
        <v>0</v>
      </c>
    </row>
    <row r="215" spans="1:17" x14ac:dyDescent="0.25">
      <c r="A215" s="1" t="s">
        <v>1013</v>
      </c>
      <c r="B215" s="1"/>
      <c r="C215" s="1"/>
      <c r="D215" s="8"/>
      <c r="E215" s="1">
        <v>6</v>
      </c>
      <c r="F215" s="1">
        <v>1</v>
      </c>
      <c r="G215" s="1">
        <v>10</v>
      </c>
      <c r="H215" s="1">
        <v>6</v>
      </c>
      <c r="I215" s="6"/>
      <c r="J215" s="6"/>
      <c r="K215" s="6"/>
      <c r="L215" s="6"/>
      <c r="M215" s="6"/>
      <c r="N215" s="6"/>
      <c r="O215" s="6"/>
      <c r="P215" s="6"/>
      <c r="Q215" s="7">
        <f>SUM(Pasivos[[#This Row],[No vencidas]:[Valor Ajuste Medición Posterior]])</f>
        <v>0</v>
      </c>
    </row>
    <row r="216" spans="1:17" x14ac:dyDescent="0.25">
      <c r="A216" s="1" t="s">
        <v>1013</v>
      </c>
      <c r="B216" s="1"/>
      <c r="C216" s="1"/>
      <c r="D216" s="8"/>
      <c r="E216" s="1">
        <v>6</v>
      </c>
      <c r="F216" s="1">
        <v>1</v>
      </c>
      <c r="G216" s="1">
        <v>10</v>
      </c>
      <c r="H216" s="1">
        <v>6</v>
      </c>
      <c r="I216" s="6"/>
      <c r="J216" s="6"/>
      <c r="K216" s="6"/>
      <c r="L216" s="6"/>
      <c r="M216" s="6"/>
      <c r="N216" s="6"/>
      <c r="O216" s="6"/>
      <c r="P216" s="6"/>
      <c r="Q216" s="7">
        <f>SUM(Pasivos[[#This Row],[No vencidas]:[Valor Ajuste Medición Posterior]])</f>
        <v>0</v>
      </c>
    </row>
    <row r="217" spans="1:17" x14ac:dyDescent="0.25">
      <c r="A217" s="1" t="s">
        <v>1013</v>
      </c>
      <c r="B217" s="1"/>
      <c r="C217" s="1"/>
      <c r="D217" s="8"/>
      <c r="E217" s="1">
        <v>6</v>
      </c>
      <c r="F217" s="1">
        <v>1</v>
      </c>
      <c r="G217" s="1">
        <v>10</v>
      </c>
      <c r="H217" s="1">
        <v>6</v>
      </c>
      <c r="I217" s="6"/>
      <c r="J217" s="6"/>
      <c r="K217" s="6"/>
      <c r="L217" s="6"/>
      <c r="M217" s="6"/>
      <c r="N217" s="6"/>
      <c r="O217" s="6"/>
      <c r="P217" s="6"/>
      <c r="Q217" s="7">
        <f>SUM(Pasivos[[#This Row],[No vencidas]:[Valor Ajuste Medición Posterior]])</f>
        <v>0</v>
      </c>
    </row>
    <row r="218" spans="1:17" x14ac:dyDescent="0.25">
      <c r="A218" s="1" t="s">
        <v>1013</v>
      </c>
      <c r="B218" s="1"/>
      <c r="C218" s="1"/>
      <c r="D218" s="8"/>
      <c r="E218" s="1">
        <v>6</v>
      </c>
      <c r="F218" s="1">
        <v>1</v>
      </c>
      <c r="G218" s="1">
        <v>10</v>
      </c>
      <c r="H218" s="1">
        <v>6</v>
      </c>
      <c r="I218" s="6"/>
      <c r="J218" s="6"/>
      <c r="K218" s="6"/>
      <c r="L218" s="6"/>
      <c r="M218" s="6"/>
      <c r="N218" s="6"/>
      <c r="O218" s="6"/>
      <c r="P218" s="6"/>
      <c r="Q218" s="7">
        <f>SUM(Pasivos[[#This Row],[No vencidas]:[Valor Ajuste Medición Posterior]])</f>
        <v>0</v>
      </c>
    </row>
    <row r="219" spans="1:17" x14ac:dyDescent="0.25">
      <c r="A219" s="1" t="s">
        <v>1013</v>
      </c>
      <c r="B219" s="1"/>
      <c r="C219" s="1"/>
      <c r="D219" s="8"/>
      <c r="E219" s="1">
        <v>6</v>
      </c>
      <c r="F219" s="1">
        <v>1</v>
      </c>
      <c r="G219" s="1">
        <v>10</v>
      </c>
      <c r="H219" s="1">
        <v>6</v>
      </c>
      <c r="I219" s="6"/>
      <c r="J219" s="6"/>
      <c r="K219" s="6"/>
      <c r="L219" s="6"/>
      <c r="M219" s="6"/>
      <c r="N219" s="6"/>
      <c r="O219" s="6"/>
      <c r="P219" s="6"/>
      <c r="Q219" s="7">
        <f>SUM(Pasivos[[#This Row],[No vencidas]:[Valor Ajuste Medición Posterior]])</f>
        <v>0</v>
      </c>
    </row>
    <row r="220" spans="1:17" x14ac:dyDescent="0.25">
      <c r="A220" s="1" t="s">
        <v>1013</v>
      </c>
      <c r="B220" s="1"/>
      <c r="C220" s="1"/>
      <c r="D220" s="8"/>
      <c r="E220" s="1">
        <v>6</v>
      </c>
      <c r="F220" s="1">
        <v>1</v>
      </c>
      <c r="G220" s="1">
        <v>10</v>
      </c>
      <c r="H220" s="1">
        <v>6</v>
      </c>
      <c r="I220" s="6"/>
      <c r="J220" s="6"/>
      <c r="K220" s="6"/>
      <c r="L220" s="6"/>
      <c r="M220" s="6"/>
      <c r="N220" s="6"/>
      <c r="O220" s="6"/>
      <c r="P220" s="6"/>
      <c r="Q220" s="7">
        <f>SUM(Pasivos[[#This Row],[No vencidas]:[Valor Ajuste Medición Posterior]])</f>
        <v>0</v>
      </c>
    </row>
    <row r="221" spans="1:17" x14ac:dyDescent="0.25">
      <c r="A221" s="1" t="s">
        <v>1013</v>
      </c>
      <c r="B221" s="1"/>
      <c r="C221" s="1"/>
      <c r="D221" s="8"/>
      <c r="E221" s="1">
        <v>6</v>
      </c>
      <c r="F221" s="1">
        <v>1</v>
      </c>
      <c r="G221" s="1">
        <v>10</v>
      </c>
      <c r="H221" s="1">
        <v>6</v>
      </c>
      <c r="I221" s="6"/>
      <c r="J221" s="6"/>
      <c r="K221" s="6"/>
      <c r="L221" s="6"/>
      <c r="M221" s="6"/>
      <c r="N221" s="6"/>
      <c r="O221" s="6"/>
      <c r="P221" s="6"/>
      <c r="Q221" s="7">
        <f>SUM(Pasivos[[#This Row],[No vencidas]:[Valor Ajuste Medición Posterior]])</f>
        <v>0</v>
      </c>
    </row>
    <row r="222" spans="1:17" x14ac:dyDescent="0.25">
      <c r="A222" s="1" t="s">
        <v>1013</v>
      </c>
      <c r="B222" s="1"/>
      <c r="C222" s="1"/>
      <c r="D222" s="8"/>
      <c r="E222" s="1">
        <v>6</v>
      </c>
      <c r="F222" s="1">
        <v>1</v>
      </c>
      <c r="G222" s="1">
        <v>10</v>
      </c>
      <c r="H222" s="1">
        <v>6</v>
      </c>
      <c r="I222" s="6"/>
      <c r="J222" s="6"/>
      <c r="K222" s="6"/>
      <c r="L222" s="6"/>
      <c r="M222" s="6"/>
      <c r="N222" s="6"/>
      <c r="O222" s="6"/>
      <c r="P222" s="6"/>
      <c r="Q222" s="7">
        <f>SUM(Pasivos[[#This Row],[No vencidas]:[Valor Ajuste Medición Posterior]])</f>
        <v>0</v>
      </c>
    </row>
    <row r="223" spans="1:17" x14ac:dyDescent="0.25">
      <c r="A223" s="1" t="s">
        <v>1013</v>
      </c>
      <c r="B223" s="1"/>
      <c r="C223" s="1"/>
      <c r="D223" s="8"/>
      <c r="E223" s="1">
        <v>6</v>
      </c>
      <c r="F223" s="1">
        <v>1</v>
      </c>
      <c r="G223" s="1">
        <v>10</v>
      </c>
      <c r="H223" s="1">
        <v>6</v>
      </c>
      <c r="I223" s="6"/>
      <c r="J223" s="6"/>
      <c r="K223" s="6"/>
      <c r="L223" s="6"/>
      <c r="M223" s="6"/>
      <c r="N223" s="6"/>
      <c r="O223" s="6"/>
      <c r="P223" s="6"/>
      <c r="Q223" s="7">
        <f>SUM(Pasivos[[#This Row],[No vencidas]:[Valor Ajuste Medición Posterior]])</f>
        <v>0</v>
      </c>
    </row>
    <row r="224" spans="1:17" x14ac:dyDescent="0.25">
      <c r="A224" s="1" t="s">
        <v>1013</v>
      </c>
      <c r="B224" s="1"/>
      <c r="C224" s="1"/>
      <c r="D224" s="8"/>
      <c r="E224" s="1">
        <v>6</v>
      </c>
      <c r="F224" s="1">
        <v>1</v>
      </c>
      <c r="G224" s="1">
        <v>10</v>
      </c>
      <c r="H224" s="1">
        <v>6</v>
      </c>
      <c r="I224" s="6"/>
      <c r="J224" s="6"/>
      <c r="K224" s="6"/>
      <c r="L224" s="6"/>
      <c r="M224" s="6"/>
      <c r="N224" s="6"/>
      <c r="O224" s="6"/>
      <c r="P224" s="6"/>
      <c r="Q224" s="7">
        <f>SUM(Pasivos[[#This Row],[No vencidas]:[Valor Ajuste Medición Posterior]])</f>
        <v>0</v>
      </c>
    </row>
    <row r="225" spans="1:17" x14ac:dyDescent="0.25">
      <c r="A225" s="1" t="s">
        <v>1013</v>
      </c>
      <c r="B225" s="1"/>
      <c r="C225" s="1"/>
      <c r="D225" s="8"/>
      <c r="E225" s="1">
        <v>6</v>
      </c>
      <c r="F225" s="1">
        <v>1</v>
      </c>
      <c r="G225" s="1">
        <v>10</v>
      </c>
      <c r="H225" s="1">
        <v>6</v>
      </c>
      <c r="I225" s="6"/>
      <c r="J225" s="6"/>
      <c r="K225" s="6"/>
      <c r="L225" s="6"/>
      <c r="M225" s="6"/>
      <c r="N225" s="6"/>
      <c r="O225" s="6"/>
      <c r="P225" s="6"/>
      <c r="Q225" s="7">
        <f>SUM(Pasivos[[#This Row],[No vencidas]:[Valor Ajuste Medición Posterior]])</f>
        <v>0</v>
      </c>
    </row>
    <row r="226" spans="1:17" x14ac:dyDescent="0.25">
      <c r="A226" s="1" t="s">
        <v>1013</v>
      </c>
      <c r="B226" s="1"/>
      <c r="C226" s="1"/>
      <c r="D226" s="8"/>
      <c r="E226" s="1">
        <v>6</v>
      </c>
      <c r="F226" s="1">
        <v>1</v>
      </c>
      <c r="G226" s="1">
        <v>10</v>
      </c>
      <c r="H226" s="1">
        <v>6</v>
      </c>
      <c r="I226" s="6"/>
      <c r="J226" s="6"/>
      <c r="K226" s="6"/>
      <c r="L226" s="6"/>
      <c r="M226" s="6"/>
      <c r="N226" s="6"/>
      <c r="O226" s="6"/>
      <c r="P226" s="6"/>
      <c r="Q226" s="7">
        <f>SUM(Pasivos[[#This Row],[No vencidas]:[Valor Ajuste Medición Posterior]])</f>
        <v>0</v>
      </c>
    </row>
    <row r="227" spans="1:17" x14ac:dyDescent="0.25">
      <c r="A227" s="1" t="s">
        <v>1013</v>
      </c>
      <c r="B227" s="1"/>
      <c r="C227" s="1"/>
      <c r="D227" s="8"/>
      <c r="E227" s="1">
        <v>6</v>
      </c>
      <c r="F227" s="1">
        <v>1</v>
      </c>
      <c r="G227" s="1">
        <v>10</v>
      </c>
      <c r="H227" s="1">
        <v>6</v>
      </c>
      <c r="I227" s="6"/>
      <c r="J227" s="6"/>
      <c r="K227" s="6"/>
      <c r="L227" s="6"/>
      <c r="M227" s="6"/>
      <c r="N227" s="6"/>
      <c r="O227" s="6"/>
      <c r="P227" s="6"/>
      <c r="Q227" s="7">
        <f>SUM(Pasivos[[#This Row],[No vencidas]:[Valor Ajuste Medición Posterior]])</f>
        <v>0</v>
      </c>
    </row>
    <row r="228" spans="1:17" x14ac:dyDescent="0.25">
      <c r="A228" s="1" t="s">
        <v>1013</v>
      </c>
      <c r="B228" s="1"/>
      <c r="C228" s="1"/>
      <c r="D228" s="8"/>
      <c r="E228" s="1">
        <v>6</v>
      </c>
      <c r="F228" s="1">
        <v>1</v>
      </c>
      <c r="G228" s="1">
        <v>10</v>
      </c>
      <c r="H228" s="1">
        <v>6</v>
      </c>
      <c r="I228" s="6"/>
      <c r="J228" s="6"/>
      <c r="K228" s="6"/>
      <c r="L228" s="6"/>
      <c r="M228" s="6"/>
      <c r="N228" s="6"/>
      <c r="O228" s="6"/>
      <c r="P228" s="6"/>
      <c r="Q228" s="7">
        <f>SUM(Pasivos[[#This Row],[No vencidas]:[Valor Ajuste Medición Posterior]])</f>
        <v>0</v>
      </c>
    </row>
    <row r="229" spans="1:17" x14ac:dyDescent="0.25">
      <c r="A229" s="1" t="s">
        <v>1013</v>
      </c>
      <c r="B229" s="1"/>
      <c r="C229" s="1"/>
      <c r="D229" s="8"/>
      <c r="E229" s="1">
        <v>6</v>
      </c>
      <c r="F229" s="1">
        <v>1</v>
      </c>
      <c r="G229" s="1">
        <v>10</v>
      </c>
      <c r="H229" s="1">
        <v>6</v>
      </c>
      <c r="I229" s="6"/>
      <c r="J229" s="6"/>
      <c r="K229" s="6"/>
      <c r="L229" s="6"/>
      <c r="M229" s="6"/>
      <c r="N229" s="6"/>
      <c r="O229" s="6"/>
      <c r="P229" s="6"/>
      <c r="Q229" s="7">
        <f>SUM(Pasivos[[#This Row],[No vencidas]:[Valor Ajuste Medición Posterior]])</f>
        <v>0</v>
      </c>
    </row>
    <row r="230" spans="1:17" x14ac:dyDescent="0.25">
      <c r="A230" s="1" t="s">
        <v>1013</v>
      </c>
      <c r="B230" s="1"/>
      <c r="C230" s="1"/>
      <c r="D230" s="8"/>
      <c r="E230" s="1">
        <v>6</v>
      </c>
      <c r="F230" s="1">
        <v>1</v>
      </c>
      <c r="G230" s="1">
        <v>10</v>
      </c>
      <c r="H230" s="1">
        <v>6</v>
      </c>
      <c r="I230" s="6"/>
      <c r="J230" s="6"/>
      <c r="K230" s="6"/>
      <c r="L230" s="6"/>
      <c r="M230" s="6"/>
      <c r="N230" s="6"/>
      <c r="O230" s="6"/>
      <c r="P230" s="6"/>
      <c r="Q230" s="7">
        <f>SUM(Pasivos[[#This Row],[No vencidas]:[Valor Ajuste Medición Posterior]])</f>
        <v>0</v>
      </c>
    </row>
    <row r="231" spans="1:17" x14ac:dyDescent="0.25">
      <c r="A231" s="1" t="s">
        <v>1013</v>
      </c>
      <c r="B231" s="1"/>
      <c r="C231" s="1"/>
      <c r="D231" s="8"/>
      <c r="E231" s="1">
        <v>6</v>
      </c>
      <c r="F231" s="1">
        <v>1</v>
      </c>
      <c r="G231" s="1">
        <v>10</v>
      </c>
      <c r="H231" s="1">
        <v>6</v>
      </c>
      <c r="I231" s="6"/>
      <c r="J231" s="6"/>
      <c r="K231" s="6"/>
      <c r="L231" s="6"/>
      <c r="M231" s="6"/>
      <c r="N231" s="6"/>
      <c r="O231" s="6"/>
      <c r="P231" s="6"/>
      <c r="Q231" s="7">
        <f>SUM(Pasivos[[#This Row],[No vencidas]:[Valor Ajuste Medición Posterior]])</f>
        <v>0</v>
      </c>
    </row>
    <row r="232" spans="1:17" x14ac:dyDescent="0.25">
      <c r="A232" s="1" t="s">
        <v>1013</v>
      </c>
      <c r="B232" s="1"/>
      <c r="C232" s="1"/>
      <c r="D232" s="8"/>
      <c r="E232" s="1">
        <v>6</v>
      </c>
      <c r="F232" s="1">
        <v>1</v>
      </c>
      <c r="G232" s="1">
        <v>10</v>
      </c>
      <c r="H232" s="1">
        <v>6</v>
      </c>
      <c r="I232" s="6"/>
      <c r="J232" s="6"/>
      <c r="K232" s="6"/>
      <c r="L232" s="6"/>
      <c r="M232" s="6"/>
      <c r="N232" s="6"/>
      <c r="O232" s="6"/>
      <c r="P232" s="6"/>
      <c r="Q232" s="7">
        <f>SUM(Pasivos[[#This Row],[No vencidas]:[Valor Ajuste Medición Posterior]])</f>
        <v>0</v>
      </c>
    </row>
    <row r="233" spans="1:17" x14ac:dyDescent="0.25">
      <c r="A233" s="1" t="s">
        <v>1013</v>
      </c>
      <c r="B233" s="1"/>
      <c r="C233" s="1"/>
      <c r="D233" s="8"/>
      <c r="E233" s="1">
        <v>6</v>
      </c>
      <c r="F233" s="1">
        <v>1</v>
      </c>
      <c r="G233" s="1">
        <v>10</v>
      </c>
      <c r="H233" s="1">
        <v>6</v>
      </c>
      <c r="I233" s="6"/>
      <c r="J233" s="6"/>
      <c r="K233" s="6"/>
      <c r="L233" s="6"/>
      <c r="M233" s="6"/>
      <c r="N233" s="6"/>
      <c r="O233" s="6"/>
      <c r="P233" s="6"/>
      <c r="Q233" s="7">
        <f>SUM(Pasivos[[#This Row],[No vencidas]:[Valor Ajuste Medición Posterior]])</f>
        <v>0</v>
      </c>
    </row>
    <row r="234" spans="1:17" x14ac:dyDescent="0.25">
      <c r="A234" s="1" t="s">
        <v>1013</v>
      </c>
      <c r="B234" s="1"/>
      <c r="C234" s="1"/>
      <c r="D234" s="8"/>
      <c r="E234" s="1">
        <v>6</v>
      </c>
      <c r="F234" s="1">
        <v>1</v>
      </c>
      <c r="G234" s="1">
        <v>10</v>
      </c>
      <c r="H234" s="1">
        <v>6</v>
      </c>
      <c r="I234" s="6"/>
      <c r="J234" s="6"/>
      <c r="K234" s="6"/>
      <c r="L234" s="6"/>
      <c r="M234" s="6"/>
      <c r="N234" s="6"/>
      <c r="O234" s="6"/>
      <c r="P234" s="6"/>
      <c r="Q234" s="7">
        <f>SUM(Pasivos[[#This Row],[No vencidas]:[Valor Ajuste Medición Posterior]])</f>
        <v>0</v>
      </c>
    </row>
    <row r="235" spans="1:17" x14ac:dyDescent="0.25">
      <c r="A235" s="1" t="s">
        <v>1013</v>
      </c>
      <c r="B235" s="1"/>
      <c r="C235" s="1"/>
      <c r="D235" s="8"/>
      <c r="E235" s="1">
        <v>6</v>
      </c>
      <c r="F235" s="1">
        <v>1</v>
      </c>
      <c r="G235" s="1">
        <v>10</v>
      </c>
      <c r="H235" s="1">
        <v>6</v>
      </c>
      <c r="I235" s="6"/>
      <c r="J235" s="6"/>
      <c r="K235" s="6"/>
      <c r="L235" s="6"/>
      <c r="M235" s="6"/>
      <c r="N235" s="6"/>
      <c r="O235" s="6"/>
      <c r="P235" s="6"/>
      <c r="Q235" s="7">
        <f>SUM(Pasivos[[#This Row],[No vencidas]:[Valor Ajuste Medición Posterior]])</f>
        <v>0</v>
      </c>
    </row>
    <row r="236" spans="1:17" x14ac:dyDescent="0.25">
      <c r="A236" s="1" t="s">
        <v>1013</v>
      </c>
      <c r="B236" s="1"/>
      <c r="C236" s="1"/>
      <c r="D236" s="8"/>
      <c r="E236" s="1">
        <v>6</v>
      </c>
      <c r="F236" s="1">
        <v>1</v>
      </c>
      <c r="G236" s="1">
        <v>10</v>
      </c>
      <c r="H236" s="1">
        <v>6</v>
      </c>
      <c r="I236" s="6"/>
      <c r="J236" s="6"/>
      <c r="K236" s="6"/>
      <c r="L236" s="6"/>
      <c r="M236" s="6"/>
      <c r="N236" s="6"/>
      <c r="O236" s="6"/>
      <c r="P236" s="6"/>
      <c r="Q236" s="7">
        <f>SUM(Pasivos[[#This Row],[No vencidas]:[Valor Ajuste Medición Posterior]])</f>
        <v>0</v>
      </c>
    </row>
    <row r="237" spans="1:17" x14ac:dyDescent="0.25">
      <c r="A237" s="1" t="s">
        <v>1013</v>
      </c>
      <c r="B237" s="1"/>
      <c r="C237" s="1"/>
      <c r="D237" s="8"/>
      <c r="E237" s="1">
        <v>6</v>
      </c>
      <c r="F237" s="1">
        <v>1</v>
      </c>
      <c r="G237" s="1">
        <v>10</v>
      </c>
      <c r="H237" s="1">
        <v>6</v>
      </c>
      <c r="I237" s="6"/>
      <c r="J237" s="6"/>
      <c r="K237" s="6"/>
      <c r="L237" s="6"/>
      <c r="M237" s="6"/>
      <c r="N237" s="6"/>
      <c r="O237" s="6"/>
      <c r="P237" s="6"/>
      <c r="Q237" s="7">
        <f>SUM(Pasivos[[#This Row],[No vencidas]:[Valor Ajuste Medición Posterior]])</f>
        <v>0</v>
      </c>
    </row>
    <row r="238" spans="1:17" x14ac:dyDescent="0.25">
      <c r="A238" s="1" t="s">
        <v>1013</v>
      </c>
      <c r="B238" s="1"/>
      <c r="C238" s="1"/>
      <c r="D238" s="8"/>
      <c r="E238" s="1">
        <v>6</v>
      </c>
      <c r="F238" s="1">
        <v>1</v>
      </c>
      <c r="G238" s="1">
        <v>10</v>
      </c>
      <c r="H238" s="1">
        <v>6</v>
      </c>
      <c r="I238" s="6"/>
      <c r="J238" s="6"/>
      <c r="K238" s="6"/>
      <c r="L238" s="6"/>
      <c r="M238" s="6"/>
      <c r="N238" s="6"/>
      <c r="O238" s="6"/>
      <c r="P238" s="6"/>
      <c r="Q238" s="7">
        <f>SUM(Pasivos[[#This Row],[No vencidas]:[Valor Ajuste Medición Posterior]])</f>
        <v>0</v>
      </c>
    </row>
    <row r="239" spans="1:17" x14ac:dyDescent="0.25">
      <c r="A239" s="1" t="s">
        <v>1013</v>
      </c>
      <c r="B239" s="1"/>
      <c r="C239" s="1"/>
      <c r="D239" s="8"/>
      <c r="E239" s="1">
        <v>6</v>
      </c>
      <c r="F239" s="1">
        <v>1</v>
      </c>
      <c r="G239" s="1">
        <v>10</v>
      </c>
      <c r="H239" s="1">
        <v>6</v>
      </c>
      <c r="I239" s="6"/>
      <c r="J239" s="6"/>
      <c r="K239" s="6"/>
      <c r="L239" s="6"/>
      <c r="M239" s="6"/>
      <c r="N239" s="6"/>
      <c r="O239" s="6"/>
      <c r="P239" s="6"/>
      <c r="Q239" s="7">
        <f>SUM(Pasivos[[#This Row],[No vencidas]:[Valor Ajuste Medición Posterior]])</f>
        <v>0</v>
      </c>
    </row>
    <row r="240" spans="1:17" x14ac:dyDescent="0.25">
      <c r="A240" s="1" t="s">
        <v>1013</v>
      </c>
      <c r="B240" s="1"/>
      <c r="C240" s="1"/>
      <c r="D240" s="8"/>
      <c r="E240" s="1">
        <v>6</v>
      </c>
      <c r="F240" s="1">
        <v>1</v>
      </c>
      <c r="G240" s="1">
        <v>10</v>
      </c>
      <c r="H240" s="1">
        <v>6</v>
      </c>
      <c r="I240" s="6"/>
      <c r="J240" s="6"/>
      <c r="K240" s="6"/>
      <c r="L240" s="6"/>
      <c r="M240" s="6"/>
      <c r="N240" s="6"/>
      <c r="O240" s="6"/>
      <c r="P240" s="6"/>
      <c r="Q240" s="7">
        <f>SUM(Pasivos[[#This Row],[No vencidas]:[Valor Ajuste Medición Posterior]])</f>
        <v>0</v>
      </c>
    </row>
    <row r="241" spans="1:17" x14ac:dyDescent="0.25">
      <c r="A241" s="1" t="s">
        <v>1013</v>
      </c>
      <c r="B241" s="1"/>
      <c r="C241" s="1"/>
      <c r="D241" s="8"/>
      <c r="E241" s="1">
        <v>6</v>
      </c>
      <c r="F241" s="1">
        <v>1</v>
      </c>
      <c r="G241" s="1">
        <v>10</v>
      </c>
      <c r="H241" s="1">
        <v>6</v>
      </c>
      <c r="I241" s="6"/>
      <c r="J241" s="6"/>
      <c r="K241" s="6"/>
      <c r="L241" s="6"/>
      <c r="M241" s="6"/>
      <c r="N241" s="6"/>
      <c r="O241" s="6"/>
      <c r="P241" s="6"/>
      <c r="Q241" s="7">
        <f>SUM(Pasivos[[#This Row],[No vencidas]:[Valor Ajuste Medición Posterior]])</f>
        <v>0</v>
      </c>
    </row>
    <row r="242" spans="1:17" x14ac:dyDescent="0.25">
      <c r="A242" s="1" t="s">
        <v>1013</v>
      </c>
      <c r="B242" s="1"/>
      <c r="C242" s="1"/>
      <c r="D242" s="8"/>
      <c r="E242" s="1">
        <v>6</v>
      </c>
      <c r="F242" s="1">
        <v>1</v>
      </c>
      <c r="G242" s="1">
        <v>10</v>
      </c>
      <c r="H242" s="1">
        <v>6</v>
      </c>
      <c r="I242" s="6"/>
      <c r="J242" s="6"/>
      <c r="K242" s="6"/>
      <c r="L242" s="6"/>
      <c r="M242" s="6"/>
      <c r="N242" s="6"/>
      <c r="O242" s="6"/>
      <c r="P242" s="6"/>
      <c r="Q242" s="7">
        <f>SUM(Pasivos[[#This Row],[No vencidas]:[Valor Ajuste Medición Posterior]])</f>
        <v>0</v>
      </c>
    </row>
    <row r="243" spans="1:17" x14ac:dyDescent="0.25">
      <c r="A243" s="1" t="s">
        <v>1013</v>
      </c>
      <c r="B243" s="1"/>
      <c r="C243" s="1"/>
      <c r="D243" s="8"/>
      <c r="E243" s="1">
        <v>6</v>
      </c>
      <c r="F243" s="1">
        <v>1</v>
      </c>
      <c r="G243" s="1">
        <v>10</v>
      </c>
      <c r="H243" s="1">
        <v>6</v>
      </c>
      <c r="I243" s="6"/>
      <c r="J243" s="6"/>
      <c r="K243" s="6"/>
      <c r="L243" s="6"/>
      <c r="M243" s="6"/>
      <c r="N243" s="6"/>
      <c r="O243" s="6"/>
      <c r="P243" s="6"/>
      <c r="Q243" s="7">
        <f>SUM(Pasivos[[#This Row],[No vencidas]:[Valor Ajuste Medición Posterior]])</f>
        <v>0</v>
      </c>
    </row>
    <row r="244" spans="1:17" x14ac:dyDescent="0.25">
      <c r="A244" s="1" t="s">
        <v>1013</v>
      </c>
      <c r="B244" s="1"/>
      <c r="C244" s="1"/>
      <c r="D244" s="8"/>
      <c r="E244" s="1">
        <v>6</v>
      </c>
      <c r="F244" s="1">
        <v>1</v>
      </c>
      <c r="G244" s="1">
        <v>10</v>
      </c>
      <c r="H244" s="1">
        <v>6</v>
      </c>
      <c r="I244" s="6"/>
      <c r="J244" s="6"/>
      <c r="K244" s="6"/>
      <c r="L244" s="6"/>
      <c r="M244" s="6"/>
      <c r="N244" s="6"/>
      <c r="O244" s="6"/>
      <c r="P244" s="6"/>
      <c r="Q244" s="7">
        <f>SUM(Pasivos[[#This Row],[No vencidas]:[Valor Ajuste Medición Posterior]])</f>
        <v>0</v>
      </c>
    </row>
    <row r="245" spans="1:17" x14ac:dyDescent="0.25">
      <c r="A245" s="1" t="s">
        <v>1013</v>
      </c>
      <c r="B245" s="1"/>
      <c r="C245" s="1"/>
      <c r="D245" s="8"/>
      <c r="E245" s="1">
        <v>6</v>
      </c>
      <c r="F245" s="1">
        <v>1</v>
      </c>
      <c r="G245" s="1">
        <v>10</v>
      </c>
      <c r="H245" s="1">
        <v>6</v>
      </c>
      <c r="I245" s="6"/>
      <c r="J245" s="6"/>
      <c r="K245" s="6"/>
      <c r="L245" s="6"/>
      <c r="M245" s="6"/>
      <c r="N245" s="6"/>
      <c r="O245" s="6"/>
      <c r="P245" s="6"/>
      <c r="Q245" s="7">
        <f>SUM(Pasivos[[#This Row],[No vencidas]:[Valor Ajuste Medición Posterior]])</f>
        <v>0</v>
      </c>
    </row>
    <row r="246" spans="1:17" x14ac:dyDescent="0.25">
      <c r="A246" s="1" t="s">
        <v>1013</v>
      </c>
      <c r="B246" s="1"/>
      <c r="C246" s="1"/>
      <c r="D246" s="8"/>
      <c r="E246" s="1">
        <v>6</v>
      </c>
      <c r="F246" s="1">
        <v>1</v>
      </c>
      <c r="G246" s="1">
        <v>10</v>
      </c>
      <c r="H246" s="1">
        <v>6</v>
      </c>
      <c r="I246" s="6"/>
      <c r="J246" s="6"/>
      <c r="K246" s="6"/>
      <c r="L246" s="6"/>
      <c r="M246" s="6"/>
      <c r="N246" s="6"/>
      <c r="O246" s="6"/>
      <c r="P246" s="6"/>
      <c r="Q246" s="7">
        <f>SUM(Pasivos[[#This Row],[No vencidas]:[Valor Ajuste Medición Posterior]])</f>
        <v>0</v>
      </c>
    </row>
    <row r="247" spans="1:17" x14ac:dyDescent="0.25">
      <c r="A247" s="1" t="s">
        <v>1013</v>
      </c>
      <c r="B247" s="1"/>
      <c r="C247" s="1"/>
      <c r="D247" s="8"/>
      <c r="E247" s="1">
        <v>6</v>
      </c>
      <c r="F247" s="1">
        <v>1</v>
      </c>
      <c r="G247" s="1">
        <v>10</v>
      </c>
      <c r="H247" s="1">
        <v>6</v>
      </c>
      <c r="I247" s="6"/>
      <c r="J247" s="6"/>
      <c r="K247" s="6"/>
      <c r="L247" s="6"/>
      <c r="M247" s="6"/>
      <c r="N247" s="6"/>
      <c r="O247" s="6"/>
      <c r="P247" s="6"/>
      <c r="Q247" s="7">
        <f>SUM(Pasivos[[#This Row],[No vencidas]:[Valor Ajuste Medición Posterior]])</f>
        <v>0</v>
      </c>
    </row>
    <row r="248" spans="1:17" x14ac:dyDescent="0.25">
      <c r="A248" s="1" t="s">
        <v>1013</v>
      </c>
      <c r="B248" s="1"/>
      <c r="C248" s="1"/>
      <c r="D248" s="8"/>
      <c r="E248" s="1">
        <v>6</v>
      </c>
      <c r="F248" s="1">
        <v>1</v>
      </c>
      <c r="G248" s="1">
        <v>10</v>
      </c>
      <c r="H248" s="1">
        <v>6</v>
      </c>
      <c r="I248" s="6"/>
      <c r="J248" s="6"/>
      <c r="K248" s="6"/>
      <c r="L248" s="6"/>
      <c r="M248" s="6"/>
      <c r="N248" s="6"/>
      <c r="O248" s="6"/>
      <c r="P248" s="6"/>
      <c r="Q248" s="7">
        <f>SUM(Pasivos[[#This Row],[No vencidas]:[Valor Ajuste Medición Posterior]])</f>
        <v>0</v>
      </c>
    </row>
    <row r="249" spans="1:17" x14ac:dyDescent="0.25">
      <c r="A249" s="1" t="s">
        <v>1013</v>
      </c>
      <c r="B249" s="1"/>
      <c r="C249" s="1"/>
      <c r="D249" s="8"/>
      <c r="E249" s="1">
        <v>6</v>
      </c>
      <c r="F249" s="1">
        <v>1</v>
      </c>
      <c r="G249" s="1">
        <v>10</v>
      </c>
      <c r="H249" s="1">
        <v>6</v>
      </c>
      <c r="I249" s="6"/>
      <c r="J249" s="6"/>
      <c r="K249" s="6"/>
      <c r="L249" s="6"/>
      <c r="M249" s="6"/>
      <c r="N249" s="6"/>
      <c r="O249" s="6"/>
      <c r="P249" s="6"/>
      <c r="Q249" s="7">
        <f>SUM(Pasivos[[#This Row],[No vencidas]:[Valor Ajuste Medición Posterior]])</f>
        <v>0</v>
      </c>
    </row>
    <row r="250" spans="1:17" x14ac:dyDescent="0.25">
      <c r="A250" s="1" t="s">
        <v>1013</v>
      </c>
      <c r="B250" s="1"/>
      <c r="C250" s="1"/>
      <c r="D250" s="8"/>
      <c r="E250" s="1">
        <v>6</v>
      </c>
      <c r="F250" s="1">
        <v>1</v>
      </c>
      <c r="G250" s="1">
        <v>10</v>
      </c>
      <c r="H250" s="1">
        <v>6</v>
      </c>
      <c r="I250" s="6"/>
      <c r="J250" s="6"/>
      <c r="K250" s="6"/>
      <c r="L250" s="6"/>
      <c r="M250" s="6"/>
      <c r="N250" s="6"/>
      <c r="O250" s="6"/>
      <c r="P250" s="6"/>
      <c r="Q250" s="7">
        <f>SUM(Pasivos[[#This Row],[No vencidas]:[Valor Ajuste Medición Posterior]])</f>
        <v>0</v>
      </c>
    </row>
    <row r="251" spans="1:17" x14ac:dyDescent="0.25">
      <c r="A251" s="1" t="s">
        <v>1013</v>
      </c>
      <c r="B251" s="1"/>
      <c r="C251" s="1"/>
      <c r="D251" s="8"/>
      <c r="E251" s="1">
        <v>6</v>
      </c>
      <c r="F251" s="1">
        <v>1</v>
      </c>
      <c r="G251" s="1">
        <v>10</v>
      </c>
      <c r="H251" s="1">
        <v>6</v>
      </c>
      <c r="I251" s="6"/>
      <c r="J251" s="6"/>
      <c r="K251" s="6"/>
      <c r="L251" s="6"/>
      <c r="M251" s="6"/>
      <c r="N251" s="6"/>
      <c r="O251" s="6"/>
      <c r="P251" s="6"/>
      <c r="Q251" s="7">
        <f>SUM(Pasivos[[#This Row],[No vencidas]:[Valor Ajuste Medición Posterior]])</f>
        <v>0</v>
      </c>
    </row>
    <row r="252" spans="1:17" x14ac:dyDescent="0.25">
      <c r="A252" s="1" t="s">
        <v>1013</v>
      </c>
      <c r="B252" s="1"/>
      <c r="C252" s="1"/>
      <c r="D252" s="8"/>
      <c r="E252" s="1">
        <v>6</v>
      </c>
      <c r="F252" s="1">
        <v>1</v>
      </c>
      <c r="G252" s="1">
        <v>10</v>
      </c>
      <c r="H252" s="1">
        <v>6</v>
      </c>
      <c r="I252" s="6"/>
      <c r="J252" s="6"/>
      <c r="K252" s="6"/>
      <c r="L252" s="6"/>
      <c r="M252" s="6"/>
      <c r="N252" s="6"/>
      <c r="O252" s="6"/>
      <c r="P252" s="6"/>
      <c r="Q252" s="7">
        <f>SUM(Pasivos[[#This Row],[No vencidas]:[Valor Ajuste Medición Posterior]])</f>
        <v>0</v>
      </c>
    </row>
    <row r="253" spans="1:17" x14ac:dyDescent="0.25">
      <c r="A253" s="1" t="s">
        <v>1013</v>
      </c>
      <c r="B253" s="1"/>
      <c r="C253" s="1"/>
      <c r="D253" s="8"/>
      <c r="E253" s="1">
        <v>6</v>
      </c>
      <c r="F253" s="1">
        <v>1</v>
      </c>
      <c r="G253" s="1">
        <v>10</v>
      </c>
      <c r="H253" s="1">
        <v>6</v>
      </c>
      <c r="I253" s="6"/>
      <c r="J253" s="6"/>
      <c r="K253" s="6"/>
      <c r="L253" s="6"/>
      <c r="M253" s="6"/>
      <c r="N253" s="6"/>
      <c r="O253" s="6"/>
      <c r="P253" s="6"/>
      <c r="Q253" s="7">
        <f>SUM(Pasivos[[#This Row],[No vencidas]:[Valor Ajuste Medición Posterior]])</f>
        <v>0</v>
      </c>
    </row>
    <row r="254" spans="1:17" x14ac:dyDescent="0.25">
      <c r="A254" s="1" t="s">
        <v>1013</v>
      </c>
      <c r="B254" s="1"/>
      <c r="C254" s="1"/>
      <c r="D254" s="8"/>
      <c r="E254" s="1">
        <v>6</v>
      </c>
      <c r="F254" s="1">
        <v>1</v>
      </c>
      <c r="G254" s="1">
        <v>10</v>
      </c>
      <c r="H254" s="1">
        <v>6</v>
      </c>
      <c r="I254" s="6"/>
      <c r="J254" s="6"/>
      <c r="K254" s="6"/>
      <c r="L254" s="6"/>
      <c r="M254" s="6"/>
      <c r="N254" s="6"/>
      <c r="O254" s="6"/>
      <c r="P254" s="6"/>
      <c r="Q254" s="7">
        <f>SUM(Pasivos[[#This Row],[No vencidas]:[Valor Ajuste Medición Posterior]])</f>
        <v>0</v>
      </c>
    </row>
    <row r="255" spans="1:17" x14ac:dyDescent="0.25">
      <c r="A255" s="1" t="s">
        <v>1013</v>
      </c>
      <c r="B255" s="1"/>
      <c r="C255" s="1"/>
      <c r="D255" s="8"/>
      <c r="E255" s="1">
        <v>6</v>
      </c>
      <c r="F255" s="1">
        <v>1</v>
      </c>
      <c r="G255" s="1">
        <v>10</v>
      </c>
      <c r="H255" s="1">
        <v>6</v>
      </c>
      <c r="I255" s="6"/>
      <c r="J255" s="6"/>
      <c r="K255" s="6"/>
      <c r="L255" s="6"/>
      <c r="M255" s="6"/>
      <c r="N255" s="6"/>
      <c r="O255" s="6"/>
      <c r="P255" s="6"/>
      <c r="Q255" s="7">
        <f>SUM(Pasivos[[#This Row],[No vencidas]:[Valor Ajuste Medición Posterior]])</f>
        <v>0</v>
      </c>
    </row>
    <row r="256" spans="1:17" x14ac:dyDescent="0.25">
      <c r="A256" s="1" t="s">
        <v>1013</v>
      </c>
      <c r="B256" s="1"/>
      <c r="C256" s="1"/>
      <c r="D256" s="8"/>
      <c r="E256" s="1">
        <v>6</v>
      </c>
      <c r="F256" s="1">
        <v>1</v>
      </c>
      <c r="G256" s="1">
        <v>10</v>
      </c>
      <c r="H256" s="1">
        <v>6</v>
      </c>
      <c r="I256" s="6"/>
      <c r="J256" s="6"/>
      <c r="K256" s="6"/>
      <c r="L256" s="6"/>
      <c r="M256" s="6"/>
      <c r="N256" s="6"/>
      <c r="O256" s="6"/>
      <c r="P256" s="6"/>
      <c r="Q256" s="7">
        <f>SUM(Pasivos[[#This Row],[No vencidas]:[Valor Ajuste Medición Posterior]])</f>
        <v>0</v>
      </c>
    </row>
    <row r="257" spans="1:17" x14ac:dyDescent="0.25">
      <c r="A257" s="1" t="s">
        <v>1013</v>
      </c>
      <c r="B257" s="1"/>
      <c r="C257" s="1"/>
      <c r="D257" s="8"/>
      <c r="E257" s="1">
        <v>6</v>
      </c>
      <c r="F257" s="1">
        <v>1</v>
      </c>
      <c r="G257" s="1">
        <v>10</v>
      </c>
      <c r="H257" s="1">
        <v>6</v>
      </c>
      <c r="I257" s="6"/>
      <c r="J257" s="6"/>
      <c r="K257" s="6"/>
      <c r="L257" s="6"/>
      <c r="M257" s="6"/>
      <c r="N257" s="6"/>
      <c r="O257" s="6"/>
      <c r="P257" s="6"/>
      <c r="Q257" s="7">
        <f>SUM(Pasivos[[#This Row],[No vencidas]:[Valor Ajuste Medición Posterior]])</f>
        <v>0</v>
      </c>
    </row>
    <row r="258" spans="1:17" x14ac:dyDescent="0.25">
      <c r="A258" s="1" t="s">
        <v>1013</v>
      </c>
      <c r="B258" s="1"/>
      <c r="C258" s="1"/>
      <c r="D258" s="8"/>
      <c r="E258" s="1">
        <v>6</v>
      </c>
      <c r="F258" s="1">
        <v>1</v>
      </c>
      <c r="G258" s="1">
        <v>10</v>
      </c>
      <c r="H258" s="1">
        <v>6</v>
      </c>
      <c r="I258" s="6"/>
      <c r="J258" s="6"/>
      <c r="K258" s="6"/>
      <c r="L258" s="6"/>
      <c r="M258" s="6"/>
      <c r="N258" s="6"/>
      <c r="O258" s="6"/>
      <c r="P258" s="6"/>
      <c r="Q258" s="7">
        <f>SUM(Pasivos[[#This Row],[No vencidas]:[Valor Ajuste Medición Posterior]])</f>
        <v>0</v>
      </c>
    </row>
    <row r="259" spans="1:17" x14ac:dyDescent="0.25">
      <c r="A259" s="1" t="s">
        <v>1013</v>
      </c>
      <c r="B259" s="1"/>
      <c r="C259" s="1"/>
      <c r="D259" s="8"/>
      <c r="E259" s="1">
        <v>6</v>
      </c>
      <c r="F259" s="1">
        <v>1</v>
      </c>
      <c r="G259" s="1">
        <v>10</v>
      </c>
      <c r="H259" s="1">
        <v>6</v>
      </c>
      <c r="I259" s="6"/>
      <c r="J259" s="6"/>
      <c r="K259" s="6"/>
      <c r="L259" s="6"/>
      <c r="M259" s="6"/>
      <c r="N259" s="6"/>
      <c r="O259" s="6"/>
      <c r="P259" s="6"/>
      <c r="Q259" s="7">
        <f>SUM(Pasivos[[#This Row],[No vencidas]:[Valor Ajuste Medición Posterior]])</f>
        <v>0</v>
      </c>
    </row>
    <row r="260" spans="1:17" x14ac:dyDescent="0.25">
      <c r="A260" s="1" t="s">
        <v>1013</v>
      </c>
      <c r="B260" s="1"/>
      <c r="C260" s="1"/>
      <c r="D260" s="8"/>
      <c r="E260" s="1">
        <v>6</v>
      </c>
      <c r="F260" s="1">
        <v>1</v>
      </c>
      <c r="G260" s="1">
        <v>10</v>
      </c>
      <c r="H260" s="1">
        <v>6</v>
      </c>
      <c r="I260" s="6"/>
      <c r="J260" s="6"/>
      <c r="K260" s="6"/>
      <c r="L260" s="6"/>
      <c r="M260" s="6"/>
      <c r="N260" s="6"/>
      <c r="O260" s="6"/>
      <c r="P260" s="6"/>
      <c r="Q260" s="7">
        <f>SUM(Pasivos[[#This Row],[No vencidas]:[Valor Ajuste Medición Posterior]])</f>
        <v>0</v>
      </c>
    </row>
    <row r="261" spans="1:17" x14ac:dyDescent="0.25">
      <c r="A261" s="1" t="s">
        <v>1013</v>
      </c>
      <c r="B261" s="1"/>
      <c r="C261" s="1"/>
      <c r="D261" s="8"/>
      <c r="E261" s="1">
        <v>6</v>
      </c>
      <c r="F261" s="1">
        <v>1</v>
      </c>
      <c r="G261" s="1">
        <v>10</v>
      </c>
      <c r="H261" s="1">
        <v>6</v>
      </c>
      <c r="I261" s="6"/>
      <c r="J261" s="6"/>
      <c r="K261" s="6"/>
      <c r="L261" s="6"/>
      <c r="M261" s="6"/>
      <c r="N261" s="6"/>
      <c r="O261" s="6"/>
      <c r="P261" s="6"/>
      <c r="Q261" s="7">
        <f>SUM(Pasivos[[#This Row],[No vencidas]:[Valor Ajuste Medición Posterior]])</f>
        <v>0</v>
      </c>
    </row>
    <row r="262" spans="1:17" x14ac:dyDescent="0.25">
      <c r="A262" s="1" t="s">
        <v>1013</v>
      </c>
      <c r="B262" s="1"/>
      <c r="C262" s="1"/>
      <c r="D262" s="8"/>
      <c r="E262" s="1">
        <v>6</v>
      </c>
      <c r="F262" s="1">
        <v>1</v>
      </c>
      <c r="G262" s="1">
        <v>10</v>
      </c>
      <c r="H262" s="1">
        <v>6</v>
      </c>
      <c r="I262" s="6"/>
      <c r="J262" s="6"/>
      <c r="K262" s="6"/>
      <c r="L262" s="6"/>
      <c r="M262" s="6"/>
      <c r="N262" s="6"/>
      <c r="O262" s="6"/>
      <c r="P262" s="6"/>
      <c r="Q262" s="7">
        <f>SUM(Pasivos[[#This Row],[No vencidas]:[Valor Ajuste Medición Posterior]])</f>
        <v>0</v>
      </c>
    </row>
    <row r="263" spans="1:17" x14ac:dyDescent="0.25">
      <c r="A263" s="1" t="s">
        <v>1013</v>
      </c>
      <c r="B263" s="1"/>
      <c r="C263" s="1"/>
      <c r="D263" s="8"/>
      <c r="E263" s="1">
        <v>6</v>
      </c>
      <c r="F263" s="1">
        <v>1</v>
      </c>
      <c r="G263" s="1">
        <v>10</v>
      </c>
      <c r="H263" s="1">
        <v>6</v>
      </c>
      <c r="I263" s="6"/>
      <c r="J263" s="6"/>
      <c r="K263" s="6"/>
      <c r="L263" s="6"/>
      <c r="M263" s="6"/>
      <c r="N263" s="6"/>
      <c r="O263" s="6"/>
      <c r="P263" s="6"/>
      <c r="Q263" s="7">
        <f>SUM(Pasivos[[#This Row],[No vencidas]:[Valor Ajuste Medición Posterior]])</f>
        <v>0</v>
      </c>
    </row>
    <row r="264" spans="1:17" x14ac:dyDescent="0.25">
      <c r="A264" s="1" t="s">
        <v>1013</v>
      </c>
      <c r="B264" s="1"/>
      <c r="C264" s="1"/>
      <c r="D264" s="8"/>
      <c r="E264" s="1">
        <v>6</v>
      </c>
      <c r="F264" s="1">
        <v>1</v>
      </c>
      <c r="G264" s="1">
        <v>10</v>
      </c>
      <c r="H264" s="1">
        <v>6</v>
      </c>
      <c r="I264" s="6"/>
      <c r="J264" s="6"/>
      <c r="K264" s="6"/>
      <c r="L264" s="6"/>
      <c r="M264" s="6"/>
      <c r="N264" s="6"/>
      <c r="O264" s="6"/>
      <c r="P264" s="6"/>
      <c r="Q264" s="7">
        <f>SUM(Pasivos[[#This Row],[No vencidas]:[Valor Ajuste Medición Posterior]])</f>
        <v>0</v>
      </c>
    </row>
    <row r="265" spans="1:17" x14ac:dyDescent="0.25">
      <c r="A265" s="1" t="s">
        <v>1013</v>
      </c>
      <c r="B265" s="1"/>
      <c r="C265" s="1"/>
      <c r="D265" s="8"/>
      <c r="E265" s="1">
        <v>6</v>
      </c>
      <c r="F265" s="1">
        <v>1</v>
      </c>
      <c r="G265" s="1">
        <v>10</v>
      </c>
      <c r="H265" s="1">
        <v>6</v>
      </c>
      <c r="I265" s="6"/>
      <c r="J265" s="6"/>
      <c r="K265" s="6"/>
      <c r="L265" s="6"/>
      <c r="M265" s="6"/>
      <c r="N265" s="6"/>
      <c r="O265" s="6"/>
      <c r="P265" s="6"/>
      <c r="Q265" s="7">
        <f>SUM(Pasivos[[#This Row],[No vencidas]:[Valor Ajuste Medición Posterior]])</f>
        <v>0</v>
      </c>
    </row>
    <row r="266" spans="1:17" x14ac:dyDescent="0.25">
      <c r="A266" s="1" t="s">
        <v>1013</v>
      </c>
      <c r="B266" s="1"/>
      <c r="C266" s="1"/>
      <c r="D266" s="8"/>
      <c r="E266" s="1">
        <v>6</v>
      </c>
      <c r="F266" s="1">
        <v>1</v>
      </c>
      <c r="G266" s="1">
        <v>10</v>
      </c>
      <c r="H266" s="1">
        <v>6</v>
      </c>
      <c r="I266" s="6"/>
      <c r="J266" s="6"/>
      <c r="K266" s="6"/>
      <c r="L266" s="6"/>
      <c r="M266" s="6"/>
      <c r="N266" s="6"/>
      <c r="O266" s="6"/>
      <c r="P266" s="6"/>
      <c r="Q266" s="7">
        <f>SUM(Pasivos[[#This Row],[No vencidas]:[Valor Ajuste Medición Posterior]])</f>
        <v>0</v>
      </c>
    </row>
    <row r="267" spans="1:17" x14ac:dyDescent="0.25">
      <c r="A267" s="1" t="s">
        <v>1013</v>
      </c>
      <c r="B267" s="1"/>
      <c r="C267" s="1"/>
      <c r="D267" s="8"/>
      <c r="E267" s="1">
        <v>6</v>
      </c>
      <c r="F267" s="1">
        <v>1</v>
      </c>
      <c r="G267" s="1">
        <v>10</v>
      </c>
      <c r="H267" s="1">
        <v>6</v>
      </c>
      <c r="I267" s="6"/>
      <c r="J267" s="6"/>
      <c r="K267" s="6"/>
      <c r="L267" s="6"/>
      <c r="M267" s="6"/>
      <c r="N267" s="6"/>
      <c r="O267" s="6"/>
      <c r="P267" s="6"/>
      <c r="Q267" s="7">
        <f>SUM(Pasivos[[#This Row],[No vencidas]:[Valor Ajuste Medición Posterior]])</f>
        <v>0</v>
      </c>
    </row>
    <row r="268" spans="1:17" x14ac:dyDescent="0.25">
      <c r="A268" s="1" t="s">
        <v>1013</v>
      </c>
      <c r="B268" s="1"/>
      <c r="C268" s="1"/>
      <c r="D268" s="8"/>
      <c r="E268" s="1">
        <v>6</v>
      </c>
      <c r="F268" s="1">
        <v>1</v>
      </c>
      <c r="G268" s="1">
        <v>10</v>
      </c>
      <c r="H268" s="1">
        <v>6</v>
      </c>
      <c r="I268" s="6"/>
      <c r="J268" s="6"/>
      <c r="K268" s="6"/>
      <c r="L268" s="6"/>
      <c r="M268" s="6"/>
      <c r="N268" s="6"/>
      <c r="O268" s="6"/>
      <c r="P268" s="6"/>
      <c r="Q268" s="7">
        <f>SUM(Pasivos[[#This Row],[No vencidas]:[Valor Ajuste Medición Posterior]])</f>
        <v>0</v>
      </c>
    </row>
    <row r="269" spans="1:17" x14ac:dyDescent="0.25">
      <c r="A269" s="1" t="s">
        <v>1013</v>
      </c>
      <c r="B269" s="1"/>
      <c r="C269" s="1"/>
      <c r="D269" s="8"/>
      <c r="E269" s="1">
        <v>6</v>
      </c>
      <c r="F269" s="1">
        <v>1</v>
      </c>
      <c r="G269" s="1">
        <v>10</v>
      </c>
      <c r="H269" s="1">
        <v>6</v>
      </c>
      <c r="I269" s="6"/>
      <c r="J269" s="6"/>
      <c r="K269" s="6"/>
      <c r="L269" s="6"/>
      <c r="M269" s="6"/>
      <c r="N269" s="6"/>
      <c r="O269" s="6"/>
      <c r="P269" s="6"/>
      <c r="Q269" s="7">
        <f>SUM(Pasivos[[#This Row],[No vencidas]:[Valor Ajuste Medición Posterior]])</f>
        <v>0</v>
      </c>
    </row>
    <row r="270" spans="1:17" x14ac:dyDescent="0.25">
      <c r="A270" s="1" t="s">
        <v>1013</v>
      </c>
      <c r="B270" s="1"/>
      <c r="C270" s="1"/>
      <c r="D270" s="8"/>
      <c r="E270" s="1">
        <v>6</v>
      </c>
      <c r="F270" s="1">
        <v>1</v>
      </c>
      <c r="G270" s="1">
        <v>10</v>
      </c>
      <c r="H270" s="1">
        <v>6</v>
      </c>
      <c r="I270" s="6"/>
      <c r="J270" s="6"/>
      <c r="K270" s="6"/>
      <c r="L270" s="6"/>
      <c r="M270" s="6"/>
      <c r="N270" s="6"/>
      <c r="O270" s="6"/>
      <c r="P270" s="6"/>
      <c r="Q270" s="7">
        <f>SUM(Pasivos[[#This Row],[No vencidas]:[Valor Ajuste Medición Posterior]])</f>
        <v>0</v>
      </c>
    </row>
    <row r="271" spans="1:17" x14ac:dyDescent="0.25">
      <c r="A271" s="1" t="s">
        <v>1013</v>
      </c>
      <c r="B271" s="1"/>
      <c r="C271" s="1"/>
      <c r="D271" s="8"/>
      <c r="E271" s="1">
        <v>6</v>
      </c>
      <c r="F271" s="1">
        <v>1</v>
      </c>
      <c r="G271" s="1">
        <v>10</v>
      </c>
      <c r="H271" s="1">
        <v>6</v>
      </c>
      <c r="I271" s="6"/>
      <c r="J271" s="6"/>
      <c r="K271" s="6"/>
      <c r="L271" s="6"/>
      <c r="M271" s="6"/>
      <c r="N271" s="6"/>
      <c r="O271" s="6"/>
      <c r="P271" s="6"/>
      <c r="Q271" s="7">
        <f>SUM(Pasivos[[#This Row],[No vencidas]:[Valor Ajuste Medición Posterior]])</f>
        <v>0</v>
      </c>
    </row>
    <row r="272" spans="1:17" x14ac:dyDescent="0.25">
      <c r="A272" s="1" t="s">
        <v>1013</v>
      </c>
      <c r="B272" s="1"/>
      <c r="C272" s="1"/>
      <c r="D272" s="8"/>
      <c r="E272" s="1">
        <v>6</v>
      </c>
      <c r="F272" s="1">
        <v>1</v>
      </c>
      <c r="G272" s="1">
        <v>10</v>
      </c>
      <c r="H272" s="1">
        <v>6</v>
      </c>
      <c r="I272" s="6"/>
      <c r="J272" s="6"/>
      <c r="K272" s="6"/>
      <c r="L272" s="6"/>
      <c r="M272" s="6"/>
      <c r="N272" s="6"/>
      <c r="O272" s="6"/>
      <c r="P272" s="6"/>
      <c r="Q272" s="7">
        <f>SUM(Pasivos[[#This Row],[No vencidas]:[Valor Ajuste Medición Posterior]])</f>
        <v>0</v>
      </c>
    </row>
    <row r="273" spans="1:17" x14ac:dyDescent="0.25">
      <c r="A273" s="1" t="s">
        <v>1013</v>
      </c>
      <c r="B273" s="1"/>
      <c r="C273" s="1"/>
      <c r="D273" s="8"/>
      <c r="E273" s="1">
        <v>6</v>
      </c>
      <c r="F273" s="1">
        <v>1</v>
      </c>
      <c r="G273" s="1">
        <v>10</v>
      </c>
      <c r="H273" s="1">
        <v>6</v>
      </c>
      <c r="I273" s="6"/>
      <c r="J273" s="6"/>
      <c r="K273" s="6"/>
      <c r="L273" s="6"/>
      <c r="M273" s="6"/>
      <c r="N273" s="6"/>
      <c r="O273" s="6"/>
      <c r="P273" s="6"/>
      <c r="Q273" s="7">
        <f>SUM(Pasivos[[#This Row],[No vencidas]:[Valor Ajuste Medición Posterior]])</f>
        <v>0</v>
      </c>
    </row>
    <row r="274" spans="1:17" x14ac:dyDescent="0.25">
      <c r="A274" s="1" t="s">
        <v>1013</v>
      </c>
      <c r="B274" s="1"/>
      <c r="C274" s="1"/>
      <c r="D274" s="8"/>
      <c r="E274" s="1">
        <v>6</v>
      </c>
      <c r="F274" s="1">
        <v>1</v>
      </c>
      <c r="G274" s="1">
        <v>10</v>
      </c>
      <c r="H274" s="1">
        <v>6</v>
      </c>
      <c r="I274" s="6"/>
      <c r="J274" s="6"/>
      <c r="K274" s="6"/>
      <c r="L274" s="6"/>
      <c r="M274" s="6"/>
      <c r="N274" s="6"/>
      <c r="O274" s="6"/>
      <c r="P274" s="6"/>
      <c r="Q274" s="7">
        <f>SUM(Pasivos[[#This Row],[No vencidas]:[Valor Ajuste Medición Posterior]])</f>
        <v>0</v>
      </c>
    </row>
    <row r="275" spans="1:17" x14ac:dyDescent="0.25">
      <c r="A275" s="1" t="s">
        <v>1013</v>
      </c>
      <c r="B275" s="1"/>
      <c r="C275" s="1"/>
      <c r="D275" s="8"/>
      <c r="E275" s="1">
        <v>6</v>
      </c>
      <c r="F275" s="1">
        <v>1</v>
      </c>
      <c r="G275" s="1">
        <v>10</v>
      </c>
      <c r="H275" s="1">
        <v>6</v>
      </c>
      <c r="I275" s="6"/>
      <c r="J275" s="6"/>
      <c r="K275" s="6"/>
      <c r="L275" s="6"/>
      <c r="M275" s="6"/>
      <c r="N275" s="6"/>
      <c r="O275" s="6"/>
      <c r="P275" s="6"/>
      <c r="Q275" s="7">
        <f>SUM(Pasivos[[#This Row],[No vencidas]:[Valor Ajuste Medición Posterior]])</f>
        <v>0</v>
      </c>
    </row>
    <row r="276" spans="1:17" x14ac:dyDescent="0.25">
      <c r="A276" s="1" t="s">
        <v>1013</v>
      </c>
      <c r="B276" s="1"/>
      <c r="C276" s="1"/>
      <c r="D276" s="8"/>
      <c r="E276" s="1">
        <v>6</v>
      </c>
      <c r="F276" s="1">
        <v>1</v>
      </c>
      <c r="G276" s="1">
        <v>10</v>
      </c>
      <c r="H276" s="1">
        <v>6</v>
      </c>
      <c r="I276" s="6"/>
      <c r="J276" s="6"/>
      <c r="K276" s="6"/>
      <c r="L276" s="6"/>
      <c r="M276" s="6"/>
      <c r="N276" s="6"/>
      <c r="O276" s="6"/>
      <c r="P276" s="6"/>
      <c r="Q276" s="7">
        <f>SUM(Pasivos[[#This Row],[No vencidas]:[Valor Ajuste Medición Posterior]])</f>
        <v>0</v>
      </c>
    </row>
    <row r="277" spans="1:17" x14ac:dyDescent="0.25">
      <c r="A277" s="1" t="s">
        <v>1013</v>
      </c>
      <c r="B277" s="1"/>
      <c r="C277" s="1"/>
      <c r="D277" s="8"/>
      <c r="E277" s="1">
        <v>6</v>
      </c>
      <c r="F277" s="1">
        <v>1</v>
      </c>
      <c r="G277" s="1">
        <v>10</v>
      </c>
      <c r="H277" s="1">
        <v>6</v>
      </c>
      <c r="I277" s="6"/>
      <c r="J277" s="6"/>
      <c r="K277" s="6"/>
      <c r="L277" s="6"/>
      <c r="M277" s="6"/>
      <c r="N277" s="6"/>
      <c r="O277" s="6"/>
      <c r="P277" s="6"/>
      <c r="Q277" s="7">
        <f>SUM(Pasivos[[#This Row],[No vencidas]:[Valor Ajuste Medición Posterior]])</f>
        <v>0</v>
      </c>
    </row>
    <row r="278" spans="1:17" x14ac:dyDescent="0.25">
      <c r="A278" s="1" t="s">
        <v>1013</v>
      </c>
      <c r="B278" s="1"/>
      <c r="C278" s="1"/>
      <c r="D278" s="8"/>
      <c r="E278" s="1">
        <v>6</v>
      </c>
      <c r="F278" s="1">
        <v>1</v>
      </c>
      <c r="G278" s="1">
        <v>10</v>
      </c>
      <c r="H278" s="1">
        <v>6</v>
      </c>
      <c r="I278" s="6"/>
      <c r="J278" s="6"/>
      <c r="K278" s="6"/>
      <c r="L278" s="6"/>
      <c r="M278" s="6"/>
      <c r="N278" s="6"/>
      <c r="O278" s="6"/>
      <c r="P278" s="6"/>
      <c r="Q278" s="7">
        <f>SUM(Pasivos[[#This Row],[No vencidas]:[Valor Ajuste Medición Posterior]])</f>
        <v>0</v>
      </c>
    </row>
    <row r="279" spans="1:17" x14ac:dyDescent="0.25">
      <c r="A279" s="1" t="s">
        <v>1013</v>
      </c>
      <c r="B279" s="1"/>
      <c r="C279" s="1"/>
      <c r="D279" s="8"/>
      <c r="E279" s="1">
        <v>6</v>
      </c>
      <c r="F279" s="1">
        <v>1</v>
      </c>
      <c r="G279" s="1">
        <v>10</v>
      </c>
      <c r="H279" s="1">
        <v>6</v>
      </c>
      <c r="I279" s="6"/>
      <c r="J279" s="6"/>
      <c r="K279" s="6"/>
      <c r="L279" s="6"/>
      <c r="M279" s="6"/>
      <c r="N279" s="6"/>
      <c r="O279" s="6"/>
      <c r="P279" s="6"/>
      <c r="Q279" s="7">
        <f>SUM(Pasivos[[#This Row],[No vencidas]:[Valor Ajuste Medición Posterior]])</f>
        <v>0</v>
      </c>
    </row>
    <row r="280" spans="1:17" x14ac:dyDescent="0.25">
      <c r="A280" s="1" t="s">
        <v>1013</v>
      </c>
      <c r="B280" s="1"/>
      <c r="C280" s="1"/>
      <c r="D280" s="8"/>
      <c r="E280" s="1">
        <v>6</v>
      </c>
      <c r="F280" s="1">
        <v>1</v>
      </c>
      <c r="G280" s="1">
        <v>10</v>
      </c>
      <c r="H280" s="1">
        <v>6</v>
      </c>
      <c r="I280" s="6"/>
      <c r="J280" s="6"/>
      <c r="K280" s="6"/>
      <c r="L280" s="6"/>
      <c r="M280" s="6"/>
      <c r="N280" s="6"/>
      <c r="O280" s="6"/>
      <c r="P280" s="6"/>
      <c r="Q280" s="7">
        <f>SUM(Pasivos[[#This Row],[No vencidas]:[Valor Ajuste Medición Posterior]])</f>
        <v>0</v>
      </c>
    </row>
    <row r="281" spans="1:17" x14ac:dyDescent="0.25">
      <c r="A281" s="1" t="s">
        <v>1013</v>
      </c>
      <c r="B281" s="1"/>
      <c r="C281" s="1"/>
      <c r="D281" s="8"/>
      <c r="E281" s="1">
        <v>6</v>
      </c>
      <c r="F281" s="1">
        <v>1</v>
      </c>
      <c r="G281" s="1">
        <v>10</v>
      </c>
      <c r="H281" s="1">
        <v>6</v>
      </c>
      <c r="I281" s="6"/>
      <c r="J281" s="6"/>
      <c r="K281" s="6"/>
      <c r="L281" s="6"/>
      <c r="M281" s="6"/>
      <c r="N281" s="6"/>
      <c r="O281" s="6"/>
      <c r="P281" s="6"/>
      <c r="Q281" s="7">
        <f>SUM(Pasivos[[#This Row],[No vencidas]:[Valor Ajuste Medición Posterior]])</f>
        <v>0</v>
      </c>
    </row>
    <row r="282" spans="1:17" x14ac:dyDescent="0.25">
      <c r="A282" s="1" t="s">
        <v>1013</v>
      </c>
      <c r="B282" s="1"/>
      <c r="C282" s="1"/>
      <c r="D282" s="8"/>
      <c r="E282" s="1">
        <v>6</v>
      </c>
      <c r="F282" s="1">
        <v>1</v>
      </c>
      <c r="G282" s="1">
        <v>10</v>
      </c>
      <c r="H282" s="1">
        <v>6</v>
      </c>
      <c r="I282" s="6"/>
      <c r="J282" s="6"/>
      <c r="K282" s="6"/>
      <c r="L282" s="6"/>
      <c r="M282" s="6"/>
      <c r="N282" s="6"/>
      <c r="O282" s="6"/>
      <c r="P282" s="6"/>
      <c r="Q282" s="7">
        <f>SUM(Pasivos[[#This Row],[No vencidas]:[Valor Ajuste Medición Posterior]])</f>
        <v>0</v>
      </c>
    </row>
    <row r="283" spans="1:17" x14ac:dyDescent="0.25">
      <c r="A283" s="1" t="s">
        <v>1013</v>
      </c>
      <c r="B283" s="1"/>
      <c r="C283" s="1"/>
      <c r="D283" s="8"/>
      <c r="E283" s="1">
        <v>6</v>
      </c>
      <c r="F283" s="1">
        <v>1</v>
      </c>
      <c r="G283" s="1">
        <v>10</v>
      </c>
      <c r="H283" s="1">
        <v>6</v>
      </c>
      <c r="I283" s="6"/>
      <c r="J283" s="6"/>
      <c r="K283" s="6"/>
      <c r="L283" s="6"/>
      <c r="M283" s="6"/>
      <c r="N283" s="6"/>
      <c r="O283" s="6"/>
      <c r="P283" s="6"/>
      <c r="Q283" s="7">
        <f>SUM(Pasivos[[#This Row],[No vencidas]:[Valor Ajuste Medición Posterior]])</f>
        <v>0</v>
      </c>
    </row>
    <row r="284" spans="1:17" x14ac:dyDescent="0.25">
      <c r="A284" s="1" t="s">
        <v>1013</v>
      </c>
      <c r="B284" s="1"/>
      <c r="C284" s="1"/>
      <c r="D284" s="8"/>
      <c r="E284" s="1">
        <v>6</v>
      </c>
      <c r="F284" s="1">
        <v>1</v>
      </c>
      <c r="G284" s="1">
        <v>10</v>
      </c>
      <c r="H284" s="1">
        <v>6</v>
      </c>
      <c r="I284" s="6"/>
      <c r="J284" s="6"/>
      <c r="K284" s="6"/>
      <c r="L284" s="6"/>
      <c r="M284" s="6"/>
      <c r="N284" s="6"/>
      <c r="O284" s="6"/>
      <c r="P284" s="6"/>
      <c r="Q284" s="7">
        <f>SUM(Pasivos[[#This Row],[No vencidas]:[Valor Ajuste Medición Posterior]])</f>
        <v>0</v>
      </c>
    </row>
    <row r="285" spans="1:17" x14ac:dyDescent="0.25">
      <c r="A285" s="1" t="s">
        <v>1013</v>
      </c>
      <c r="B285" s="1"/>
      <c r="C285" s="1"/>
      <c r="D285" s="8"/>
      <c r="E285" s="1">
        <v>6</v>
      </c>
      <c r="F285" s="1">
        <v>1</v>
      </c>
      <c r="G285" s="1">
        <v>10</v>
      </c>
      <c r="H285" s="1">
        <v>6</v>
      </c>
      <c r="I285" s="6"/>
      <c r="J285" s="6"/>
      <c r="K285" s="6"/>
      <c r="L285" s="6"/>
      <c r="M285" s="6"/>
      <c r="N285" s="6"/>
      <c r="O285" s="6"/>
      <c r="P285" s="6"/>
      <c r="Q285" s="7">
        <f>SUM(Pasivos[[#This Row],[No vencidas]:[Valor Ajuste Medición Posterior]])</f>
        <v>0</v>
      </c>
    </row>
    <row r="286" spans="1:17" x14ac:dyDescent="0.25">
      <c r="A286" s="1" t="s">
        <v>1013</v>
      </c>
      <c r="B286" s="1"/>
      <c r="C286" s="1"/>
      <c r="D286" s="8"/>
      <c r="E286" s="1">
        <v>6</v>
      </c>
      <c r="F286" s="1">
        <v>1</v>
      </c>
      <c r="G286" s="1">
        <v>10</v>
      </c>
      <c r="H286" s="1">
        <v>6</v>
      </c>
      <c r="I286" s="6"/>
      <c r="J286" s="6"/>
      <c r="K286" s="6"/>
      <c r="L286" s="6"/>
      <c r="M286" s="6"/>
      <c r="N286" s="6"/>
      <c r="O286" s="6"/>
      <c r="P286" s="6"/>
      <c r="Q286" s="7">
        <f>SUM(Pasivos[[#This Row],[No vencidas]:[Valor Ajuste Medición Posterior]])</f>
        <v>0</v>
      </c>
    </row>
    <row r="287" spans="1:17" x14ac:dyDescent="0.25">
      <c r="A287" s="1" t="s">
        <v>1013</v>
      </c>
      <c r="B287" s="1"/>
      <c r="C287" s="1"/>
      <c r="D287" s="8"/>
      <c r="E287" s="1">
        <v>6</v>
      </c>
      <c r="F287" s="1">
        <v>1</v>
      </c>
      <c r="G287" s="1">
        <v>10</v>
      </c>
      <c r="H287" s="1">
        <v>6</v>
      </c>
      <c r="I287" s="6"/>
      <c r="J287" s="6"/>
      <c r="K287" s="6"/>
      <c r="L287" s="6"/>
      <c r="M287" s="6"/>
      <c r="N287" s="6"/>
      <c r="O287" s="6"/>
      <c r="P287" s="6"/>
      <c r="Q287" s="7">
        <f>SUM(Pasivos[[#This Row],[No vencidas]:[Valor Ajuste Medición Posterior]])</f>
        <v>0</v>
      </c>
    </row>
    <row r="288" spans="1:17" x14ac:dyDescent="0.25">
      <c r="A288" s="1" t="s">
        <v>1013</v>
      </c>
      <c r="B288" s="1"/>
      <c r="C288" s="1"/>
      <c r="D288" s="8"/>
      <c r="E288" s="1">
        <v>6</v>
      </c>
      <c r="F288" s="1">
        <v>1</v>
      </c>
      <c r="G288" s="1">
        <v>10</v>
      </c>
      <c r="H288" s="1">
        <v>6</v>
      </c>
      <c r="I288" s="6"/>
      <c r="J288" s="6"/>
      <c r="K288" s="6"/>
      <c r="L288" s="6"/>
      <c r="M288" s="6"/>
      <c r="N288" s="6"/>
      <c r="O288" s="6"/>
      <c r="P288" s="6"/>
      <c r="Q288" s="7">
        <f>SUM(Pasivos[[#This Row],[No vencidas]:[Valor Ajuste Medición Posterior]])</f>
        <v>0</v>
      </c>
    </row>
    <row r="289" spans="1:17" x14ac:dyDescent="0.25">
      <c r="A289" s="1" t="s">
        <v>1013</v>
      </c>
      <c r="B289" s="1"/>
      <c r="C289" s="1"/>
      <c r="D289" s="8"/>
      <c r="E289" s="1">
        <v>6</v>
      </c>
      <c r="F289" s="1">
        <v>1</v>
      </c>
      <c r="G289" s="1">
        <v>10</v>
      </c>
      <c r="H289" s="1">
        <v>6</v>
      </c>
      <c r="I289" s="6"/>
      <c r="J289" s="6"/>
      <c r="K289" s="6"/>
      <c r="L289" s="6"/>
      <c r="M289" s="6"/>
      <c r="N289" s="6"/>
      <c r="O289" s="6"/>
      <c r="P289" s="6"/>
      <c r="Q289" s="7">
        <f>SUM(Pasivos[[#This Row],[No vencidas]:[Valor Ajuste Medición Posterior]])</f>
        <v>0</v>
      </c>
    </row>
    <row r="290" spans="1:17" x14ac:dyDescent="0.25">
      <c r="A290" s="1" t="s">
        <v>1013</v>
      </c>
      <c r="B290" s="1"/>
      <c r="C290" s="1"/>
      <c r="D290" s="8"/>
      <c r="E290" s="1">
        <v>6</v>
      </c>
      <c r="F290" s="1">
        <v>1</v>
      </c>
      <c r="G290" s="1">
        <v>10</v>
      </c>
      <c r="H290" s="1">
        <v>6</v>
      </c>
      <c r="I290" s="6"/>
      <c r="J290" s="6"/>
      <c r="K290" s="6"/>
      <c r="L290" s="6"/>
      <c r="M290" s="6"/>
      <c r="N290" s="6"/>
      <c r="O290" s="6"/>
      <c r="P290" s="6"/>
      <c r="Q290" s="7">
        <f>SUM(Pasivos[[#This Row],[No vencidas]:[Valor Ajuste Medición Posterior]])</f>
        <v>0</v>
      </c>
    </row>
    <row r="291" spans="1:17" x14ac:dyDescent="0.25">
      <c r="A291" s="1" t="s">
        <v>1013</v>
      </c>
      <c r="B291" s="1"/>
      <c r="C291" s="1"/>
      <c r="D291" s="8"/>
      <c r="E291" s="1">
        <v>6</v>
      </c>
      <c r="F291" s="1">
        <v>1</v>
      </c>
      <c r="G291" s="1">
        <v>10</v>
      </c>
      <c r="H291" s="1">
        <v>6</v>
      </c>
      <c r="I291" s="6"/>
      <c r="J291" s="6"/>
      <c r="K291" s="6"/>
      <c r="L291" s="6"/>
      <c r="M291" s="6"/>
      <c r="N291" s="6"/>
      <c r="O291" s="6"/>
      <c r="P291" s="6"/>
      <c r="Q291" s="7">
        <f>SUM(Pasivos[[#This Row],[No vencidas]:[Valor Ajuste Medición Posterior]])</f>
        <v>0</v>
      </c>
    </row>
    <row r="292" spans="1:17" x14ac:dyDescent="0.25">
      <c r="A292" s="1" t="s">
        <v>1013</v>
      </c>
      <c r="B292" s="1"/>
      <c r="C292" s="1"/>
      <c r="D292" s="8"/>
      <c r="E292" s="1">
        <v>6</v>
      </c>
      <c r="F292" s="1">
        <v>1</v>
      </c>
      <c r="G292" s="1">
        <v>10</v>
      </c>
      <c r="H292" s="1">
        <v>6</v>
      </c>
      <c r="I292" s="6"/>
      <c r="J292" s="6"/>
      <c r="K292" s="6"/>
      <c r="L292" s="6"/>
      <c r="M292" s="6"/>
      <c r="N292" s="6"/>
      <c r="O292" s="6"/>
      <c r="P292" s="6"/>
      <c r="Q292" s="7">
        <f>SUM(Pasivos[[#This Row],[No vencidas]:[Valor Ajuste Medición Posterior]])</f>
        <v>0</v>
      </c>
    </row>
    <row r="293" spans="1:17" x14ac:dyDescent="0.25">
      <c r="A293" s="1" t="s">
        <v>1013</v>
      </c>
      <c r="B293" s="1"/>
      <c r="C293" s="1"/>
      <c r="D293" s="8"/>
      <c r="E293" s="1">
        <v>6</v>
      </c>
      <c r="F293" s="1">
        <v>1</v>
      </c>
      <c r="G293" s="1">
        <v>10</v>
      </c>
      <c r="H293" s="1">
        <v>6</v>
      </c>
      <c r="I293" s="6"/>
      <c r="J293" s="6"/>
      <c r="K293" s="6"/>
      <c r="L293" s="6"/>
      <c r="M293" s="6"/>
      <c r="N293" s="6"/>
      <c r="O293" s="6"/>
      <c r="P293" s="6"/>
      <c r="Q293" s="7">
        <f>SUM(Pasivos[[#This Row],[No vencidas]:[Valor Ajuste Medición Posterior]])</f>
        <v>0</v>
      </c>
    </row>
    <row r="294" spans="1:17" x14ac:dyDescent="0.25">
      <c r="A294" s="1" t="s">
        <v>1013</v>
      </c>
      <c r="B294" s="1"/>
      <c r="C294" s="1"/>
      <c r="D294" s="8"/>
      <c r="E294" s="1">
        <v>6</v>
      </c>
      <c r="F294" s="1">
        <v>1</v>
      </c>
      <c r="G294" s="1">
        <v>10</v>
      </c>
      <c r="H294" s="1">
        <v>6</v>
      </c>
      <c r="I294" s="6"/>
      <c r="J294" s="6"/>
      <c r="K294" s="6"/>
      <c r="L294" s="6"/>
      <c r="M294" s="6"/>
      <c r="N294" s="6"/>
      <c r="O294" s="6"/>
      <c r="P294" s="6"/>
      <c r="Q294" s="7">
        <f>SUM(Pasivos[[#This Row],[No vencidas]:[Valor Ajuste Medición Posterior]])</f>
        <v>0</v>
      </c>
    </row>
    <row r="295" spans="1:17" x14ac:dyDescent="0.25">
      <c r="A295" s="1" t="s">
        <v>1013</v>
      </c>
      <c r="B295" s="1"/>
      <c r="C295" s="1"/>
      <c r="D295" s="8"/>
      <c r="E295" s="1">
        <v>6</v>
      </c>
      <c r="F295" s="1">
        <v>1</v>
      </c>
      <c r="G295" s="1">
        <v>10</v>
      </c>
      <c r="H295" s="1">
        <v>6</v>
      </c>
      <c r="I295" s="6"/>
      <c r="J295" s="6"/>
      <c r="K295" s="6"/>
      <c r="L295" s="6"/>
      <c r="M295" s="6"/>
      <c r="N295" s="6"/>
      <c r="O295" s="6"/>
      <c r="P295" s="6"/>
      <c r="Q295" s="7">
        <f>SUM(Pasivos[[#This Row],[No vencidas]:[Valor Ajuste Medición Posterior]])</f>
        <v>0</v>
      </c>
    </row>
    <row r="296" spans="1:17" x14ac:dyDescent="0.25">
      <c r="A296" s="1" t="s">
        <v>1013</v>
      </c>
      <c r="B296" s="1"/>
      <c r="C296" s="1"/>
      <c r="D296" s="8"/>
      <c r="E296" s="1">
        <v>6</v>
      </c>
      <c r="F296" s="1">
        <v>1</v>
      </c>
      <c r="G296" s="1">
        <v>10</v>
      </c>
      <c r="H296" s="1">
        <v>6</v>
      </c>
      <c r="I296" s="6"/>
      <c r="J296" s="6"/>
      <c r="K296" s="6"/>
      <c r="L296" s="6"/>
      <c r="M296" s="6"/>
      <c r="N296" s="6"/>
      <c r="O296" s="6"/>
      <c r="P296" s="6"/>
      <c r="Q296" s="7">
        <f>SUM(Pasivos[[#This Row],[No vencidas]:[Valor Ajuste Medición Posterior]])</f>
        <v>0</v>
      </c>
    </row>
    <row r="297" spans="1:17" x14ac:dyDescent="0.25">
      <c r="A297" s="1" t="s">
        <v>1013</v>
      </c>
      <c r="B297" s="1"/>
      <c r="C297" s="1"/>
      <c r="D297" s="8"/>
      <c r="E297" s="1">
        <v>6</v>
      </c>
      <c r="F297" s="1">
        <v>1</v>
      </c>
      <c r="G297" s="1">
        <v>10</v>
      </c>
      <c r="H297" s="1">
        <v>6</v>
      </c>
      <c r="I297" s="6"/>
      <c r="J297" s="6"/>
      <c r="K297" s="6"/>
      <c r="L297" s="6"/>
      <c r="M297" s="6"/>
      <c r="N297" s="6"/>
      <c r="O297" s="6"/>
      <c r="P297" s="6"/>
      <c r="Q297" s="7">
        <f>SUM(Pasivos[[#This Row],[No vencidas]:[Valor Ajuste Medición Posterior]])</f>
        <v>0</v>
      </c>
    </row>
    <row r="298" spans="1:17" x14ac:dyDescent="0.25">
      <c r="A298" s="1" t="s">
        <v>1013</v>
      </c>
      <c r="B298" s="1"/>
      <c r="C298" s="1"/>
      <c r="D298" s="8"/>
      <c r="E298" s="1">
        <v>6</v>
      </c>
      <c r="F298" s="1">
        <v>1</v>
      </c>
      <c r="G298" s="1">
        <v>10</v>
      </c>
      <c r="H298" s="1">
        <v>6</v>
      </c>
      <c r="I298" s="6"/>
      <c r="J298" s="6"/>
      <c r="K298" s="6"/>
      <c r="L298" s="6"/>
      <c r="M298" s="6"/>
      <c r="N298" s="6"/>
      <c r="O298" s="6"/>
      <c r="P298" s="6"/>
      <c r="Q298" s="7">
        <f>SUM(Pasivos[[#This Row],[No vencidas]:[Valor Ajuste Medición Posterior]])</f>
        <v>0</v>
      </c>
    </row>
    <row r="299" spans="1:17" x14ac:dyDescent="0.25">
      <c r="A299" s="1" t="s">
        <v>1013</v>
      </c>
      <c r="B299" s="1"/>
      <c r="C299" s="1"/>
      <c r="D299" s="8"/>
      <c r="E299" s="1">
        <v>6</v>
      </c>
      <c r="F299" s="1">
        <v>1</v>
      </c>
      <c r="G299" s="1">
        <v>10</v>
      </c>
      <c r="H299" s="1">
        <v>6</v>
      </c>
      <c r="I299" s="6"/>
      <c r="J299" s="6"/>
      <c r="K299" s="6"/>
      <c r="L299" s="6"/>
      <c r="M299" s="6"/>
      <c r="N299" s="6"/>
      <c r="O299" s="6"/>
      <c r="P299" s="6"/>
      <c r="Q299" s="7">
        <f>SUM(Pasivos[[#This Row],[No vencidas]:[Valor Ajuste Medición Posterior]])</f>
        <v>0</v>
      </c>
    </row>
    <row r="300" spans="1:17" x14ac:dyDescent="0.25">
      <c r="A300" s="1" t="s">
        <v>1013</v>
      </c>
      <c r="B300" s="1"/>
      <c r="C300" s="1"/>
      <c r="D300" s="8"/>
      <c r="E300" s="1">
        <v>6</v>
      </c>
      <c r="F300" s="1">
        <v>1</v>
      </c>
      <c r="G300" s="1">
        <v>10</v>
      </c>
      <c r="H300" s="1">
        <v>6</v>
      </c>
      <c r="I300" s="6"/>
      <c r="J300" s="6"/>
      <c r="K300" s="6"/>
      <c r="L300" s="6"/>
      <c r="M300" s="6"/>
      <c r="N300" s="6"/>
      <c r="O300" s="6"/>
      <c r="P300" s="6"/>
      <c r="Q300" s="7">
        <f>SUM(Pasivos[[#This Row],[No vencidas]:[Valor Ajuste Medición Posterior]])</f>
        <v>0</v>
      </c>
    </row>
    <row r="301" spans="1:17" x14ac:dyDescent="0.25">
      <c r="A301" s="1" t="s">
        <v>1013</v>
      </c>
      <c r="B301" s="1"/>
      <c r="C301" s="1"/>
      <c r="D301" s="8"/>
      <c r="E301" s="1">
        <v>6</v>
      </c>
      <c r="F301" s="1">
        <v>1</v>
      </c>
      <c r="G301" s="1">
        <v>10</v>
      </c>
      <c r="H301" s="1">
        <v>6</v>
      </c>
      <c r="I301" s="6"/>
      <c r="J301" s="6"/>
      <c r="K301" s="6"/>
      <c r="L301" s="6"/>
      <c r="M301" s="6"/>
      <c r="N301" s="6"/>
      <c r="O301" s="6"/>
      <c r="P301" s="6"/>
      <c r="Q301" s="7">
        <f>SUM(Pasivos[[#This Row],[No vencidas]:[Valor Ajuste Medición Posterior]])</f>
        <v>0</v>
      </c>
    </row>
    <row r="302" spans="1:17" x14ac:dyDescent="0.25">
      <c r="A302" s="1" t="s">
        <v>1013</v>
      </c>
      <c r="B302" s="1"/>
      <c r="C302" s="1"/>
      <c r="D302" s="8"/>
      <c r="E302" s="1">
        <v>6</v>
      </c>
      <c r="F302" s="1">
        <v>1</v>
      </c>
      <c r="G302" s="1">
        <v>10</v>
      </c>
      <c r="H302" s="1">
        <v>6</v>
      </c>
      <c r="I302" s="6"/>
      <c r="J302" s="6"/>
      <c r="K302" s="6"/>
      <c r="L302" s="6"/>
      <c r="M302" s="6"/>
      <c r="N302" s="6"/>
      <c r="O302" s="6"/>
      <c r="P302" s="6"/>
      <c r="Q302" s="7">
        <f>SUM(Pasivos[[#This Row],[No vencidas]:[Valor Ajuste Medición Posterior]])</f>
        <v>0</v>
      </c>
    </row>
    <row r="303" spans="1:17" x14ac:dyDescent="0.25">
      <c r="A303" s="1" t="s">
        <v>1013</v>
      </c>
      <c r="B303" s="1"/>
      <c r="C303" s="1"/>
      <c r="D303" s="8"/>
      <c r="E303" s="1">
        <v>6</v>
      </c>
      <c r="F303" s="1">
        <v>1</v>
      </c>
      <c r="G303" s="1">
        <v>10</v>
      </c>
      <c r="H303" s="1">
        <v>6</v>
      </c>
      <c r="I303" s="6"/>
      <c r="J303" s="6"/>
      <c r="K303" s="6"/>
      <c r="L303" s="6"/>
      <c r="M303" s="6"/>
      <c r="N303" s="6"/>
      <c r="O303" s="6"/>
      <c r="P303" s="6"/>
      <c r="Q303" s="7">
        <f>SUM(Pasivos[[#This Row],[No vencidas]:[Valor Ajuste Medición Posterior]])</f>
        <v>0</v>
      </c>
    </row>
    <row r="304" spans="1:17" x14ac:dyDescent="0.25">
      <c r="A304" s="1" t="s">
        <v>1013</v>
      </c>
      <c r="B304" s="1"/>
      <c r="C304" s="1"/>
      <c r="D304" s="8"/>
      <c r="E304" s="1">
        <v>6</v>
      </c>
      <c r="F304" s="1">
        <v>1</v>
      </c>
      <c r="G304" s="1">
        <v>10</v>
      </c>
      <c r="H304" s="1">
        <v>6</v>
      </c>
      <c r="I304" s="6"/>
      <c r="J304" s="6"/>
      <c r="K304" s="6"/>
      <c r="L304" s="6"/>
      <c r="M304" s="6"/>
      <c r="N304" s="6"/>
      <c r="O304" s="6"/>
      <c r="P304" s="6"/>
      <c r="Q304" s="7">
        <f>SUM(Pasivos[[#This Row],[No vencidas]:[Valor Ajuste Medición Posterior]])</f>
        <v>0</v>
      </c>
    </row>
    <row r="305" spans="1:17" x14ac:dyDescent="0.25">
      <c r="A305" s="1" t="s">
        <v>1013</v>
      </c>
      <c r="B305" s="1"/>
      <c r="C305" s="1"/>
      <c r="D305" s="8"/>
      <c r="E305" s="1">
        <v>6</v>
      </c>
      <c r="F305" s="1">
        <v>1</v>
      </c>
      <c r="G305" s="1">
        <v>10</v>
      </c>
      <c r="H305" s="1">
        <v>6</v>
      </c>
      <c r="I305" s="6"/>
      <c r="J305" s="6"/>
      <c r="K305" s="6"/>
      <c r="L305" s="6"/>
      <c r="M305" s="6"/>
      <c r="N305" s="6"/>
      <c r="O305" s="6"/>
      <c r="P305" s="6"/>
      <c r="Q305" s="7">
        <f>SUM(Pasivos[[#This Row],[No vencidas]:[Valor Ajuste Medición Posterior]])</f>
        <v>0</v>
      </c>
    </row>
    <row r="306" spans="1:17" x14ac:dyDescent="0.25">
      <c r="A306" s="1" t="s">
        <v>1013</v>
      </c>
      <c r="B306" s="1"/>
      <c r="C306" s="1"/>
      <c r="D306" s="8"/>
      <c r="E306" s="1">
        <v>6</v>
      </c>
      <c r="F306" s="1">
        <v>1</v>
      </c>
      <c r="G306" s="1">
        <v>10</v>
      </c>
      <c r="H306" s="1">
        <v>6</v>
      </c>
      <c r="I306" s="6"/>
      <c r="J306" s="6"/>
      <c r="K306" s="6"/>
      <c r="L306" s="6"/>
      <c r="M306" s="6"/>
      <c r="N306" s="6"/>
      <c r="O306" s="6"/>
      <c r="P306" s="6"/>
      <c r="Q306" s="7">
        <f>SUM(Pasivos[[#This Row],[No vencidas]:[Valor Ajuste Medición Posterior]])</f>
        <v>0</v>
      </c>
    </row>
    <row r="307" spans="1:17" x14ac:dyDescent="0.25">
      <c r="A307" s="1" t="s">
        <v>1013</v>
      </c>
      <c r="B307" s="1"/>
      <c r="C307" s="1"/>
      <c r="D307" s="8"/>
      <c r="E307" s="1">
        <v>6</v>
      </c>
      <c r="F307" s="1">
        <v>1</v>
      </c>
      <c r="G307" s="1">
        <v>10</v>
      </c>
      <c r="H307" s="1">
        <v>6</v>
      </c>
      <c r="I307" s="6"/>
      <c r="J307" s="6"/>
      <c r="K307" s="6"/>
      <c r="L307" s="6"/>
      <c r="M307" s="6"/>
      <c r="N307" s="6"/>
      <c r="O307" s="6"/>
      <c r="P307" s="6"/>
      <c r="Q307" s="7">
        <f>SUM(Pasivos[[#This Row],[No vencidas]:[Valor Ajuste Medición Posterior]])</f>
        <v>0</v>
      </c>
    </row>
    <row r="308" spans="1:17" x14ac:dyDescent="0.25">
      <c r="A308" s="1" t="s">
        <v>1013</v>
      </c>
      <c r="B308" s="1"/>
      <c r="C308" s="1"/>
      <c r="D308" s="8"/>
      <c r="E308" s="1">
        <v>6</v>
      </c>
      <c r="F308" s="1">
        <v>1</v>
      </c>
      <c r="G308" s="1">
        <v>10</v>
      </c>
      <c r="H308" s="1">
        <v>6</v>
      </c>
      <c r="I308" s="6"/>
      <c r="J308" s="6"/>
      <c r="K308" s="6"/>
      <c r="L308" s="6"/>
      <c r="M308" s="6"/>
      <c r="N308" s="6"/>
      <c r="O308" s="6"/>
      <c r="P308" s="6"/>
      <c r="Q308" s="7">
        <f>SUM(Pasivos[[#This Row],[No vencidas]:[Valor Ajuste Medición Posterior]])</f>
        <v>0</v>
      </c>
    </row>
    <row r="309" spans="1:17" x14ac:dyDescent="0.25">
      <c r="A309" s="1" t="s">
        <v>1013</v>
      </c>
      <c r="B309" s="1"/>
      <c r="C309" s="1"/>
      <c r="D309" s="8"/>
      <c r="E309" s="1">
        <v>6</v>
      </c>
      <c r="F309" s="1">
        <v>1</v>
      </c>
      <c r="G309" s="1">
        <v>10</v>
      </c>
      <c r="H309" s="1">
        <v>6</v>
      </c>
      <c r="I309" s="6"/>
      <c r="J309" s="6"/>
      <c r="K309" s="6"/>
      <c r="L309" s="6"/>
      <c r="M309" s="6"/>
      <c r="N309" s="6"/>
      <c r="O309" s="6"/>
      <c r="P309" s="6"/>
      <c r="Q309" s="7">
        <f>SUM(Pasivos[[#This Row],[No vencidas]:[Valor Ajuste Medición Posterior]])</f>
        <v>0</v>
      </c>
    </row>
    <row r="310" spans="1:17" x14ac:dyDescent="0.25">
      <c r="A310" s="1" t="s">
        <v>1013</v>
      </c>
      <c r="B310" s="1"/>
      <c r="C310" s="1"/>
      <c r="D310" s="8"/>
      <c r="E310" s="1">
        <v>6</v>
      </c>
      <c r="F310" s="1">
        <v>1</v>
      </c>
      <c r="G310" s="1">
        <v>10</v>
      </c>
      <c r="H310" s="1">
        <v>6</v>
      </c>
      <c r="I310" s="6"/>
      <c r="J310" s="6"/>
      <c r="K310" s="6"/>
      <c r="L310" s="6"/>
      <c r="M310" s="6"/>
      <c r="N310" s="6"/>
      <c r="O310" s="6"/>
      <c r="P310" s="6"/>
      <c r="Q310" s="7">
        <f>SUM(Pasivos[[#This Row],[No vencidas]:[Valor Ajuste Medición Posterior]])</f>
        <v>0</v>
      </c>
    </row>
    <row r="311" spans="1:17" x14ac:dyDescent="0.25">
      <c r="A311" s="1" t="s">
        <v>1013</v>
      </c>
      <c r="B311" s="1"/>
      <c r="C311" s="1"/>
      <c r="D311" s="8"/>
      <c r="E311" s="1">
        <v>6</v>
      </c>
      <c r="F311" s="1">
        <v>1</v>
      </c>
      <c r="G311" s="1">
        <v>10</v>
      </c>
      <c r="H311" s="1">
        <v>6</v>
      </c>
      <c r="I311" s="6"/>
      <c r="J311" s="6"/>
      <c r="K311" s="6"/>
      <c r="L311" s="6"/>
      <c r="M311" s="6"/>
      <c r="N311" s="6"/>
      <c r="O311" s="6"/>
      <c r="P311" s="6"/>
      <c r="Q311" s="7">
        <f>SUM(Pasivos[[#This Row],[No vencidas]:[Valor Ajuste Medición Posterior]])</f>
        <v>0</v>
      </c>
    </row>
    <row r="312" spans="1:17" x14ac:dyDescent="0.25">
      <c r="A312" s="1" t="s">
        <v>1013</v>
      </c>
      <c r="B312" s="1"/>
      <c r="C312" s="1"/>
      <c r="D312" s="8"/>
      <c r="E312" s="1">
        <v>6</v>
      </c>
      <c r="F312" s="1">
        <v>1</v>
      </c>
      <c r="G312" s="1">
        <v>10</v>
      </c>
      <c r="H312" s="1">
        <v>6</v>
      </c>
      <c r="I312" s="6"/>
      <c r="J312" s="6"/>
      <c r="K312" s="6"/>
      <c r="L312" s="6"/>
      <c r="M312" s="6"/>
      <c r="N312" s="6"/>
      <c r="O312" s="6"/>
      <c r="P312" s="6"/>
      <c r="Q312" s="7">
        <f>SUM(Pasivos[[#This Row],[No vencidas]:[Valor Ajuste Medición Posterior]])</f>
        <v>0</v>
      </c>
    </row>
    <row r="313" spans="1:17" x14ac:dyDescent="0.25">
      <c r="A313" s="1" t="s">
        <v>1013</v>
      </c>
      <c r="B313" s="1"/>
      <c r="C313" s="1"/>
      <c r="D313" s="8"/>
      <c r="E313" s="1">
        <v>6</v>
      </c>
      <c r="F313" s="1">
        <v>1</v>
      </c>
      <c r="G313" s="1">
        <v>10</v>
      </c>
      <c r="H313" s="1">
        <v>6</v>
      </c>
      <c r="I313" s="6"/>
      <c r="J313" s="6"/>
      <c r="K313" s="6"/>
      <c r="L313" s="6"/>
      <c r="M313" s="6"/>
      <c r="N313" s="6"/>
      <c r="O313" s="6"/>
      <c r="P313" s="6"/>
      <c r="Q313" s="7">
        <f>SUM(Pasivos[[#This Row],[No vencidas]:[Valor Ajuste Medición Posterior]])</f>
        <v>0</v>
      </c>
    </row>
    <row r="314" spans="1:17" x14ac:dyDescent="0.25">
      <c r="A314" s="1" t="s">
        <v>1013</v>
      </c>
      <c r="B314" s="1"/>
      <c r="C314" s="1"/>
      <c r="D314" s="8"/>
      <c r="E314" s="1">
        <v>6</v>
      </c>
      <c r="F314" s="1">
        <v>1</v>
      </c>
      <c r="G314" s="1">
        <v>10</v>
      </c>
      <c r="H314" s="1">
        <v>6</v>
      </c>
      <c r="I314" s="6"/>
      <c r="J314" s="6"/>
      <c r="K314" s="6"/>
      <c r="L314" s="6"/>
      <c r="M314" s="6"/>
      <c r="N314" s="6"/>
      <c r="O314" s="6"/>
      <c r="P314" s="6"/>
      <c r="Q314" s="7">
        <f>SUM(Pasivos[[#This Row],[No vencidas]:[Valor Ajuste Medición Posterior]])</f>
        <v>0</v>
      </c>
    </row>
    <row r="315" spans="1:17" x14ac:dyDescent="0.25">
      <c r="A315" s="1" t="s">
        <v>1013</v>
      </c>
      <c r="B315" s="1"/>
      <c r="C315" s="1"/>
      <c r="D315" s="8"/>
      <c r="E315" s="1">
        <v>6</v>
      </c>
      <c r="F315" s="1">
        <v>1</v>
      </c>
      <c r="G315" s="1">
        <v>10</v>
      </c>
      <c r="H315" s="1">
        <v>6</v>
      </c>
      <c r="I315" s="6"/>
      <c r="J315" s="6"/>
      <c r="K315" s="6"/>
      <c r="L315" s="6"/>
      <c r="M315" s="6"/>
      <c r="N315" s="6"/>
      <c r="O315" s="6"/>
      <c r="P315" s="6"/>
      <c r="Q315" s="7">
        <f>SUM(Pasivos[[#This Row],[No vencidas]:[Valor Ajuste Medición Posterior]])</f>
        <v>0</v>
      </c>
    </row>
    <row r="316" spans="1:17" x14ac:dyDescent="0.25">
      <c r="A316" s="1" t="s">
        <v>1013</v>
      </c>
      <c r="B316" s="1"/>
      <c r="C316" s="1"/>
      <c r="D316" s="8"/>
      <c r="E316" s="1">
        <v>6</v>
      </c>
      <c r="F316" s="1">
        <v>1</v>
      </c>
      <c r="G316" s="1">
        <v>10</v>
      </c>
      <c r="H316" s="1">
        <v>6</v>
      </c>
      <c r="I316" s="6"/>
      <c r="J316" s="6"/>
      <c r="K316" s="6"/>
      <c r="L316" s="6"/>
      <c r="M316" s="6"/>
      <c r="N316" s="6"/>
      <c r="O316" s="6"/>
      <c r="P316" s="6"/>
      <c r="Q316" s="7">
        <f>SUM(Pasivos[[#This Row],[No vencidas]:[Valor Ajuste Medición Posterior]])</f>
        <v>0</v>
      </c>
    </row>
    <row r="317" spans="1:17" x14ac:dyDescent="0.25">
      <c r="A317" s="1" t="s">
        <v>1013</v>
      </c>
      <c r="B317" s="1"/>
      <c r="C317" s="1"/>
      <c r="D317" s="8"/>
      <c r="E317" s="1">
        <v>6</v>
      </c>
      <c r="F317" s="1">
        <v>1</v>
      </c>
      <c r="G317" s="1">
        <v>10</v>
      </c>
      <c r="H317" s="1">
        <v>6</v>
      </c>
      <c r="I317" s="6"/>
      <c r="J317" s="6"/>
      <c r="K317" s="6"/>
      <c r="L317" s="6"/>
      <c r="M317" s="6"/>
      <c r="N317" s="6"/>
      <c r="O317" s="6"/>
      <c r="P317" s="6"/>
      <c r="Q317" s="7">
        <f>SUM(Pasivos[[#This Row],[No vencidas]:[Valor Ajuste Medición Posterior]])</f>
        <v>0</v>
      </c>
    </row>
    <row r="318" spans="1:17" x14ac:dyDescent="0.25">
      <c r="A318" s="1" t="s">
        <v>1013</v>
      </c>
      <c r="B318" s="1"/>
      <c r="C318" s="1"/>
      <c r="D318" s="8"/>
      <c r="E318" s="1">
        <v>6</v>
      </c>
      <c r="F318" s="1">
        <v>1</v>
      </c>
      <c r="G318" s="1">
        <v>10</v>
      </c>
      <c r="H318" s="1">
        <v>6</v>
      </c>
      <c r="I318" s="6"/>
      <c r="J318" s="6"/>
      <c r="K318" s="6"/>
      <c r="L318" s="6"/>
      <c r="M318" s="6"/>
      <c r="N318" s="6"/>
      <c r="O318" s="6"/>
      <c r="P318" s="6"/>
      <c r="Q318" s="7">
        <f>SUM(Pasivos[[#This Row],[No vencidas]:[Valor Ajuste Medición Posterior]])</f>
        <v>0</v>
      </c>
    </row>
    <row r="319" spans="1:17" x14ac:dyDescent="0.25">
      <c r="A319" s="1" t="s">
        <v>1013</v>
      </c>
      <c r="B319" s="1"/>
      <c r="C319" s="1"/>
      <c r="D319" s="8"/>
      <c r="E319" s="1">
        <v>6</v>
      </c>
      <c r="F319" s="1">
        <v>1</v>
      </c>
      <c r="G319" s="1">
        <v>10</v>
      </c>
      <c r="H319" s="1">
        <v>6</v>
      </c>
      <c r="I319" s="6"/>
      <c r="J319" s="6"/>
      <c r="K319" s="6"/>
      <c r="L319" s="6"/>
      <c r="M319" s="6"/>
      <c r="N319" s="6"/>
      <c r="O319" s="6"/>
      <c r="P319" s="6"/>
      <c r="Q319" s="7">
        <f>SUM(Pasivos[[#This Row],[No vencidas]:[Valor Ajuste Medición Posterior]])</f>
        <v>0</v>
      </c>
    </row>
    <row r="320" spans="1:17" x14ac:dyDescent="0.25">
      <c r="A320" s="1" t="s">
        <v>1013</v>
      </c>
      <c r="B320" s="1"/>
      <c r="C320" s="1"/>
      <c r="D320" s="8"/>
      <c r="E320" s="1">
        <v>6</v>
      </c>
      <c r="F320" s="1">
        <v>1</v>
      </c>
      <c r="G320" s="1">
        <v>10</v>
      </c>
      <c r="H320" s="1">
        <v>6</v>
      </c>
      <c r="I320" s="6"/>
      <c r="J320" s="6"/>
      <c r="K320" s="6"/>
      <c r="L320" s="6"/>
      <c r="M320" s="6"/>
      <c r="N320" s="6"/>
      <c r="O320" s="6"/>
      <c r="P320" s="6"/>
      <c r="Q320" s="7">
        <f>SUM(Pasivos[[#This Row],[No vencidas]:[Valor Ajuste Medición Posterior]])</f>
        <v>0</v>
      </c>
    </row>
    <row r="321" spans="1:17" x14ac:dyDescent="0.25">
      <c r="A321" s="1" t="s">
        <v>1013</v>
      </c>
      <c r="B321" s="1"/>
      <c r="C321" s="1"/>
      <c r="D321" s="8"/>
      <c r="E321" s="1">
        <v>6</v>
      </c>
      <c r="F321" s="1">
        <v>1</v>
      </c>
      <c r="G321" s="1">
        <v>10</v>
      </c>
      <c r="H321" s="1">
        <v>6</v>
      </c>
      <c r="I321" s="6"/>
      <c r="J321" s="6"/>
      <c r="K321" s="6"/>
      <c r="L321" s="6"/>
      <c r="M321" s="6"/>
      <c r="N321" s="6"/>
      <c r="O321" s="6"/>
      <c r="P321" s="6"/>
      <c r="Q321" s="7">
        <f>SUM(Pasivos[[#This Row],[No vencidas]:[Valor Ajuste Medición Posterior]])</f>
        <v>0</v>
      </c>
    </row>
    <row r="322" spans="1:17" x14ac:dyDescent="0.25">
      <c r="A322" s="1" t="s">
        <v>1013</v>
      </c>
      <c r="B322" s="1"/>
      <c r="C322" s="1"/>
      <c r="D322" s="8"/>
      <c r="E322" s="1">
        <v>6</v>
      </c>
      <c r="F322" s="1">
        <v>1</v>
      </c>
      <c r="G322" s="1">
        <v>10</v>
      </c>
      <c r="H322" s="1">
        <v>6</v>
      </c>
      <c r="I322" s="6"/>
      <c r="J322" s="6"/>
      <c r="K322" s="6"/>
      <c r="L322" s="6"/>
      <c r="M322" s="6"/>
      <c r="N322" s="6"/>
      <c r="O322" s="6"/>
      <c r="P322" s="6"/>
      <c r="Q322" s="7">
        <f>SUM(Pasivos[[#This Row],[No vencidas]:[Valor Ajuste Medición Posterior]])</f>
        <v>0</v>
      </c>
    </row>
    <row r="323" spans="1:17" x14ac:dyDescent="0.25">
      <c r="A323" s="1" t="s">
        <v>1013</v>
      </c>
      <c r="B323" s="1"/>
      <c r="C323" s="1"/>
      <c r="D323" s="8"/>
      <c r="E323" s="1">
        <v>6</v>
      </c>
      <c r="F323" s="1">
        <v>1</v>
      </c>
      <c r="G323" s="1">
        <v>10</v>
      </c>
      <c r="H323" s="1">
        <v>6</v>
      </c>
      <c r="I323" s="6"/>
      <c r="J323" s="6"/>
      <c r="K323" s="6"/>
      <c r="L323" s="6"/>
      <c r="M323" s="6"/>
      <c r="N323" s="6"/>
      <c r="O323" s="6"/>
      <c r="P323" s="6"/>
      <c r="Q323" s="7">
        <f>SUM(Pasivos[[#This Row],[No vencidas]:[Valor Ajuste Medición Posterior]])</f>
        <v>0</v>
      </c>
    </row>
    <row r="324" spans="1:17" x14ac:dyDescent="0.25">
      <c r="A324" s="1" t="s">
        <v>1013</v>
      </c>
      <c r="B324" s="1"/>
      <c r="C324" s="1"/>
      <c r="D324" s="8"/>
      <c r="E324" s="1">
        <v>6</v>
      </c>
      <c r="F324" s="1">
        <v>1</v>
      </c>
      <c r="G324" s="1">
        <v>10</v>
      </c>
      <c r="H324" s="1">
        <v>6</v>
      </c>
      <c r="I324" s="6"/>
      <c r="J324" s="6"/>
      <c r="K324" s="6"/>
      <c r="L324" s="6"/>
      <c r="M324" s="6"/>
      <c r="N324" s="6"/>
      <c r="O324" s="6"/>
      <c r="P324" s="6"/>
      <c r="Q324" s="7">
        <f>SUM(Pasivos[[#This Row],[No vencidas]:[Valor Ajuste Medición Posterior]])</f>
        <v>0</v>
      </c>
    </row>
    <row r="325" spans="1:17" x14ac:dyDescent="0.25">
      <c r="A325" s="1" t="s">
        <v>1013</v>
      </c>
      <c r="B325" s="1"/>
      <c r="C325" s="1"/>
      <c r="D325" s="8"/>
      <c r="E325" s="1">
        <v>6</v>
      </c>
      <c r="F325" s="1">
        <v>1</v>
      </c>
      <c r="G325" s="1">
        <v>10</v>
      </c>
      <c r="H325" s="1">
        <v>6</v>
      </c>
      <c r="I325" s="6"/>
      <c r="J325" s="6"/>
      <c r="K325" s="6"/>
      <c r="L325" s="6"/>
      <c r="M325" s="6"/>
      <c r="N325" s="6"/>
      <c r="O325" s="6"/>
      <c r="P325" s="6"/>
      <c r="Q325" s="7">
        <f>SUM(Pasivos[[#This Row],[No vencidas]:[Valor Ajuste Medición Posterior]])</f>
        <v>0</v>
      </c>
    </row>
    <row r="326" spans="1:17" x14ac:dyDescent="0.25">
      <c r="A326" s="1" t="s">
        <v>1013</v>
      </c>
      <c r="B326" s="1"/>
      <c r="C326" s="1"/>
      <c r="D326" s="8"/>
      <c r="E326" s="1">
        <v>6</v>
      </c>
      <c r="F326" s="1">
        <v>1</v>
      </c>
      <c r="G326" s="1">
        <v>10</v>
      </c>
      <c r="H326" s="1">
        <v>6</v>
      </c>
      <c r="I326" s="6"/>
      <c r="J326" s="6"/>
      <c r="K326" s="6"/>
      <c r="L326" s="6"/>
      <c r="M326" s="6"/>
      <c r="N326" s="6"/>
      <c r="O326" s="6"/>
      <c r="P326" s="6"/>
      <c r="Q326" s="7">
        <f>SUM(Pasivos[[#This Row],[No vencidas]:[Valor Ajuste Medición Posterior]])</f>
        <v>0</v>
      </c>
    </row>
    <row r="327" spans="1:17" x14ac:dyDescent="0.25">
      <c r="A327" s="1" t="s">
        <v>1013</v>
      </c>
      <c r="B327" s="1"/>
      <c r="C327" s="1"/>
      <c r="D327" s="8"/>
      <c r="E327" s="1">
        <v>6</v>
      </c>
      <c r="F327" s="1">
        <v>1</v>
      </c>
      <c r="G327" s="1">
        <v>10</v>
      </c>
      <c r="H327" s="1">
        <v>6</v>
      </c>
      <c r="I327" s="6"/>
      <c r="J327" s="6"/>
      <c r="K327" s="6"/>
      <c r="L327" s="6"/>
      <c r="M327" s="6"/>
      <c r="N327" s="6"/>
      <c r="O327" s="6"/>
      <c r="P327" s="6"/>
      <c r="Q327" s="7">
        <f>SUM(Pasivos[[#This Row],[No vencidas]:[Valor Ajuste Medición Posterior]])</f>
        <v>0</v>
      </c>
    </row>
    <row r="328" spans="1:17" x14ac:dyDescent="0.25">
      <c r="A328" s="1" t="s">
        <v>1013</v>
      </c>
      <c r="B328" s="1"/>
      <c r="C328" s="1"/>
      <c r="D328" s="8"/>
      <c r="E328" s="1">
        <v>6</v>
      </c>
      <c r="F328" s="1">
        <v>1</v>
      </c>
      <c r="G328" s="1">
        <v>10</v>
      </c>
      <c r="H328" s="1">
        <v>6</v>
      </c>
      <c r="I328" s="6"/>
      <c r="J328" s="6"/>
      <c r="K328" s="6"/>
      <c r="L328" s="6"/>
      <c r="M328" s="6"/>
      <c r="N328" s="6"/>
      <c r="O328" s="6"/>
      <c r="P328" s="6"/>
      <c r="Q328" s="7">
        <f>SUM(Pasivos[[#This Row],[No vencidas]:[Valor Ajuste Medición Posterior]])</f>
        <v>0</v>
      </c>
    </row>
    <row r="329" spans="1:17" x14ac:dyDescent="0.25">
      <c r="A329" s="1" t="s">
        <v>1013</v>
      </c>
      <c r="B329" s="1"/>
      <c r="C329" s="1"/>
      <c r="D329" s="8"/>
      <c r="E329" s="1">
        <v>6</v>
      </c>
      <c r="F329" s="1">
        <v>1</v>
      </c>
      <c r="G329" s="1">
        <v>10</v>
      </c>
      <c r="H329" s="1">
        <v>6</v>
      </c>
      <c r="I329" s="6"/>
      <c r="J329" s="6"/>
      <c r="K329" s="6"/>
      <c r="L329" s="6"/>
      <c r="M329" s="6"/>
      <c r="N329" s="6"/>
      <c r="O329" s="6"/>
      <c r="P329" s="6"/>
      <c r="Q329" s="7">
        <f>SUM(Pasivos[[#This Row],[No vencidas]:[Valor Ajuste Medición Posterior]])</f>
        <v>0</v>
      </c>
    </row>
    <row r="330" spans="1:17" x14ac:dyDescent="0.25">
      <c r="A330" s="1" t="s">
        <v>1013</v>
      </c>
      <c r="B330" s="1"/>
      <c r="C330" s="1"/>
      <c r="D330" s="8"/>
      <c r="E330" s="1">
        <v>6</v>
      </c>
      <c r="F330" s="1">
        <v>1</v>
      </c>
      <c r="G330" s="1">
        <v>10</v>
      </c>
      <c r="H330" s="1">
        <v>6</v>
      </c>
      <c r="I330" s="6"/>
      <c r="J330" s="6"/>
      <c r="K330" s="6"/>
      <c r="L330" s="6"/>
      <c r="M330" s="6"/>
      <c r="N330" s="6"/>
      <c r="O330" s="6"/>
      <c r="P330" s="6"/>
      <c r="Q330" s="7">
        <f>SUM(Pasivos[[#This Row],[No vencidas]:[Valor Ajuste Medición Posterior]])</f>
        <v>0</v>
      </c>
    </row>
    <row r="331" spans="1:17" x14ac:dyDescent="0.25">
      <c r="A331" s="1" t="s">
        <v>1013</v>
      </c>
      <c r="B331" s="1"/>
      <c r="C331" s="1"/>
      <c r="D331" s="8"/>
      <c r="E331" s="1">
        <v>6</v>
      </c>
      <c r="F331" s="1">
        <v>1</v>
      </c>
      <c r="G331" s="1">
        <v>10</v>
      </c>
      <c r="H331" s="1">
        <v>6</v>
      </c>
      <c r="I331" s="6"/>
      <c r="J331" s="6"/>
      <c r="K331" s="6"/>
      <c r="L331" s="6"/>
      <c r="M331" s="6"/>
      <c r="N331" s="6"/>
      <c r="O331" s="6"/>
      <c r="P331" s="6"/>
      <c r="Q331" s="7">
        <f>SUM(Pasivos[[#This Row],[No vencidas]:[Valor Ajuste Medición Posterior]])</f>
        <v>0</v>
      </c>
    </row>
    <row r="332" spans="1:17" x14ac:dyDescent="0.25">
      <c r="A332" s="1" t="s">
        <v>1013</v>
      </c>
      <c r="B332" s="1"/>
      <c r="C332" s="1"/>
      <c r="D332" s="8"/>
      <c r="E332" s="1">
        <v>6</v>
      </c>
      <c r="F332" s="1">
        <v>1</v>
      </c>
      <c r="G332" s="1">
        <v>10</v>
      </c>
      <c r="H332" s="1">
        <v>6</v>
      </c>
      <c r="I332" s="6"/>
      <c r="J332" s="6"/>
      <c r="K332" s="6"/>
      <c r="L332" s="6"/>
      <c r="M332" s="6"/>
      <c r="N332" s="6"/>
      <c r="O332" s="6"/>
      <c r="P332" s="6"/>
      <c r="Q332" s="7">
        <f>SUM(Pasivos[[#This Row],[No vencidas]:[Valor Ajuste Medición Posterior]])</f>
        <v>0</v>
      </c>
    </row>
    <row r="333" spans="1:17" x14ac:dyDescent="0.25">
      <c r="A333" s="1" t="s">
        <v>1013</v>
      </c>
      <c r="B333" s="1"/>
      <c r="C333" s="1"/>
      <c r="D333" s="8"/>
      <c r="E333" s="1">
        <v>6</v>
      </c>
      <c r="F333" s="1">
        <v>1</v>
      </c>
      <c r="G333" s="1">
        <v>10</v>
      </c>
      <c r="H333" s="1">
        <v>6</v>
      </c>
      <c r="I333" s="6"/>
      <c r="J333" s="6"/>
      <c r="K333" s="6"/>
      <c r="L333" s="6"/>
      <c r="M333" s="6"/>
      <c r="N333" s="6"/>
      <c r="O333" s="6"/>
      <c r="P333" s="6"/>
      <c r="Q333" s="7">
        <f>SUM(Pasivos[[#This Row],[No vencidas]:[Valor Ajuste Medición Posterior]])</f>
        <v>0</v>
      </c>
    </row>
    <row r="334" spans="1:17" x14ac:dyDescent="0.25">
      <c r="A334" s="1" t="s">
        <v>1013</v>
      </c>
      <c r="B334" s="1"/>
      <c r="C334" s="1"/>
      <c r="D334" s="8"/>
      <c r="E334" s="1">
        <v>6</v>
      </c>
      <c r="F334" s="1">
        <v>1</v>
      </c>
      <c r="G334" s="1">
        <v>10</v>
      </c>
      <c r="H334" s="1">
        <v>6</v>
      </c>
      <c r="I334" s="6"/>
      <c r="J334" s="6"/>
      <c r="K334" s="6"/>
      <c r="L334" s="6"/>
      <c r="M334" s="6"/>
      <c r="N334" s="6"/>
      <c r="O334" s="6"/>
      <c r="P334" s="6"/>
      <c r="Q334" s="7">
        <f>SUM(Pasivos[[#This Row],[No vencidas]:[Valor Ajuste Medición Posterior]])</f>
        <v>0</v>
      </c>
    </row>
    <row r="335" spans="1:17" x14ac:dyDescent="0.25">
      <c r="A335" s="1" t="s">
        <v>1013</v>
      </c>
      <c r="B335" s="1"/>
      <c r="C335" s="1"/>
      <c r="D335" s="8"/>
      <c r="E335" s="1">
        <v>6</v>
      </c>
      <c r="F335" s="1">
        <v>1</v>
      </c>
      <c r="G335" s="1">
        <v>10</v>
      </c>
      <c r="H335" s="1">
        <v>6</v>
      </c>
      <c r="I335" s="6"/>
      <c r="J335" s="6"/>
      <c r="K335" s="6"/>
      <c r="L335" s="6"/>
      <c r="M335" s="6"/>
      <c r="N335" s="6"/>
      <c r="O335" s="6"/>
      <c r="P335" s="6"/>
      <c r="Q335" s="7">
        <f>SUM(Pasivos[[#This Row],[No vencidas]:[Valor Ajuste Medición Posterior]])</f>
        <v>0</v>
      </c>
    </row>
    <row r="336" spans="1:17" x14ac:dyDescent="0.25">
      <c r="A336" s="1" t="s">
        <v>1013</v>
      </c>
      <c r="B336" s="1"/>
      <c r="C336" s="1"/>
      <c r="D336" s="8"/>
      <c r="E336" s="1">
        <v>6</v>
      </c>
      <c r="F336" s="1">
        <v>1</v>
      </c>
      <c r="G336" s="1">
        <v>10</v>
      </c>
      <c r="H336" s="1">
        <v>6</v>
      </c>
      <c r="I336" s="6"/>
      <c r="J336" s="6"/>
      <c r="K336" s="6"/>
      <c r="L336" s="6"/>
      <c r="M336" s="6"/>
      <c r="N336" s="6"/>
      <c r="O336" s="6"/>
      <c r="P336" s="6"/>
      <c r="Q336" s="7">
        <f>SUM(Pasivos[[#This Row],[No vencidas]:[Valor Ajuste Medición Posterior]])</f>
        <v>0</v>
      </c>
    </row>
    <row r="337" spans="1:17" x14ac:dyDescent="0.25">
      <c r="A337" s="1" t="s">
        <v>1013</v>
      </c>
      <c r="B337" s="1"/>
      <c r="C337" s="1"/>
      <c r="D337" s="8"/>
      <c r="E337" s="1">
        <v>6</v>
      </c>
      <c r="F337" s="1">
        <v>1</v>
      </c>
      <c r="G337" s="1">
        <v>10</v>
      </c>
      <c r="H337" s="1">
        <v>6</v>
      </c>
      <c r="I337" s="6"/>
      <c r="J337" s="6"/>
      <c r="K337" s="6"/>
      <c r="L337" s="6"/>
      <c r="M337" s="6"/>
      <c r="N337" s="6"/>
      <c r="O337" s="6"/>
      <c r="P337" s="6"/>
      <c r="Q337" s="7">
        <f>SUM(Pasivos[[#This Row],[No vencidas]:[Valor Ajuste Medición Posterior]])</f>
        <v>0</v>
      </c>
    </row>
    <row r="338" spans="1:17" x14ac:dyDescent="0.25">
      <c r="A338" s="1" t="s">
        <v>1013</v>
      </c>
      <c r="B338" s="1"/>
      <c r="C338" s="1"/>
      <c r="D338" s="8"/>
      <c r="E338" s="1">
        <v>6</v>
      </c>
      <c r="F338" s="1">
        <v>1</v>
      </c>
      <c r="G338" s="1">
        <v>10</v>
      </c>
      <c r="H338" s="1">
        <v>6</v>
      </c>
      <c r="I338" s="6"/>
      <c r="J338" s="6"/>
      <c r="K338" s="6"/>
      <c r="L338" s="6"/>
      <c r="M338" s="6"/>
      <c r="N338" s="6"/>
      <c r="O338" s="6"/>
      <c r="P338" s="6"/>
      <c r="Q338" s="7">
        <f>SUM(Pasivos[[#This Row],[No vencidas]:[Valor Ajuste Medición Posterior]])</f>
        <v>0</v>
      </c>
    </row>
    <row r="339" spans="1:17" x14ac:dyDescent="0.25">
      <c r="A339" s="1" t="s">
        <v>1013</v>
      </c>
      <c r="B339" s="1"/>
      <c r="C339" s="1"/>
      <c r="D339" s="8"/>
      <c r="E339" s="1">
        <v>6</v>
      </c>
      <c r="F339" s="1">
        <v>1</v>
      </c>
      <c r="G339" s="1">
        <v>10</v>
      </c>
      <c r="H339" s="1">
        <v>6</v>
      </c>
      <c r="I339" s="6"/>
      <c r="J339" s="6"/>
      <c r="K339" s="6"/>
      <c r="L339" s="6"/>
      <c r="M339" s="6"/>
      <c r="N339" s="6"/>
      <c r="O339" s="6"/>
      <c r="P339" s="6"/>
      <c r="Q339" s="7">
        <f>SUM(Pasivos[[#This Row],[No vencidas]:[Valor Ajuste Medición Posterior]])</f>
        <v>0</v>
      </c>
    </row>
    <row r="340" spans="1:17" x14ac:dyDescent="0.25">
      <c r="A340" s="1" t="s">
        <v>1013</v>
      </c>
      <c r="B340" s="1"/>
      <c r="C340" s="1"/>
      <c r="D340" s="8"/>
      <c r="E340" s="1">
        <v>6</v>
      </c>
      <c r="F340" s="1">
        <v>1</v>
      </c>
      <c r="G340" s="1">
        <v>10</v>
      </c>
      <c r="H340" s="1">
        <v>6</v>
      </c>
      <c r="I340" s="6"/>
      <c r="J340" s="6"/>
      <c r="K340" s="6"/>
      <c r="L340" s="6"/>
      <c r="M340" s="6"/>
      <c r="N340" s="6"/>
      <c r="O340" s="6"/>
      <c r="P340" s="6"/>
      <c r="Q340" s="7">
        <f>SUM(Pasivos[[#This Row],[No vencidas]:[Valor Ajuste Medición Posterior]])</f>
        <v>0</v>
      </c>
    </row>
    <row r="341" spans="1:17" x14ac:dyDescent="0.25">
      <c r="A341" s="1" t="s">
        <v>1013</v>
      </c>
      <c r="B341" s="1"/>
      <c r="C341" s="1"/>
      <c r="D341" s="8"/>
      <c r="E341" s="1">
        <v>6</v>
      </c>
      <c r="F341" s="1">
        <v>1</v>
      </c>
      <c r="G341" s="1">
        <v>10</v>
      </c>
      <c r="H341" s="1">
        <v>6</v>
      </c>
      <c r="I341" s="6"/>
      <c r="J341" s="6"/>
      <c r="K341" s="6"/>
      <c r="L341" s="6"/>
      <c r="M341" s="6"/>
      <c r="N341" s="6"/>
      <c r="O341" s="6"/>
      <c r="P341" s="6"/>
      <c r="Q341" s="7">
        <f>SUM(Pasivos[[#This Row],[No vencidas]:[Valor Ajuste Medición Posterior]])</f>
        <v>0</v>
      </c>
    </row>
    <row r="342" spans="1:17" x14ac:dyDescent="0.25">
      <c r="A342" s="1" t="s">
        <v>1013</v>
      </c>
      <c r="B342" s="1"/>
      <c r="C342" s="1"/>
      <c r="D342" s="8"/>
      <c r="E342" s="1">
        <v>6</v>
      </c>
      <c r="F342" s="1">
        <v>1</v>
      </c>
      <c r="G342" s="1">
        <v>10</v>
      </c>
      <c r="H342" s="1">
        <v>6</v>
      </c>
      <c r="I342" s="6"/>
      <c r="J342" s="6"/>
      <c r="K342" s="6"/>
      <c r="L342" s="6"/>
      <c r="M342" s="6"/>
      <c r="N342" s="6"/>
      <c r="O342" s="6"/>
      <c r="P342" s="6"/>
      <c r="Q342" s="7">
        <f>SUM(Pasivos[[#This Row],[No vencidas]:[Valor Ajuste Medición Posterior]])</f>
        <v>0</v>
      </c>
    </row>
    <row r="343" spans="1:17" x14ac:dyDescent="0.25">
      <c r="A343" s="1" t="s">
        <v>1013</v>
      </c>
      <c r="B343" s="1"/>
      <c r="C343" s="1"/>
      <c r="D343" s="8"/>
      <c r="E343" s="1">
        <v>6</v>
      </c>
      <c r="F343" s="1">
        <v>1</v>
      </c>
      <c r="G343" s="1">
        <v>10</v>
      </c>
      <c r="H343" s="1">
        <v>6</v>
      </c>
      <c r="I343" s="6"/>
      <c r="J343" s="6"/>
      <c r="K343" s="6"/>
      <c r="L343" s="6"/>
      <c r="M343" s="6"/>
      <c r="N343" s="6"/>
      <c r="O343" s="6"/>
      <c r="P343" s="6"/>
      <c r="Q343" s="7">
        <f>SUM(Pasivos[[#This Row],[No vencidas]:[Valor Ajuste Medición Posterior]])</f>
        <v>0</v>
      </c>
    </row>
    <row r="344" spans="1:17" x14ac:dyDescent="0.25">
      <c r="A344" s="1" t="s">
        <v>1013</v>
      </c>
      <c r="B344" s="1"/>
      <c r="C344" s="1"/>
      <c r="D344" s="8"/>
      <c r="E344" s="1">
        <v>6</v>
      </c>
      <c r="F344" s="1">
        <v>1</v>
      </c>
      <c r="G344" s="1">
        <v>10</v>
      </c>
      <c r="H344" s="1">
        <v>6</v>
      </c>
      <c r="I344" s="6"/>
      <c r="J344" s="6"/>
      <c r="K344" s="6"/>
      <c r="L344" s="6"/>
      <c r="M344" s="6"/>
      <c r="N344" s="6"/>
      <c r="O344" s="6"/>
      <c r="P344" s="6"/>
      <c r="Q344" s="7">
        <f>SUM(Pasivos[[#This Row],[No vencidas]:[Valor Ajuste Medición Posterior]])</f>
        <v>0</v>
      </c>
    </row>
    <row r="345" spans="1:17" x14ac:dyDescent="0.25">
      <c r="A345" s="1" t="s">
        <v>1013</v>
      </c>
      <c r="B345" s="1"/>
      <c r="C345" s="1"/>
      <c r="D345" s="8"/>
      <c r="E345" s="1">
        <v>6</v>
      </c>
      <c r="F345" s="1">
        <v>1</v>
      </c>
      <c r="G345" s="1">
        <v>10</v>
      </c>
      <c r="H345" s="1">
        <v>6</v>
      </c>
      <c r="I345" s="6"/>
      <c r="J345" s="6"/>
      <c r="K345" s="6"/>
      <c r="L345" s="6"/>
      <c r="M345" s="6"/>
      <c r="N345" s="6"/>
      <c r="O345" s="6"/>
      <c r="P345" s="6"/>
      <c r="Q345" s="7">
        <f>SUM(Pasivos[[#This Row],[No vencidas]:[Valor Ajuste Medición Posterior]])</f>
        <v>0</v>
      </c>
    </row>
    <row r="346" spans="1:17" x14ac:dyDescent="0.25">
      <c r="A346" s="1" t="s">
        <v>1013</v>
      </c>
      <c r="B346" s="1"/>
      <c r="C346" s="1"/>
      <c r="D346" s="8"/>
      <c r="E346" s="1">
        <v>6</v>
      </c>
      <c r="F346" s="1">
        <v>1</v>
      </c>
      <c r="G346" s="1">
        <v>10</v>
      </c>
      <c r="H346" s="1">
        <v>6</v>
      </c>
      <c r="I346" s="6"/>
      <c r="J346" s="6"/>
      <c r="K346" s="6"/>
      <c r="L346" s="6"/>
      <c r="M346" s="6"/>
      <c r="N346" s="6"/>
      <c r="O346" s="6"/>
      <c r="P346" s="6"/>
      <c r="Q346" s="7">
        <f>SUM(Pasivos[[#This Row],[No vencidas]:[Valor Ajuste Medición Posterior]])</f>
        <v>0</v>
      </c>
    </row>
    <row r="347" spans="1:17" x14ac:dyDescent="0.25">
      <c r="A347" s="1" t="s">
        <v>1013</v>
      </c>
      <c r="B347" s="1"/>
      <c r="C347" s="1"/>
      <c r="D347" s="8"/>
      <c r="E347" s="1">
        <v>6</v>
      </c>
      <c r="F347" s="1">
        <v>1</v>
      </c>
      <c r="G347" s="1">
        <v>10</v>
      </c>
      <c r="H347" s="1">
        <v>6</v>
      </c>
      <c r="I347" s="6"/>
      <c r="J347" s="6"/>
      <c r="K347" s="6"/>
      <c r="L347" s="6"/>
      <c r="M347" s="6"/>
      <c r="N347" s="6"/>
      <c r="O347" s="6"/>
      <c r="P347" s="6"/>
      <c r="Q347" s="7">
        <f>SUM(Pasivos[[#This Row],[No vencidas]:[Valor Ajuste Medición Posterior]])</f>
        <v>0</v>
      </c>
    </row>
    <row r="348" spans="1:17" x14ac:dyDescent="0.25">
      <c r="A348" s="1" t="s">
        <v>1013</v>
      </c>
      <c r="B348" s="1"/>
      <c r="C348" s="1"/>
      <c r="D348" s="8"/>
      <c r="E348" s="1">
        <v>6</v>
      </c>
      <c r="F348" s="1">
        <v>1</v>
      </c>
      <c r="G348" s="1">
        <v>10</v>
      </c>
      <c r="H348" s="1">
        <v>6</v>
      </c>
      <c r="I348" s="6"/>
      <c r="J348" s="6"/>
      <c r="K348" s="6"/>
      <c r="L348" s="6"/>
      <c r="M348" s="6"/>
      <c r="N348" s="6"/>
      <c r="O348" s="6"/>
      <c r="P348" s="6"/>
      <c r="Q348" s="7">
        <f>SUM(Pasivos[[#This Row],[No vencidas]:[Valor Ajuste Medición Posterior]])</f>
        <v>0</v>
      </c>
    </row>
    <row r="349" spans="1:17" x14ac:dyDescent="0.25">
      <c r="A349" s="1" t="s">
        <v>1013</v>
      </c>
      <c r="B349" s="1"/>
      <c r="C349" s="1"/>
      <c r="D349" s="8"/>
      <c r="E349" s="1">
        <v>6</v>
      </c>
      <c r="F349" s="1">
        <v>1</v>
      </c>
      <c r="G349" s="1">
        <v>10</v>
      </c>
      <c r="H349" s="1">
        <v>6</v>
      </c>
      <c r="I349" s="6"/>
      <c r="J349" s="6"/>
      <c r="K349" s="6"/>
      <c r="L349" s="6"/>
      <c r="M349" s="6"/>
      <c r="N349" s="6"/>
      <c r="O349" s="6"/>
      <c r="P349" s="6"/>
      <c r="Q349" s="7">
        <f>SUM(Pasivos[[#This Row],[No vencidas]:[Valor Ajuste Medición Posterior]])</f>
        <v>0</v>
      </c>
    </row>
    <row r="350" spans="1:17" x14ac:dyDescent="0.25">
      <c r="A350" s="1" t="s">
        <v>1013</v>
      </c>
      <c r="B350" s="1"/>
      <c r="C350" s="1"/>
      <c r="D350" s="8"/>
      <c r="E350" s="1">
        <v>6</v>
      </c>
      <c r="F350" s="1">
        <v>1</v>
      </c>
      <c r="G350" s="1">
        <v>10</v>
      </c>
      <c r="H350" s="1">
        <v>6</v>
      </c>
      <c r="I350" s="6"/>
      <c r="J350" s="6"/>
      <c r="K350" s="6"/>
      <c r="L350" s="6"/>
      <c r="M350" s="6"/>
      <c r="N350" s="6"/>
      <c r="O350" s="6"/>
      <c r="P350" s="6"/>
      <c r="Q350" s="7">
        <f>SUM(Pasivos[[#This Row],[No vencidas]:[Valor Ajuste Medición Posterior]])</f>
        <v>0</v>
      </c>
    </row>
    <row r="351" spans="1:17" x14ac:dyDescent="0.25">
      <c r="A351" s="1" t="s">
        <v>1013</v>
      </c>
      <c r="B351" s="1"/>
      <c r="C351" s="1"/>
      <c r="D351" s="8"/>
      <c r="E351" s="1">
        <v>6</v>
      </c>
      <c r="F351" s="1">
        <v>1</v>
      </c>
      <c r="G351" s="1">
        <v>10</v>
      </c>
      <c r="H351" s="1">
        <v>6</v>
      </c>
      <c r="I351" s="6"/>
      <c r="J351" s="6"/>
      <c r="K351" s="6"/>
      <c r="L351" s="6"/>
      <c r="M351" s="6"/>
      <c r="N351" s="6"/>
      <c r="O351" s="6"/>
      <c r="P351" s="6"/>
      <c r="Q351" s="7">
        <f>SUM(Pasivos[[#This Row],[No vencidas]:[Valor Ajuste Medición Posterior]])</f>
        <v>0</v>
      </c>
    </row>
    <row r="352" spans="1:17" x14ac:dyDescent="0.25">
      <c r="A352" s="1" t="s">
        <v>1013</v>
      </c>
      <c r="B352" s="1"/>
      <c r="C352" s="1"/>
      <c r="D352" s="8"/>
      <c r="E352" s="1">
        <v>6</v>
      </c>
      <c r="F352" s="1">
        <v>1</v>
      </c>
      <c r="G352" s="1">
        <v>10</v>
      </c>
      <c r="H352" s="1">
        <v>6</v>
      </c>
      <c r="I352" s="6"/>
      <c r="J352" s="6"/>
      <c r="K352" s="6"/>
      <c r="L352" s="6"/>
      <c r="M352" s="6"/>
      <c r="N352" s="6"/>
      <c r="O352" s="6"/>
      <c r="P352" s="6"/>
      <c r="Q352" s="7">
        <f>SUM(Pasivos[[#This Row],[No vencidas]:[Valor Ajuste Medición Posterior]])</f>
        <v>0</v>
      </c>
    </row>
    <row r="353" spans="1:17" x14ac:dyDescent="0.25">
      <c r="A353" s="1" t="s">
        <v>1013</v>
      </c>
      <c r="B353" s="1"/>
      <c r="C353" s="1"/>
      <c r="D353" s="8"/>
      <c r="E353" s="1">
        <v>6</v>
      </c>
      <c r="F353" s="1">
        <v>1</v>
      </c>
      <c r="G353" s="1">
        <v>10</v>
      </c>
      <c r="H353" s="1">
        <v>6</v>
      </c>
      <c r="I353" s="6"/>
      <c r="J353" s="6"/>
      <c r="K353" s="6"/>
      <c r="L353" s="6"/>
      <c r="M353" s="6"/>
      <c r="N353" s="6"/>
      <c r="O353" s="6"/>
      <c r="P353" s="6"/>
      <c r="Q353" s="7">
        <f>SUM(Pasivos[[#This Row],[No vencidas]:[Valor Ajuste Medición Posterior]])</f>
        <v>0</v>
      </c>
    </row>
    <row r="354" spans="1:17" x14ac:dyDescent="0.25">
      <c r="A354" s="1" t="s">
        <v>1013</v>
      </c>
      <c r="B354" s="1"/>
      <c r="C354" s="1"/>
      <c r="D354" s="8"/>
      <c r="E354" s="1">
        <v>6</v>
      </c>
      <c r="F354" s="1">
        <v>1</v>
      </c>
      <c r="G354" s="1">
        <v>10</v>
      </c>
      <c r="H354" s="1">
        <v>6</v>
      </c>
      <c r="I354" s="6"/>
      <c r="J354" s="6"/>
      <c r="K354" s="6"/>
      <c r="L354" s="6"/>
      <c r="M354" s="6"/>
      <c r="N354" s="6"/>
      <c r="O354" s="6"/>
      <c r="P354" s="6"/>
      <c r="Q354" s="7">
        <f>SUM(Pasivos[[#This Row],[No vencidas]:[Valor Ajuste Medición Posterior]])</f>
        <v>0</v>
      </c>
    </row>
    <row r="355" spans="1:17" x14ac:dyDescent="0.25">
      <c r="A355" s="1" t="s">
        <v>1013</v>
      </c>
      <c r="B355" s="1"/>
      <c r="C355" s="1"/>
      <c r="D355" s="8"/>
      <c r="E355" s="1">
        <v>6</v>
      </c>
      <c r="F355" s="1">
        <v>1</v>
      </c>
      <c r="G355" s="1">
        <v>10</v>
      </c>
      <c r="H355" s="1">
        <v>6</v>
      </c>
      <c r="I355" s="6"/>
      <c r="J355" s="6"/>
      <c r="K355" s="6"/>
      <c r="L355" s="6"/>
      <c r="M355" s="6"/>
      <c r="N355" s="6"/>
      <c r="O355" s="6"/>
      <c r="P355" s="6"/>
      <c r="Q355" s="7">
        <f>SUM(Pasivos[[#This Row],[No vencidas]:[Valor Ajuste Medición Posterior]])</f>
        <v>0</v>
      </c>
    </row>
    <row r="356" spans="1:17" x14ac:dyDescent="0.25">
      <c r="A356" s="1" t="s">
        <v>1013</v>
      </c>
      <c r="B356" s="1"/>
      <c r="C356" s="1"/>
      <c r="D356" s="8"/>
      <c r="E356" s="1">
        <v>6</v>
      </c>
      <c r="F356" s="1">
        <v>1</v>
      </c>
      <c r="G356" s="1">
        <v>10</v>
      </c>
      <c r="H356" s="1">
        <v>6</v>
      </c>
      <c r="I356" s="6"/>
      <c r="J356" s="6"/>
      <c r="K356" s="6"/>
      <c r="L356" s="6"/>
      <c r="M356" s="6"/>
      <c r="N356" s="6"/>
      <c r="O356" s="6"/>
      <c r="P356" s="6"/>
      <c r="Q356" s="7">
        <f>SUM(Pasivos[[#This Row],[No vencidas]:[Valor Ajuste Medición Posterior]])</f>
        <v>0</v>
      </c>
    </row>
    <row r="357" spans="1:17" x14ac:dyDescent="0.25">
      <c r="A357" s="1" t="s">
        <v>1013</v>
      </c>
      <c r="B357" s="1"/>
      <c r="C357" s="1"/>
      <c r="D357" s="8"/>
      <c r="E357" s="1">
        <v>6</v>
      </c>
      <c r="F357" s="1">
        <v>1</v>
      </c>
      <c r="G357" s="1">
        <v>10</v>
      </c>
      <c r="H357" s="1">
        <v>6</v>
      </c>
      <c r="I357" s="6"/>
      <c r="J357" s="6"/>
      <c r="K357" s="6"/>
      <c r="L357" s="6"/>
      <c r="M357" s="6"/>
      <c r="N357" s="6"/>
      <c r="O357" s="6"/>
      <c r="P357" s="6"/>
      <c r="Q357" s="7">
        <f>SUM(Pasivos[[#This Row],[No vencidas]:[Valor Ajuste Medición Posterior]])</f>
        <v>0</v>
      </c>
    </row>
    <row r="358" spans="1:17" x14ac:dyDescent="0.25">
      <c r="A358" s="1" t="s">
        <v>1013</v>
      </c>
      <c r="B358" s="1"/>
      <c r="C358" s="1"/>
      <c r="D358" s="8"/>
      <c r="E358" s="1">
        <v>6</v>
      </c>
      <c r="F358" s="1">
        <v>1</v>
      </c>
      <c r="G358" s="1">
        <v>10</v>
      </c>
      <c r="H358" s="1">
        <v>6</v>
      </c>
      <c r="I358" s="6"/>
      <c r="J358" s="6"/>
      <c r="K358" s="6"/>
      <c r="L358" s="6"/>
      <c r="M358" s="6"/>
      <c r="N358" s="6"/>
      <c r="O358" s="6"/>
      <c r="P358" s="6"/>
      <c r="Q358" s="7">
        <f>SUM(Pasivos[[#This Row],[No vencidas]:[Valor Ajuste Medición Posterior]])</f>
        <v>0</v>
      </c>
    </row>
    <row r="359" spans="1:17" x14ac:dyDescent="0.25">
      <c r="A359" s="1" t="s">
        <v>1013</v>
      </c>
      <c r="B359" s="1"/>
      <c r="C359" s="1"/>
      <c r="D359" s="8"/>
      <c r="E359" s="1">
        <v>6</v>
      </c>
      <c r="F359" s="1">
        <v>1</v>
      </c>
      <c r="G359" s="1">
        <v>10</v>
      </c>
      <c r="H359" s="1">
        <v>6</v>
      </c>
      <c r="I359" s="6"/>
      <c r="J359" s="6"/>
      <c r="K359" s="6"/>
      <c r="L359" s="6"/>
      <c r="M359" s="6"/>
      <c r="N359" s="6"/>
      <c r="O359" s="6"/>
      <c r="P359" s="6"/>
      <c r="Q359" s="7">
        <f>SUM(Pasivos[[#This Row],[No vencidas]:[Valor Ajuste Medición Posterior]])</f>
        <v>0</v>
      </c>
    </row>
    <row r="360" spans="1:17" x14ac:dyDescent="0.25">
      <c r="A360" s="1" t="s">
        <v>1013</v>
      </c>
      <c r="B360" s="1"/>
      <c r="C360" s="1"/>
      <c r="D360" s="8"/>
      <c r="E360" s="1">
        <v>6</v>
      </c>
      <c r="F360" s="1">
        <v>1</v>
      </c>
      <c r="G360" s="1">
        <v>10</v>
      </c>
      <c r="H360" s="1">
        <v>6</v>
      </c>
      <c r="I360" s="6"/>
      <c r="J360" s="6"/>
      <c r="K360" s="6"/>
      <c r="L360" s="6"/>
      <c r="M360" s="6"/>
      <c r="N360" s="6"/>
      <c r="O360" s="6"/>
      <c r="P360" s="6"/>
      <c r="Q360" s="7">
        <f>SUM(Pasivos[[#This Row],[No vencidas]:[Valor Ajuste Medición Posterior]])</f>
        <v>0</v>
      </c>
    </row>
    <row r="361" spans="1:17" x14ac:dyDescent="0.25">
      <c r="A361" s="1" t="s">
        <v>1013</v>
      </c>
      <c r="B361" s="1"/>
      <c r="C361" s="1"/>
      <c r="D361" s="8"/>
      <c r="E361" s="1">
        <v>6</v>
      </c>
      <c r="F361" s="1">
        <v>1</v>
      </c>
      <c r="G361" s="1">
        <v>10</v>
      </c>
      <c r="H361" s="1">
        <v>6</v>
      </c>
      <c r="I361" s="6"/>
      <c r="J361" s="6"/>
      <c r="K361" s="6"/>
      <c r="L361" s="6"/>
      <c r="M361" s="6"/>
      <c r="N361" s="6"/>
      <c r="O361" s="6"/>
      <c r="P361" s="6"/>
      <c r="Q361" s="7">
        <f>SUM(Pasivos[[#This Row],[No vencidas]:[Valor Ajuste Medición Posterior]])</f>
        <v>0</v>
      </c>
    </row>
    <row r="362" spans="1:17" x14ac:dyDescent="0.25">
      <c r="A362" s="1" t="s">
        <v>1013</v>
      </c>
      <c r="B362" s="1"/>
      <c r="C362" s="1"/>
      <c r="D362" s="8"/>
      <c r="E362" s="1">
        <v>6</v>
      </c>
      <c r="F362" s="1">
        <v>1</v>
      </c>
      <c r="G362" s="1">
        <v>10</v>
      </c>
      <c r="H362" s="1">
        <v>6</v>
      </c>
      <c r="I362" s="6"/>
      <c r="J362" s="6"/>
      <c r="K362" s="6"/>
      <c r="L362" s="6"/>
      <c r="M362" s="6"/>
      <c r="N362" s="6"/>
      <c r="O362" s="6"/>
      <c r="P362" s="6"/>
      <c r="Q362" s="7">
        <f>SUM(Pasivos[[#This Row],[No vencidas]:[Valor Ajuste Medición Posterior]])</f>
        <v>0</v>
      </c>
    </row>
    <row r="363" spans="1:17" x14ac:dyDescent="0.25">
      <c r="A363" s="1" t="s">
        <v>1013</v>
      </c>
      <c r="B363" s="1"/>
      <c r="C363" s="1"/>
      <c r="D363" s="8"/>
      <c r="E363" s="1">
        <v>6</v>
      </c>
      <c r="F363" s="1">
        <v>1</v>
      </c>
      <c r="G363" s="1">
        <v>10</v>
      </c>
      <c r="H363" s="1">
        <v>6</v>
      </c>
      <c r="I363" s="6"/>
      <c r="J363" s="6"/>
      <c r="K363" s="6"/>
      <c r="L363" s="6"/>
      <c r="M363" s="6"/>
      <c r="N363" s="6"/>
      <c r="O363" s="6"/>
      <c r="P363" s="6"/>
      <c r="Q363" s="7">
        <f>SUM(Pasivos[[#This Row],[No vencidas]:[Valor Ajuste Medición Posterior]])</f>
        <v>0</v>
      </c>
    </row>
    <row r="364" spans="1:17" x14ac:dyDescent="0.25">
      <c r="A364" s="1" t="s">
        <v>1013</v>
      </c>
      <c r="B364" s="1"/>
      <c r="C364" s="1"/>
      <c r="D364" s="8"/>
      <c r="E364" s="1">
        <v>6</v>
      </c>
      <c r="F364" s="1">
        <v>1</v>
      </c>
      <c r="G364" s="1">
        <v>10</v>
      </c>
      <c r="H364" s="1">
        <v>6</v>
      </c>
      <c r="I364" s="6"/>
      <c r="J364" s="6"/>
      <c r="K364" s="6"/>
      <c r="L364" s="6"/>
      <c r="M364" s="6"/>
      <c r="N364" s="6"/>
      <c r="O364" s="6"/>
      <c r="P364" s="6"/>
      <c r="Q364" s="7">
        <f>SUM(Pasivos[[#This Row],[No vencidas]:[Valor Ajuste Medición Posterior]])</f>
        <v>0</v>
      </c>
    </row>
    <row r="365" spans="1:17" x14ac:dyDescent="0.25">
      <c r="A365" s="1" t="s">
        <v>1013</v>
      </c>
      <c r="B365" s="1"/>
      <c r="C365" s="1"/>
      <c r="D365" s="8"/>
      <c r="E365" s="1">
        <v>6</v>
      </c>
      <c r="F365" s="1">
        <v>1</v>
      </c>
      <c r="G365" s="1">
        <v>10</v>
      </c>
      <c r="H365" s="1">
        <v>6</v>
      </c>
      <c r="I365" s="6"/>
      <c r="J365" s="6"/>
      <c r="K365" s="6"/>
      <c r="L365" s="6"/>
      <c r="M365" s="6"/>
      <c r="N365" s="6"/>
      <c r="O365" s="6"/>
      <c r="P365" s="6"/>
      <c r="Q365" s="7">
        <f>SUM(Pasivos[[#This Row],[No vencidas]:[Valor Ajuste Medición Posterior]])</f>
        <v>0</v>
      </c>
    </row>
    <row r="366" spans="1:17" x14ac:dyDescent="0.25">
      <c r="A366" s="1" t="s">
        <v>1013</v>
      </c>
      <c r="B366" s="1"/>
      <c r="C366" s="1"/>
      <c r="D366" s="8"/>
      <c r="E366" s="1">
        <v>6</v>
      </c>
      <c r="F366" s="1">
        <v>1</v>
      </c>
      <c r="G366" s="1">
        <v>10</v>
      </c>
      <c r="H366" s="1">
        <v>6</v>
      </c>
      <c r="I366" s="6"/>
      <c r="J366" s="6"/>
      <c r="K366" s="6"/>
      <c r="L366" s="6"/>
      <c r="M366" s="6"/>
      <c r="N366" s="6"/>
      <c r="O366" s="6"/>
      <c r="P366" s="6"/>
      <c r="Q366" s="7">
        <f>SUM(Pasivos[[#This Row],[No vencidas]:[Valor Ajuste Medición Posterior]])</f>
        <v>0</v>
      </c>
    </row>
    <row r="367" spans="1:17" x14ac:dyDescent="0.25">
      <c r="A367" s="1" t="s">
        <v>1013</v>
      </c>
      <c r="B367" s="1"/>
      <c r="C367" s="1"/>
      <c r="D367" s="8"/>
      <c r="E367" s="1">
        <v>6</v>
      </c>
      <c r="F367" s="1">
        <v>1</v>
      </c>
      <c r="G367" s="1">
        <v>10</v>
      </c>
      <c r="H367" s="1">
        <v>6</v>
      </c>
      <c r="I367" s="6"/>
      <c r="J367" s="6"/>
      <c r="K367" s="6"/>
      <c r="L367" s="6"/>
      <c r="M367" s="6"/>
      <c r="N367" s="6"/>
      <c r="O367" s="6"/>
      <c r="P367" s="6"/>
      <c r="Q367" s="7">
        <f>SUM(Pasivos[[#This Row],[No vencidas]:[Valor Ajuste Medición Posterior]])</f>
        <v>0</v>
      </c>
    </row>
    <row r="368" spans="1:17" x14ac:dyDescent="0.25">
      <c r="A368" s="1" t="s">
        <v>1013</v>
      </c>
      <c r="B368" s="1"/>
      <c r="C368" s="1"/>
      <c r="D368" s="8"/>
      <c r="E368" s="1">
        <v>6</v>
      </c>
      <c r="F368" s="1">
        <v>1</v>
      </c>
      <c r="G368" s="1">
        <v>10</v>
      </c>
      <c r="H368" s="1">
        <v>6</v>
      </c>
      <c r="I368" s="6"/>
      <c r="J368" s="6"/>
      <c r="K368" s="6"/>
      <c r="L368" s="6"/>
      <c r="M368" s="6"/>
      <c r="N368" s="6"/>
      <c r="O368" s="6"/>
      <c r="P368" s="6"/>
      <c r="Q368" s="7">
        <f>SUM(Pasivos[[#This Row],[No vencidas]:[Valor Ajuste Medición Posterior]])</f>
        <v>0</v>
      </c>
    </row>
    <row r="369" spans="1:17" x14ac:dyDescent="0.25">
      <c r="A369" s="1" t="s">
        <v>1013</v>
      </c>
      <c r="B369" s="1"/>
      <c r="C369" s="1"/>
      <c r="D369" s="8"/>
      <c r="E369" s="1">
        <v>6</v>
      </c>
      <c r="F369" s="1">
        <v>1</v>
      </c>
      <c r="G369" s="1">
        <v>10</v>
      </c>
      <c r="H369" s="1">
        <v>6</v>
      </c>
      <c r="I369" s="6"/>
      <c r="J369" s="6"/>
      <c r="K369" s="6"/>
      <c r="L369" s="6"/>
      <c r="M369" s="6"/>
      <c r="N369" s="6"/>
      <c r="O369" s="6"/>
      <c r="P369" s="6"/>
      <c r="Q369" s="7">
        <f>SUM(Pasivos[[#This Row],[No vencidas]:[Valor Ajuste Medición Posterior]])</f>
        <v>0</v>
      </c>
    </row>
    <row r="370" spans="1:17" x14ac:dyDescent="0.25">
      <c r="A370" s="1" t="s">
        <v>1013</v>
      </c>
      <c r="B370" s="1"/>
      <c r="C370" s="1"/>
      <c r="D370" s="8"/>
      <c r="E370" s="1">
        <v>6</v>
      </c>
      <c r="F370" s="1">
        <v>1</v>
      </c>
      <c r="G370" s="1">
        <v>10</v>
      </c>
      <c r="H370" s="1">
        <v>6</v>
      </c>
      <c r="I370" s="6"/>
      <c r="J370" s="6"/>
      <c r="K370" s="6"/>
      <c r="L370" s="6"/>
      <c r="M370" s="6"/>
      <c r="N370" s="6"/>
      <c r="O370" s="6"/>
      <c r="P370" s="6"/>
      <c r="Q370" s="7">
        <f>SUM(Pasivos[[#This Row],[No vencidas]:[Valor Ajuste Medición Posterior]])</f>
        <v>0</v>
      </c>
    </row>
    <row r="371" spans="1:17" x14ac:dyDescent="0.25">
      <c r="A371" s="1" t="s">
        <v>1013</v>
      </c>
      <c r="B371" s="1"/>
      <c r="C371" s="1"/>
      <c r="D371" s="8"/>
      <c r="E371" s="1">
        <v>6</v>
      </c>
      <c r="F371" s="1">
        <v>1</v>
      </c>
      <c r="G371" s="1">
        <v>10</v>
      </c>
      <c r="H371" s="1">
        <v>6</v>
      </c>
      <c r="I371" s="6"/>
      <c r="J371" s="6"/>
      <c r="K371" s="6"/>
      <c r="L371" s="6"/>
      <c r="M371" s="6"/>
      <c r="N371" s="6"/>
      <c r="O371" s="6"/>
      <c r="P371" s="6"/>
      <c r="Q371" s="7">
        <f>SUM(Pasivos[[#This Row],[No vencidas]:[Valor Ajuste Medición Posterior]])</f>
        <v>0</v>
      </c>
    </row>
    <row r="372" spans="1:17" x14ac:dyDescent="0.25">
      <c r="A372" s="1" t="s">
        <v>1013</v>
      </c>
      <c r="B372" s="1"/>
      <c r="C372" s="1"/>
      <c r="D372" s="8"/>
      <c r="E372" s="1">
        <v>6</v>
      </c>
      <c r="F372" s="1">
        <v>1</v>
      </c>
      <c r="G372" s="1">
        <v>10</v>
      </c>
      <c r="H372" s="1">
        <v>6</v>
      </c>
      <c r="I372" s="6"/>
      <c r="J372" s="6"/>
      <c r="K372" s="6"/>
      <c r="L372" s="6"/>
      <c r="M372" s="6"/>
      <c r="N372" s="6"/>
      <c r="O372" s="6"/>
      <c r="P372" s="6"/>
      <c r="Q372" s="7">
        <f>SUM(Pasivos[[#This Row],[No vencidas]:[Valor Ajuste Medición Posterior]])</f>
        <v>0</v>
      </c>
    </row>
    <row r="373" spans="1:17" x14ac:dyDescent="0.25">
      <c r="A373" s="1" t="s">
        <v>1013</v>
      </c>
      <c r="B373" s="1"/>
      <c r="C373" s="1"/>
      <c r="D373" s="8"/>
      <c r="E373" s="1">
        <v>6</v>
      </c>
      <c r="F373" s="1">
        <v>1</v>
      </c>
      <c r="G373" s="1">
        <v>10</v>
      </c>
      <c r="H373" s="1">
        <v>6</v>
      </c>
      <c r="I373" s="6"/>
      <c r="J373" s="6"/>
      <c r="K373" s="6"/>
      <c r="L373" s="6"/>
      <c r="M373" s="6"/>
      <c r="N373" s="6"/>
      <c r="O373" s="6"/>
      <c r="P373" s="6"/>
      <c r="Q373" s="7">
        <f>SUM(Pasivos[[#This Row],[No vencidas]:[Valor Ajuste Medición Posterior]])</f>
        <v>0</v>
      </c>
    </row>
    <row r="374" spans="1:17" x14ac:dyDescent="0.25">
      <c r="A374" s="1" t="s">
        <v>1013</v>
      </c>
      <c r="B374" s="1"/>
      <c r="C374" s="1"/>
      <c r="D374" s="8"/>
      <c r="E374" s="1">
        <v>6</v>
      </c>
      <c r="F374" s="1">
        <v>1</v>
      </c>
      <c r="G374" s="1">
        <v>10</v>
      </c>
      <c r="H374" s="1">
        <v>6</v>
      </c>
      <c r="I374" s="6"/>
      <c r="J374" s="6"/>
      <c r="K374" s="6"/>
      <c r="L374" s="6"/>
      <c r="M374" s="6"/>
      <c r="N374" s="6"/>
      <c r="O374" s="6"/>
      <c r="P374" s="6"/>
      <c r="Q374" s="7">
        <f>SUM(Pasivos[[#This Row],[No vencidas]:[Valor Ajuste Medición Posterior]])</f>
        <v>0</v>
      </c>
    </row>
    <row r="375" spans="1:17" x14ac:dyDescent="0.25">
      <c r="A375" s="1" t="s">
        <v>1013</v>
      </c>
      <c r="B375" s="1"/>
      <c r="C375" s="1"/>
      <c r="D375" s="8"/>
      <c r="E375" s="1">
        <v>6</v>
      </c>
      <c r="F375" s="1">
        <v>1</v>
      </c>
      <c r="G375" s="1">
        <v>10</v>
      </c>
      <c r="H375" s="1">
        <v>6</v>
      </c>
      <c r="I375" s="6"/>
      <c r="J375" s="6"/>
      <c r="K375" s="6"/>
      <c r="L375" s="6"/>
      <c r="M375" s="6"/>
      <c r="N375" s="6"/>
      <c r="O375" s="6"/>
      <c r="P375" s="6"/>
      <c r="Q375" s="7">
        <f>SUM(Pasivos[[#This Row],[No vencidas]:[Valor Ajuste Medición Posterior]])</f>
        <v>0</v>
      </c>
    </row>
    <row r="376" spans="1:17" x14ac:dyDescent="0.25">
      <c r="A376" s="1" t="s">
        <v>1013</v>
      </c>
      <c r="B376" s="1"/>
      <c r="C376" s="1"/>
      <c r="D376" s="8"/>
      <c r="E376" s="1">
        <v>6</v>
      </c>
      <c r="F376" s="1">
        <v>1</v>
      </c>
      <c r="G376" s="1">
        <v>10</v>
      </c>
      <c r="H376" s="1">
        <v>6</v>
      </c>
      <c r="I376" s="6"/>
      <c r="J376" s="6"/>
      <c r="K376" s="6"/>
      <c r="L376" s="6"/>
      <c r="M376" s="6"/>
      <c r="N376" s="6"/>
      <c r="O376" s="6"/>
      <c r="P376" s="6"/>
      <c r="Q376" s="7">
        <f>SUM(Pasivos[[#This Row],[No vencidas]:[Valor Ajuste Medición Posterior]])</f>
        <v>0</v>
      </c>
    </row>
    <row r="377" spans="1:17" x14ac:dyDescent="0.25">
      <c r="A377" s="1" t="s">
        <v>1013</v>
      </c>
      <c r="B377" s="1"/>
      <c r="C377" s="1"/>
      <c r="D377" s="8"/>
      <c r="E377" s="1">
        <v>6</v>
      </c>
      <c r="F377" s="1">
        <v>1</v>
      </c>
      <c r="G377" s="1">
        <v>10</v>
      </c>
      <c r="H377" s="1">
        <v>6</v>
      </c>
      <c r="I377" s="6"/>
      <c r="J377" s="6"/>
      <c r="K377" s="6"/>
      <c r="L377" s="6"/>
      <c r="M377" s="6"/>
      <c r="N377" s="6"/>
      <c r="O377" s="6"/>
      <c r="P377" s="6"/>
      <c r="Q377" s="7">
        <f>SUM(Pasivos[[#This Row],[No vencidas]:[Valor Ajuste Medición Posterior]])</f>
        <v>0</v>
      </c>
    </row>
    <row r="378" spans="1:17" x14ac:dyDescent="0.25">
      <c r="A378" s="1" t="s">
        <v>1013</v>
      </c>
      <c r="B378" s="1"/>
      <c r="C378" s="1"/>
      <c r="D378" s="8"/>
      <c r="E378" s="1">
        <v>6</v>
      </c>
      <c r="F378" s="1">
        <v>1</v>
      </c>
      <c r="G378" s="1">
        <v>10</v>
      </c>
      <c r="H378" s="1">
        <v>6</v>
      </c>
      <c r="I378" s="6"/>
      <c r="J378" s="6"/>
      <c r="K378" s="6"/>
      <c r="L378" s="6"/>
      <c r="M378" s="6"/>
      <c r="N378" s="6"/>
      <c r="O378" s="6"/>
      <c r="P378" s="6"/>
      <c r="Q378" s="7">
        <f>SUM(Pasivos[[#This Row],[No vencidas]:[Valor Ajuste Medición Posterior]])</f>
        <v>0</v>
      </c>
    </row>
    <row r="379" spans="1:17" x14ac:dyDescent="0.25">
      <c r="A379" s="1" t="s">
        <v>1013</v>
      </c>
      <c r="B379" s="1"/>
      <c r="C379" s="1"/>
      <c r="D379" s="8"/>
      <c r="E379" s="1">
        <v>6</v>
      </c>
      <c r="F379" s="1">
        <v>1</v>
      </c>
      <c r="G379" s="1">
        <v>10</v>
      </c>
      <c r="H379" s="1">
        <v>6</v>
      </c>
      <c r="I379" s="6"/>
      <c r="J379" s="6"/>
      <c r="K379" s="6"/>
      <c r="L379" s="6"/>
      <c r="M379" s="6"/>
      <c r="N379" s="6"/>
      <c r="O379" s="6"/>
      <c r="P379" s="6"/>
      <c r="Q379" s="7">
        <f>SUM(Pasivos[[#This Row],[No vencidas]:[Valor Ajuste Medición Posterior]])</f>
        <v>0</v>
      </c>
    </row>
    <row r="380" spans="1:17" x14ac:dyDescent="0.25">
      <c r="A380" s="1" t="s">
        <v>1013</v>
      </c>
      <c r="B380" s="1"/>
      <c r="C380" s="1"/>
      <c r="D380" s="8"/>
      <c r="E380" s="1">
        <v>6</v>
      </c>
      <c r="F380" s="1">
        <v>1</v>
      </c>
      <c r="G380" s="1">
        <v>10</v>
      </c>
      <c r="H380" s="1">
        <v>6</v>
      </c>
      <c r="I380" s="6"/>
      <c r="J380" s="6"/>
      <c r="K380" s="6"/>
      <c r="L380" s="6"/>
      <c r="M380" s="6"/>
      <c r="N380" s="6"/>
      <c r="O380" s="6"/>
      <c r="P380" s="6"/>
      <c r="Q380" s="7">
        <f>SUM(Pasivos[[#This Row],[No vencidas]:[Valor Ajuste Medición Posterior]])</f>
        <v>0</v>
      </c>
    </row>
    <row r="381" spans="1:17" x14ac:dyDescent="0.25">
      <c r="A381" s="1" t="s">
        <v>1013</v>
      </c>
      <c r="B381" s="1"/>
      <c r="C381" s="1"/>
      <c r="D381" s="8"/>
      <c r="E381" s="1">
        <v>6</v>
      </c>
      <c r="F381" s="1">
        <v>1</v>
      </c>
      <c r="G381" s="1">
        <v>10</v>
      </c>
      <c r="H381" s="1">
        <v>6</v>
      </c>
      <c r="I381" s="6"/>
      <c r="J381" s="6"/>
      <c r="K381" s="6"/>
      <c r="L381" s="6"/>
      <c r="M381" s="6"/>
      <c r="N381" s="6"/>
      <c r="O381" s="6"/>
      <c r="P381" s="6"/>
      <c r="Q381" s="7">
        <f>SUM(Pasivos[[#This Row],[No vencidas]:[Valor Ajuste Medición Posterior]])</f>
        <v>0</v>
      </c>
    </row>
    <row r="382" spans="1:17" x14ac:dyDescent="0.25">
      <c r="A382" s="1" t="s">
        <v>1013</v>
      </c>
      <c r="B382" s="1"/>
      <c r="C382" s="1"/>
      <c r="D382" s="8"/>
      <c r="E382" s="1">
        <v>6</v>
      </c>
      <c r="F382" s="1">
        <v>1</v>
      </c>
      <c r="G382" s="1">
        <v>10</v>
      </c>
      <c r="H382" s="1">
        <v>6</v>
      </c>
      <c r="I382" s="6"/>
      <c r="J382" s="6"/>
      <c r="K382" s="6"/>
      <c r="L382" s="6"/>
      <c r="M382" s="6"/>
      <c r="N382" s="6"/>
      <c r="O382" s="6"/>
      <c r="P382" s="6"/>
      <c r="Q382" s="7">
        <f>SUM(Pasivos[[#This Row],[No vencidas]:[Valor Ajuste Medición Posterior]])</f>
        <v>0</v>
      </c>
    </row>
    <row r="383" spans="1:17" x14ac:dyDescent="0.25">
      <c r="A383" s="1" t="s">
        <v>1013</v>
      </c>
      <c r="B383" s="1"/>
      <c r="C383" s="1"/>
      <c r="D383" s="8"/>
      <c r="E383" s="1">
        <v>6</v>
      </c>
      <c r="F383" s="1">
        <v>1</v>
      </c>
      <c r="G383" s="1">
        <v>10</v>
      </c>
      <c r="H383" s="1">
        <v>6</v>
      </c>
      <c r="I383" s="6"/>
      <c r="J383" s="6"/>
      <c r="K383" s="6"/>
      <c r="L383" s="6"/>
      <c r="M383" s="6"/>
      <c r="N383" s="6"/>
      <c r="O383" s="6"/>
      <c r="P383" s="6"/>
      <c r="Q383" s="7">
        <f>SUM(Pasivos[[#This Row],[No vencidas]:[Valor Ajuste Medición Posterior]])</f>
        <v>0</v>
      </c>
    </row>
    <row r="384" spans="1:17" x14ac:dyDescent="0.25">
      <c r="A384" s="1" t="s">
        <v>1013</v>
      </c>
      <c r="B384" s="1"/>
      <c r="C384" s="1"/>
      <c r="D384" s="8"/>
      <c r="E384" s="1">
        <v>6</v>
      </c>
      <c r="F384" s="1">
        <v>1</v>
      </c>
      <c r="G384" s="1">
        <v>10</v>
      </c>
      <c r="H384" s="1">
        <v>6</v>
      </c>
      <c r="I384" s="6"/>
      <c r="J384" s="6"/>
      <c r="K384" s="6"/>
      <c r="L384" s="6"/>
      <c r="M384" s="6"/>
      <c r="N384" s="6"/>
      <c r="O384" s="6"/>
      <c r="P384" s="6"/>
      <c r="Q384" s="7">
        <f>SUM(Pasivos[[#This Row],[No vencidas]:[Valor Ajuste Medición Posterior]])</f>
        <v>0</v>
      </c>
    </row>
    <row r="385" spans="1:17" x14ac:dyDescent="0.25">
      <c r="A385" s="1" t="s">
        <v>1013</v>
      </c>
      <c r="B385" s="1"/>
      <c r="C385" s="1"/>
      <c r="D385" s="8"/>
      <c r="E385" s="1">
        <v>6</v>
      </c>
      <c r="F385" s="1">
        <v>1</v>
      </c>
      <c r="G385" s="1">
        <v>10</v>
      </c>
      <c r="H385" s="1">
        <v>6</v>
      </c>
      <c r="I385" s="6"/>
      <c r="J385" s="6"/>
      <c r="K385" s="6"/>
      <c r="L385" s="6"/>
      <c r="M385" s="6"/>
      <c r="N385" s="6"/>
      <c r="O385" s="6"/>
      <c r="P385" s="6"/>
      <c r="Q385" s="7">
        <f>SUM(Pasivos[[#This Row],[No vencidas]:[Valor Ajuste Medición Posterior]])</f>
        <v>0</v>
      </c>
    </row>
    <row r="386" spans="1:17" x14ac:dyDescent="0.25">
      <c r="A386" s="1" t="s">
        <v>1013</v>
      </c>
      <c r="B386" s="1"/>
      <c r="C386" s="1"/>
      <c r="D386" s="8"/>
      <c r="E386" s="1">
        <v>6</v>
      </c>
      <c r="F386" s="1">
        <v>1</v>
      </c>
      <c r="G386" s="1">
        <v>10</v>
      </c>
      <c r="H386" s="1">
        <v>6</v>
      </c>
      <c r="I386" s="6"/>
      <c r="J386" s="6"/>
      <c r="K386" s="6"/>
      <c r="L386" s="6"/>
      <c r="M386" s="6"/>
      <c r="N386" s="6"/>
      <c r="O386" s="6"/>
      <c r="P386" s="6"/>
      <c r="Q386" s="7">
        <f>SUM(Pasivos[[#This Row],[No vencidas]:[Valor Ajuste Medición Posterior]])</f>
        <v>0</v>
      </c>
    </row>
    <row r="387" spans="1:17" x14ac:dyDescent="0.25">
      <c r="A387" s="1" t="s">
        <v>1013</v>
      </c>
      <c r="B387" s="1"/>
      <c r="C387" s="1"/>
      <c r="D387" s="8"/>
      <c r="E387" s="1">
        <v>6</v>
      </c>
      <c r="F387" s="1">
        <v>1</v>
      </c>
      <c r="G387" s="1">
        <v>10</v>
      </c>
      <c r="H387" s="1">
        <v>6</v>
      </c>
      <c r="I387" s="6"/>
      <c r="J387" s="6"/>
      <c r="K387" s="6"/>
      <c r="L387" s="6"/>
      <c r="M387" s="6"/>
      <c r="N387" s="6"/>
      <c r="O387" s="6"/>
      <c r="P387" s="6"/>
      <c r="Q387" s="7">
        <f>SUM(Pasivos[[#This Row],[No vencidas]:[Valor Ajuste Medición Posterior]])</f>
        <v>0</v>
      </c>
    </row>
    <row r="388" spans="1:17" x14ac:dyDescent="0.25">
      <c r="A388" s="1" t="s">
        <v>1013</v>
      </c>
      <c r="B388" s="1"/>
      <c r="C388" s="1"/>
      <c r="D388" s="8"/>
      <c r="E388" s="1">
        <v>6</v>
      </c>
      <c r="F388" s="1">
        <v>1</v>
      </c>
      <c r="G388" s="1">
        <v>10</v>
      </c>
      <c r="H388" s="1">
        <v>6</v>
      </c>
      <c r="I388" s="6"/>
      <c r="J388" s="6"/>
      <c r="K388" s="6"/>
      <c r="L388" s="6"/>
      <c r="M388" s="6"/>
      <c r="N388" s="6"/>
      <c r="O388" s="6"/>
      <c r="P388" s="6"/>
      <c r="Q388" s="7">
        <f>SUM(Pasivos[[#This Row],[No vencidas]:[Valor Ajuste Medición Posterior]])</f>
        <v>0</v>
      </c>
    </row>
    <row r="389" spans="1:17" x14ac:dyDescent="0.25">
      <c r="A389" s="1" t="s">
        <v>1013</v>
      </c>
      <c r="B389" s="1"/>
      <c r="C389" s="1"/>
      <c r="D389" s="8"/>
      <c r="E389" s="1">
        <v>6</v>
      </c>
      <c r="F389" s="1">
        <v>1</v>
      </c>
      <c r="G389" s="1">
        <v>10</v>
      </c>
      <c r="H389" s="1">
        <v>6</v>
      </c>
      <c r="I389" s="6"/>
      <c r="J389" s="6"/>
      <c r="K389" s="6"/>
      <c r="L389" s="6"/>
      <c r="M389" s="6"/>
      <c r="N389" s="6"/>
      <c r="O389" s="6"/>
      <c r="P389" s="6"/>
      <c r="Q389" s="7">
        <f>SUM(Pasivos[[#This Row],[No vencidas]:[Valor Ajuste Medición Posterior]])</f>
        <v>0</v>
      </c>
    </row>
    <row r="390" spans="1:17" x14ac:dyDescent="0.25">
      <c r="A390" s="1" t="s">
        <v>1013</v>
      </c>
      <c r="B390" s="1"/>
      <c r="C390" s="1"/>
      <c r="D390" s="8"/>
      <c r="E390" s="1">
        <v>6</v>
      </c>
      <c r="F390" s="1">
        <v>1</v>
      </c>
      <c r="G390" s="1">
        <v>10</v>
      </c>
      <c r="H390" s="1">
        <v>6</v>
      </c>
      <c r="I390" s="6"/>
      <c r="J390" s="6"/>
      <c r="K390" s="6"/>
      <c r="L390" s="6"/>
      <c r="M390" s="6"/>
      <c r="N390" s="6"/>
      <c r="O390" s="6"/>
      <c r="P390" s="6"/>
      <c r="Q390" s="7">
        <f>SUM(Pasivos[[#This Row],[No vencidas]:[Valor Ajuste Medición Posterior]])</f>
        <v>0</v>
      </c>
    </row>
    <row r="391" spans="1:17" x14ac:dyDescent="0.25">
      <c r="A391" s="1" t="s">
        <v>1013</v>
      </c>
      <c r="B391" s="1"/>
      <c r="C391" s="1"/>
      <c r="D391" s="8"/>
      <c r="E391" s="1">
        <v>6</v>
      </c>
      <c r="F391" s="1">
        <v>1</v>
      </c>
      <c r="G391" s="1">
        <v>10</v>
      </c>
      <c r="H391" s="1">
        <v>6</v>
      </c>
      <c r="I391" s="6"/>
      <c r="J391" s="6"/>
      <c r="K391" s="6"/>
      <c r="L391" s="6"/>
      <c r="M391" s="6"/>
      <c r="N391" s="6"/>
      <c r="O391" s="6"/>
      <c r="P391" s="6"/>
      <c r="Q391" s="7">
        <f>SUM(Pasivos[[#This Row],[No vencidas]:[Valor Ajuste Medición Posterior]])</f>
        <v>0</v>
      </c>
    </row>
    <row r="392" spans="1:17" x14ac:dyDescent="0.25">
      <c r="A392" s="1" t="s">
        <v>1013</v>
      </c>
      <c r="B392" s="1"/>
      <c r="C392" s="1"/>
      <c r="D392" s="8"/>
      <c r="E392" s="1">
        <v>6</v>
      </c>
      <c r="F392" s="1">
        <v>1</v>
      </c>
      <c r="G392" s="1">
        <v>10</v>
      </c>
      <c r="H392" s="1">
        <v>6</v>
      </c>
      <c r="I392" s="6"/>
      <c r="J392" s="6"/>
      <c r="K392" s="6"/>
      <c r="L392" s="6"/>
      <c r="M392" s="6"/>
      <c r="N392" s="6"/>
      <c r="O392" s="6"/>
      <c r="P392" s="6"/>
      <c r="Q392" s="7">
        <f>SUM(Pasivos[[#This Row],[No vencidas]:[Valor Ajuste Medición Posterior]])</f>
        <v>0</v>
      </c>
    </row>
    <row r="393" spans="1:17" x14ac:dyDescent="0.25">
      <c r="A393" s="1" t="s">
        <v>1013</v>
      </c>
      <c r="B393" s="1"/>
      <c r="C393" s="1"/>
      <c r="D393" s="8"/>
      <c r="E393" s="1">
        <v>6</v>
      </c>
      <c r="F393" s="1">
        <v>1</v>
      </c>
      <c r="G393" s="1">
        <v>10</v>
      </c>
      <c r="H393" s="1">
        <v>6</v>
      </c>
      <c r="I393" s="6"/>
      <c r="J393" s="6"/>
      <c r="K393" s="6"/>
      <c r="L393" s="6"/>
      <c r="M393" s="6"/>
      <c r="N393" s="6"/>
      <c r="O393" s="6"/>
      <c r="P393" s="6"/>
      <c r="Q393" s="7">
        <f>SUM(Pasivos[[#This Row],[No vencidas]:[Valor Ajuste Medición Posterior]])</f>
        <v>0</v>
      </c>
    </row>
    <row r="394" spans="1:17" x14ac:dyDescent="0.25">
      <c r="A394" s="1" t="s">
        <v>1013</v>
      </c>
      <c r="B394" s="1"/>
      <c r="C394" s="1"/>
      <c r="D394" s="8"/>
      <c r="E394" s="1">
        <v>6</v>
      </c>
      <c r="F394" s="1">
        <v>1</v>
      </c>
      <c r="G394" s="1">
        <v>10</v>
      </c>
      <c r="H394" s="1">
        <v>6</v>
      </c>
      <c r="I394" s="6"/>
      <c r="J394" s="6"/>
      <c r="K394" s="6"/>
      <c r="L394" s="6"/>
      <c r="M394" s="6"/>
      <c r="N394" s="6"/>
      <c r="O394" s="6"/>
      <c r="P394" s="6"/>
      <c r="Q394" s="7">
        <f>SUM(Pasivos[[#This Row],[No vencidas]:[Valor Ajuste Medición Posterior]])</f>
        <v>0</v>
      </c>
    </row>
    <row r="395" spans="1:17" x14ac:dyDescent="0.25">
      <c r="A395" s="1" t="s">
        <v>1013</v>
      </c>
      <c r="B395" s="1"/>
      <c r="C395" s="1"/>
      <c r="D395" s="8"/>
      <c r="E395" s="1">
        <v>6</v>
      </c>
      <c r="F395" s="1">
        <v>1</v>
      </c>
      <c r="G395" s="1">
        <v>10</v>
      </c>
      <c r="H395" s="1">
        <v>6</v>
      </c>
      <c r="I395" s="6"/>
      <c r="J395" s="6"/>
      <c r="K395" s="6"/>
      <c r="L395" s="6"/>
      <c r="M395" s="6"/>
      <c r="N395" s="6"/>
      <c r="O395" s="6"/>
      <c r="P395" s="6"/>
      <c r="Q395" s="7">
        <f>SUM(Pasivos[[#This Row],[No vencidas]:[Valor Ajuste Medición Posterior]])</f>
        <v>0</v>
      </c>
    </row>
    <row r="396" spans="1:17" x14ac:dyDescent="0.25">
      <c r="A396" s="1" t="s">
        <v>1013</v>
      </c>
      <c r="B396" s="1"/>
      <c r="C396" s="1"/>
      <c r="D396" s="8"/>
      <c r="E396" s="1">
        <v>6</v>
      </c>
      <c r="F396" s="1">
        <v>1</v>
      </c>
      <c r="G396" s="1">
        <v>10</v>
      </c>
      <c r="H396" s="1">
        <v>6</v>
      </c>
      <c r="I396" s="6"/>
      <c r="J396" s="6"/>
      <c r="K396" s="6"/>
      <c r="L396" s="6"/>
      <c r="M396" s="6"/>
      <c r="N396" s="6"/>
      <c r="O396" s="6"/>
      <c r="P396" s="6"/>
      <c r="Q396" s="7">
        <f>SUM(Pasivos[[#This Row],[No vencidas]:[Valor Ajuste Medición Posterior]])</f>
        <v>0</v>
      </c>
    </row>
    <row r="397" spans="1:17" x14ac:dyDescent="0.25">
      <c r="A397" s="1" t="s">
        <v>1013</v>
      </c>
      <c r="B397" s="1"/>
      <c r="C397" s="1"/>
      <c r="D397" s="8"/>
      <c r="E397" s="1">
        <v>6</v>
      </c>
      <c r="F397" s="1">
        <v>1</v>
      </c>
      <c r="G397" s="1">
        <v>10</v>
      </c>
      <c r="H397" s="1">
        <v>6</v>
      </c>
      <c r="I397" s="6"/>
      <c r="J397" s="6"/>
      <c r="K397" s="6"/>
      <c r="L397" s="6"/>
      <c r="M397" s="6"/>
      <c r="N397" s="6"/>
      <c r="O397" s="6"/>
      <c r="P397" s="6"/>
      <c r="Q397" s="7">
        <f>SUM(Pasivos[[#This Row],[No vencidas]:[Valor Ajuste Medición Posterior]])</f>
        <v>0</v>
      </c>
    </row>
    <row r="398" spans="1:17" x14ac:dyDescent="0.25">
      <c r="A398" s="1" t="s">
        <v>1013</v>
      </c>
      <c r="B398" s="1"/>
      <c r="C398" s="1"/>
      <c r="D398" s="8"/>
      <c r="E398" s="1">
        <v>6</v>
      </c>
      <c r="F398" s="1">
        <v>1</v>
      </c>
      <c r="G398" s="1">
        <v>10</v>
      </c>
      <c r="H398" s="1">
        <v>6</v>
      </c>
      <c r="I398" s="6"/>
      <c r="J398" s="6"/>
      <c r="K398" s="6"/>
      <c r="L398" s="6"/>
      <c r="M398" s="6"/>
      <c r="N398" s="6"/>
      <c r="O398" s="6"/>
      <c r="P398" s="6"/>
      <c r="Q398" s="7">
        <f>SUM(Pasivos[[#This Row],[No vencidas]:[Valor Ajuste Medición Posterior]])</f>
        <v>0</v>
      </c>
    </row>
    <row r="399" spans="1:17" x14ac:dyDescent="0.25">
      <c r="A399" s="1" t="s">
        <v>1013</v>
      </c>
      <c r="B399" s="1"/>
      <c r="C399" s="1"/>
      <c r="D399" s="8"/>
      <c r="E399" s="1">
        <v>6</v>
      </c>
      <c r="F399" s="1">
        <v>1</v>
      </c>
      <c r="G399" s="1">
        <v>10</v>
      </c>
      <c r="H399" s="1">
        <v>6</v>
      </c>
      <c r="I399" s="6"/>
      <c r="J399" s="6"/>
      <c r="K399" s="6"/>
      <c r="L399" s="6"/>
      <c r="M399" s="6"/>
      <c r="N399" s="6"/>
      <c r="O399" s="6"/>
      <c r="P399" s="6"/>
      <c r="Q399" s="7">
        <f>SUM(Pasivos[[#This Row],[No vencidas]:[Valor Ajuste Medición Posterior]])</f>
        <v>0</v>
      </c>
    </row>
    <row r="400" spans="1:17" x14ac:dyDescent="0.25">
      <c r="A400" s="1" t="s">
        <v>1013</v>
      </c>
      <c r="B400" s="1"/>
      <c r="C400" s="1"/>
      <c r="D400" s="8"/>
      <c r="E400" s="1">
        <v>6</v>
      </c>
      <c r="F400" s="1">
        <v>1</v>
      </c>
      <c r="G400" s="1">
        <v>10</v>
      </c>
      <c r="H400" s="1">
        <v>6</v>
      </c>
      <c r="I400" s="6"/>
      <c r="J400" s="6"/>
      <c r="K400" s="6"/>
      <c r="L400" s="6"/>
      <c r="M400" s="6"/>
      <c r="N400" s="6"/>
      <c r="O400" s="6"/>
      <c r="P400" s="6"/>
      <c r="Q400" s="7">
        <f>SUM(Pasivos[[#This Row],[No vencidas]:[Valor Ajuste Medición Posterior]])</f>
        <v>0</v>
      </c>
    </row>
    <row r="401" spans="1:17" x14ac:dyDescent="0.25">
      <c r="A401" s="1" t="s">
        <v>1013</v>
      </c>
      <c r="B401" s="1"/>
      <c r="C401" s="1"/>
      <c r="D401" s="8"/>
      <c r="E401" s="1">
        <v>6</v>
      </c>
      <c r="F401" s="1">
        <v>1</v>
      </c>
      <c r="G401" s="1">
        <v>10</v>
      </c>
      <c r="H401" s="1">
        <v>6</v>
      </c>
      <c r="I401" s="6"/>
      <c r="J401" s="6"/>
      <c r="K401" s="6"/>
      <c r="L401" s="6"/>
      <c r="M401" s="6"/>
      <c r="N401" s="6"/>
      <c r="O401" s="6"/>
      <c r="P401" s="6"/>
      <c r="Q401" s="7">
        <f>SUM(Pasivos[[#This Row],[No vencidas]:[Valor Ajuste Medición Posterior]])</f>
        <v>0</v>
      </c>
    </row>
    <row r="402" spans="1:17" x14ac:dyDescent="0.25">
      <c r="A402" s="1" t="s">
        <v>1013</v>
      </c>
      <c r="B402" s="1"/>
      <c r="C402" s="1"/>
      <c r="D402" s="8"/>
      <c r="E402" s="1">
        <v>6</v>
      </c>
      <c r="F402" s="1">
        <v>1</v>
      </c>
      <c r="G402" s="1">
        <v>10</v>
      </c>
      <c r="H402" s="1">
        <v>6</v>
      </c>
      <c r="I402" s="6"/>
      <c r="J402" s="6"/>
      <c r="K402" s="6"/>
      <c r="L402" s="6"/>
      <c r="M402" s="6"/>
      <c r="N402" s="6"/>
      <c r="O402" s="6"/>
      <c r="P402" s="6"/>
      <c r="Q402" s="7">
        <f>SUM(Pasivos[[#This Row],[No vencidas]:[Valor Ajuste Medición Posterior]])</f>
        <v>0</v>
      </c>
    </row>
    <row r="403" spans="1:17" x14ac:dyDescent="0.25">
      <c r="A403" s="1" t="s">
        <v>1013</v>
      </c>
      <c r="B403" s="1"/>
      <c r="C403" s="1"/>
      <c r="D403" s="8"/>
      <c r="E403" s="1">
        <v>6</v>
      </c>
      <c r="F403" s="1">
        <v>1</v>
      </c>
      <c r="G403" s="1">
        <v>10</v>
      </c>
      <c r="H403" s="1">
        <v>6</v>
      </c>
      <c r="I403" s="6"/>
      <c r="J403" s="6"/>
      <c r="K403" s="6"/>
      <c r="L403" s="6"/>
      <c r="M403" s="6"/>
      <c r="N403" s="6"/>
      <c r="O403" s="6"/>
      <c r="P403" s="6"/>
      <c r="Q403" s="7">
        <f>SUM(Pasivos[[#This Row],[No vencidas]:[Valor Ajuste Medición Posterior]])</f>
        <v>0</v>
      </c>
    </row>
    <row r="404" spans="1:17" x14ac:dyDescent="0.25">
      <c r="A404" s="1" t="s">
        <v>1013</v>
      </c>
      <c r="B404" s="1"/>
      <c r="C404" s="1"/>
      <c r="D404" s="8"/>
      <c r="E404" s="1">
        <v>6</v>
      </c>
      <c r="F404" s="1">
        <v>1</v>
      </c>
      <c r="G404" s="1">
        <v>10</v>
      </c>
      <c r="H404" s="1">
        <v>6</v>
      </c>
      <c r="I404" s="6"/>
      <c r="J404" s="6"/>
      <c r="K404" s="6"/>
      <c r="L404" s="6"/>
      <c r="M404" s="6"/>
      <c r="N404" s="6"/>
      <c r="O404" s="6"/>
      <c r="P404" s="6"/>
      <c r="Q404" s="7">
        <f>SUM(Pasivos[[#This Row],[No vencidas]:[Valor Ajuste Medición Posterior]])</f>
        <v>0</v>
      </c>
    </row>
    <row r="405" spans="1:17" x14ac:dyDescent="0.25">
      <c r="A405" s="1" t="s">
        <v>1013</v>
      </c>
      <c r="B405" s="1"/>
      <c r="C405" s="1"/>
      <c r="D405" s="8"/>
      <c r="E405" s="1">
        <v>6</v>
      </c>
      <c r="F405" s="1">
        <v>1</v>
      </c>
      <c r="G405" s="1">
        <v>10</v>
      </c>
      <c r="H405" s="1">
        <v>6</v>
      </c>
      <c r="I405" s="6"/>
      <c r="J405" s="6"/>
      <c r="K405" s="6"/>
      <c r="L405" s="6"/>
      <c r="M405" s="6"/>
      <c r="N405" s="6"/>
      <c r="O405" s="6"/>
      <c r="P405" s="6"/>
      <c r="Q405" s="7">
        <f>SUM(Pasivos[[#This Row],[No vencidas]:[Valor Ajuste Medición Posterior]])</f>
        <v>0</v>
      </c>
    </row>
    <row r="406" spans="1:17" x14ac:dyDescent="0.25">
      <c r="A406" s="1" t="s">
        <v>1013</v>
      </c>
      <c r="B406" s="1"/>
      <c r="C406" s="1"/>
      <c r="D406" s="8"/>
      <c r="E406" s="1">
        <v>6</v>
      </c>
      <c r="F406" s="1">
        <v>1</v>
      </c>
      <c r="G406" s="1">
        <v>10</v>
      </c>
      <c r="H406" s="1">
        <v>6</v>
      </c>
      <c r="I406" s="6"/>
      <c r="J406" s="6"/>
      <c r="K406" s="6"/>
      <c r="L406" s="6"/>
      <c r="M406" s="6"/>
      <c r="N406" s="6"/>
      <c r="O406" s="6"/>
      <c r="P406" s="6"/>
      <c r="Q406" s="7">
        <f>SUM(Pasivos[[#This Row],[No vencidas]:[Valor Ajuste Medición Posterior]])</f>
        <v>0</v>
      </c>
    </row>
    <row r="407" spans="1:17" x14ac:dyDescent="0.25">
      <c r="A407" s="1" t="s">
        <v>1013</v>
      </c>
      <c r="B407" s="1"/>
      <c r="C407" s="1"/>
      <c r="D407" s="8"/>
      <c r="E407" s="1">
        <v>6</v>
      </c>
      <c r="F407" s="1">
        <v>1</v>
      </c>
      <c r="G407" s="1">
        <v>10</v>
      </c>
      <c r="H407" s="1">
        <v>6</v>
      </c>
      <c r="I407" s="6"/>
      <c r="J407" s="6"/>
      <c r="K407" s="6"/>
      <c r="L407" s="6"/>
      <c r="M407" s="6"/>
      <c r="N407" s="6"/>
      <c r="O407" s="6"/>
      <c r="P407" s="6"/>
      <c r="Q407" s="7">
        <f>SUM(Pasivos[[#This Row],[No vencidas]:[Valor Ajuste Medición Posterior]])</f>
        <v>0</v>
      </c>
    </row>
    <row r="408" spans="1:17" x14ac:dyDescent="0.25">
      <c r="A408" s="1" t="s">
        <v>1013</v>
      </c>
      <c r="B408" s="1"/>
      <c r="C408" s="1"/>
      <c r="D408" s="8"/>
      <c r="E408" s="1">
        <v>6</v>
      </c>
      <c r="F408" s="1">
        <v>1</v>
      </c>
      <c r="G408" s="1">
        <v>10</v>
      </c>
      <c r="H408" s="1">
        <v>6</v>
      </c>
      <c r="I408" s="6"/>
      <c r="J408" s="6"/>
      <c r="K408" s="6"/>
      <c r="L408" s="6"/>
      <c r="M408" s="6"/>
      <c r="N408" s="6"/>
      <c r="O408" s="6"/>
      <c r="P408" s="6"/>
      <c r="Q408" s="7">
        <f>SUM(Pasivos[[#This Row],[No vencidas]:[Valor Ajuste Medición Posterior]])</f>
        <v>0</v>
      </c>
    </row>
    <row r="409" spans="1:17" x14ac:dyDescent="0.25">
      <c r="A409" s="1" t="s">
        <v>1013</v>
      </c>
      <c r="B409" s="1"/>
      <c r="C409" s="1"/>
      <c r="D409" s="8"/>
      <c r="E409" s="1">
        <v>6</v>
      </c>
      <c r="F409" s="1">
        <v>1</v>
      </c>
      <c r="G409" s="1">
        <v>10</v>
      </c>
      <c r="H409" s="1">
        <v>6</v>
      </c>
      <c r="I409" s="6"/>
      <c r="J409" s="6"/>
      <c r="K409" s="6"/>
      <c r="L409" s="6"/>
      <c r="M409" s="6"/>
      <c r="N409" s="6"/>
      <c r="O409" s="6"/>
      <c r="P409" s="6"/>
      <c r="Q409" s="7">
        <f>SUM(Pasivos[[#This Row],[No vencidas]:[Valor Ajuste Medición Posterior]])</f>
        <v>0</v>
      </c>
    </row>
    <row r="410" spans="1:17" x14ac:dyDescent="0.25">
      <c r="A410" s="1" t="s">
        <v>1013</v>
      </c>
      <c r="B410" s="1"/>
      <c r="C410" s="1"/>
      <c r="D410" s="8"/>
      <c r="E410" s="1">
        <v>6</v>
      </c>
      <c r="F410" s="1">
        <v>1</v>
      </c>
      <c r="G410" s="1">
        <v>10</v>
      </c>
      <c r="H410" s="1">
        <v>6</v>
      </c>
      <c r="I410" s="6"/>
      <c r="J410" s="6"/>
      <c r="K410" s="6"/>
      <c r="L410" s="6"/>
      <c r="M410" s="6"/>
      <c r="N410" s="6"/>
      <c r="O410" s="6"/>
      <c r="P410" s="6"/>
      <c r="Q410" s="7">
        <f>SUM(Pasivos[[#This Row],[No vencidas]:[Valor Ajuste Medición Posterior]])</f>
        <v>0</v>
      </c>
    </row>
    <row r="411" spans="1:17" x14ac:dyDescent="0.25">
      <c r="A411" s="1" t="s">
        <v>1013</v>
      </c>
      <c r="B411" s="1"/>
      <c r="C411" s="1"/>
      <c r="D411" s="8"/>
      <c r="E411" s="1">
        <v>6</v>
      </c>
      <c r="F411" s="1">
        <v>1</v>
      </c>
      <c r="G411" s="1">
        <v>10</v>
      </c>
      <c r="H411" s="1">
        <v>6</v>
      </c>
      <c r="I411" s="6"/>
      <c r="J411" s="6"/>
      <c r="K411" s="6"/>
      <c r="L411" s="6"/>
      <c r="M411" s="6"/>
      <c r="N411" s="6"/>
      <c r="O411" s="6"/>
      <c r="P411" s="6"/>
      <c r="Q411" s="7">
        <f>SUM(Pasivos[[#This Row],[No vencidas]:[Valor Ajuste Medición Posterior]])</f>
        <v>0</v>
      </c>
    </row>
    <row r="412" spans="1:17" x14ac:dyDescent="0.25">
      <c r="A412" s="1" t="s">
        <v>1013</v>
      </c>
      <c r="B412" s="1"/>
      <c r="C412" s="1"/>
      <c r="D412" s="8"/>
      <c r="E412" s="1">
        <v>6</v>
      </c>
      <c r="F412" s="1">
        <v>1</v>
      </c>
      <c r="G412" s="1">
        <v>10</v>
      </c>
      <c r="H412" s="1">
        <v>6</v>
      </c>
      <c r="I412" s="6"/>
      <c r="J412" s="6"/>
      <c r="K412" s="6"/>
      <c r="L412" s="6"/>
      <c r="M412" s="6"/>
      <c r="N412" s="6"/>
      <c r="O412" s="6"/>
      <c r="P412" s="6"/>
      <c r="Q412" s="7">
        <f>SUM(Pasivos[[#This Row],[No vencidas]:[Valor Ajuste Medición Posterior]])</f>
        <v>0</v>
      </c>
    </row>
    <row r="413" spans="1:17" x14ac:dyDescent="0.25">
      <c r="A413" s="1" t="s">
        <v>1013</v>
      </c>
      <c r="B413" s="1"/>
      <c r="C413" s="1"/>
      <c r="D413" s="8"/>
      <c r="E413" s="1">
        <v>6</v>
      </c>
      <c r="F413" s="1">
        <v>1</v>
      </c>
      <c r="G413" s="1">
        <v>10</v>
      </c>
      <c r="H413" s="1">
        <v>6</v>
      </c>
      <c r="I413" s="6"/>
      <c r="J413" s="6"/>
      <c r="K413" s="6"/>
      <c r="L413" s="6"/>
      <c r="M413" s="6"/>
      <c r="N413" s="6"/>
      <c r="O413" s="6"/>
      <c r="P413" s="6"/>
      <c r="Q413" s="7">
        <f>SUM(Pasivos[[#This Row],[No vencidas]:[Valor Ajuste Medición Posterior]])</f>
        <v>0</v>
      </c>
    </row>
    <row r="414" spans="1:17" x14ac:dyDescent="0.25">
      <c r="A414" s="1" t="s">
        <v>1013</v>
      </c>
      <c r="B414" s="1"/>
      <c r="C414" s="1"/>
      <c r="D414" s="8"/>
      <c r="E414" s="1">
        <v>6</v>
      </c>
      <c r="F414" s="1">
        <v>1</v>
      </c>
      <c r="G414" s="1">
        <v>10</v>
      </c>
      <c r="H414" s="1">
        <v>6</v>
      </c>
      <c r="I414" s="6"/>
      <c r="J414" s="6"/>
      <c r="K414" s="6"/>
      <c r="L414" s="6"/>
      <c r="M414" s="6"/>
      <c r="N414" s="6"/>
      <c r="O414" s="6"/>
      <c r="P414" s="6"/>
      <c r="Q414" s="7">
        <f>SUM(Pasivos[[#This Row],[No vencidas]:[Valor Ajuste Medición Posterior]])</f>
        <v>0</v>
      </c>
    </row>
    <row r="415" spans="1:17" x14ac:dyDescent="0.25">
      <c r="A415" s="1" t="s">
        <v>1013</v>
      </c>
      <c r="B415" s="1"/>
      <c r="C415" s="1"/>
      <c r="D415" s="8"/>
      <c r="E415" s="1">
        <v>6</v>
      </c>
      <c r="F415" s="1">
        <v>1</v>
      </c>
      <c r="G415" s="1">
        <v>10</v>
      </c>
      <c r="H415" s="1">
        <v>6</v>
      </c>
      <c r="I415" s="6"/>
      <c r="J415" s="6"/>
      <c r="K415" s="6"/>
      <c r="L415" s="6"/>
      <c r="M415" s="6"/>
      <c r="N415" s="6"/>
      <c r="O415" s="6"/>
      <c r="P415" s="6"/>
      <c r="Q415" s="7">
        <f>SUM(Pasivos[[#This Row],[No vencidas]:[Valor Ajuste Medición Posterior]])</f>
        <v>0</v>
      </c>
    </row>
    <row r="416" spans="1:17" x14ac:dyDescent="0.25">
      <c r="A416" s="1" t="s">
        <v>1013</v>
      </c>
      <c r="B416" s="1"/>
      <c r="C416" s="1"/>
      <c r="D416" s="8"/>
      <c r="E416" s="1">
        <v>6</v>
      </c>
      <c r="F416" s="1">
        <v>1</v>
      </c>
      <c r="G416" s="1">
        <v>10</v>
      </c>
      <c r="H416" s="1">
        <v>6</v>
      </c>
      <c r="I416" s="6"/>
      <c r="J416" s="6"/>
      <c r="K416" s="6"/>
      <c r="L416" s="6"/>
      <c r="M416" s="6"/>
      <c r="N416" s="6"/>
      <c r="O416" s="6"/>
      <c r="P416" s="6"/>
      <c r="Q416" s="7">
        <f>SUM(Pasivos[[#This Row],[No vencidas]:[Valor Ajuste Medición Posterior]])</f>
        <v>0</v>
      </c>
    </row>
    <row r="417" spans="1:17" x14ac:dyDescent="0.25">
      <c r="A417" s="1" t="s">
        <v>1013</v>
      </c>
      <c r="B417" s="1"/>
      <c r="C417" s="1"/>
      <c r="D417" s="8"/>
      <c r="E417" s="1">
        <v>6</v>
      </c>
      <c r="F417" s="1">
        <v>1</v>
      </c>
      <c r="G417" s="1">
        <v>10</v>
      </c>
      <c r="H417" s="1">
        <v>6</v>
      </c>
      <c r="I417" s="6"/>
      <c r="J417" s="6"/>
      <c r="K417" s="6"/>
      <c r="L417" s="6"/>
      <c r="M417" s="6"/>
      <c r="N417" s="6"/>
      <c r="O417" s="6"/>
      <c r="P417" s="6"/>
      <c r="Q417" s="7">
        <f>SUM(Pasivos[[#This Row],[No vencidas]:[Valor Ajuste Medición Posterior]])</f>
        <v>0</v>
      </c>
    </row>
    <row r="418" spans="1:17" x14ac:dyDescent="0.25">
      <c r="A418" s="1" t="s">
        <v>1013</v>
      </c>
      <c r="B418" s="1"/>
      <c r="C418" s="1"/>
      <c r="D418" s="8"/>
      <c r="E418" s="1">
        <v>6</v>
      </c>
      <c r="F418" s="1">
        <v>1</v>
      </c>
      <c r="G418" s="1">
        <v>10</v>
      </c>
      <c r="H418" s="1">
        <v>6</v>
      </c>
      <c r="I418" s="6"/>
      <c r="J418" s="6"/>
      <c r="K418" s="6"/>
      <c r="L418" s="6"/>
      <c r="M418" s="6"/>
      <c r="N418" s="6"/>
      <c r="O418" s="6"/>
      <c r="P418" s="6"/>
      <c r="Q418" s="7">
        <f>SUM(Pasivos[[#This Row],[No vencidas]:[Valor Ajuste Medición Posterior]])</f>
        <v>0</v>
      </c>
    </row>
    <row r="419" spans="1:17" x14ac:dyDescent="0.25">
      <c r="A419" s="1" t="s">
        <v>1013</v>
      </c>
      <c r="B419" s="1"/>
      <c r="C419" s="1"/>
      <c r="D419" s="8"/>
      <c r="E419" s="1">
        <v>6</v>
      </c>
      <c r="F419" s="1">
        <v>1</v>
      </c>
      <c r="G419" s="1">
        <v>10</v>
      </c>
      <c r="H419" s="1">
        <v>6</v>
      </c>
      <c r="I419" s="6"/>
      <c r="J419" s="6"/>
      <c r="K419" s="6"/>
      <c r="L419" s="6"/>
      <c r="M419" s="6"/>
      <c r="N419" s="6"/>
      <c r="O419" s="6"/>
      <c r="P419" s="6"/>
      <c r="Q419" s="7">
        <f>SUM(Pasivos[[#This Row],[No vencidas]:[Valor Ajuste Medición Posterior]])</f>
        <v>0</v>
      </c>
    </row>
    <row r="420" spans="1:17" x14ac:dyDescent="0.25">
      <c r="A420" s="1" t="s">
        <v>1013</v>
      </c>
      <c r="B420" s="1"/>
      <c r="C420" s="1"/>
      <c r="D420" s="8"/>
      <c r="E420" s="1">
        <v>6</v>
      </c>
      <c r="F420" s="1">
        <v>1</v>
      </c>
      <c r="G420" s="1">
        <v>10</v>
      </c>
      <c r="H420" s="1">
        <v>6</v>
      </c>
      <c r="I420" s="6"/>
      <c r="J420" s="6"/>
      <c r="K420" s="6"/>
      <c r="L420" s="6"/>
      <c r="M420" s="6"/>
      <c r="N420" s="6"/>
      <c r="O420" s="6"/>
      <c r="P420" s="6"/>
      <c r="Q420" s="7">
        <f>SUM(Pasivos[[#This Row],[No vencidas]:[Valor Ajuste Medición Posterior]])</f>
        <v>0</v>
      </c>
    </row>
    <row r="421" spans="1:17" x14ac:dyDescent="0.25">
      <c r="A421" s="1" t="s">
        <v>1013</v>
      </c>
      <c r="B421" s="1"/>
      <c r="C421" s="1"/>
      <c r="D421" s="8"/>
      <c r="E421" s="1">
        <v>6</v>
      </c>
      <c r="F421" s="1">
        <v>1</v>
      </c>
      <c r="G421" s="1">
        <v>10</v>
      </c>
      <c r="H421" s="1">
        <v>6</v>
      </c>
      <c r="I421" s="6"/>
      <c r="J421" s="6"/>
      <c r="K421" s="6"/>
      <c r="L421" s="6"/>
      <c r="M421" s="6"/>
      <c r="N421" s="6"/>
      <c r="O421" s="6"/>
      <c r="P421" s="6"/>
      <c r="Q421" s="7">
        <f>SUM(Pasivos[[#This Row],[No vencidas]:[Valor Ajuste Medición Posterior]])</f>
        <v>0</v>
      </c>
    </row>
    <row r="422" spans="1:17" x14ac:dyDescent="0.25">
      <c r="A422" s="1" t="s">
        <v>1013</v>
      </c>
      <c r="B422" s="1"/>
      <c r="C422" s="1"/>
      <c r="D422" s="8"/>
      <c r="E422" s="1">
        <v>6</v>
      </c>
      <c r="F422" s="1">
        <v>1</v>
      </c>
      <c r="G422" s="1">
        <v>10</v>
      </c>
      <c r="H422" s="1">
        <v>6</v>
      </c>
      <c r="I422" s="6"/>
      <c r="J422" s="6"/>
      <c r="K422" s="6"/>
      <c r="L422" s="6"/>
      <c r="M422" s="6"/>
      <c r="N422" s="6"/>
      <c r="O422" s="6"/>
      <c r="P422" s="6"/>
      <c r="Q422" s="7">
        <f>SUM(Pasivos[[#This Row],[No vencidas]:[Valor Ajuste Medición Posterior]])</f>
        <v>0</v>
      </c>
    </row>
    <row r="423" spans="1:17" x14ac:dyDescent="0.25">
      <c r="A423" s="1" t="s">
        <v>1013</v>
      </c>
      <c r="B423" s="1"/>
      <c r="C423" s="1"/>
      <c r="D423" s="8"/>
      <c r="E423" s="1">
        <v>6</v>
      </c>
      <c r="F423" s="1">
        <v>1</v>
      </c>
      <c r="G423" s="1">
        <v>10</v>
      </c>
      <c r="H423" s="1">
        <v>6</v>
      </c>
      <c r="I423" s="6"/>
      <c r="J423" s="6"/>
      <c r="K423" s="6"/>
      <c r="L423" s="6"/>
      <c r="M423" s="6"/>
      <c r="N423" s="6"/>
      <c r="O423" s="6"/>
      <c r="P423" s="6"/>
      <c r="Q423" s="7">
        <f>SUM(Pasivos[[#This Row],[No vencidas]:[Valor Ajuste Medición Posterior]])</f>
        <v>0</v>
      </c>
    </row>
    <row r="424" spans="1:17" x14ac:dyDescent="0.25">
      <c r="A424" s="1" t="s">
        <v>1013</v>
      </c>
      <c r="B424" s="1"/>
      <c r="C424" s="1"/>
      <c r="D424" s="8"/>
      <c r="E424" s="1">
        <v>6</v>
      </c>
      <c r="F424" s="1">
        <v>1</v>
      </c>
      <c r="G424" s="1">
        <v>10</v>
      </c>
      <c r="H424" s="1">
        <v>6</v>
      </c>
      <c r="I424" s="6"/>
      <c r="J424" s="6"/>
      <c r="K424" s="6"/>
      <c r="L424" s="6"/>
      <c r="M424" s="6"/>
      <c r="N424" s="6"/>
      <c r="O424" s="6"/>
      <c r="P424" s="6"/>
      <c r="Q424" s="7">
        <f>SUM(Pasivos[[#This Row],[No vencidas]:[Valor Ajuste Medición Posterior]])</f>
        <v>0</v>
      </c>
    </row>
    <row r="425" spans="1:17" x14ac:dyDescent="0.25">
      <c r="A425" s="1" t="s">
        <v>1013</v>
      </c>
      <c r="B425" s="1"/>
      <c r="C425" s="1"/>
      <c r="D425" s="8"/>
      <c r="E425" s="1">
        <v>6</v>
      </c>
      <c r="F425" s="1">
        <v>1</v>
      </c>
      <c r="G425" s="1">
        <v>10</v>
      </c>
      <c r="H425" s="1">
        <v>6</v>
      </c>
      <c r="I425" s="6"/>
      <c r="J425" s="6"/>
      <c r="K425" s="6"/>
      <c r="L425" s="6"/>
      <c r="M425" s="6"/>
      <c r="N425" s="6"/>
      <c r="O425" s="6"/>
      <c r="P425" s="6"/>
      <c r="Q425" s="7">
        <f>SUM(Pasivos[[#This Row],[No vencidas]:[Valor Ajuste Medición Posterior]])</f>
        <v>0</v>
      </c>
    </row>
    <row r="426" spans="1:17" x14ac:dyDescent="0.25">
      <c r="A426" s="1" t="s">
        <v>1013</v>
      </c>
      <c r="B426" s="1"/>
      <c r="C426" s="1"/>
      <c r="D426" s="8"/>
      <c r="E426" s="1">
        <v>6</v>
      </c>
      <c r="F426" s="1">
        <v>1</v>
      </c>
      <c r="G426" s="1">
        <v>10</v>
      </c>
      <c r="H426" s="1">
        <v>6</v>
      </c>
      <c r="I426" s="6"/>
      <c r="J426" s="6"/>
      <c r="K426" s="6"/>
      <c r="L426" s="6"/>
      <c r="M426" s="6"/>
      <c r="N426" s="6"/>
      <c r="O426" s="6"/>
      <c r="P426" s="6"/>
      <c r="Q426" s="7">
        <f>SUM(Pasivos[[#This Row],[No vencidas]:[Valor Ajuste Medición Posterior]])</f>
        <v>0</v>
      </c>
    </row>
    <row r="427" spans="1:17" x14ac:dyDescent="0.25">
      <c r="A427" s="1" t="s">
        <v>1013</v>
      </c>
      <c r="B427" s="1"/>
      <c r="C427" s="1"/>
      <c r="D427" s="8"/>
      <c r="E427" s="1">
        <v>6</v>
      </c>
      <c r="F427" s="1">
        <v>1</v>
      </c>
      <c r="G427" s="1">
        <v>10</v>
      </c>
      <c r="H427" s="1">
        <v>6</v>
      </c>
      <c r="I427" s="6"/>
      <c r="J427" s="6"/>
      <c r="K427" s="6"/>
      <c r="L427" s="6"/>
      <c r="M427" s="6"/>
      <c r="N427" s="6"/>
      <c r="O427" s="6"/>
      <c r="P427" s="6"/>
      <c r="Q427" s="7">
        <f>SUM(Pasivos[[#This Row],[No vencidas]:[Valor Ajuste Medición Posterior]])</f>
        <v>0</v>
      </c>
    </row>
    <row r="428" spans="1:17" x14ac:dyDescent="0.25">
      <c r="A428" s="1" t="s">
        <v>1013</v>
      </c>
      <c r="B428" s="1"/>
      <c r="C428" s="1"/>
      <c r="D428" s="8"/>
      <c r="E428" s="1">
        <v>6</v>
      </c>
      <c r="F428" s="1">
        <v>1</v>
      </c>
      <c r="G428" s="1">
        <v>10</v>
      </c>
      <c r="H428" s="1">
        <v>6</v>
      </c>
      <c r="I428" s="6"/>
      <c r="J428" s="6"/>
      <c r="K428" s="6"/>
      <c r="L428" s="6"/>
      <c r="M428" s="6"/>
      <c r="N428" s="6"/>
      <c r="O428" s="6"/>
      <c r="P428" s="6"/>
      <c r="Q428" s="7">
        <f>SUM(Pasivos[[#This Row],[No vencidas]:[Valor Ajuste Medición Posterior]])</f>
        <v>0</v>
      </c>
    </row>
    <row r="429" spans="1:17" x14ac:dyDescent="0.25">
      <c r="A429" s="1" t="s">
        <v>1013</v>
      </c>
      <c r="B429" s="1"/>
      <c r="C429" s="1"/>
      <c r="D429" s="8"/>
      <c r="E429" s="1">
        <v>6</v>
      </c>
      <c r="F429" s="1">
        <v>1</v>
      </c>
      <c r="G429" s="1">
        <v>10</v>
      </c>
      <c r="H429" s="1">
        <v>6</v>
      </c>
      <c r="I429" s="6"/>
      <c r="J429" s="6"/>
      <c r="K429" s="6"/>
      <c r="L429" s="6"/>
      <c r="M429" s="6"/>
      <c r="N429" s="6"/>
      <c r="O429" s="6"/>
      <c r="P429" s="6"/>
      <c r="Q429" s="7">
        <f>SUM(Pasivos[[#This Row],[No vencidas]:[Valor Ajuste Medición Posterior]])</f>
        <v>0</v>
      </c>
    </row>
    <row r="430" spans="1:17" x14ac:dyDescent="0.25">
      <c r="A430" s="1" t="s">
        <v>1013</v>
      </c>
      <c r="B430" s="1"/>
      <c r="C430" s="1"/>
      <c r="D430" s="8"/>
      <c r="E430" s="1">
        <v>6</v>
      </c>
      <c r="F430" s="1">
        <v>1</v>
      </c>
      <c r="G430" s="1">
        <v>10</v>
      </c>
      <c r="H430" s="1">
        <v>6</v>
      </c>
      <c r="I430" s="6"/>
      <c r="J430" s="6"/>
      <c r="K430" s="6"/>
      <c r="L430" s="6"/>
      <c r="M430" s="6"/>
      <c r="N430" s="6"/>
      <c r="O430" s="6"/>
      <c r="P430" s="6"/>
      <c r="Q430" s="7">
        <f>SUM(Pasivos[[#This Row],[No vencidas]:[Valor Ajuste Medición Posterior]])</f>
        <v>0</v>
      </c>
    </row>
    <row r="431" spans="1:17" x14ac:dyDescent="0.25">
      <c r="A431" s="1" t="s">
        <v>1013</v>
      </c>
      <c r="B431" s="1"/>
      <c r="C431" s="1"/>
      <c r="D431" s="8"/>
      <c r="E431" s="1">
        <v>6</v>
      </c>
      <c r="F431" s="1">
        <v>1</v>
      </c>
      <c r="G431" s="1">
        <v>10</v>
      </c>
      <c r="H431" s="1">
        <v>6</v>
      </c>
      <c r="I431" s="6"/>
      <c r="J431" s="6"/>
      <c r="K431" s="6"/>
      <c r="L431" s="6"/>
      <c r="M431" s="6"/>
      <c r="N431" s="6"/>
      <c r="O431" s="6"/>
      <c r="P431" s="6"/>
      <c r="Q431" s="7">
        <f>SUM(Pasivos[[#This Row],[No vencidas]:[Valor Ajuste Medición Posterior]])</f>
        <v>0</v>
      </c>
    </row>
    <row r="432" spans="1:17" x14ac:dyDescent="0.25">
      <c r="A432" s="1" t="s">
        <v>1013</v>
      </c>
      <c r="B432" s="1"/>
      <c r="C432" s="1"/>
      <c r="D432" s="8"/>
      <c r="E432" s="1">
        <v>6</v>
      </c>
      <c r="F432" s="1">
        <v>1</v>
      </c>
      <c r="G432" s="1">
        <v>10</v>
      </c>
      <c r="H432" s="1">
        <v>6</v>
      </c>
      <c r="I432" s="6"/>
      <c r="J432" s="6"/>
      <c r="K432" s="6"/>
      <c r="L432" s="6"/>
      <c r="M432" s="6"/>
      <c r="N432" s="6"/>
      <c r="O432" s="6"/>
      <c r="P432" s="6"/>
      <c r="Q432" s="7">
        <f>SUM(Pasivos[[#This Row],[No vencidas]:[Valor Ajuste Medición Posterior]])</f>
        <v>0</v>
      </c>
    </row>
    <row r="433" spans="1:17" x14ac:dyDescent="0.25">
      <c r="A433" s="1" t="s">
        <v>1013</v>
      </c>
      <c r="B433" s="1"/>
      <c r="C433" s="1"/>
      <c r="D433" s="8"/>
      <c r="E433" s="1">
        <v>6</v>
      </c>
      <c r="F433" s="1">
        <v>1</v>
      </c>
      <c r="G433" s="1">
        <v>10</v>
      </c>
      <c r="H433" s="1">
        <v>6</v>
      </c>
      <c r="I433" s="6"/>
      <c r="J433" s="6"/>
      <c r="K433" s="6"/>
      <c r="L433" s="6"/>
      <c r="M433" s="6"/>
      <c r="N433" s="6"/>
      <c r="O433" s="6"/>
      <c r="P433" s="6"/>
      <c r="Q433" s="7">
        <f>SUM(Pasivos[[#This Row],[No vencidas]:[Valor Ajuste Medición Posterior]])</f>
        <v>0</v>
      </c>
    </row>
    <row r="434" spans="1:17" x14ac:dyDescent="0.25">
      <c r="A434" s="1" t="s">
        <v>1013</v>
      </c>
      <c r="B434" s="1"/>
      <c r="C434" s="1"/>
      <c r="D434" s="8"/>
      <c r="E434" s="1">
        <v>6</v>
      </c>
      <c r="F434" s="1">
        <v>1</v>
      </c>
      <c r="G434" s="1">
        <v>10</v>
      </c>
      <c r="H434" s="1">
        <v>6</v>
      </c>
      <c r="I434" s="6"/>
      <c r="J434" s="6"/>
      <c r="K434" s="6"/>
      <c r="L434" s="6"/>
      <c r="M434" s="6"/>
      <c r="N434" s="6"/>
      <c r="O434" s="6"/>
      <c r="P434" s="6"/>
      <c r="Q434" s="7">
        <f>SUM(Pasivos[[#This Row],[No vencidas]:[Valor Ajuste Medición Posterior]])</f>
        <v>0</v>
      </c>
    </row>
    <row r="435" spans="1:17" x14ac:dyDescent="0.25">
      <c r="A435" s="1" t="s">
        <v>1013</v>
      </c>
      <c r="B435" s="1"/>
      <c r="C435" s="1"/>
      <c r="D435" s="8"/>
      <c r="E435" s="1">
        <v>6</v>
      </c>
      <c r="F435" s="1">
        <v>1</v>
      </c>
      <c r="G435" s="1">
        <v>10</v>
      </c>
      <c r="H435" s="1">
        <v>6</v>
      </c>
      <c r="I435" s="6"/>
      <c r="J435" s="6"/>
      <c r="K435" s="6"/>
      <c r="L435" s="6"/>
      <c r="M435" s="6"/>
      <c r="N435" s="6"/>
      <c r="O435" s="6"/>
      <c r="P435" s="6"/>
      <c r="Q435" s="7">
        <f>SUM(Pasivos[[#This Row],[No vencidas]:[Valor Ajuste Medición Posterior]])</f>
        <v>0</v>
      </c>
    </row>
    <row r="436" spans="1:17" x14ac:dyDescent="0.25">
      <c r="A436" s="1" t="s">
        <v>1013</v>
      </c>
      <c r="B436" s="1"/>
      <c r="C436" s="1"/>
      <c r="D436" s="8"/>
      <c r="E436" s="1">
        <v>6</v>
      </c>
      <c r="F436" s="1">
        <v>1</v>
      </c>
      <c r="G436" s="1">
        <v>10</v>
      </c>
      <c r="H436" s="1">
        <v>6</v>
      </c>
      <c r="I436" s="6"/>
      <c r="J436" s="6"/>
      <c r="K436" s="6"/>
      <c r="L436" s="6"/>
      <c r="M436" s="6"/>
      <c r="N436" s="6"/>
      <c r="O436" s="6"/>
      <c r="P436" s="6"/>
      <c r="Q436" s="7">
        <f>SUM(Pasivos[[#This Row],[No vencidas]:[Valor Ajuste Medición Posterior]])</f>
        <v>0</v>
      </c>
    </row>
    <row r="437" spans="1:17" x14ac:dyDescent="0.25">
      <c r="A437" s="1" t="s">
        <v>1013</v>
      </c>
      <c r="B437" s="1"/>
      <c r="C437" s="1"/>
      <c r="D437" s="8"/>
      <c r="E437" s="1">
        <v>6</v>
      </c>
      <c r="F437" s="1">
        <v>1</v>
      </c>
      <c r="G437" s="1">
        <v>10</v>
      </c>
      <c r="H437" s="1">
        <v>6</v>
      </c>
      <c r="I437" s="6"/>
      <c r="J437" s="6"/>
      <c r="K437" s="6"/>
      <c r="L437" s="6"/>
      <c r="M437" s="6"/>
      <c r="N437" s="6"/>
      <c r="O437" s="6"/>
      <c r="P437" s="6"/>
      <c r="Q437" s="7">
        <f>SUM(Pasivos[[#This Row],[No vencidas]:[Valor Ajuste Medición Posterior]])</f>
        <v>0</v>
      </c>
    </row>
    <row r="438" spans="1:17" x14ac:dyDescent="0.25">
      <c r="A438" s="1" t="s">
        <v>1013</v>
      </c>
      <c r="B438" s="1"/>
      <c r="C438" s="1"/>
      <c r="D438" s="8"/>
      <c r="E438" s="1">
        <v>6</v>
      </c>
      <c r="F438" s="1">
        <v>1</v>
      </c>
      <c r="G438" s="1">
        <v>10</v>
      </c>
      <c r="H438" s="1">
        <v>6</v>
      </c>
      <c r="I438" s="6"/>
      <c r="J438" s="6"/>
      <c r="K438" s="6"/>
      <c r="L438" s="6"/>
      <c r="M438" s="6"/>
      <c r="N438" s="6"/>
      <c r="O438" s="6"/>
      <c r="P438" s="6"/>
      <c r="Q438" s="7">
        <f>SUM(Pasivos[[#This Row],[No vencidas]:[Valor Ajuste Medición Posterior]])</f>
        <v>0</v>
      </c>
    </row>
    <row r="439" spans="1:17" x14ac:dyDescent="0.25">
      <c r="A439" s="1" t="s">
        <v>1013</v>
      </c>
      <c r="B439" s="1"/>
      <c r="C439" s="1"/>
      <c r="D439" s="8"/>
      <c r="E439" s="1">
        <v>6</v>
      </c>
      <c r="F439" s="1">
        <v>1</v>
      </c>
      <c r="G439" s="1">
        <v>10</v>
      </c>
      <c r="H439" s="1">
        <v>6</v>
      </c>
      <c r="I439" s="6"/>
      <c r="J439" s="6"/>
      <c r="K439" s="6"/>
      <c r="L439" s="6"/>
      <c r="M439" s="6"/>
      <c r="N439" s="6"/>
      <c r="O439" s="6"/>
      <c r="P439" s="6"/>
      <c r="Q439" s="7">
        <f>SUM(Pasivos[[#This Row],[No vencidas]:[Valor Ajuste Medición Posterior]])</f>
        <v>0</v>
      </c>
    </row>
    <row r="440" spans="1:17" x14ac:dyDescent="0.25">
      <c r="A440" s="1" t="s">
        <v>1013</v>
      </c>
      <c r="B440" s="1"/>
      <c r="C440" s="1"/>
      <c r="D440" s="8"/>
      <c r="E440" s="1">
        <v>6</v>
      </c>
      <c r="F440" s="1">
        <v>1</v>
      </c>
      <c r="G440" s="1">
        <v>10</v>
      </c>
      <c r="H440" s="1">
        <v>6</v>
      </c>
      <c r="I440" s="6"/>
      <c r="J440" s="6"/>
      <c r="K440" s="6"/>
      <c r="L440" s="6"/>
      <c r="M440" s="6"/>
      <c r="N440" s="6"/>
      <c r="O440" s="6"/>
      <c r="P440" s="6"/>
      <c r="Q440" s="7">
        <f>SUM(Pasivos[[#This Row],[No vencidas]:[Valor Ajuste Medición Posterior]])</f>
        <v>0</v>
      </c>
    </row>
    <row r="441" spans="1:17" x14ac:dyDescent="0.25">
      <c r="A441" s="1" t="s">
        <v>1013</v>
      </c>
      <c r="B441" s="1"/>
      <c r="C441" s="1"/>
      <c r="D441" s="8"/>
      <c r="E441" s="1">
        <v>6</v>
      </c>
      <c r="F441" s="1">
        <v>1</v>
      </c>
      <c r="G441" s="1">
        <v>10</v>
      </c>
      <c r="H441" s="1">
        <v>6</v>
      </c>
      <c r="I441" s="6"/>
      <c r="J441" s="6"/>
      <c r="K441" s="6"/>
      <c r="L441" s="6"/>
      <c r="M441" s="6"/>
      <c r="N441" s="6"/>
      <c r="O441" s="6"/>
      <c r="P441" s="6"/>
      <c r="Q441" s="7">
        <f>SUM(Pasivos[[#This Row],[No vencidas]:[Valor Ajuste Medición Posterior]])</f>
        <v>0</v>
      </c>
    </row>
    <row r="442" spans="1:17" x14ac:dyDescent="0.25">
      <c r="A442" s="1" t="s">
        <v>1013</v>
      </c>
      <c r="B442" s="1"/>
      <c r="C442" s="1"/>
      <c r="D442" s="8"/>
      <c r="E442" s="1">
        <v>6</v>
      </c>
      <c r="F442" s="1">
        <v>1</v>
      </c>
      <c r="G442" s="1">
        <v>10</v>
      </c>
      <c r="H442" s="1">
        <v>6</v>
      </c>
      <c r="I442" s="6"/>
      <c r="J442" s="6"/>
      <c r="K442" s="6"/>
      <c r="L442" s="6"/>
      <c r="M442" s="6"/>
      <c r="N442" s="6"/>
      <c r="O442" s="6"/>
      <c r="P442" s="6"/>
      <c r="Q442" s="7">
        <f>SUM(Pasivos[[#This Row],[No vencidas]:[Valor Ajuste Medición Posterior]])</f>
        <v>0</v>
      </c>
    </row>
    <row r="443" spans="1:17" x14ac:dyDescent="0.25">
      <c r="A443" s="1" t="s">
        <v>1013</v>
      </c>
      <c r="B443" s="1"/>
      <c r="C443" s="1"/>
      <c r="D443" s="8"/>
      <c r="E443" s="1">
        <v>6</v>
      </c>
      <c r="F443" s="1">
        <v>1</v>
      </c>
      <c r="G443" s="1">
        <v>10</v>
      </c>
      <c r="H443" s="1">
        <v>6</v>
      </c>
      <c r="I443" s="6"/>
      <c r="J443" s="6"/>
      <c r="K443" s="6"/>
      <c r="L443" s="6"/>
      <c r="M443" s="6"/>
      <c r="N443" s="6"/>
      <c r="O443" s="6"/>
      <c r="P443" s="6"/>
      <c r="Q443" s="7">
        <f>SUM(Pasivos[[#This Row],[No vencidas]:[Valor Ajuste Medición Posterior]])</f>
        <v>0</v>
      </c>
    </row>
    <row r="444" spans="1:17" x14ac:dyDescent="0.25">
      <c r="A444" s="1" t="s">
        <v>1013</v>
      </c>
      <c r="B444" s="1"/>
      <c r="C444" s="1"/>
      <c r="D444" s="8"/>
      <c r="E444" s="1">
        <v>6</v>
      </c>
      <c r="F444" s="1">
        <v>1</v>
      </c>
      <c r="G444" s="1">
        <v>10</v>
      </c>
      <c r="H444" s="1">
        <v>6</v>
      </c>
      <c r="I444" s="6"/>
      <c r="J444" s="6"/>
      <c r="K444" s="6"/>
      <c r="L444" s="6"/>
      <c r="M444" s="6"/>
      <c r="N444" s="6"/>
      <c r="O444" s="6"/>
      <c r="P444" s="6"/>
      <c r="Q444" s="7">
        <f>SUM(Pasivos[[#This Row],[No vencidas]:[Valor Ajuste Medición Posterior]])</f>
        <v>0</v>
      </c>
    </row>
    <row r="445" spans="1:17" x14ac:dyDescent="0.25">
      <c r="A445" s="1" t="s">
        <v>1013</v>
      </c>
      <c r="B445" s="1"/>
      <c r="C445" s="1"/>
      <c r="D445" s="8"/>
      <c r="E445" s="1">
        <v>6</v>
      </c>
      <c r="F445" s="1">
        <v>1</v>
      </c>
      <c r="G445" s="1">
        <v>10</v>
      </c>
      <c r="H445" s="1">
        <v>6</v>
      </c>
      <c r="I445" s="6"/>
      <c r="J445" s="6"/>
      <c r="K445" s="6"/>
      <c r="L445" s="6"/>
      <c r="M445" s="6"/>
      <c r="N445" s="6"/>
      <c r="O445" s="6"/>
      <c r="P445" s="6"/>
      <c r="Q445" s="7">
        <f>SUM(Pasivos[[#This Row],[No vencidas]:[Valor Ajuste Medición Posterior]])</f>
        <v>0</v>
      </c>
    </row>
    <row r="446" spans="1:17" x14ac:dyDescent="0.25">
      <c r="A446" s="1" t="s">
        <v>1013</v>
      </c>
      <c r="B446" s="1"/>
      <c r="C446" s="1"/>
      <c r="D446" s="8"/>
      <c r="E446" s="1">
        <v>6</v>
      </c>
      <c r="F446" s="1">
        <v>1</v>
      </c>
      <c r="G446" s="1">
        <v>10</v>
      </c>
      <c r="H446" s="1">
        <v>6</v>
      </c>
      <c r="I446" s="6"/>
      <c r="J446" s="6"/>
      <c r="K446" s="6"/>
      <c r="L446" s="6"/>
      <c r="M446" s="6"/>
      <c r="N446" s="6"/>
      <c r="O446" s="6"/>
      <c r="P446" s="6"/>
      <c r="Q446" s="7">
        <f>SUM(Pasivos[[#This Row],[No vencidas]:[Valor Ajuste Medición Posterior]])</f>
        <v>0</v>
      </c>
    </row>
    <row r="447" spans="1:17" x14ac:dyDescent="0.25">
      <c r="A447" s="1" t="s">
        <v>1013</v>
      </c>
      <c r="B447" s="1"/>
      <c r="C447" s="1"/>
      <c r="D447" s="8"/>
      <c r="E447" s="1">
        <v>6</v>
      </c>
      <c r="F447" s="1">
        <v>1</v>
      </c>
      <c r="G447" s="1">
        <v>10</v>
      </c>
      <c r="H447" s="1">
        <v>6</v>
      </c>
      <c r="I447" s="6"/>
      <c r="J447" s="6"/>
      <c r="K447" s="6"/>
      <c r="L447" s="6"/>
      <c r="M447" s="6"/>
      <c r="N447" s="6"/>
      <c r="O447" s="6"/>
      <c r="P447" s="6"/>
      <c r="Q447" s="7">
        <f>SUM(Pasivos[[#This Row],[No vencidas]:[Valor Ajuste Medición Posterior]])</f>
        <v>0</v>
      </c>
    </row>
    <row r="448" spans="1:17" x14ac:dyDescent="0.25">
      <c r="A448" s="1" t="s">
        <v>1013</v>
      </c>
      <c r="B448" s="1"/>
      <c r="C448" s="1"/>
      <c r="D448" s="8"/>
      <c r="E448" s="1">
        <v>6</v>
      </c>
      <c r="F448" s="1">
        <v>1</v>
      </c>
      <c r="G448" s="1">
        <v>10</v>
      </c>
      <c r="H448" s="1">
        <v>6</v>
      </c>
      <c r="I448" s="6"/>
      <c r="J448" s="6"/>
      <c r="K448" s="6"/>
      <c r="L448" s="6"/>
      <c r="M448" s="6"/>
      <c r="N448" s="6"/>
      <c r="O448" s="6"/>
      <c r="P448" s="6"/>
      <c r="Q448" s="7">
        <f>SUM(Pasivos[[#This Row],[No vencidas]:[Valor Ajuste Medición Posterior]])</f>
        <v>0</v>
      </c>
    </row>
    <row r="449" spans="1:17" x14ac:dyDescent="0.25">
      <c r="A449" s="1" t="s">
        <v>1013</v>
      </c>
      <c r="B449" s="1"/>
      <c r="C449" s="1"/>
      <c r="D449" s="8"/>
      <c r="E449" s="1">
        <v>6</v>
      </c>
      <c r="F449" s="1">
        <v>1</v>
      </c>
      <c r="G449" s="1">
        <v>10</v>
      </c>
      <c r="H449" s="1">
        <v>6</v>
      </c>
      <c r="I449" s="6"/>
      <c r="J449" s="6"/>
      <c r="K449" s="6"/>
      <c r="L449" s="6"/>
      <c r="M449" s="6"/>
      <c r="N449" s="6"/>
      <c r="O449" s="6"/>
      <c r="P449" s="6"/>
      <c r="Q449" s="7">
        <f>SUM(Pasivos[[#This Row],[No vencidas]:[Valor Ajuste Medición Posterior]])</f>
        <v>0</v>
      </c>
    </row>
    <row r="450" spans="1:17" x14ac:dyDescent="0.25">
      <c r="A450" s="1" t="s">
        <v>1013</v>
      </c>
      <c r="B450" s="1"/>
      <c r="C450" s="1"/>
      <c r="D450" s="8"/>
      <c r="E450" s="1">
        <v>6</v>
      </c>
      <c r="F450" s="1">
        <v>1</v>
      </c>
      <c r="G450" s="1">
        <v>10</v>
      </c>
      <c r="H450" s="1">
        <v>6</v>
      </c>
      <c r="I450" s="6"/>
      <c r="J450" s="6"/>
      <c r="K450" s="6"/>
      <c r="L450" s="6"/>
      <c r="M450" s="6"/>
      <c r="N450" s="6"/>
      <c r="O450" s="6"/>
      <c r="P450" s="6"/>
      <c r="Q450" s="7">
        <f>SUM(Pasivos[[#This Row],[No vencidas]:[Valor Ajuste Medición Posterior]])</f>
        <v>0</v>
      </c>
    </row>
    <row r="451" spans="1:17" x14ac:dyDescent="0.25">
      <c r="A451" s="1" t="s">
        <v>1013</v>
      </c>
      <c r="B451" s="1"/>
      <c r="C451" s="1"/>
      <c r="D451" s="8"/>
      <c r="E451" s="1">
        <v>6</v>
      </c>
      <c r="F451" s="1">
        <v>1</v>
      </c>
      <c r="G451" s="1">
        <v>10</v>
      </c>
      <c r="H451" s="1">
        <v>6</v>
      </c>
      <c r="I451" s="6"/>
      <c r="J451" s="6"/>
      <c r="K451" s="6"/>
      <c r="L451" s="6"/>
      <c r="M451" s="6"/>
      <c r="N451" s="6"/>
      <c r="O451" s="6"/>
      <c r="P451" s="6"/>
      <c r="Q451" s="7">
        <f>SUM(Pasivos[[#This Row],[No vencidas]:[Valor Ajuste Medición Posterior]])</f>
        <v>0</v>
      </c>
    </row>
    <row r="452" spans="1:17" x14ac:dyDescent="0.25">
      <c r="A452" s="1" t="s">
        <v>1013</v>
      </c>
      <c r="B452" s="1"/>
      <c r="C452" s="1"/>
      <c r="D452" s="8"/>
      <c r="E452" s="1">
        <v>6</v>
      </c>
      <c r="F452" s="1">
        <v>1</v>
      </c>
      <c r="G452" s="1">
        <v>10</v>
      </c>
      <c r="H452" s="1">
        <v>6</v>
      </c>
      <c r="I452" s="6"/>
      <c r="J452" s="6"/>
      <c r="K452" s="6"/>
      <c r="L452" s="6"/>
      <c r="M452" s="6"/>
      <c r="N452" s="6"/>
      <c r="O452" s="6"/>
      <c r="P452" s="6"/>
      <c r="Q452" s="7">
        <f>SUM(Pasivos[[#This Row],[No vencidas]:[Valor Ajuste Medición Posterior]])</f>
        <v>0</v>
      </c>
    </row>
    <row r="453" spans="1:17" x14ac:dyDescent="0.25">
      <c r="A453" s="1" t="s">
        <v>1013</v>
      </c>
      <c r="B453" s="1"/>
      <c r="C453" s="1"/>
      <c r="D453" s="8"/>
      <c r="E453" s="1">
        <v>6</v>
      </c>
      <c r="F453" s="1">
        <v>1</v>
      </c>
      <c r="G453" s="1">
        <v>10</v>
      </c>
      <c r="H453" s="1">
        <v>6</v>
      </c>
      <c r="I453" s="6"/>
      <c r="J453" s="6"/>
      <c r="K453" s="6"/>
      <c r="L453" s="6"/>
      <c r="M453" s="6"/>
      <c r="N453" s="6"/>
      <c r="O453" s="6"/>
      <c r="P453" s="6"/>
      <c r="Q453" s="7">
        <f>SUM(Pasivos[[#This Row],[No vencidas]:[Valor Ajuste Medición Posterior]])</f>
        <v>0</v>
      </c>
    </row>
    <row r="454" spans="1:17" x14ac:dyDescent="0.25">
      <c r="A454" s="1" t="s">
        <v>1013</v>
      </c>
      <c r="B454" s="1"/>
      <c r="C454" s="1"/>
      <c r="D454" s="8"/>
      <c r="E454" s="1">
        <v>6</v>
      </c>
      <c r="F454" s="1">
        <v>1</v>
      </c>
      <c r="G454" s="1">
        <v>10</v>
      </c>
      <c r="H454" s="1">
        <v>6</v>
      </c>
      <c r="I454" s="6"/>
      <c r="J454" s="6"/>
      <c r="K454" s="6"/>
      <c r="L454" s="6"/>
      <c r="M454" s="6"/>
      <c r="N454" s="6"/>
      <c r="O454" s="6"/>
      <c r="P454" s="6"/>
      <c r="Q454" s="7">
        <f>SUM(Pasivos[[#This Row],[No vencidas]:[Valor Ajuste Medición Posterior]])</f>
        <v>0</v>
      </c>
    </row>
    <row r="455" spans="1:17" x14ac:dyDescent="0.25">
      <c r="A455" s="1" t="s">
        <v>1013</v>
      </c>
      <c r="B455" s="1"/>
      <c r="C455" s="1"/>
      <c r="D455" s="8"/>
      <c r="E455" s="1">
        <v>6</v>
      </c>
      <c r="F455" s="1">
        <v>1</v>
      </c>
      <c r="G455" s="1">
        <v>10</v>
      </c>
      <c r="H455" s="1">
        <v>6</v>
      </c>
      <c r="I455" s="6"/>
      <c r="J455" s="6"/>
      <c r="K455" s="6"/>
      <c r="L455" s="6"/>
      <c r="M455" s="6"/>
      <c r="N455" s="6"/>
      <c r="O455" s="6"/>
      <c r="P455" s="6"/>
      <c r="Q455" s="7">
        <f>SUM(Pasivos[[#This Row],[No vencidas]:[Valor Ajuste Medición Posterior]])</f>
        <v>0</v>
      </c>
    </row>
    <row r="456" spans="1:17" x14ac:dyDescent="0.25">
      <c r="A456" s="1" t="s">
        <v>1013</v>
      </c>
      <c r="B456" s="1"/>
      <c r="C456" s="1"/>
      <c r="D456" s="8"/>
      <c r="E456" s="1">
        <v>6</v>
      </c>
      <c r="F456" s="1">
        <v>1</v>
      </c>
      <c r="G456" s="1">
        <v>10</v>
      </c>
      <c r="H456" s="1">
        <v>6</v>
      </c>
      <c r="I456" s="6"/>
      <c r="J456" s="6"/>
      <c r="K456" s="6"/>
      <c r="L456" s="6"/>
      <c r="M456" s="6"/>
      <c r="N456" s="6"/>
      <c r="O456" s="6"/>
      <c r="P456" s="6"/>
      <c r="Q456" s="7">
        <f>SUM(Pasivos[[#This Row],[No vencidas]:[Valor Ajuste Medición Posterior]])</f>
        <v>0</v>
      </c>
    </row>
    <row r="457" spans="1:17" x14ac:dyDescent="0.25">
      <c r="A457" s="1" t="s">
        <v>1013</v>
      </c>
      <c r="B457" s="1"/>
      <c r="C457" s="1"/>
      <c r="D457" s="8"/>
      <c r="E457" s="1">
        <v>6</v>
      </c>
      <c r="F457" s="1">
        <v>1</v>
      </c>
      <c r="G457" s="1">
        <v>10</v>
      </c>
      <c r="H457" s="1">
        <v>6</v>
      </c>
      <c r="I457" s="6"/>
      <c r="J457" s="6"/>
      <c r="K457" s="6"/>
      <c r="L457" s="6"/>
      <c r="M457" s="6"/>
      <c r="N457" s="6"/>
      <c r="O457" s="6"/>
      <c r="P457" s="6"/>
      <c r="Q457" s="7">
        <f>SUM(Pasivos[[#This Row],[No vencidas]:[Valor Ajuste Medición Posterior]])</f>
        <v>0</v>
      </c>
    </row>
    <row r="458" spans="1:17" x14ac:dyDescent="0.25">
      <c r="A458" s="1" t="s">
        <v>1013</v>
      </c>
      <c r="B458" s="1"/>
      <c r="C458" s="1"/>
      <c r="D458" s="8"/>
      <c r="E458" s="1">
        <v>6</v>
      </c>
      <c r="F458" s="1">
        <v>1</v>
      </c>
      <c r="G458" s="1">
        <v>10</v>
      </c>
      <c r="H458" s="1">
        <v>6</v>
      </c>
      <c r="I458" s="6"/>
      <c r="J458" s="6"/>
      <c r="K458" s="6"/>
      <c r="L458" s="6"/>
      <c r="M458" s="6"/>
      <c r="N458" s="6"/>
      <c r="O458" s="6"/>
      <c r="P458" s="6"/>
      <c r="Q458" s="7">
        <f>SUM(Pasivos[[#This Row],[No vencidas]:[Valor Ajuste Medición Posterior]])</f>
        <v>0</v>
      </c>
    </row>
    <row r="459" spans="1:17" x14ac:dyDescent="0.25">
      <c r="A459" s="1" t="s">
        <v>1013</v>
      </c>
      <c r="B459" s="1"/>
      <c r="C459" s="1"/>
      <c r="D459" s="8"/>
      <c r="E459" s="1">
        <v>6</v>
      </c>
      <c r="F459" s="1">
        <v>1</v>
      </c>
      <c r="G459" s="1">
        <v>10</v>
      </c>
      <c r="H459" s="1">
        <v>6</v>
      </c>
      <c r="I459" s="6"/>
      <c r="J459" s="6"/>
      <c r="K459" s="6"/>
      <c r="L459" s="6"/>
      <c r="M459" s="6"/>
      <c r="N459" s="6"/>
      <c r="O459" s="6"/>
      <c r="P459" s="6"/>
      <c r="Q459" s="7">
        <f>SUM(Pasivos[[#This Row],[No vencidas]:[Valor Ajuste Medición Posterior]])</f>
        <v>0</v>
      </c>
    </row>
    <row r="460" spans="1:17" x14ac:dyDescent="0.25">
      <c r="A460" s="1" t="s">
        <v>1013</v>
      </c>
      <c r="B460" s="1"/>
      <c r="C460" s="1"/>
      <c r="D460" s="8"/>
      <c r="E460" s="1">
        <v>6</v>
      </c>
      <c r="F460" s="1">
        <v>1</v>
      </c>
      <c r="G460" s="1">
        <v>10</v>
      </c>
      <c r="H460" s="1">
        <v>6</v>
      </c>
      <c r="I460" s="6"/>
      <c r="J460" s="6"/>
      <c r="K460" s="6"/>
      <c r="L460" s="6"/>
      <c r="M460" s="6"/>
      <c r="N460" s="6"/>
      <c r="O460" s="6"/>
      <c r="P460" s="6"/>
      <c r="Q460" s="7">
        <f>SUM(Pasivos[[#This Row],[No vencidas]:[Valor Ajuste Medición Posterior]])</f>
        <v>0</v>
      </c>
    </row>
    <row r="461" spans="1:17" x14ac:dyDescent="0.25">
      <c r="A461" s="1" t="s">
        <v>1013</v>
      </c>
      <c r="B461" s="1"/>
      <c r="C461" s="1"/>
      <c r="D461" s="8"/>
      <c r="E461" s="1">
        <v>6</v>
      </c>
      <c r="F461" s="1">
        <v>1</v>
      </c>
      <c r="G461" s="1">
        <v>10</v>
      </c>
      <c r="H461" s="1">
        <v>6</v>
      </c>
      <c r="I461" s="6"/>
      <c r="J461" s="6"/>
      <c r="K461" s="6"/>
      <c r="L461" s="6"/>
      <c r="M461" s="6"/>
      <c r="N461" s="6"/>
      <c r="O461" s="6"/>
      <c r="P461" s="6"/>
      <c r="Q461" s="7">
        <f>SUM(Pasivos[[#This Row],[No vencidas]:[Valor Ajuste Medición Posterior]])</f>
        <v>0</v>
      </c>
    </row>
    <row r="462" spans="1:17" x14ac:dyDescent="0.25">
      <c r="A462" s="1" t="s">
        <v>1013</v>
      </c>
      <c r="B462" s="1"/>
      <c r="C462" s="1"/>
      <c r="D462" s="8"/>
      <c r="E462" s="1">
        <v>6</v>
      </c>
      <c r="F462" s="1">
        <v>1</v>
      </c>
      <c r="G462" s="1">
        <v>10</v>
      </c>
      <c r="H462" s="1">
        <v>6</v>
      </c>
      <c r="I462" s="6"/>
      <c r="J462" s="6"/>
      <c r="K462" s="6"/>
      <c r="L462" s="6"/>
      <c r="M462" s="6"/>
      <c r="N462" s="6"/>
      <c r="O462" s="6"/>
      <c r="P462" s="6"/>
      <c r="Q462" s="7">
        <f>SUM(Pasivos[[#This Row],[No vencidas]:[Valor Ajuste Medición Posterior]])</f>
        <v>0</v>
      </c>
    </row>
    <row r="463" spans="1:17" x14ac:dyDescent="0.25">
      <c r="A463" s="1" t="s">
        <v>1013</v>
      </c>
      <c r="B463" s="1"/>
      <c r="C463" s="1"/>
      <c r="D463" s="8"/>
      <c r="E463" s="1">
        <v>6</v>
      </c>
      <c r="F463" s="1">
        <v>1</v>
      </c>
      <c r="G463" s="1">
        <v>10</v>
      </c>
      <c r="H463" s="1">
        <v>6</v>
      </c>
      <c r="I463" s="6"/>
      <c r="J463" s="6"/>
      <c r="K463" s="6"/>
      <c r="L463" s="6"/>
      <c r="M463" s="6"/>
      <c r="N463" s="6"/>
      <c r="O463" s="6"/>
      <c r="P463" s="6"/>
      <c r="Q463" s="7">
        <f>SUM(Pasivos[[#This Row],[No vencidas]:[Valor Ajuste Medición Posterior]])</f>
        <v>0</v>
      </c>
    </row>
    <row r="464" spans="1:17" x14ac:dyDescent="0.25">
      <c r="A464" s="1" t="s">
        <v>1013</v>
      </c>
      <c r="B464" s="1"/>
      <c r="C464" s="1"/>
      <c r="D464" s="8"/>
      <c r="E464" s="1">
        <v>6</v>
      </c>
      <c r="F464" s="1">
        <v>1</v>
      </c>
      <c r="G464" s="1">
        <v>10</v>
      </c>
      <c r="H464" s="1">
        <v>6</v>
      </c>
      <c r="I464" s="6"/>
      <c r="J464" s="6"/>
      <c r="K464" s="6"/>
      <c r="L464" s="6"/>
      <c r="M464" s="6"/>
      <c r="N464" s="6"/>
      <c r="O464" s="6"/>
      <c r="P464" s="6"/>
      <c r="Q464" s="7">
        <f>SUM(Pasivos[[#This Row],[No vencidas]:[Valor Ajuste Medición Posterior]])</f>
        <v>0</v>
      </c>
    </row>
    <row r="465" spans="1:17" x14ac:dyDescent="0.25">
      <c r="A465" s="1" t="s">
        <v>1013</v>
      </c>
      <c r="B465" s="1"/>
      <c r="C465" s="1"/>
      <c r="D465" s="8"/>
      <c r="E465" s="1">
        <v>6</v>
      </c>
      <c r="F465" s="1">
        <v>1</v>
      </c>
      <c r="G465" s="1">
        <v>10</v>
      </c>
      <c r="H465" s="1">
        <v>6</v>
      </c>
      <c r="I465" s="6"/>
      <c r="J465" s="6"/>
      <c r="K465" s="6"/>
      <c r="L465" s="6"/>
      <c r="M465" s="6"/>
      <c r="N465" s="6"/>
      <c r="O465" s="6"/>
      <c r="P465" s="6"/>
      <c r="Q465" s="7">
        <f>SUM(Pasivos[[#This Row],[No vencidas]:[Valor Ajuste Medición Posterior]])</f>
        <v>0</v>
      </c>
    </row>
    <row r="466" spans="1:17" x14ac:dyDescent="0.25">
      <c r="A466" s="1" t="s">
        <v>1013</v>
      </c>
      <c r="B466" s="1"/>
      <c r="C466" s="1"/>
      <c r="D466" s="8"/>
      <c r="E466" s="1">
        <v>6</v>
      </c>
      <c r="F466" s="1">
        <v>1</v>
      </c>
      <c r="G466" s="1">
        <v>10</v>
      </c>
      <c r="H466" s="1">
        <v>6</v>
      </c>
      <c r="I466" s="6"/>
      <c r="J466" s="6"/>
      <c r="K466" s="6"/>
      <c r="L466" s="6"/>
      <c r="M466" s="6"/>
      <c r="N466" s="6"/>
      <c r="O466" s="6"/>
      <c r="P466" s="6"/>
      <c r="Q466" s="7">
        <f>SUM(Pasivos[[#This Row],[No vencidas]:[Valor Ajuste Medición Posterior]])</f>
        <v>0</v>
      </c>
    </row>
    <row r="467" spans="1:17" x14ac:dyDescent="0.25">
      <c r="A467" s="1" t="s">
        <v>1013</v>
      </c>
      <c r="B467" s="1"/>
      <c r="C467" s="1"/>
      <c r="D467" s="8"/>
      <c r="E467" s="1">
        <v>6</v>
      </c>
      <c r="F467" s="1">
        <v>1</v>
      </c>
      <c r="G467" s="1">
        <v>10</v>
      </c>
      <c r="H467" s="1">
        <v>6</v>
      </c>
      <c r="I467" s="6"/>
      <c r="J467" s="6"/>
      <c r="K467" s="6"/>
      <c r="L467" s="6"/>
      <c r="M467" s="6"/>
      <c r="N467" s="6"/>
      <c r="O467" s="6"/>
      <c r="P467" s="6"/>
      <c r="Q467" s="7">
        <f>SUM(Pasivos[[#This Row],[No vencidas]:[Valor Ajuste Medición Posterior]])</f>
        <v>0</v>
      </c>
    </row>
    <row r="468" spans="1:17" x14ac:dyDescent="0.25">
      <c r="A468" s="1" t="s">
        <v>1013</v>
      </c>
      <c r="B468" s="1"/>
      <c r="C468" s="1"/>
      <c r="D468" s="8"/>
      <c r="E468" s="1">
        <v>6</v>
      </c>
      <c r="F468" s="1">
        <v>1</v>
      </c>
      <c r="G468" s="1">
        <v>10</v>
      </c>
      <c r="H468" s="1">
        <v>6</v>
      </c>
      <c r="I468" s="6"/>
      <c r="J468" s="6"/>
      <c r="K468" s="6"/>
      <c r="L468" s="6"/>
      <c r="M468" s="6"/>
      <c r="N468" s="6"/>
      <c r="O468" s="6"/>
      <c r="P468" s="6"/>
      <c r="Q468" s="7">
        <f>SUM(Pasivos[[#This Row],[No vencidas]:[Valor Ajuste Medición Posterior]])</f>
        <v>0</v>
      </c>
    </row>
    <row r="469" spans="1:17" x14ac:dyDescent="0.25">
      <c r="A469" s="1" t="s">
        <v>1013</v>
      </c>
      <c r="B469" s="1"/>
      <c r="C469" s="1"/>
      <c r="D469" s="8"/>
      <c r="E469" s="1">
        <v>6</v>
      </c>
      <c r="F469" s="1">
        <v>1</v>
      </c>
      <c r="G469" s="1">
        <v>10</v>
      </c>
      <c r="H469" s="1">
        <v>6</v>
      </c>
      <c r="I469" s="6"/>
      <c r="J469" s="6"/>
      <c r="K469" s="6"/>
      <c r="L469" s="6"/>
      <c r="M469" s="6"/>
      <c r="N469" s="6"/>
      <c r="O469" s="6"/>
      <c r="P469" s="6"/>
      <c r="Q469" s="7">
        <f>SUM(Pasivos[[#This Row],[No vencidas]:[Valor Ajuste Medición Posterior]])</f>
        <v>0</v>
      </c>
    </row>
    <row r="470" spans="1:17" x14ac:dyDescent="0.25">
      <c r="A470" s="1" t="s">
        <v>1013</v>
      </c>
      <c r="B470" s="1"/>
      <c r="C470" s="1"/>
      <c r="D470" s="8"/>
      <c r="E470" s="1">
        <v>6</v>
      </c>
      <c r="F470" s="1">
        <v>1</v>
      </c>
      <c r="G470" s="1">
        <v>10</v>
      </c>
      <c r="H470" s="1">
        <v>6</v>
      </c>
      <c r="I470" s="6"/>
      <c r="J470" s="6"/>
      <c r="K470" s="6"/>
      <c r="L470" s="6"/>
      <c r="M470" s="6"/>
      <c r="N470" s="6"/>
      <c r="O470" s="6"/>
      <c r="P470" s="6"/>
      <c r="Q470" s="7">
        <f>SUM(Pasivos[[#This Row],[No vencidas]:[Valor Ajuste Medición Posterior]])</f>
        <v>0</v>
      </c>
    </row>
    <row r="471" spans="1:17" x14ac:dyDescent="0.25">
      <c r="A471" s="1" t="s">
        <v>1013</v>
      </c>
      <c r="B471" s="1"/>
      <c r="C471" s="1"/>
      <c r="D471" s="8"/>
      <c r="E471" s="1">
        <v>6</v>
      </c>
      <c r="F471" s="1">
        <v>1</v>
      </c>
      <c r="G471" s="1">
        <v>10</v>
      </c>
      <c r="H471" s="1">
        <v>6</v>
      </c>
      <c r="I471" s="6"/>
      <c r="J471" s="6"/>
      <c r="K471" s="6"/>
      <c r="L471" s="6"/>
      <c r="M471" s="6"/>
      <c r="N471" s="6"/>
      <c r="O471" s="6"/>
      <c r="P471" s="6"/>
      <c r="Q471" s="7">
        <f>SUM(Pasivos[[#This Row],[No vencidas]:[Valor Ajuste Medición Posterior]])</f>
        <v>0</v>
      </c>
    </row>
    <row r="472" spans="1:17" x14ac:dyDescent="0.25">
      <c r="A472" s="1" t="s">
        <v>1013</v>
      </c>
      <c r="B472" s="1"/>
      <c r="C472" s="1"/>
      <c r="D472" s="8"/>
      <c r="E472" s="1">
        <v>6</v>
      </c>
      <c r="F472" s="1">
        <v>1</v>
      </c>
      <c r="G472" s="1">
        <v>10</v>
      </c>
      <c r="H472" s="1">
        <v>6</v>
      </c>
      <c r="I472" s="6"/>
      <c r="J472" s="6"/>
      <c r="K472" s="6"/>
      <c r="L472" s="6"/>
      <c r="M472" s="6"/>
      <c r="N472" s="6"/>
      <c r="O472" s="6"/>
      <c r="P472" s="6"/>
      <c r="Q472" s="7">
        <f>SUM(Pasivos[[#This Row],[No vencidas]:[Valor Ajuste Medición Posterior]])</f>
        <v>0</v>
      </c>
    </row>
    <row r="473" spans="1:17" x14ac:dyDescent="0.25">
      <c r="A473" s="1" t="s">
        <v>1013</v>
      </c>
      <c r="B473" s="1"/>
      <c r="C473" s="1"/>
      <c r="D473" s="8"/>
      <c r="E473" s="1">
        <v>6</v>
      </c>
      <c r="F473" s="1">
        <v>1</v>
      </c>
      <c r="G473" s="1">
        <v>10</v>
      </c>
      <c r="H473" s="1">
        <v>6</v>
      </c>
      <c r="I473" s="6"/>
      <c r="J473" s="6"/>
      <c r="K473" s="6"/>
      <c r="L473" s="6"/>
      <c r="M473" s="6"/>
      <c r="N473" s="6"/>
      <c r="O473" s="6"/>
      <c r="P473" s="6"/>
      <c r="Q473" s="7">
        <f>SUM(Pasivos[[#This Row],[No vencidas]:[Valor Ajuste Medición Posterior]])</f>
        <v>0</v>
      </c>
    </row>
    <row r="474" spans="1:17" x14ac:dyDescent="0.25">
      <c r="A474" s="1" t="s">
        <v>1013</v>
      </c>
      <c r="B474" s="1"/>
      <c r="C474" s="1"/>
      <c r="D474" s="8"/>
      <c r="E474" s="1">
        <v>6</v>
      </c>
      <c r="F474" s="1">
        <v>1</v>
      </c>
      <c r="G474" s="1">
        <v>10</v>
      </c>
      <c r="H474" s="1">
        <v>6</v>
      </c>
      <c r="I474" s="6"/>
      <c r="J474" s="6"/>
      <c r="K474" s="6"/>
      <c r="L474" s="6"/>
      <c r="M474" s="6"/>
      <c r="N474" s="6"/>
      <c r="O474" s="6"/>
      <c r="P474" s="6"/>
      <c r="Q474" s="7">
        <f>SUM(Pasivos[[#This Row],[No vencidas]:[Valor Ajuste Medición Posterior]])</f>
        <v>0</v>
      </c>
    </row>
    <row r="475" spans="1:17" x14ac:dyDescent="0.25">
      <c r="A475" s="1" t="s">
        <v>1013</v>
      </c>
      <c r="B475" s="1"/>
      <c r="C475" s="1"/>
      <c r="D475" s="8"/>
      <c r="E475" s="1">
        <v>6</v>
      </c>
      <c r="F475" s="1">
        <v>1</v>
      </c>
      <c r="G475" s="1">
        <v>10</v>
      </c>
      <c r="H475" s="1">
        <v>6</v>
      </c>
      <c r="I475" s="6"/>
      <c r="J475" s="6"/>
      <c r="K475" s="6"/>
      <c r="L475" s="6"/>
      <c r="M475" s="6"/>
      <c r="N475" s="6"/>
      <c r="O475" s="6"/>
      <c r="P475" s="6"/>
      <c r="Q475" s="7">
        <f>SUM(Pasivos[[#This Row],[No vencidas]:[Valor Ajuste Medición Posterior]])</f>
        <v>0</v>
      </c>
    </row>
    <row r="476" spans="1:17" x14ac:dyDescent="0.25">
      <c r="A476" s="1" t="s">
        <v>1013</v>
      </c>
      <c r="B476" s="1"/>
      <c r="C476" s="1"/>
      <c r="D476" s="8"/>
      <c r="E476" s="1">
        <v>6</v>
      </c>
      <c r="F476" s="1">
        <v>1</v>
      </c>
      <c r="G476" s="1">
        <v>10</v>
      </c>
      <c r="H476" s="1">
        <v>6</v>
      </c>
      <c r="I476" s="6"/>
      <c r="J476" s="6"/>
      <c r="K476" s="6"/>
      <c r="L476" s="6"/>
      <c r="M476" s="6"/>
      <c r="N476" s="6"/>
      <c r="O476" s="6"/>
      <c r="P476" s="6"/>
      <c r="Q476" s="7">
        <f>SUM(Pasivos[[#This Row],[No vencidas]:[Valor Ajuste Medición Posterior]])</f>
        <v>0</v>
      </c>
    </row>
    <row r="477" spans="1:17" x14ac:dyDescent="0.25">
      <c r="A477" s="1" t="s">
        <v>1013</v>
      </c>
      <c r="B477" s="1"/>
      <c r="C477" s="1"/>
      <c r="D477" s="8"/>
      <c r="E477" s="1">
        <v>6</v>
      </c>
      <c r="F477" s="1">
        <v>1</v>
      </c>
      <c r="G477" s="1">
        <v>10</v>
      </c>
      <c r="H477" s="1">
        <v>6</v>
      </c>
      <c r="I477" s="6"/>
      <c r="J477" s="6"/>
      <c r="K477" s="6"/>
      <c r="L477" s="6"/>
      <c r="M477" s="6"/>
      <c r="N477" s="6"/>
      <c r="O477" s="6"/>
      <c r="P477" s="6"/>
      <c r="Q477" s="7">
        <f>SUM(Pasivos[[#This Row],[No vencidas]:[Valor Ajuste Medición Posterior]])</f>
        <v>0</v>
      </c>
    </row>
    <row r="478" spans="1:17" x14ac:dyDescent="0.25">
      <c r="A478" s="1" t="s">
        <v>1013</v>
      </c>
      <c r="B478" s="1"/>
      <c r="C478" s="1"/>
      <c r="D478" s="8"/>
      <c r="E478" s="1">
        <v>6</v>
      </c>
      <c r="F478" s="1">
        <v>1</v>
      </c>
      <c r="G478" s="1">
        <v>10</v>
      </c>
      <c r="H478" s="1">
        <v>6</v>
      </c>
      <c r="I478" s="6"/>
      <c r="J478" s="6"/>
      <c r="K478" s="6"/>
      <c r="L478" s="6"/>
      <c r="M478" s="6"/>
      <c r="N478" s="6"/>
      <c r="O478" s="6"/>
      <c r="P478" s="6"/>
      <c r="Q478" s="7">
        <f>SUM(Pasivos[[#This Row],[No vencidas]:[Valor Ajuste Medición Posterior]])</f>
        <v>0</v>
      </c>
    </row>
    <row r="479" spans="1:17" x14ac:dyDescent="0.25">
      <c r="A479" s="1" t="s">
        <v>1013</v>
      </c>
      <c r="B479" s="1"/>
      <c r="C479" s="1"/>
      <c r="D479" s="8"/>
      <c r="E479" s="1">
        <v>6</v>
      </c>
      <c r="F479" s="1">
        <v>1</v>
      </c>
      <c r="G479" s="1">
        <v>10</v>
      </c>
      <c r="H479" s="1">
        <v>6</v>
      </c>
      <c r="I479" s="6"/>
      <c r="J479" s="6"/>
      <c r="K479" s="6"/>
      <c r="L479" s="6"/>
      <c r="M479" s="6"/>
      <c r="N479" s="6"/>
      <c r="O479" s="6"/>
      <c r="P479" s="6"/>
      <c r="Q479" s="7">
        <f>SUM(Pasivos[[#This Row],[No vencidas]:[Valor Ajuste Medición Posterior]])</f>
        <v>0</v>
      </c>
    </row>
    <row r="480" spans="1:17" x14ac:dyDescent="0.25">
      <c r="A480" s="1" t="s">
        <v>1013</v>
      </c>
      <c r="B480" s="1"/>
      <c r="C480" s="1"/>
      <c r="D480" s="8"/>
      <c r="E480" s="1">
        <v>6</v>
      </c>
      <c r="F480" s="1">
        <v>1</v>
      </c>
      <c r="G480" s="1">
        <v>10</v>
      </c>
      <c r="H480" s="1">
        <v>6</v>
      </c>
      <c r="I480" s="6"/>
      <c r="J480" s="6"/>
      <c r="K480" s="6"/>
      <c r="L480" s="6"/>
      <c r="M480" s="6"/>
      <c r="N480" s="6"/>
      <c r="O480" s="6"/>
      <c r="P480" s="6"/>
      <c r="Q480" s="7">
        <f>SUM(Pasivos[[#This Row],[No vencidas]:[Valor Ajuste Medición Posterior]])</f>
        <v>0</v>
      </c>
    </row>
    <row r="481" spans="1:17" x14ac:dyDescent="0.25">
      <c r="A481" s="1" t="s">
        <v>1013</v>
      </c>
      <c r="B481" s="1"/>
      <c r="C481" s="1"/>
      <c r="D481" s="8"/>
      <c r="E481" s="1">
        <v>6</v>
      </c>
      <c r="F481" s="1">
        <v>1</v>
      </c>
      <c r="G481" s="1">
        <v>10</v>
      </c>
      <c r="H481" s="1">
        <v>6</v>
      </c>
      <c r="I481" s="6"/>
      <c r="J481" s="6"/>
      <c r="K481" s="6"/>
      <c r="L481" s="6"/>
      <c r="M481" s="6"/>
      <c r="N481" s="6"/>
      <c r="O481" s="6"/>
      <c r="P481" s="6"/>
      <c r="Q481" s="7">
        <f>SUM(Pasivos[[#This Row],[No vencidas]:[Valor Ajuste Medición Posterior]])</f>
        <v>0</v>
      </c>
    </row>
    <row r="482" spans="1:17" x14ac:dyDescent="0.25">
      <c r="A482" s="1" t="s">
        <v>1013</v>
      </c>
      <c r="B482" s="1"/>
      <c r="C482" s="1"/>
      <c r="D482" s="8"/>
      <c r="E482" s="1">
        <v>6</v>
      </c>
      <c r="F482" s="1">
        <v>1</v>
      </c>
      <c r="G482" s="1">
        <v>10</v>
      </c>
      <c r="H482" s="1">
        <v>6</v>
      </c>
      <c r="I482" s="6"/>
      <c r="J482" s="6"/>
      <c r="K482" s="6"/>
      <c r="L482" s="6"/>
      <c r="M482" s="6"/>
      <c r="N482" s="6"/>
      <c r="O482" s="6"/>
      <c r="P482" s="6"/>
      <c r="Q482" s="7">
        <f>SUM(Pasivos[[#This Row],[No vencidas]:[Valor Ajuste Medición Posterior]])</f>
        <v>0</v>
      </c>
    </row>
    <row r="483" spans="1:17" x14ac:dyDescent="0.25">
      <c r="A483" s="1" t="s">
        <v>1013</v>
      </c>
      <c r="B483" s="1"/>
      <c r="C483" s="1"/>
      <c r="D483" s="8"/>
      <c r="E483" s="1">
        <v>6</v>
      </c>
      <c r="F483" s="1">
        <v>1</v>
      </c>
      <c r="G483" s="1">
        <v>10</v>
      </c>
      <c r="H483" s="1">
        <v>6</v>
      </c>
      <c r="I483" s="6"/>
      <c r="J483" s="6"/>
      <c r="K483" s="6"/>
      <c r="L483" s="6"/>
      <c r="M483" s="6"/>
      <c r="N483" s="6"/>
      <c r="O483" s="6"/>
      <c r="P483" s="6"/>
      <c r="Q483" s="7">
        <f>SUM(Pasivos[[#This Row],[No vencidas]:[Valor Ajuste Medición Posterior]])</f>
        <v>0</v>
      </c>
    </row>
    <row r="484" spans="1:17" x14ac:dyDescent="0.25">
      <c r="A484" s="1" t="s">
        <v>1013</v>
      </c>
      <c r="B484" s="1"/>
      <c r="C484" s="1"/>
      <c r="D484" s="8"/>
      <c r="E484" s="1">
        <v>6</v>
      </c>
      <c r="F484" s="1">
        <v>1</v>
      </c>
      <c r="G484" s="1">
        <v>10</v>
      </c>
      <c r="H484" s="1">
        <v>6</v>
      </c>
      <c r="I484" s="6"/>
      <c r="J484" s="6"/>
      <c r="K484" s="6"/>
      <c r="L484" s="6"/>
      <c r="M484" s="6"/>
      <c r="N484" s="6"/>
      <c r="O484" s="6"/>
      <c r="P484" s="6"/>
      <c r="Q484" s="7">
        <f>SUM(Pasivos[[#This Row],[No vencidas]:[Valor Ajuste Medición Posterior]])</f>
        <v>0</v>
      </c>
    </row>
    <row r="485" spans="1:17" x14ac:dyDescent="0.25">
      <c r="A485" s="1" t="s">
        <v>1013</v>
      </c>
      <c r="B485" s="1"/>
      <c r="C485" s="1"/>
      <c r="D485" s="8"/>
      <c r="E485" s="1">
        <v>6</v>
      </c>
      <c r="F485" s="1">
        <v>1</v>
      </c>
      <c r="G485" s="1">
        <v>10</v>
      </c>
      <c r="H485" s="1">
        <v>6</v>
      </c>
      <c r="I485" s="6"/>
      <c r="J485" s="6"/>
      <c r="K485" s="6"/>
      <c r="L485" s="6"/>
      <c r="M485" s="6"/>
      <c r="N485" s="6"/>
      <c r="O485" s="6"/>
      <c r="P485" s="6"/>
      <c r="Q485" s="7">
        <f>SUM(Pasivos[[#This Row],[No vencidas]:[Valor Ajuste Medición Posterior]])</f>
        <v>0</v>
      </c>
    </row>
    <row r="486" spans="1:17" x14ac:dyDescent="0.25">
      <c r="A486" s="1" t="s">
        <v>1013</v>
      </c>
      <c r="B486" s="1"/>
      <c r="C486" s="1"/>
      <c r="D486" s="8"/>
      <c r="E486" s="1">
        <v>6</v>
      </c>
      <c r="F486" s="1">
        <v>1</v>
      </c>
      <c r="G486" s="1">
        <v>10</v>
      </c>
      <c r="H486" s="1">
        <v>6</v>
      </c>
      <c r="I486" s="6"/>
      <c r="J486" s="6"/>
      <c r="K486" s="6"/>
      <c r="L486" s="6"/>
      <c r="M486" s="6"/>
      <c r="N486" s="6"/>
      <c r="O486" s="6"/>
      <c r="P486" s="6"/>
      <c r="Q486" s="7">
        <f>SUM(Pasivos[[#This Row],[No vencidas]:[Valor Ajuste Medición Posterior]])</f>
        <v>0</v>
      </c>
    </row>
    <row r="487" spans="1:17" x14ac:dyDescent="0.25">
      <c r="A487" s="1" t="s">
        <v>1013</v>
      </c>
      <c r="B487" s="1"/>
      <c r="C487" s="1"/>
      <c r="D487" s="8"/>
      <c r="E487" s="1">
        <v>6</v>
      </c>
      <c r="F487" s="1">
        <v>1</v>
      </c>
      <c r="G487" s="1">
        <v>10</v>
      </c>
      <c r="H487" s="1">
        <v>6</v>
      </c>
      <c r="I487" s="6"/>
      <c r="J487" s="6"/>
      <c r="K487" s="6"/>
      <c r="L487" s="6"/>
      <c r="M487" s="6"/>
      <c r="N487" s="6"/>
      <c r="O487" s="6"/>
      <c r="P487" s="6"/>
      <c r="Q487" s="7">
        <f>SUM(Pasivos[[#This Row],[No vencidas]:[Valor Ajuste Medición Posterior]])</f>
        <v>0</v>
      </c>
    </row>
    <row r="488" spans="1:17" x14ac:dyDescent="0.25">
      <c r="A488" s="1" t="s">
        <v>1013</v>
      </c>
      <c r="B488" s="1"/>
      <c r="C488" s="1"/>
      <c r="D488" s="8"/>
      <c r="E488" s="1">
        <v>6</v>
      </c>
      <c r="F488" s="1">
        <v>1</v>
      </c>
      <c r="G488" s="1">
        <v>10</v>
      </c>
      <c r="H488" s="1">
        <v>6</v>
      </c>
      <c r="I488" s="6"/>
      <c r="J488" s="6"/>
      <c r="K488" s="6"/>
      <c r="L488" s="6"/>
      <c r="M488" s="6"/>
      <c r="N488" s="6"/>
      <c r="O488" s="6"/>
      <c r="P488" s="6"/>
      <c r="Q488" s="7">
        <f>SUM(Pasivos[[#This Row],[No vencidas]:[Valor Ajuste Medición Posterior]])</f>
        <v>0</v>
      </c>
    </row>
    <row r="489" spans="1:17" x14ac:dyDescent="0.25">
      <c r="A489" s="1" t="s">
        <v>1013</v>
      </c>
      <c r="B489" s="1"/>
      <c r="C489" s="1"/>
      <c r="D489" s="8"/>
      <c r="E489" s="1">
        <v>6</v>
      </c>
      <c r="F489" s="1">
        <v>1</v>
      </c>
      <c r="G489" s="1">
        <v>10</v>
      </c>
      <c r="H489" s="1">
        <v>6</v>
      </c>
      <c r="I489" s="6"/>
      <c r="J489" s="6"/>
      <c r="K489" s="6"/>
      <c r="L489" s="6"/>
      <c r="M489" s="6"/>
      <c r="N489" s="6"/>
      <c r="O489" s="6"/>
      <c r="P489" s="6"/>
      <c r="Q489" s="7">
        <f>SUM(Pasivos[[#This Row],[No vencidas]:[Valor Ajuste Medición Posterior]])</f>
        <v>0</v>
      </c>
    </row>
    <row r="490" spans="1:17" x14ac:dyDescent="0.25">
      <c r="A490" s="1" t="s">
        <v>1013</v>
      </c>
      <c r="B490" s="1"/>
      <c r="C490" s="1"/>
      <c r="D490" s="8"/>
      <c r="E490" s="1">
        <v>6</v>
      </c>
      <c r="F490" s="1">
        <v>1</v>
      </c>
      <c r="G490" s="1">
        <v>10</v>
      </c>
      <c r="H490" s="1">
        <v>6</v>
      </c>
      <c r="I490" s="6"/>
      <c r="J490" s="6"/>
      <c r="K490" s="6"/>
      <c r="L490" s="6"/>
      <c r="M490" s="6"/>
      <c r="N490" s="6"/>
      <c r="O490" s="6"/>
      <c r="P490" s="6"/>
      <c r="Q490" s="7">
        <f>SUM(Pasivos[[#This Row],[No vencidas]:[Valor Ajuste Medición Posterior]])</f>
        <v>0</v>
      </c>
    </row>
    <row r="491" spans="1:17" x14ac:dyDescent="0.25">
      <c r="A491" s="1" t="s">
        <v>1013</v>
      </c>
      <c r="B491" s="1"/>
      <c r="C491" s="1"/>
      <c r="D491" s="8"/>
      <c r="E491" s="1">
        <v>6</v>
      </c>
      <c r="F491" s="1">
        <v>1</v>
      </c>
      <c r="G491" s="1">
        <v>10</v>
      </c>
      <c r="H491" s="1">
        <v>6</v>
      </c>
      <c r="I491" s="6"/>
      <c r="J491" s="6"/>
      <c r="K491" s="6"/>
      <c r="L491" s="6"/>
      <c r="M491" s="6"/>
      <c r="N491" s="6"/>
      <c r="O491" s="6"/>
      <c r="P491" s="6"/>
      <c r="Q491" s="7">
        <f>SUM(Pasivos[[#This Row],[No vencidas]:[Valor Ajuste Medición Posterior]])</f>
        <v>0</v>
      </c>
    </row>
    <row r="492" spans="1:17" x14ac:dyDescent="0.25">
      <c r="A492" s="1" t="s">
        <v>1013</v>
      </c>
      <c r="B492" s="1"/>
      <c r="C492" s="1"/>
      <c r="D492" s="8"/>
      <c r="E492" s="1">
        <v>6</v>
      </c>
      <c r="F492" s="1">
        <v>1</v>
      </c>
      <c r="G492" s="1">
        <v>10</v>
      </c>
      <c r="H492" s="1">
        <v>6</v>
      </c>
      <c r="I492" s="6"/>
      <c r="J492" s="6"/>
      <c r="K492" s="6"/>
      <c r="L492" s="6"/>
      <c r="M492" s="6"/>
      <c r="N492" s="6"/>
      <c r="O492" s="6"/>
      <c r="P492" s="6"/>
      <c r="Q492" s="7">
        <f>SUM(Pasivos[[#This Row],[No vencidas]:[Valor Ajuste Medición Posterior]])</f>
        <v>0</v>
      </c>
    </row>
    <row r="493" spans="1:17" x14ac:dyDescent="0.25">
      <c r="A493" s="1" t="s">
        <v>1013</v>
      </c>
      <c r="B493" s="1"/>
      <c r="C493" s="1"/>
      <c r="D493" s="8"/>
      <c r="E493" s="1">
        <v>6</v>
      </c>
      <c r="F493" s="1">
        <v>1</v>
      </c>
      <c r="G493" s="1">
        <v>10</v>
      </c>
      <c r="H493" s="1">
        <v>6</v>
      </c>
      <c r="I493" s="6"/>
      <c r="J493" s="6"/>
      <c r="K493" s="6"/>
      <c r="L493" s="6"/>
      <c r="M493" s="6"/>
      <c r="N493" s="6"/>
      <c r="O493" s="6"/>
      <c r="P493" s="6"/>
      <c r="Q493" s="7">
        <f>SUM(Pasivos[[#This Row],[No vencidas]:[Valor Ajuste Medición Posterior]])</f>
        <v>0</v>
      </c>
    </row>
    <row r="494" spans="1:17" x14ac:dyDescent="0.25">
      <c r="A494" s="1" t="s">
        <v>1013</v>
      </c>
      <c r="B494" s="1"/>
      <c r="C494" s="1"/>
      <c r="D494" s="8"/>
      <c r="E494" s="1">
        <v>6</v>
      </c>
      <c r="F494" s="1">
        <v>1</v>
      </c>
      <c r="G494" s="1">
        <v>10</v>
      </c>
      <c r="H494" s="1">
        <v>6</v>
      </c>
      <c r="I494" s="6"/>
      <c r="J494" s="6"/>
      <c r="K494" s="6"/>
      <c r="L494" s="6"/>
      <c r="M494" s="6"/>
      <c r="N494" s="6"/>
      <c r="O494" s="6"/>
      <c r="P494" s="6"/>
      <c r="Q494" s="7">
        <f>SUM(Pasivos[[#This Row],[No vencidas]:[Valor Ajuste Medición Posterior]])</f>
        <v>0</v>
      </c>
    </row>
    <row r="495" spans="1:17" x14ac:dyDescent="0.25">
      <c r="A495" s="1" t="s">
        <v>1013</v>
      </c>
      <c r="B495" s="1"/>
      <c r="C495" s="1"/>
      <c r="D495" s="8"/>
      <c r="E495" s="1">
        <v>6</v>
      </c>
      <c r="F495" s="1">
        <v>1</v>
      </c>
      <c r="G495" s="1">
        <v>10</v>
      </c>
      <c r="H495" s="1">
        <v>6</v>
      </c>
      <c r="I495" s="6"/>
      <c r="J495" s="6"/>
      <c r="K495" s="6"/>
      <c r="L495" s="6"/>
      <c r="M495" s="6"/>
      <c r="N495" s="6"/>
      <c r="O495" s="6"/>
      <c r="P495" s="6"/>
      <c r="Q495" s="7">
        <f>SUM(Pasivos[[#This Row],[No vencidas]:[Valor Ajuste Medición Posterior]])</f>
        <v>0</v>
      </c>
    </row>
    <row r="496" spans="1:17" x14ac:dyDescent="0.25">
      <c r="A496" s="1" t="s">
        <v>1013</v>
      </c>
      <c r="B496" s="1"/>
      <c r="C496" s="1"/>
      <c r="D496" s="8"/>
      <c r="E496" s="1">
        <v>6</v>
      </c>
      <c r="F496" s="1">
        <v>1</v>
      </c>
      <c r="G496" s="1">
        <v>10</v>
      </c>
      <c r="H496" s="1">
        <v>6</v>
      </c>
      <c r="I496" s="6"/>
      <c r="J496" s="6"/>
      <c r="K496" s="6"/>
      <c r="L496" s="6"/>
      <c r="M496" s="6"/>
      <c r="N496" s="6"/>
      <c r="O496" s="6"/>
      <c r="P496" s="6"/>
      <c r="Q496" s="7">
        <f>SUM(Pasivos[[#This Row],[No vencidas]:[Valor Ajuste Medición Posterior]])</f>
        <v>0</v>
      </c>
    </row>
    <row r="497" spans="1:17" x14ac:dyDescent="0.25">
      <c r="A497" s="1" t="s">
        <v>1013</v>
      </c>
      <c r="B497" s="1"/>
      <c r="C497" s="1"/>
      <c r="D497" s="8"/>
      <c r="E497" s="1">
        <v>6</v>
      </c>
      <c r="F497" s="1">
        <v>1</v>
      </c>
      <c r="G497" s="1">
        <v>10</v>
      </c>
      <c r="H497" s="1">
        <v>6</v>
      </c>
      <c r="I497" s="6"/>
      <c r="J497" s="6"/>
      <c r="K497" s="6"/>
      <c r="L497" s="6"/>
      <c r="M497" s="6"/>
      <c r="N497" s="6"/>
      <c r="O497" s="6"/>
      <c r="P497" s="6"/>
      <c r="Q497" s="7">
        <f>SUM(Pasivos[[#This Row],[No vencidas]:[Valor Ajuste Medición Posterior]])</f>
        <v>0</v>
      </c>
    </row>
    <row r="498" spans="1:17" x14ac:dyDescent="0.25">
      <c r="A498" s="1" t="s">
        <v>1013</v>
      </c>
      <c r="B498" s="1"/>
      <c r="C498" s="1"/>
      <c r="D498" s="8"/>
      <c r="E498" s="1">
        <v>6</v>
      </c>
      <c r="F498" s="1">
        <v>1</v>
      </c>
      <c r="G498" s="1">
        <v>10</v>
      </c>
      <c r="H498" s="1">
        <v>6</v>
      </c>
      <c r="I498" s="6"/>
      <c r="J498" s="6"/>
      <c r="K498" s="6"/>
      <c r="L498" s="6"/>
      <c r="M498" s="6"/>
      <c r="N498" s="6"/>
      <c r="O498" s="6"/>
      <c r="P498" s="6"/>
      <c r="Q498" s="7">
        <f>SUM(Pasivos[[#This Row],[No vencidas]:[Valor Ajuste Medición Posterior]])</f>
        <v>0</v>
      </c>
    </row>
    <row r="499" spans="1:17" x14ac:dyDescent="0.25">
      <c r="A499" s="1" t="s">
        <v>1013</v>
      </c>
      <c r="B499" s="1"/>
      <c r="C499" s="1"/>
      <c r="D499" s="8"/>
      <c r="E499" s="1">
        <v>6</v>
      </c>
      <c r="F499" s="1">
        <v>1</v>
      </c>
      <c r="G499" s="1">
        <v>10</v>
      </c>
      <c r="H499" s="1">
        <v>6</v>
      </c>
      <c r="I499" s="6"/>
      <c r="J499" s="6"/>
      <c r="K499" s="6"/>
      <c r="L499" s="6"/>
      <c r="M499" s="6"/>
      <c r="N499" s="6"/>
      <c r="O499" s="6"/>
      <c r="P499" s="6"/>
      <c r="Q499" s="7">
        <f>SUM(Pasivos[[#This Row],[No vencidas]:[Valor Ajuste Medición Posterior]])</f>
        <v>0</v>
      </c>
    </row>
    <row r="500" spans="1:17" x14ac:dyDescent="0.25">
      <c r="A500" s="1" t="s">
        <v>1013</v>
      </c>
      <c r="B500" s="1"/>
      <c r="C500" s="1"/>
      <c r="D500" s="8"/>
      <c r="E500" s="1">
        <v>6</v>
      </c>
      <c r="F500" s="1">
        <v>1</v>
      </c>
      <c r="G500" s="1">
        <v>10</v>
      </c>
      <c r="H500" s="1">
        <v>6</v>
      </c>
      <c r="I500" s="6"/>
      <c r="J500" s="6"/>
      <c r="K500" s="6"/>
      <c r="L500" s="6"/>
      <c r="M500" s="6"/>
      <c r="N500" s="6"/>
      <c r="O500" s="6"/>
      <c r="P500" s="6"/>
      <c r="Q500" s="7">
        <f>SUM(Pasivos[[#This Row],[No vencidas]:[Valor Ajuste Medición Posterior]])</f>
        <v>0</v>
      </c>
    </row>
  </sheetData>
  <sheetProtection algorithmName="SHA-512" hashValue="nh42uTdY/EmZedzSqA0Hcq5Lyk6nuEdK9kYZdmsRvsVrpencwZar5Ehk6ro45E/H/jB7oKwl16pCti5b6eZxng==" saltValue="uO4qmUAmoxu8FHHSWym94g==" spinCount="100000" sheet="1" objects="1" scenarios="1"/>
  <dataConsolidate/>
  <mergeCells count="1">
    <mergeCell ref="I1:O1"/>
  </mergeCells>
  <dataValidations count="16">
    <dataValidation type="textLength" allowBlank="1" showInputMessage="1" showErrorMessage="1" errorTitle="Reporte Acreedor" error="Valor no válido" promptTitle="Reporte Acreedor" prompt="Ingrese el número de identidad del Acreedor" sqref="B3:B500" xr:uid="{00000000-0002-0000-0600-000001000000}">
      <formula1>1</formula1>
      <formula2>16</formula2>
    </dataValidation>
    <dataValidation type="textLength" allowBlank="1" showInputMessage="1" showErrorMessage="1" errorTitle="Reporte Acreedor" error="Debe tener entre 4 y 150 caracteres" promptTitle="Reporte Acreedor" prompt="Ingrese la razón social o el nombre completo del Acreedor" sqref="C3:C500" xr:uid="{00000000-0002-0000-0600-000002000000}">
      <formula1>4</formula1>
      <formula2>150</formula2>
    </dataValidation>
    <dataValidation type="whole" allowBlank="1" showInputMessage="1" showErrorMessage="1" errorTitle="Reporte Acreedor" error="Valor no válido" promptTitle="Reporte Acreedor" prompt="Ingrese el valor del ajuste por medición posterior._x000a__x000a_Si medición posterior es 1 o 6 el valor es cero" sqref="P3:P500" xr:uid="{00000000-0002-0000-0600-000004000000}">
      <formula1>-999999999999</formula1>
      <formula2>999999999999</formula2>
    </dataValidation>
    <dataValidation type="textLength" allowBlank="1" showInputMessage="1" showErrorMessage="1" errorTitle="Reporte Acreedor" error="Debe tener entre 4 caracteres" promptTitle="Reporte Acreedor" prompt="Ingrese el código CIIU a 4 digitos de la actividad económica del acreedor" sqref="D3:D500" xr:uid="{00000000-0002-0000-0600-000006000000}">
      <formula1>1</formula1>
      <formula2>4</formula2>
    </dataValidation>
    <dataValidation type="whole" allowBlank="1" showInputMessage="1" showErrorMessage="1" errorTitle="Reporte Acreedor" error="Valor no válido" promptTitle="Reporte Acreedor" prompt="Ingrese el valor nominal de las cuentas por pagar vencidas de 31 a 60 días de acuerdo al plazo establecido" sqref="K3:K500" xr:uid="{00000000-0002-0000-0600-000007000000}">
      <formula1>-999999999999</formula1>
      <formula2>999999999999</formula2>
    </dataValidation>
    <dataValidation type="whole" allowBlank="1" showInputMessage="1" showErrorMessage="1" errorTitle="Reporte Acreedor" error="Valor no válido" promptTitle="Reporte Acreedor" prompt="Ingrese el valor nominal de las cuentas por pagar que se encuentran vigentes dentro del plazo establecido" sqref="I3:I500" xr:uid="{00000000-0002-0000-0600-000008000000}">
      <formula1>-999999999999</formula1>
      <formula2>999999999999</formula2>
    </dataValidation>
    <dataValidation type="whole" allowBlank="1" showInputMessage="1" showErrorMessage="1" errorTitle="Reporte Acreedor" error="Valor no válido" promptTitle="Reporte Acreedor" prompt="Ingrese el valor nominal de las cuentas por pagar vencidas de 1 a 30 días de acuerdo al plazo establecido" sqref="J3:J500" xr:uid="{00000000-0002-0000-0600-000009000000}">
      <formula1>-999999999999</formula1>
      <formula2>999999999999</formula2>
    </dataValidation>
    <dataValidation type="whole" allowBlank="1" showInputMessage="1" showErrorMessage="1" errorTitle="Reporte Acreedor" error="Valor no válido" promptTitle="Reporte Acreedor" prompt="Ingrese el valor nominal de las cuentas por pagar vencidas de 61 a 90 días de acuerdo al plazo establecido" sqref="L3:L500" xr:uid="{00000000-0002-0000-0600-00000A000000}">
      <formula1>-999999999999</formula1>
      <formula2>999999999999</formula2>
    </dataValidation>
    <dataValidation type="whole" allowBlank="1" showInputMessage="1" showErrorMessage="1" errorTitle="Reporte Acreedor" error="Valor no válido" promptTitle="Reporte Acreedor" prompt="Ingrese el valor nominal de las cuentas por pagar vencidas de 91 a 180 días de acuerdo al plazo establecido" sqref="M3:M500" xr:uid="{00000000-0002-0000-0600-00000B000000}">
      <formula1>-999999999999</formula1>
      <formula2>999999999999</formula2>
    </dataValidation>
    <dataValidation type="whole" allowBlank="1" showInputMessage="1" showErrorMessage="1" errorTitle="Reporte Acreedor" error="Valor no válido" promptTitle="Reporte Acreedor" prompt="Ingrese el valor nominal de las cuentas por pagar vencidas de 181 a 360 días de acuerdo al plazo establecido" sqref="N3:N500" xr:uid="{00000000-0002-0000-0600-00000C000000}">
      <formula1>-999999999999</formula1>
      <formula2>999999999999</formula2>
    </dataValidation>
    <dataValidation type="whole" allowBlank="1" showInputMessage="1" showErrorMessage="1" errorTitle="Reporte Acreedor" error="Valor no válido" promptTitle="Reporte Acreedor" prompt="Ingrese el valor nominal de las cuentas por pagar vencidas más de 360 días de acuerdo al plazo establecido" sqref="O3:O500" xr:uid="{00000000-0002-0000-0600-00000D000000}">
      <formula1>-999999999999</formula1>
      <formula2>999999999999</formula2>
    </dataValidation>
    <dataValidation type="list" allowBlank="1" showInputMessage="1" showErrorMessage="1" errorTitle="Fuente recursos" error="Opción no válida" promptTitle="Fuente recursos CxP" prompt="Seleccione la fuente que financia la CxP:_x000a_1: UPC contributivo_x000a_2: UPC subsidiado_x000a_3: Planes adicionales salud_x000a_4: Presupuestos máximos PM_x000a_5: Recobros NO UPC (no incluye PM)_x000a_6: Reembolsos incapacidades_x000a_7: SOAT_x000a_8: ARL_x000a_9: Reclama ECAT_x000a_10: Otros" sqref="G3:G500" xr:uid="{EF66F600-F0AA-4FBC-AF05-C3FC69409D1E}">
      <formula1>"1,2,3,4,5,6,7,8,9,10"</formula1>
    </dataValidation>
    <dataValidation type="list" allowBlank="1" showInputMessage="1" showErrorMessage="1" errorTitle="Medición posterior" error="Opción no válida" promptTitle="Medición posterior" prompt="Seleccione el método de medición posterior de la CxP:_x000a_1: Precio de la transacción/Valor Nominal/Costo_x000a_2: Costo amortizado_x000a_3: Valor Razonable_x000a_4: Valor Razonable con cambios en el ORI_x000a_5: Valor Presente Pagos Futuro_x000a_6: No aplica (Ej: Anticipos)" sqref="F3:F500" xr:uid="{6C3B390A-EE22-4ABA-B1DB-10CC4F021186}">
      <formula1>"1,2,3,4,5,6"</formula1>
    </dataValidation>
    <dataValidation type="list" allowBlank="1" showInputMessage="1" showErrorMessage="1" errorTitle="Concepto CxP" error="Opción no válida" promptTitle="Concepto CxP" prompt="Seleccione el concepto de CxP_x000a_1: Prestación servicio salud_x000a_2: Insumo medicamento_x000a_3: Dispositivo médico_x000a_4: Administrativo_x000a_5: Reintegro SGSSS_x000a_6: Otro_x000a_7: Operación logística_x000a_8: Embargo_x000a_9: Prestaciones_x000a_10:Compra cartera_x000a_11:Giro previo EPS_x000a_12:Giro previo IPS" sqref="E3:E500" xr:uid="{5359A0F5-C8E9-4DB6-8628-FFF7C5AA4AB4}">
      <formula1>"1,2,3,4,5,6,7,8,9,10,11,12"</formula1>
    </dataValidation>
    <dataValidation type="list" allowBlank="1" showInputMessage="1" showErrorMessage="1" errorTitle="Identificación Acreedor" error="Opción no válida" promptTitle="Identificación Acreedor" prompt="Seleccione el tipo de identificación del Acreedor_x000a_NI: Nit_x000a_CC: Cédula_x000a_CE: Cédula de extranjería_x000a_PT: Permiso protección temporal_x000a_DE: Documento extranjero_x000a_OT: Otros" sqref="A3:A500" xr:uid="{B3692B9F-78EB-44C9-B9EB-E37E01C1B1BD}">
      <formula1>"NI,CC,CE,PT,DE, OT"</formula1>
    </dataValidation>
    <dataValidation type="list" allowBlank="1" showInputMessage="1" showErrorMessage="1" errorTitle="Modalidad pago" error="Opción no válida" promptTitle="Modalidad pago" prompt="Seleccione la modalidad de pago o contrato de la fuente de recursos:_x000a_1: Pago individual por caso, conjunto integral, paquete o canasta_x000a_2: Pago global prospectivo_x000a_3: Pago por capitación_x000a_4: Pago por evento_x000a_5: Conciliaciones_x000a_6: Otro" sqref="H3:H500" xr:uid="{1696BF56-CEEE-46E0-B513-7359080DA74B}">
      <formula1>"1,2,3,4,5,6"</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1CECA-9CC1-4ADF-BE7A-EDC71F8D6781}">
  <dimension ref="B2:F41"/>
  <sheetViews>
    <sheetView zoomScale="85" zoomScaleNormal="85" workbookViewId="0"/>
  </sheetViews>
  <sheetFormatPr defaultRowHeight="15" x14ac:dyDescent="0.25"/>
  <cols>
    <col min="2" max="2" width="44.28515625" bestFit="1" customWidth="1"/>
    <col min="4" max="4" width="92.140625" bestFit="1" customWidth="1"/>
    <col min="5" max="5" width="10" customWidth="1"/>
    <col min="6" max="6" width="92.140625" bestFit="1" customWidth="1"/>
    <col min="7" max="7" width="3.7109375" customWidth="1"/>
  </cols>
  <sheetData>
    <row r="2" spans="2:6" ht="21" x14ac:dyDescent="0.35">
      <c r="B2" s="53" t="s">
        <v>1307</v>
      </c>
      <c r="D2" s="53" t="s">
        <v>1239</v>
      </c>
      <c r="F2" s="53" t="s">
        <v>1240</v>
      </c>
    </row>
    <row r="4" spans="2:6" ht="26.25" customHeight="1" x14ac:dyDescent="0.25">
      <c r="B4" s="54" t="s">
        <v>1241</v>
      </c>
      <c r="D4" s="54" t="s">
        <v>1009</v>
      </c>
      <c r="F4" s="54" t="s">
        <v>1185</v>
      </c>
    </row>
    <row r="5" spans="2:6" x14ac:dyDescent="0.25">
      <c r="B5" t="s">
        <v>1242</v>
      </c>
      <c r="D5" t="s">
        <v>1243</v>
      </c>
      <c r="F5" t="s">
        <v>1244</v>
      </c>
    </row>
    <row r="6" spans="2:6" x14ac:dyDescent="0.25">
      <c r="B6" t="s">
        <v>1245</v>
      </c>
      <c r="D6" t="s">
        <v>1246</v>
      </c>
      <c r="F6" t="s">
        <v>1247</v>
      </c>
    </row>
    <row r="7" spans="2:6" x14ac:dyDescent="0.25">
      <c r="B7" t="s">
        <v>1248</v>
      </c>
      <c r="D7" t="s">
        <v>1249</v>
      </c>
      <c r="F7" t="s">
        <v>1250</v>
      </c>
    </row>
    <row r="8" spans="2:6" x14ac:dyDescent="0.25">
      <c r="B8" t="s">
        <v>1251</v>
      </c>
      <c r="D8" t="s">
        <v>1252</v>
      </c>
      <c r="F8" t="s">
        <v>1253</v>
      </c>
    </row>
    <row r="9" spans="2:6" x14ac:dyDescent="0.25">
      <c r="B9" t="s">
        <v>1254</v>
      </c>
      <c r="D9" t="s">
        <v>1255</v>
      </c>
      <c r="F9" t="s">
        <v>1256</v>
      </c>
    </row>
    <row r="10" spans="2:6" x14ac:dyDescent="0.25">
      <c r="B10" t="s">
        <v>1257</v>
      </c>
      <c r="D10" t="s">
        <v>1258</v>
      </c>
      <c r="F10" t="s">
        <v>1259</v>
      </c>
    </row>
    <row r="11" spans="2:6" x14ac:dyDescent="0.25">
      <c r="B11" t="s">
        <v>1260</v>
      </c>
      <c r="D11" t="s">
        <v>1261</v>
      </c>
      <c r="F11" t="s">
        <v>1262</v>
      </c>
    </row>
    <row r="12" spans="2:6" x14ac:dyDescent="0.25">
      <c r="D12" t="s">
        <v>1263</v>
      </c>
      <c r="F12" t="s">
        <v>1264</v>
      </c>
    </row>
    <row r="13" spans="2:6" x14ac:dyDescent="0.25">
      <c r="D13" t="s">
        <v>1265</v>
      </c>
      <c r="F13" t="s">
        <v>1266</v>
      </c>
    </row>
    <row r="14" spans="2:6" x14ac:dyDescent="0.25">
      <c r="B14" s="55" t="s">
        <v>1230</v>
      </c>
      <c r="D14" t="s">
        <v>1267</v>
      </c>
      <c r="F14" t="s">
        <v>1268</v>
      </c>
    </row>
    <row r="15" spans="2:6" x14ac:dyDescent="0.25">
      <c r="B15" t="s">
        <v>1269</v>
      </c>
      <c r="D15" t="s">
        <v>1270</v>
      </c>
      <c r="F15" t="s">
        <v>1271</v>
      </c>
    </row>
    <row r="16" spans="2:6" x14ac:dyDescent="0.25">
      <c r="B16" t="s">
        <v>1272</v>
      </c>
      <c r="D16" t="s">
        <v>1273</v>
      </c>
      <c r="F16" s="56" t="s">
        <v>1274</v>
      </c>
    </row>
    <row r="17" spans="2:6" x14ac:dyDescent="0.25">
      <c r="B17" t="s">
        <v>1275</v>
      </c>
      <c r="D17" t="s">
        <v>1276</v>
      </c>
      <c r="F17" s="56" t="s">
        <v>1277</v>
      </c>
    </row>
    <row r="18" spans="2:6" x14ac:dyDescent="0.25">
      <c r="B18" t="s">
        <v>1278</v>
      </c>
      <c r="D18" t="s">
        <v>1279</v>
      </c>
    </row>
    <row r="19" spans="2:6" x14ac:dyDescent="0.25">
      <c r="B19" t="s">
        <v>1280</v>
      </c>
      <c r="D19" t="s">
        <v>1281</v>
      </c>
    </row>
    <row r="20" spans="2:6" x14ac:dyDescent="0.25">
      <c r="B20" t="s">
        <v>1282</v>
      </c>
      <c r="D20" t="s">
        <v>1283</v>
      </c>
      <c r="F20" s="54" t="s">
        <v>1226</v>
      </c>
    </row>
    <row r="21" spans="2:6" x14ac:dyDescent="0.25">
      <c r="B21" t="s">
        <v>1284</v>
      </c>
      <c r="D21" s="56" t="s">
        <v>1285</v>
      </c>
      <c r="F21" t="s">
        <v>1286</v>
      </c>
    </row>
    <row r="22" spans="2:6" x14ac:dyDescent="0.25">
      <c r="D22" s="56" t="s">
        <v>1287</v>
      </c>
      <c r="F22" t="s">
        <v>1288</v>
      </c>
    </row>
    <row r="23" spans="2:6" x14ac:dyDescent="0.25">
      <c r="F23" t="s">
        <v>1289</v>
      </c>
    </row>
    <row r="24" spans="2:6" x14ac:dyDescent="0.25">
      <c r="F24" t="s">
        <v>1290</v>
      </c>
    </row>
    <row r="25" spans="2:6" x14ac:dyDescent="0.25">
      <c r="D25" s="55" t="s">
        <v>1010</v>
      </c>
      <c r="F25" t="s">
        <v>1291</v>
      </c>
    </row>
    <row r="26" spans="2:6" x14ac:dyDescent="0.25">
      <c r="D26" t="s">
        <v>1292</v>
      </c>
      <c r="F26" t="s">
        <v>1293</v>
      </c>
    </row>
    <row r="27" spans="2:6" x14ac:dyDescent="0.25">
      <c r="D27" t="s">
        <v>1294</v>
      </c>
      <c r="F27" t="s">
        <v>1295</v>
      </c>
    </row>
    <row r="28" spans="2:6" x14ac:dyDescent="0.25">
      <c r="D28" t="s">
        <v>1296</v>
      </c>
      <c r="F28" t="s">
        <v>1297</v>
      </c>
    </row>
    <row r="29" spans="2:6" x14ac:dyDescent="0.25">
      <c r="F29" t="s">
        <v>1298</v>
      </c>
    </row>
    <row r="30" spans="2:6" x14ac:dyDescent="0.25">
      <c r="F30" t="s">
        <v>1299</v>
      </c>
    </row>
    <row r="31" spans="2:6" x14ac:dyDescent="0.25">
      <c r="F31" t="s">
        <v>1300</v>
      </c>
    </row>
    <row r="34" spans="6:6" x14ac:dyDescent="0.25">
      <c r="F34" s="54" t="s">
        <v>1227</v>
      </c>
    </row>
    <row r="35" spans="6:6" x14ac:dyDescent="0.25">
      <c r="F35" t="s">
        <v>1301</v>
      </c>
    </row>
    <row r="36" spans="6:6" x14ac:dyDescent="0.25">
      <c r="F36" t="s">
        <v>1302</v>
      </c>
    </row>
    <row r="37" spans="6:6" x14ac:dyDescent="0.25">
      <c r="F37" t="s">
        <v>1303</v>
      </c>
    </row>
    <row r="38" spans="6:6" x14ac:dyDescent="0.25">
      <c r="F38" t="s">
        <v>1304</v>
      </c>
    </row>
    <row r="39" spans="6:6" x14ac:dyDescent="0.25">
      <c r="F39" t="s">
        <v>1305</v>
      </c>
    </row>
    <row r="40" spans="6:6" x14ac:dyDescent="0.25">
      <c r="F40" t="s">
        <v>1306</v>
      </c>
    </row>
    <row r="41" spans="6:6" x14ac:dyDescent="0.25">
      <c r="F41" t="s">
        <v>1262</v>
      </c>
    </row>
  </sheetData>
  <sheetProtection algorithmName="SHA-512" hashValue="fl5xeW7Z5Q5hqkzeeWPghBwqf92nOi7gxjIIJTi5Sh9B29k5wIDFxCqxPvj7NoaJw0A7cM5dK7EHRtar5TXsxQ==" saltValue="KGpPgtFBH0t66nEdciIONw=="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Instrucciones</vt:lpstr>
      <vt:lpstr>Validación</vt:lpstr>
      <vt:lpstr>Catálogo</vt:lpstr>
      <vt:lpstr>Deudores</vt:lpstr>
      <vt:lpstr>Pasivos</vt:lpstr>
      <vt:lpstr>Opciones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HKHJG</dc:creator>
  <cp:lastModifiedBy>Carlos Orejuela</cp:lastModifiedBy>
  <dcterms:created xsi:type="dcterms:W3CDTF">2017-01-23T06:39:07Z</dcterms:created>
  <dcterms:modified xsi:type="dcterms:W3CDTF">2025-02-01T19:10:36Z</dcterms:modified>
</cp:coreProperties>
</file>