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F3" i="28"/>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<sst xmlns="http://schemas.openxmlformats.org/spreadsheetml/2006/main" count="1137" uniqueCount="539">
  <si>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</si>
  <si>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</si>
  <si>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</si>
  <si>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</si>
  <si>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</si>
  <si>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</si>
  <si>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</si>
  <si>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</si>
  <si>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</si>
  <si>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</si>
  <si>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</si>
  <si>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</si>
  <si>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</si>
  <si>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</si>
  <si>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</si>
  <si>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</si>
  <si>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</si>
  <si>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</si>
  <si>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</si>
  <si>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</si>
  <si>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</si>
  <si>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</si>
  <si>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</si>
  <si>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</si>
  <si>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</si>
  <si>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</si>
  <si>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</si>
  <si>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</si>
  <si>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</si>
  <si>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</si>
  <si>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</si>
  <si>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</si>
  <si>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</si>
  <si>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</si>
  <si>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</si>
  <si>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</si>
  <si>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</si>
  <si>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</si>
  <si>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</si>
  <si>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</si>
  <si>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</si>
  <si>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</si>
  <si>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</si>
  <si>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</si>
  <si>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</si>
  <si>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</si>
  <si>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</si>
  <si>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</si>
  <si>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</si>
  <si>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</si>
  <si>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</si>
  <si>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</si>
  <si>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</si>
  <si>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</si>
  <si>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</si>
  <si>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</si>
  <si>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</si>
  <si>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</si>
  <si>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</si>
  <si>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</si>
  <si>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</si>
  <si>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</si>
  <si>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</si>
  <si>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</si>
  <si>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</si>
  <si>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</si>
  <si>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</si>
  <si>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</si>
  <si>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</si>
  <si>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</si>
  <si>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</si>
  <si>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</si>
  <si>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</si>
  <si>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</si>
  <si>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</si>
  <si>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</si>
  <si>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</si>
  <si>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</si>
  <si>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</si>
  <si>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</si>
  <si>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</si>
  <si>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</si>
  <si>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</si>
  <si>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</si>
  <si>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</si>
  <si>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</si>
  <si>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</si>
  <si>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</si>
  <si>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</si>
  <si>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</si>
  <si>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</si>
  <si>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</si>
  <si>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</si>
  <si>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</si>
  <si>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</si>
  <si>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</si>
  <si>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</si>
  <si>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</si>
  <si>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</si>
  <si>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</si>
  <si>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</si>
  <si>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</si>
  <si>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</si>
  <si>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</si>
  <si>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</si>
  <si>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</si>
  <si>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</si>
  <si>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</si>
  <si>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</si>
  <si>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</si>
  <si>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</si>
  <si>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</si>
  <si>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</si>
  <si>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</si>
  <si>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</si>
  <si>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</si>
  <si>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</si>
  <si>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</si>
  <si>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</si>
  <si>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</si>
  <si>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</si>
  <si>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</si>
  <si>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</si>
  <si>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</si>
  <si>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</si>
  <si>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</si>
  <si>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</si>
  <si>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</si>
  <si>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</si>
  <si>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</si>
  <si>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</si>
  <si>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</si>
  <si>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</si>
  <si>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</si>
  <si>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</si>
  <si>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</si>
  <si>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</si>
  <si>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</si>
  <si>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</si>
  <si>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</si>
  <si>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</si>
  <si>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</si>
  <si>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</si>
  <si>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</si>
  <si>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</si>
  <si>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</si>
  <si>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</si>
  <si>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</si>
  <si>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</si>
  <si>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</si>
  <si>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</si>
  <si>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</si>
  <si>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</si>
  <si>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</si>
  <si>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</si>
  <si>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</si>
  <si>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</si>
  <si>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</si>
  <si>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</si>
  <si>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</si>
  <si>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</si>
  <si>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</si>
  <si>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</si>
  <si>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</si>
  <si>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</si>
  <si>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</si>
  <si>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</si>
  <si>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</si>
  <si>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</si>
  <si>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</si>
  <si>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</si>
  <si>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</si>
  <si>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</si>
  <si>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</si>
  <si>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</si>
  <si>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</si>
  <si>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</si>
  <si>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</si>
  <si>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</si>
  <si>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</si>
  <si>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</si>
  <si>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</si>
  <si>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</si>
  <si>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</si>
  <si>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</si>
  <si>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</si>
  <si>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</si>
  <si>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</si>
  <si>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</si>
  <si>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</si>
  <si>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</si>
  <si>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</si>
  <si>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</si>
  <si>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</si>
  <si>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</si>
  <si>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</si>
  <si>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</si>
  <si>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</si>
  <si>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</si>
  <si>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</si>
  <si>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</si>
  <si>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</si>
  <si>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</si>
  <si>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</si>
  <si>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</si>
  <si>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</si>
  <si>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</si>
  <si>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</si>
  <si>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</si>
  <si>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</si>
  <si>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</si>
  <si>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</si>
  <si>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</si>
  <si>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</si>
  <si>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</si>
  <si>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</si>
  <si>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</si>
  <si>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</si>
  <si>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</si>
  <si>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</si>
  <si>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</si>
  <si>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</si>
  <si>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</si>
  <si>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</si>
  <si>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</si>
  <si>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</si>
  <si>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</si>
  <si>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</si>
  <si>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</si>
  <si>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</si>
  <si>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</si>
  <si>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</si>
  <si>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</si>
  <si>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</si>
  <si>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</si>
  <si>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</si>
  <si>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</si>
  <si>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</si>
  <si>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</si>
  <si>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</si>
  <si>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</si>
  <si>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</si>
  <si>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</si>
  <si>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</si>
  <si>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</si>
  <si>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</si>
  <si>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</si>
  <si>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</si>
  <si>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</si>
  <si>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</si>
  <si>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</si>
  <si>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</si>
  <si>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</si>
  <si>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</si>
  <si>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</si>
  <si>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</si>
  <si>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</si>
  <si>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</si>
  <si>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</si>
  <si>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</si>
  <si>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</si>
  <si>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</si>
  <si>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</si>
  <si>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</si>
  <si>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</si>
  <si>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</si>
  <si>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</si>
  <si>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</si>
  <si>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</si>
  <si>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</si>
  <si>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</si>
  <si>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</si>
  <si>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</si>
  <si>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</si>
  <si>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</si>
  <si>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</si>
  <si>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</si>
  <si>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</si>
  <si>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</si>
  <si>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</si>
  <si>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</si>
  <si>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</si>
  <si>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</si>
  <si>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</si>
  <si>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</si>
  <si>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</si>
  <si>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</si>
  <si>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</si>
  <si>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</si>
  <si>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</si>
  <si>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</si>
  <si>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</si>
  <si>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</si>
  <si>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</si>
  <si>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</si>
  <si>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</si>
  <si>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</si>
  <si>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</si>
  <si>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</si>
  <si>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</si>
  <si>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</si>
  <si>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</si>
  <si>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</si>
  <si>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</si>
  <si>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</si>
  <si>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</si>
  <si>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</si>
  <si>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</si>
  <si>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</si>
  <si>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</si>
  <si>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</si>
  <si>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</si>
  <si>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</si>
  <si>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</si>
  <si>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</si>
  <si>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</si>
  <si>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</si>
  <si>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</si>
  <si>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</si>
  <si>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</si>
  <si>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</si>
  <si>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</si>
  <si>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</si>
  <si>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</si>
  <si>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</si>
  <si>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</si>
  <si>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</si>
  <si>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</si>
  <si>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</si>
  <si>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</si>
  <si>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</si>
  <si>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</si>
  <si>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</si>
  <si>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</si>
  <si>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</si>
  <si>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</si>
  <si>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</si>
  <si>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</si>
  <si>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</si>
  <si>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</si>
  <si>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</si>
  <si>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</si>
  <si>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</si>
  <si>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</si>
  <si>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</si>
  <si>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</si>
  <si>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</si>
  <si>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</si>
  <si>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</si>
  <si>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</si>
  <si>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</si>
  <si>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</si>
  <si>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</si>
  <si>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</si>
  <si>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</si>
  <si>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</si>
  <si>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</si>
  <si>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</si>
  <si>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</si>
  <si>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</si>
  <si>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</si>
  <si>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</si>
  <si>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</si>
  <si>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</si>
  <si>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</si>
  <si>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</si>
  <si>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</si>
  <si>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</si>
  <si>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</si>
  <si>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</si>
  <si>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</si>
  <si>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</si>
  <si>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</si>
  <si>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</si>
  <si>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</si>
  <si>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</si>
  <si>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</si>
  <si>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</si>
  <si>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</si>
  <si>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</si>
  <si>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</si>
  <si>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</si>
  <si>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</si>
  <si>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</si>
  <si>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</si>
  <si>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</si>
  <si>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</si>
  <si>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</si>
  <si>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</si>
  <si>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</si>
  <si>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</si>
  <si>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</si>
  <si>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</si>
  <si>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</si>
  <si>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</si>
  <si>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</si>
  <si>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</si>
  <si>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</si>
  <si>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</si>
  <si>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</si>
  <si>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</si>
  <si>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</si>
  <si>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</si>
  <si>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</si>
  <si>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</si>
  <si>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</si>
  <si>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</si>
  <si>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</si>
  <si>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</si>
  <si>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</si>
  <si>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</si>
  <si>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</si>
  <si>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</si>
  <si>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</si>
  <si>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</si>
  <si>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</si>
  <si>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</si>
  <si>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</si>
  <si>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</si>
  <si>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</si>
  <si>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</si>
  <si>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</si>
  <si>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</si>
  <si>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</si>
  <si>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</si>
  <si>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</si>
  <si>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</si>
  <si>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</si>
  <si>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</si>
  <si>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</si>
  <si>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</si>
  <si>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</si>
  <si>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</si>
  <si>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</si>
  <si>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</si>
  <si>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</si>
  <si>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</si>
  <si>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</si>
  <si>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</si>
  <si>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</si>
  <si>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</si>
  <si>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</si>
  <si>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</si>
  <si>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</si>
  <si>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</si>
  <si>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</si>
  <si>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</si>
  <si>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</si>
  <si>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</si>
  <si>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</si>
  <si>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</si>
  <si>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</si>
  <si>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</si>
  <si>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</si>
  <si>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</si>
  <si>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</si>
  <si>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</si>
  <si>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</si>
  <si>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</si>
  <si>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</si>
  <si>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</si>
  <si>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</si>
  <si>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</si>
  <si>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</si>
  <si>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</si>
  <si>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</si>
  <si>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</si>
  <si>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</si>
  <si>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</si>
  <si>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</si>
  <si>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</si>
  <si>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</si>
  <si>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</si>
  <si>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</si>
  <si>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</si>
  <si>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</si>
  <si>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</si>
  <si>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</si>
  <si>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</si>
  <si>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</si>
  <si>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</si>
  <si>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</si>
  <si>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</si>
  <si>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</si>
  <si>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</si>
  <si>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</si>
  <si>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</si>
  <si>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</si>
  <si>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</si>
  <si>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</si>
  <si>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</si>
  <si>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</si>
  <si>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</si>
  <si>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</si>
  <si>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</si>
  <si>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</si>
  <si>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</si>
  <si>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</si>
  <si>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</si>
  <si>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</si>
  <si>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</si>
  <si>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</si>
  <si>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</si>
  <si>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</si>
  <si>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</si>
  <si>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</si>
  <si>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</si>
  <si>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</si>
  <si>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</si>
  <si>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</si>
  <si>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</si>
  <si>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</si>
  <si>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</si>
  <si>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</si>
  <si>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</si>
  <si>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</si>
  <si>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</si>
  <si>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</si>
  <si>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</si>
  <si>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</si>
  <si>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</si>
  <si>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</si>
  <si>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</si>
  <si>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</si>
  <si>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</si>
  <si>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</si>
  <si>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</si>
  <si>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</si>
  <si>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</si>
  <si>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</si>
  <si>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</si>
  <si>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</si>
  <si>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</si>
  <si>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</si>
  <si>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</si>
  <si>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</si>
  <si>
    <t>キャッシュの利用</t>
    <rPh sb="6" eb="8">
      <t>リヨウ</t>
    </rPh>
    <phoneticPr fontId="1"/>
  </si>
  <si>
    <t xml:space="preserve">JavaでマスタDBの値を利用する場合
リクエストごとにクエリを発行しデータを取るのでなく、キャッシュを利用して、データを取得するようにしたい
</t>
    <rPh sb="11" eb="12">
      <t>アタイ</t>
    </rPh>
    <rPh sb="13" eb="15">
      <t>リヨウ</t>
    </rPh>
    <rPh sb="17" eb="19">
      <t>バアイ</t>
    </rPh>
    <rPh sb="32" eb="34">
      <t>ハッコウ</t>
    </rPh>
    <rPh sb="39" eb="40">
      <t>ト</t>
    </rPh>
    <rPh sb="52" eb="54">
      <t>リヨウ</t>
    </rPh>
    <rPh sb="61" eb="63">
      <t>シュトク</t>
    </rPh>
    <phoneticPr fontId="1"/>
  </si>
  <si>
    <r>
      <rPr>
        <sz val="11"/>
        <rFont val="ＭＳ Ｐゴシック"/>
        <family val="3"/>
        <charset val="128"/>
        <scheme val="minor"/>
      </rPr>
      <t>１０２７　データ上１たい１でもてば問題ない
仕様の実現上問題ないため、ブラッシュアップはリリース後に行う。</t>
    </r>
    <r>
      <rPr>
        <sz val="11"/>
        <color rgb="FFFF0000"/>
        <rFont val="ＭＳ Ｐゴシック"/>
        <family val="3"/>
        <charset val="128"/>
        <scheme val="minor"/>
      </rPr>
      <t xml:space="preserve">
0102　
基本は1対1なので、作品の分野は、「」に持たせていいと思う。
ただ、検索であいまいな検索でも引っかかるようにしたい場合はあってもいいと思う。
あいまい検索の例
キャラ「まどか」に対し、作品は、「まどかまぎか」、まどかまぎか（映画）など複数ありどのカテゴリーでも検索に引っかかるようにしたい
</t>
    </r>
    <rPh sb="8" eb="9">
      <t>ウエ</t>
    </rPh>
    <rPh sb="17" eb="19">
      <t>モンダイ</t>
    </rPh>
    <rPh sb="61" eb="63">
      <t>キホン</t>
    </rPh>
    <rPh sb="65" eb="66">
      <t>タイ</t>
    </rPh>
    <rPh sb="71" eb="73">
      <t>サクヒン</t>
    </rPh>
    <rPh sb="74" eb="76">
      <t>ブンヤ</t>
    </rPh>
    <rPh sb="81" eb="82">
      <t>モ</t>
    </rPh>
    <rPh sb="88" eb="89">
      <t>オモ</t>
    </rPh>
    <rPh sb="95" eb="97">
      <t>ケンサク</t>
    </rPh>
    <rPh sb="103" eb="105">
      <t>ケンサク</t>
    </rPh>
    <rPh sb="107" eb="108">
      <t>ヒ</t>
    </rPh>
    <rPh sb="118" eb="120">
      <t>バアイ</t>
    </rPh>
    <rPh sb="128" eb="129">
      <t>オモ</t>
    </rPh>
    <rPh sb="136" eb="138">
      <t>ケンサク</t>
    </rPh>
    <rPh sb="139" eb="140">
      <t>レイ</t>
    </rPh>
    <rPh sb="150" eb="151">
      <t>タイ</t>
    </rPh>
    <rPh sb="153" eb="155">
      <t>サクヒン</t>
    </rPh>
    <rPh sb="173" eb="175">
      <t>エイガ</t>
    </rPh>
    <rPh sb="178" eb="180">
      <t>フクスウ</t>
    </rPh>
    <rPh sb="191" eb="193">
      <t>ケンサク</t>
    </rPh>
    <rPh sb="194" eb="195">
      <t>ヒ</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</si>
</sst>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9" fillId="0" borderId="1" xfId="0" applyFont="1" applyFill="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7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1076740</xdr:colOff>
      <xdr:row>2</xdr:row>
      <xdr:rowOff>157369</xdr:rowOff>
    </xdr:from>
    <xdr:to>
      <xdr:col>15</xdr:col>
      <xdr:colOff>166895</xdr:colOff>
      <xdr:row>25</xdr:row>
      <xdr:rowOff>166894</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2283" y="505239"/>
          <a:ext cx="11754264" cy="4680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4" t="s">
        <v>30</v>
      </c>
      <c r="D2" s="54" t="s">
        <v>368</v>
      </c>
      <c r="E2" s="54" t="s">
        <v>369</v>
      </c>
    </row>
    <row r="3" spans="2:5" x14ac:dyDescent="0.15">
      <c r="B3" s="18">
        <v>3</v>
      </c>
      <c r="C3" s="55">
        <v>10.5</v>
      </c>
      <c r="D3" s="55">
        <v>10.5</v>
      </c>
      <c r="E3" s="55">
        <f>ROUND(D3/6,0)</f>
        <v>2</v>
      </c>
    </row>
    <row r="4" spans="2:5" x14ac:dyDescent="0.15">
      <c r="B4" s="18">
        <v>4</v>
      </c>
      <c r="C4" s="55">
        <v>58</v>
      </c>
      <c r="D4" s="55">
        <v>58</v>
      </c>
      <c r="E4" s="55">
        <f t="shared" ref="E4:E9" si="0">ROUND(D4/6,0)</f>
        <v>10</v>
      </c>
    </row>
    <row r="5" spans="2:5" x14ac:dyDescent="0.15">
      <c r="B5" s="18">
        <v>5</v>
      </c>
      <c r="C5" s="55">
        <v>21</v>
      </c>
      <c r="D5" s="55">
        <v>21</v>
      </c>
      <c r="E5" s="55">
        <f t="shared" si="0"/>
        <v>4</v>
      </c>
    </row>
    <row r="6" spans="2:5" x14ac:dyDescent="0.15">
      <c r="B6" s="18">
        <v>6</v>
      </c>
      <c r="C6" s="55">
        <f>SUM(WBS!O119:AS119)</f>
        <v>20.5</v>
      </c>
      <c r="D6" s="55">
        <f>SUMIF(WBS!$O$10:$EG$10,memo!$B6,WBS!$O$119:$EG$119)</f>
        <v>19.5</v>
      </c>
      <c r="E6" s="55">
        <f t="shared" si="0"/>
        <v>3</v>
      </c>
    </row>
    <row r="7" spans="2:5" x14ac:dyDescent="0.15">
      <c r="B7" s="18">
        <v>7</v>
      </c>
      <c r="C7" s="55">
        <f>SUM(WBS!AS119:BW119)</f>
        <v>70.5</v>
      </c>
      <c r="D7" s="55">
        <f>SUMIF(WBS!$O$10:$EG$10,memo!$B7,WBS!$O$119:$EG$119)</f>
        <v>70.5</v>
      </c>
      <c r="E7" s="55">
        <f t="shared" si="0"/>
        <v>12</v>
      </c>
    </row>
    <row r="8" spans="2:5" x14ac:dyDescent="0.15">
      <c r="B8" s="18">
        <v>8</v>
      </c>
      <c r="C8" s="55">
        <f>SUM(WBS!BX119:EF119)</f>
        <v>103.5</v>
      </c>
      <c r="D8" s="55">
        <f>SUMIF(WBS!$O$10:$EG$10,memo!$B8,WBS!$O$119:$EG$119)</f>
        <v>43.5</v>
      </c>
      <c r="E8" s="55">
        <f t="shared" si="0"/>
        <v>7</v>
      </c>
    </row>
    <row r="9" spans="2:5" x14ac:dyDescent="0.15">
      <c r="B9" s="18">
        <v>9</v>
      </c>
      <c r="C9" s="55">
        <f>SUM(WBS!BX120:EF120)</f>
        <v>0</v>
      </c>
      <c r="D9" s="55">
        <f>SUMIF(WBS!$O$10:$EG$10,memo!$B9,WBS!$O$119:$EG$119)</f>
        <v>60</v>
      </c>
      <c r="E9" s="55">
        <f t="shared" si="0"/>
        <v>10</v>
      </c>
    </row>
    <row r="10" spans="2:5" x14ac:dyDescent="0.1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x14ac:dyDescent="0.15"/>
  <sheetData>
    <row r="4" spans="2:2" x14ac:dyDescent="0.15">
      <c r="B4" s="51" t="s">
        <v>156</v>
      </c>
    </row>
    <row r="5" spans="2:2" x14ac:dyDescent="0.15">
      <c r="B5" s="52" t="s">
        <v>189</v>
      </c>
    </row>
    <row r="6" spans="2:2" x14ac:dyDescent="0.15">
      <c r="B6" s="52" t="s">
        <v>190</v>
      </c>
    </row>
    <row r="7" spans="2:2" x14ac:dyDescent="0.15">
      <c r="B7" s="52" t="s">
        <v>169</v>
      </c>
    </row>
    <row r="8" spans="2:2" x14ac:dyDescent="0.15">
      <c r="B8" s="52" t="s">
        <v>279</v>
      </c>
    </row>
    <row r="9" spans="2:2" x14ac:dyDescent="0.15">
      <c r="B9" s="52" t="s">
        <v>376</v>
      </c>
    </row>
    <row r="10" spans="2:2" x14ac:dyDescent="0.15">
      <c r="B10" s="52" t="s">
        <v>191</v>
      </c>
    </row>
    <row r="11" spans="2:2" x14ac:dyDescent="0.15">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V52" sqref="HV52"/>
    </sheetView>
  </sheetViews>
  <sheetFormatPr defaultRowHeight="13.5" x14ac:dyDescent="0.1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x14ac:dyDescent="0.15">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x14ac:dyDescent="0.15">
      <c r="B12" s="144" t="s">
        <v>0</v>
      </c>
      <c r="C12" s="145"/>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x14ac:dyDescent="0.15">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x14ac:dyDescent="0.15">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x14ac:dyDescent="0.15">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x14ac:dyDescent="0.15">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x14ac:dyDescent="0.15">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x14ac:dyDescent="0.15">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x14ac:dyDescent="0.15">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x14ac:dyDescent="0.15">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x14ac:dyDescent="0.15">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x14ac:dyDescent="0.15">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x14ac:dyDescent="0.15">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x14ac:dyDescent="0.15">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x14ac:dyDescent="0.15">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x14ac:dyDescent="0.15">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x14ac:dyDescent="0.15">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x14ac:dyDescent="0.15">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x14ac:dyDescent="0.15">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x14ac:dyDescent="0.15">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x14ac:dyDescent="0.15">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x14ac:dyDescent="0.15">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x14ac:dyDescent="0.15">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x14ac:dyDescent="0.15">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x14ac:dyDescent="0.15">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x14ac:dyDescent="0.15">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x14ac:dyDescent="0.15">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x14ac:dyDescent="0.15">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x14ac:dyDescent="0.15">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x14ac:dyDescent="0.15">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x14ac:dyDescent="0.15">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x14ac:dyDescent="0.15">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x14ac:dyDescent="0.15">
      <c r="B43" s="30"/>
      <c r="C43" s="30"/>
      <c r="D43" s="42"/>
      <c r="E43" s="40" t="s">
        <v>381</v>
      </c>
      <c r="F43" s="40" t="s">
        <v>382</v>
      </c>
      <c r="G43" s="40"/>
      <c r="H43" s="41"/>
      <c r="I43" s="41"/>
      <c r="J43" s="48" t="s">
        <v>189</v>
      </c>
      <c r="K43" s="40"/>
      <c r="L43" s="84" t="s">
        <v>452</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x14ac:dyDescent="0.15">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x14ac:dyDescent="0.15">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x14ac:dyDescent="0.15">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x14ac:dyDescent="0.15">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x14ac:dyDescent="0.15">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x14ac:dyDescent="0.15">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x14ac:dyDescent="0.15">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x14ac:dyDescent="0.15">
      <c r="B51" s="30"/>
      <c r="C51" s="30"/>
      <c r="D51" s="42"/>
      <c r="E51" s="40"/>
      <c r="F51" s="80" t="s">
        <v>392</v>
      </c>
      <c r="G51" s="40"/>
      <c r="H51" s="41"/>
      <c r="I51" s="41"/>
      <c r="J51" s="48" t="s">
        <v>156</v>
      </c>
      <c r="K51" s="40"/>
      <c r="L51" s="83" t="s">
        <v>452</v>
      </c>
      <c r="M51" s="47">
        <f t="shared" si="134"/>
        <v>61</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v>7</v>
      </c>
      <c r="HV51" s="11">
        <v>3.5</v>
      </c>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x14ac:dyDescent="0.15">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x14ac:dyDescent="0.15">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x14ac:dyDescent="0.15">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x14ac:dyDescent="0.15">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x14ac:dyDescent="0.15">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x14ac:dyDescent="0.15">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x14ac:dyDescent="0.15">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x14ac:dyDescent="0.15">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x14ac:dyDescent="0.15">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x14ac:dyDescent="0.15">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x14ac:dyDescent="0.15">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x14ac:dyDescent="0.15">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x14ac:dyDescent="0.15">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x14ac:dyDescent="0.15">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x14ac:dyDescent="0.15">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x14ac:dyDescent="0.15">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x14ac:dyDescent="0.15">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x14ac:dyDescent="0.15">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x14ac:dyDescent="0.15">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x14ac:dyDescent="0.15">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x14ac:dyDescent="0.15">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x14ac:dyDescent="0.15">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x14ac:dyDescent="0.15">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x14ac:dyDescent="0.15">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x14ac:dyDescent="0.15">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x14ac:dyDescent="0.15">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x14ac:dyDescent="0.15">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x14ac:dyDescent="0.15">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x14ac:dyDescent="0.15">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x14ac:dyDescent="0.15">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x14ac:dyDescent="0.15">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x14ac:dyDescent="0.15">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x14ac:dyDescent="0.15">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x14ac:dyDescent="0.15">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x14ac:dyDescent="0.15">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x14ac:dyDescent="0.15">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x14ac:dyDescent="0.15">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x14ac:dyDescent="0.15">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x14ac:dyDescent="0.15">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x14ac:dyDescent="0.15">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x14ac:dyDescent="0.15">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x14ac:dyDescent="0.15">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x14ac:dyDescent="0.15">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x14ac:dyDescent="0.15">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x14ac:dyDescent="0.15">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x14ac:dyDescent="0.15">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x14ac:dyDescent="0.15">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x14ac:dyDescent="0.15">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x14ac:dyDescent="0.15">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x14ac:dyDescent="0.15">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x14ac:dyDescent="0.15">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x14ac:dyDescent="0.15">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x14ac:dyDescent="0.15">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x14ac:dyDescent="0.15">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x14ac:dyDescent="0.15">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x14ac:dyDescent="0.15">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x14ac:dyDescent="0.15">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x14ac:dyDescent="0.15">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x14ac:dyDescent="0.15">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x14ac:dyDescent="0.15">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x14ac:dyDescent="0.15">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x14ac:dyDescent="0.15">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x14ac:dyDescent="0.15">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x14ac:dyDescent="0.15">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x14ac:dyDescent="0.15">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x14ac:dyDescent="0.15">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x14ac:dyDescent="0.15">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x14ac:dyDescent="0.15">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7</v>
      </c>
      <c r="HV119" s="14">
        <f t="shared" si="146"/>
        <v>3.5</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x14ac:dyDescent="0.15">
      <c r="O120" s="8">
        <v>6</v>
      </c>
      <c r="JT120" t="s">
        <v>29</v>
      </c>
    </row>
    <row r="121" spans="2:280" x14ac:dyDescent="0.15">
      <c r="E121" s="15"/>
      <c r="I121" s="8">
        <v>1.5</v>
      </c>
      <c r="JT121" t="s">
        <v>29</v>
      </c>
    </row>
    <row r="122" spans="2:280" x14ac:dyDescent="0.15">
      <c r="I122" s="8">
        <v>1</v>
      </c>
      <c r="JT122" t="s">
        <v>29</v>
      </c>
    </row>
    <row r="123" spans="2:280" x14ac:dyDescent="0.15">
      <c r="I123" s="8">
        <v>1</v>
      </c>
    </row>
    <row r="126" spans="2:280" x14ac:dyDescent="0.15">
      <c r="O126" s="8">
        <v>6</v>
      </c>
      <c r="P126" s="8">
        <v>6</v>
      </c>
      <c r="Q126" s="8">
        <v>7</v>
      </c>
    </row>
    <row r="127" spans="2:280" x14ac:dyDescent="0.15">
      <c r="O127" s="8">
        <v>10</v>
      </c>
      <c r="P127" s="8">
        <v>12</v>
      </c>
      <c r="Q127" s="8">
        <v>10</v>
      </c>
    </row>
    <row r="134" spans="15:279" x14ac:dyDescent="0.15">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x14ac:dyDescent="0.15">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x14ac:dyDescent="0.15">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x14ac:dyDescent="0.15">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x14ac:dyDescent="0.15">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x14ac:dyDescent="0.15">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x14ac:dyDescent="0.15">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x14ac:dyDescent="0.15">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x14ac:dyDescent="0.15">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x14ac:dyDescent="0.15">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x14ac:dyDescent="0.15">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78" priority="343">
      <formula>O$9="祝"</formula>
    </cfRule>
    <cfRule type="expression" dxfId="477" priority="344">
      <formula>O$12="日"</formula>
    </cfRule>
    <cfRule type="expression" dxfId="476" priority="345">
      <formula>O$12="土"</formula>
    </cfRule>
  </conditionalFormatting>
  <conditionalFormatting sqref="O11:BF11 EC11:EF11">
    <cfRule type="expression" dxfId="475" priority="342">
      <formula>O$11=TODAY()</formula>
    </cfRule>
  </conditionalFormatting>
  <conditionalFormatting sqref="O103:BN116">
    <cfRule type="expression" dxfId="474" priority="339">
      <formula>O$9="祝"</formula>
    </cfRule>
    <cfRule type="expression" dxfId="473" priority="340">
      <formula>O$12="日"</formula>
    </cfRule>
    <cfRule type="expression" dxfId="472" priority="341">
      <formula>O$12="土"</formula>
    </cfRule>
  </conditionalFormatting>
  <conditionalFormatting sqref="BO117:DC118">
    <cfRule type="expression" dxfId="471" priority="336">
      <formula>BO$9="祝"</formula>
    </cfRule>
    <cfRule type="expression" dxfId="470" priority="337">
      <formula>BO$12="日"</formula>
    </cfRule>
    <cfRule type="expression" dxfId="469" priority="338">
      <formula>BO$12="土"</formula>
    </cfRule>
  </conditionalFormatting>
  <conditionalFormatting sqref="BO103:DC116">
    <cfRule type="expression" dxfId="468" priority="332">
      <formula>BO$9="祝"</formula>
    </cfRule>
    <cfRule type="expression" dxfId="467" priority="333">
      <formula>BO$12="日"</formula>
    </cfRule>
    <cfRule type="expression" dxfId="466" priority="334">
      <formula>BO$12="土"</formula>
    </cfRule>
  </conditionalFormatting>
  <conditionalFormatting sqref="BG11:DB12">
    <cfRule type="expression" dxfId="465" priority="329">
      <formula>BG$9="祝"</formula>
    </cfRule>
    <cfRule type="expression" dxfId="464" priority="330">
      <formula>BG$12="日"</formula>
    </cfRule>
    <cfRule type="expression" dxfId="463" priority="331">
      <formula>BG$12="土"</formula>
    </cfRule>
  </conditionalFormatting>
  <conditionalFormatting sqref="BG11:DB11">
    <cfRule type="expression" dxfId="462" priority="328">
      <formula>BG$11=TODAY()</formula>
    </cfRule>
  </conditionalFormatting>
  <conditionalFormatting sqref="O98:DC98">
    <cfRule type="expression" dxfId="461" priority="324">
      <formula>O$9="祝"</formula>
    </cfRule>
    <cfRule type="expression" dxfId="460" priority="325">
      <formula>O$12="日"</formula>
    </cfRule>
    <cfRule type="expression" dxfId="459" priority="326">
      <formula>O$12="土"</formula>
    </cfRule>
  </conditionalFormatting>
  <conditionalFormatting sqref="O99:AM99 AP99:DC99">
    <cfRule type="expression" dxfId="458" priority="317">
      <formula>O$9="祝"</formula>
    </cfRule>
    <cfRule type="expression" dxfId="457" priority="318">
      <formula>O$12="日"</formula>
    </cfRule>
    <cfRule type="expression" dxfId="456" priority="319">
      <formula>O$12="土"</formula>
    </cfRule>
  </conditionalFormatting>
  <conditionalFormatting sqref="O25:DC25">
    <cfRule type="expression" dxfId="455" priority="306">
      <formula>O$9="祝"</formula>
    </cfRule>
    <cfRule type="expression" dxfId="454" priority="307">
      <formula>O$12="日"</formula>
    </cfRule>
    <cfRule type="expression" dxfId="453" priority="308">
      <formula>O$12="土"</formula>
    </cfRule>
  </conditionalFormatting>
  <conditionalFormatting sqref="O93:DC93">
    <cfRule type="expression" dxfId="452" priority="302">
      <formula>O$9="祝"</formula>
    </cfRule>
    <cfRule type="expression" dxfId="451" priority="303">
      <formula>O$12="日"</formula>
    </cfRule>
    <cfRule type="expression" dxfId="450" priority="304">
      <formula>O$12="土"</formula>
    </cfRule>
  </conditionalFormatting>
  <conditionalFormatting sqref="O28:DC38">
    <cfRule type="expression" dxfId="449" priority="298">
      <formula>O$9="祝"</formula>
    </cfRule>
    <cfRule type="expression" dxfId="448" priority="299">
      <formula>O$12="日"</formula>
    </cfRule>
    <cfRule type="expression" dxfId="447" priority="300">
      <formula>O$12="土"</formula>
    </cfRule>
  </conditionalFormatting>
  <conditionalFormatting sqref="AO99">
    <cfRule type="expression" dxfId="446" priority="285">
      <formula>AO$9="祝"</formula>
    </cfRule>
    <cfRule type="expression" dxfId="445" priority="286">
      <formula>AO$12="日"</formula>
    </cfRule>
    <cfRule type="expression" dxfId="444" priority="287">
      <formula>AO$12="土"</formula>
    </cfRule>
  </conditionalFormatting>
  <conditionalFormatting sqref="O23:DC23">
    <cfRule type="expression" dxfId="443" priority="282">
      <formula>O$9="祝"</formula>
    </cfRule>
    <cfRule type="expression" dxfId="442" priority="283">
      <formula>O$12="日"</formula>
    </cfRule>
    <cfRule type="expression" dxfId="441" priority="284">
      <formula>O$12="土"</formula>
    </cfRule>
  </conditionalFormatting>
  <conditionalFormatting sqref="AN99">
    <cfRule type="expression" dxfId="440" priority="278">
      <formula>AN$9="祝"</formula>
    </cfRule>
    <cfRule type="expression" dxfId="439" priority="279">
      <formula>AN$12="日"</formula>
    </cfRule>
    <cfRule type="expression" dxfId="438" priority="280">
      <formula>AN$12="土"</formula>
    </cfRule>
  </conditionalFormatting>
  <conditionalFormatting sqref="O20:DC20">
    <cfRule type="expression" dxfId="437" priority="275">
      <formula>O$9="祝"</formula>
    </cfRule>
    <cfRule type="expression" dxfId="436" priority="276">
      <formula>O$12="日"</formula>
    </cfRule>
    <cfRule type="expression" dxfId="435" priority="277">
      <formula>O$12="土"</formula>
    </cfRule>
  </conditionalFormatting>
  <conditionalFormatting sqref="O24:DC24">
    <cfRule type="expression" dxfId="434" priority="271">
      <formula>O$9="祝"</formula>
    </cfRule>
    <cfRule type="expression" dxfId="433" priority="272">
      <formula>O$12="日"</formula>
    </cfRule>
    <cfRule type="expression" dxfId="432" priority="273">
      <formula>O$12="土"</formula>
    </cfRule>
  </conditionalFormatting>
  <conditionalFormatting sqref="O39:DC39">
    <cfRule type="expression" dxfId="431" priority="266">
      <formula>O$9="祝"</formula>
    </cfRule>
    <cfRule type="expression" dxfId="430" priority="267">
      <formula>O$12="日"</formula>
    </cfRule>
    <cfRule type="expression" dxfId="429" priority="268">
      <formula>O$12="土"</formula>
    </cfRule>
  </conditionalFormatting>
  <conditionalFormatting sqref="I98:M118 I13:M39 I93:I97 K93:M97 M13:M118">
    <cfRule type="expression" dxfId="428" priority="257">
      <formula>$J13="対応中"</formula>
    </cfRule>
    <cfRule type="expression" dxfId="427" priority="327">
      <formula>$J13="完了"</formula>
    </cfRule>
  </conditionalFormatting>
  <conditionalFormatting sqref="DD117:DF118 DD21:DF22 DD94:DF97 DD13:DF19 DD26:DF27 DD100:DF102">
    <cfRule type="expression" dxfId="426" priority="254">
      <formula>DD$9="祝"</formula>
    </cfRule>
    <cfRule type="expression" dxfId="425" priority="255">
      <formula>DD$12="日"</formula>
    </cfRule>
    <cfRule type="expression" dxfId="424" priority="256">
      <formula>DD$12="土"</formula>
    </cfRule>
  </conditionalFormatting>
  <conditionalFormatting sqref="DD103:DF116">
    <cfRule type="expression" dxfId="423" priority="251">
      <formula>DD$9="祝"</formula>
    </cfRule>
    <cfRule type="expression" dxfId="422" priority="252">
      <formula>DD$12="日"</formula>
    </cfRule>
    <cfRule type="expression" dxfId="421" priority="253">
      <formula>DD$12="土"</formula>
    </cfRule>
  </conditionalFormatting>
  <conditionalFormatting sqref="DD98:DF98">
    <cfRule type="expression" dxfId="420" priority="244">
      <formula>DD$9="祝"</formula>
    </cfRule>
    <cfRule type="expression" dxfId="419" priority="245">
      <formula>DD$12="日"</formula>
    </cfRule>
    <cfRule type="expression" dxfId="418" priority="246">
      <formula>DD$12="土"</formula>
    </cfRule>
  </conditionalFormatting>
  <conditionalFormatting sqref="DD99:DF99">
    <cfRule type="expression" dxfId="417" priority="241">
      <formula>DD$9="祝"</formula>
    </cfRule>
    <cfRule type="expression" dxfId="416" priority="242">
      <formula>DD$12="日"</formula>
    </cfRule>
    <cfRule type="expression" dxfId="415" priority="243">
      <formula>DD$12="土"</formula>
    </cfRule>
  </conditionalFormatting>
  <conditionalFormatting sqref="DD25:DF25">
    <cfRule type="expression" dxfId="414" priority="238">
      <formula>DD$9="祝"</formula>
    </cfRule>
    <cfRule type="expression" dxfId="413" priority="239">
      <formula>DD$12="日"</formula>
    </cfRule>
    <cfRule type="expression" dxfId="412" priority="240">
      <formula>DD$12="土"</formula>
    </cfRule>
  </conditionalFormatting>
  <conditionalFormatting sqref="DD93:DF93">
    <cfRule type="expression" dxfId="411" priority="235">
      <formula>DD$9="祝"</formula>
    </cfRule>
    <cfRule type="expression" dxfId="410" priority="236">
      <formula>DD$12="日"</formula>
    </cfRule>
    <cfRule type="expression" dxfId="409" priority="237">
      <formula>DD$12="土"</formula>
    </cfRule>
  </conditionalFormatting>
  <conditionalFormatting sqref="DD28:DF38">
    <cfRule type="expression" dxfId="408" priority="232">
      <formula>DD$9="祝"</formula>
    </cfRule>
    <cfRule type="expression" dxfId="407" priority="233">
      <formula>DD$12="日"</formula>
    </cfRule>
    <cfRule type="expression" dxfId="406" priority="234">
      <formula>DD$12="土"</formula>
    </cfRule>
  </conditionalFormatting>
  <conditionalFormatting sqref="DD23:DF23">
    <cfRule type="expression" dxfId="405" priority="229">
      <formula>DD$9="祝"</formula>
    </cfRule>
    <cfRule type="expression" dxfId="404" priority="230">
      <formula>DD$12="日"</formula>
    </cfRule>
    <cfRule type="expression" dxfId="403" priority="231">
      <formula>DD$12="土"</formula>
    </cfRule>
  </conditionalFormatting>
  <conditionalFormatting sqref="DD20:DF20">
    <cfRule type="expression" dxfId="402" priority="226">
      <formula>DD$9="祝"</formula>
    </cfRule>
    <cfRule type="expression" dxfId="401" priority="227">
      <formula>DD$12="日"</formula>
    </cfRule>
    <cfRule type="expression" dxfId="400" priority="228">
      <formula>DD$12="土"</formula>
    </cfRule>
  </conditionalFormatting>
  <conditionalFormatting sqref="DD24:DF24">
    <cfRule type="expression" dxfId="399" priority="223">
      <formula>DD$9="祝"</formula>
    </cfRule>
    <cfRule type="expression" dxfId="398" priority="224">
      <formula>DD$12="日"</formula>
    </cfRule>
    <cfRule type="expression" dxfId="397" priority="225">
      <formula>DD$12="土"</formula>
    </cfRule>
  </conditionalFormatting>
  <conditionalFormatting sqref="DD39:DF39">
    <cfRule type="expression" dxfId="396" priority="220">
      <formula>DD$9="祝"</formula>
    </cfRule>
    <cfRule type="expression" dxfId="395" priority="221">
      <formula>DD$12="日"</formula>
    </cfRule>
    <cfRule type="expression" dxfId="394" priority="222">
      <formula>DD$12="土"</formula>
    </cfRule>
  </conditionalFormatting>
  <conditionalFormatting sqref="DC11:DF12">
    <cfRule type="expression" dxfId="393" priority="217">
      <formula>DC$9="祝"</formula>
    </cfRule>
    <cfRule type="expression" dxfId="392" priority="218">
      <formula>DC$12="日"</formula>
    </cfRule>
    <cfRule type="expression" dxfId="391" priority="219">
      <formula>DC$12="土"</formula>
    </cfRule>
  </conditionalFormatting>
  <conditionalFormatting sqref="DC11:DF11">
    <cfRule type="expression" dxfId="390" priority="216">
      <formula>DC$11=TODAY()</formula>
    </cfRule>
  </conditionalFormatting>
  <conditionalFormatting sqref="DG117:EB118 DG21:EB22 DG94:EB97 DG13:EB19 DG26:EB27 DG100:EB102">
    <cfRule type="expression" dxfId="389" priority="213">
      <formula>DG$9="祝"</formula>
    </cfRule>
    <cfRule type="expression" dxfId="388" priority="214">
      <formula>DG$12="日"</formula>
    </cfRule>
    <cfRule type="expression" dxfId="387" priority="215">
      <formula>DG$12="土"</formula>
    </cfRule>
  </conditionalFormatting>
  <conditionalFormatting sqref="DG103:EB116">
    <cfRule type="expression" dxfId="386" priority="210">
      <formula>DG$9="祝"</formula>
    </cfRule>
    <cfRule type="expression" dxfId="385" priority="211">
      <formula>DG$12="日"</formula>
    </cfRule>
    <cfRule type="expression" dxfId="384" priority="212">
      <formula>DG$12="土"</formula>
    </cfRule>
  </conditionalFormatting>
  <conditionalFormatting sqref="DG98:EB98">
    <cfRule type="expression" dxfId="383" priority="207">
      <formula>DG$9="祝"</formula>
    </cfRule>
    <cfRule type="expression" dxfId="382" priority="208">
      <formula>DG$12="日"</formula>
    </cfRule>
    <cfRule type="expression" dxfId="381" priority="209">
      <formula>DG$12="土"</formula>
    </cfRule>
  </conditionalFormatting>
  <conditionalFormatting sqref="DG99:EB99">
    <cfRule type="expression" dxfId="380" priority="204">
      <formula>DG$9="祝"</formula>
    </cfRule>
    <cfRule type="expression" dxfId="379" priority="205">
      <formula>DG$12="日"</formula>
    </cfRule>
    <cfRule type="expression" dxfId="378" priority="206">
      <formula>DG$12="土"</formula>
    </cfRule>
  </conditionalFormatting>
  <conditionalFormatting sqref="DG25:EB25">
    <cfRule type="expression" dxfId="377" priority="201">
      <formula>DG$9="祝"</formula>
    </cfRule>
    <cfRule type="expression" dxfId="376" priority="202">
      <formula>DG$12="日"</formula>
    </cfRule>
    <cfRule type="expression" dxfId="375" priority="203">
      <formula>DG$12="土"</formula>
    </cfRule>
  </conditionalFormatting>
  <conditionalFormatting sqref="DG93:EB93">
    <cfRule type="expression" dxfId="374" priority="198">
      <formula>DG$9="祝"</formula>
    </cfRule>
    <cfRule type="expression" dxfId="373" priority="199">
      <formula>DG$12="日"</formula>
    </cfRule>
    <cfRule type="expression" dxfId="372" priority="200">
      <formula>DG$12="土"</formula>
    </cfRule>
  </conditionalFormatting>
  <conditionalFormatting sqref="DG28:EB38">
    <cfRule type="expression" dxfId="371" priority="195">
      <formula>DG$9="祝"</formula>
    </cfRule>
    <cfRule type="expression" dxfId="370" priority="196">
      <formula>DG$12="日"</formula>
    </cfRule>
    <cfRule type="expression" dxfId="369" priority="197">
      <formula>DG$12="土"</formula>
    </cfRule>
  </conditionalFormatting>
  <conditionalFormatting sqref="DG23:EB23">
    <cfRule type="expression" dxfId="368" priority="192">
      <formula>DG$9="祝"</formula>
    </cfRule>
    <cfRule type="expression" dxfId="367" priority="193">
      <formula>DG$12="日"</formula>
    </cfRule>
    <cfRule type="expression" dxfId="366" priority="194">
      <formula>DG$12="土"</formula>
    </cfRule>
  </conditionalFormatting>
  <conditionalFormatting sqref="DG20:EB20">
    <cfRule type="expression" dxfId="365" priority="189">
      <formula>DG$9="祝"</formula>
    </cfRule>
    <cfRule type="expression" dxfId="364" priority="190">
      <formula>DG$12="日"</formula>
    </cfRule>
    <cfRule type="expression" dxfId="363" priority="191">
      <formula>DG$12="土"</formula>
    </cfRule>
  </conditionalFormatting>
  <conditionalFormatting sqref="DG24:EB24">
    <cfRule type="expression" dxfId="362" priority="186">
      <formula>DG$9="祝"</formula>
    </cfRule>
    <cfRule type="expression" dxfId="361" priority="187">
      <formula>DG$12="日"</formula>
    </cfRule>
    <cfRule type="expression" dxfId="360" priority="188">
      <formula>DG$12="土"</formula>
    </cfRule>
  </conditionalFormatting>
  <conditionalFormatting sqref="DG39:EB39">
    <cfRule type="expression" dxfId="359" priority="183">
      <formula>DG$9="祝"</formula>
    </cfRule>
    <cfRule type="expression" dxfId="358" priority="184">
      <formula>DG$12="日"</formula>
    </cfRule>
    <cfRule type="expression" dxfId="357" priority="185">
      <formula>DG$12="土"</formula>
    </cfRule>
  </conditionalFormatting>
  <conditionalFormatting sqref="DG11:EB12">
    <cfRule type="expression" dxfId="356" priority="180">
      <formula>DG$9="祝"</formula>
    </cfRule>
    <cfRule type="expression" dxfId="355" priority="181">
      <formula>DG$12="日"</formula>
    </cfRule>
    <cfRule type="expression" dxfId="354" priority="182">
      <formula>DG$12="土"</formula>
    </cfRule>
  </conditionalFormatting>
  <conditionalFormatting sqref="DG11:EB11">
    <cfRule type="expression" dxfId="353" priority="179">
      <formula>DG$11=TODAY()</formula>
    </cfRule>
  </conditionalFormatting>
  <conditionalFormatting sqref="EG11:EG39 EG93:EG118">
    <cfRule type="expression" dxfId="352" priority="139">
      <formula>EG$9="祝"</formula>
    </cfRule>
    <cfRule type="expression" dxfId="351" priority="140">
      <formula>EG$12="日"</formula>
    </cfRule>
    <cfRule type="expression" dxfId="350" priority="141">
      <formula>EG$12="土"</formula>
    </cfRule>
  </conditionalFormatting>
  <conditionalFormatting sqref="EG11">
    <cfRule type="expression" dxfId="349" priority="138">
      <formula>EG$11=TODAY()</formula>
    </cfRule>
  </conditionalFormatting>
  <conditionalFormatting sqref="EH11:FI39 EH93:FI118">
    <cfRule type="expression" dxfId="348" priority="135">
      <formula>EH$9="祝"</formula>
    </cfRule>
    <cfRule type="expression" dxfId="347" priority="136">
      <formula>EH$12="日"</formula>
    </cfRule>
    <cfRule type="expression" dxfId="346" priority="137">
      <formula>EH$12="土"</formula>
    </cfRule>
  </conditionalFormatting>
  <conditionalFormatting sqref="EH11:FI11">
    <cfRule type="expression" dxfId="345" priority="134">
      <formula>EH$11=TODAY()</formula>
    </cfRule>
  </conditionalFormatting>
  <conditionalFormatting sqref="FJ11:FK39 FJ93:FK118 JS93:JS118 JS12:JS39">
    <cfRule type="expression" dxfId="344" priority="131">
      <formula>FJ$9="祝"</formula>
    </cfRule>
    <cfRule type="expression" dxfId="343" priority="132">
      <formula>FJ$12="日"</formula>
    </cfRule>
    <cfRule type="expression" dxfId="342" priority="133">
      <formula>FJ$12="土"</formula>
    </cfRule>
  </conditionalFormatting>
  <conditionalFormatting sqref="FJ11:FK11">
    <cfRule type="expression" dxfId="341" priority="130">
      <formula>FJ$11=TODAY()</formula>
    </cfRule>
  </conditionalFormatting>
  <conditionalFormatting sqref="EC40:EF42 EC92:EF92">
    <cfRule type="expression" dxfId="340" priority="127">
      <formula>EC$9="祝"</formula>
    </cfRule>
    <cfRule type="expression" dxfId="339" priority="128">
      <formula>EC$12="日"</formula>
    </cfRule>
    <cfRule type="expression" dxfId="338" priority="129">
      <formula>EC$12="土"</formula>
    </cfRule>
  </conditionalFormatting>
  <conditionalFormatting sqref="O40:DC42 O92:DC92">
    <cfRule type="expression" dxfId="337" priority="123">
      <formula>O$9="祝"</formula>
    </cfRule>
    <cfRule type="expression" dxfId="336" priority="124">
      <formula>O$12="日"</formula>
    </cfRule>
    <cfRule type="expression" dxfId="335" priority="125">
      <formula>O$12="土"</formula>
    </cfRule>
  </conditionalFormatting>
  <conditionalFormatting sqref="I40:I42 I92 K92:M92 K40:M42">
    <cfRule type="expression" dxfId="334" priority="122">
      <formula>$J40="対応中"</formula>
    </cfRule>
    <cfRule type="expression" dxfId="333" priority="126">
      <formula>$J40="完了"</formula>
    </cfRule>
  </conditionalFormatting>
  <conditionalFormatting sqref="DD40:DF42 DD92:DF92">
    <cfRule type="expression" dxfId="332" priority="119">
      <formula>DD$9="祝"</formula>
    </cfRule>
    <cfRule type="expression" dxfId="331" priority="120">
      <formula>DD$12="日"</formula>
    </cfRule>
    <cfRule type="expression" dxfId="330" priority="121">
      <formula>DD$12="土"</formula>
    </cfRule>
  </conditionalFormatting>
  <conditionalFormatting sqref="DG40:EB42 DG92:EB92">
    <cfRule type="expression" dxfId="329" priority="116">
      <formula>DG$9="祝"</formula>
    </cfRule>
    <cfRule type="expression" dxfId="328" priority="117">
      <formula>DG$12="日"</formula>
    </cfRule>
    <cfRule type="expression" dxfId="327" priority="118">
      <formula>DG$12="土"</formula>
    </cfRule>
  </conditionalFormatting>
  <conditionalFormatting sqref="EG40:EG42 EG92">
    <cfRule type="expression" dxfId="326" priority="113">
      <formula>EG$9="祝"</formula>
    </cfRule>
    <cfRule type="expression" dxfId="325" priority="114">
      <formula>EG$12="日"</formula>
    </cfRule>
    <cfRule type="expression" dxfId="324" priority="115">
      <formula>EG$12="土"</formula>
    </cfRule>
  </conditionalFormatting>
  <conditionalFormatting sqref="EH40:FI42 EH92:FI92">
    <cfRule type="expression" dxfId="323" priority="110">
      <formula>EH$9="祝"</formula>
    </cfRule>
    <cfRule type="expression" dxfId="322" priority="111">
      <formula>EH$12="日"</formula>
    </cfRule>
    <cfRule type="expression" dxfId="321" priority="112">
      <formula>EH$12="土"</formula>
    </cfRule>
  </conditionalFormatting>
  <conditionalFormatting sqref="FJ40:FK42 FJ92:FK92 JS92 JS40:JS42">
    <cfRule type="expression" dxfId="320" priority="107">
      <formula>FJ$9="祝"</formula>
    </cfRule>
    <cfRule type="expression" dxfId="319" priority="108">
      <formula>FJ$12="日"</formula>
    </cfRule>
    <cfRule type="expression" dxfId="318" priority="109">
      <formula>FJ$12="土"</formula>
    </cfRule>
  </conditionalFormatting>
  <conditionalFormatting sqref="EC43:EF44 EC89:EF91">
    <cfRule type="expression" dxfId="317" priority="104">
      <formula>EC$9="祝"</formula>
    </cfRule>
    <cfRule type="expression" dxfId="316" priority="105">
      <formula>EC$12="日"</formula>
    </cfRule>
    <cfRule type="expression" dxfId="315" priority="106">
      <formula>EC$12="土"</formula>
    </cfRule>
  </conditionalFormatting>
  <conditionalFormatting sqref="O43:DC44 O89:DC91">
    <cfRule type="expression" dxfId="314" priority="100">
      <formula>O$9="祝"</formula>
    </cfRule>
    <cfRule type="expression" dxfId="313" priority="101">
      <formula>O$12="日"</formula>
    </cfRule>
    <cfRule type="expression" dxfId="312" priority="102">
      <formula>O$12="土"</formula>
    </cfRule>
  </conditionalFormatting>
  <conditionalFormatting sqref="I43:I44 I89:I91 K89:M91 K44:M44 K43 M43">
    <cfRule type="expression" dxfId="311" priority="99">
      <formula>$J43="対応中"</formula>
    </cfRule>
    <cfRule type="expression" dxfId="310" priority="103">
      <formula>$J43="完了"</formula>
    </cfRule>
  </conditionalFormatting>
  <conditionalFormatting sqref="DD43:DF44 DD89:DF91">
    <cfRule type="expression" dxfId="309" priority="96">
      <formula>DD$9="祝"</formula>
    </cfRule>
    <cfRule type="expression" dxfId="308" priority="97">
      <formula>DD$12="日"</formula>
    </cfRule>
    <cfRule type="expression" dxfId="307" priority="98">
      <formula>DD$12="土"</formula>
    </cfRule>
  </conditionalFormatting>
  <conditionalFormatting sqref="DG43:EB44 DG89:EB91">
    <cfRule type="expression" dxfId="306" priority="93">
      <formula>DG$9="祝"</formula>
    </cfRule>
    <cfRule type="expression" dxfId="305" priority="94">
      <formula>DG$12="日"</formula>
    </cfRule>
    <cfRule type="expression" dxfId="304" priority="95">
      <formula>DG$12="土"</formula>
    </cfRule>
  </conditionalFormatting>
  <conditionalFormatting sqref="EG43:EG44 EG89:EG91">
    <cfRule type="expression" dxfId="303" priority="90">
      <formula>EG$9="祝"</formula>
    </cfRule>
    <cfRule type="expression" dxfId="302" priority="91">
      <formula>EG$12="日"</formula>
    </cfRule>
    <cfRule type="expression" dxfId="301" priority="92">
      <formula>EG$12="土"</formula>
    </cfRule>
  </conditionalFormatting>
  <conditionalFormatting sqref="EH89:FI91 EH43:FI44">
    <cfRule type="expression" dxfId="300" priority="87">
      <formula>EH$9="祝"</formula>
    </cfRule>
    <cfRule type="expression" dxfId="299" priority="88">
      <formula>EH$12="日"</formula>
    </cfRule>
    <cfRule type="expression" dxfId="298" priority="89">
      <formula>EH$12="土"</formula>
    </cfRule>
  </conditionalFormatting>
  <conditionalFormatting sqref="FJ43:FK44 FJ89:FK91 JS89:JS91 JS43:JS44">
    <cfRule type="expression" dxfId="297" priority="84">
      <formula>FJ$9="祝"</formula>
    </cfRule>
    <cfRule type="expression" dxfId="296" priority="85">
      <formula>FJ$12="日"</formula>
    </cfRule>
    <cfRule type="expression" dxfId="295" priority="86">
      <formula>FJ$12="土"</formula>
    </cfRule>
  </conditionalFormatting>
  <conditionalFormatting sqref="EC45:EF88">
    <cfRule type="expression" dxfId="294" priority="81">
      <formula>EC$9="祝"</formula>
    </cfRule>
    <cfRule type="expression" dxfId="293" priority="82">
      <formula>EC$12="日"</formula>
    </cfRule>
    <cfRule type="expression" dxfId="292" priority="83">
      <formula>EC$12="土"</formula>
    </cfRule>
  </conditionalFormatting>
  <conditionalFormatting sqref="O45:DC88">
    <cfRule type="expression" dxfId="291" priority="77">
      <formula>O$9="祝"</formula>
    </cfRule>
    <cfRule type="expression" dxfId="290" priority="78">
      <formula>O$12="日"</formula>
    </cfRule>
    <cfRule type="expression" dxfId="289" priority="79">
      <formula>O$12="土"</formula>
    </cfRule>
  </conditionalFormatting>
  <conditionalFormatting sqref="I45:I88 K45:M88">
    <cfRule type="expression" dxfId="288" priority="76">
      <formula>$J45="対応中"</formula>
    </cfRule>
    <cfRule type="expression" dxfId="287" priority="80">
      <formula>$J45="完了"</formula>
    </cfRule>
  </conditionalFormatting>
  <conditionalFormatting sqref="DD45:DF88">
    <cfRule type="expression" dxfId="286" priority="73">
      <formula>DD$9="祝"</formula>
    </cfRule>
    <cfRule type="expression" dxfId="285" priority="74">
      <formula>DD$12="日"</formula>
    </cfRule>
    <cfRule type="expression" dxfId="284" priority="75">
      <formula>DD$12="土"</formula>
    </cfRule>
  </conditionalFormatting>
  <conditionalFormatting sqref="DG45:EB88">
    <cfRule type="expression" dxfId="283" priority="70">
      <formula>DG$9="祝"</formula>
    </cfRule>
    <cfRule type="expression" dxfId="282" priority="71">
      <formula>DG$12="日"</formula>
    </cfRule>
    <cfRule type="expression" dxfId="281" priority="72">
      <formula>DG$12="土"</formula>
    </cfRule>
  </conditionalFormatting>
  <conditionalFormatting sqref="EG45:EG88">
    <cfRule type="expression" dxfId="280" priority="67">
      <formula>EG$9="祝"</formula>
    </cfRule>
    <cfRule type="expression" dxfId="279" priority="68">
      <formula>EG$12="日"</formula>
    </cfRule>
    <cfRule type="expression" dxfId="278" priority="69">
      <formula>EG$12="土"</formula>
    </cfRule>
  </conditionalFormatting>
  <conditionalFormatting sqref="EH45:FI88">
    <cfRule type="expression" dxfId="277" priority="64">
      <formula>EH$9="祝"</formula>
    </cfRule>
    <cfRule type="expression" dxfId="276" priority="65">
      <formula>EH$12="日"</formula>
    </cfRule>
    <cfRule type="expression" dxfId="275" priority="66">
      <formula>EH$12="土"</formula>
    </cfRule>
  </conditionalFormatting>
  <conditionalFormatting sqref="FJ45:FK88 JS45:JS88">
    <cfRule type="expression" dxfId="274" priority="61">
      <formula>FJ$9="祝"</formula>
    </cfRule>
    <cfRule type="expression" dxfId="273" priority="62">
      <formula>FJ$12="日"</formula>
    </cfRule>
    <cfRule type="expression" dxfId="272" priority="63">
      <formula>FJ$12="土"</formula>
    </cfRule>
  </conditionalFormatting>
  <conditionalFormatting sqref="J40:J97">
    <cfRule type="expression" dxfId="271" priority="59">
      <formula>$J40="対応中"</formula>
    </cfRule>
    <cfRule type="expression" dxfId="270" priority="60">
      <formula>$J40="完了"</formula>
    </cfRule>
  </conditionalFormatting>
  <conditionalFormatting sqref="FL12:HA39 FL93:HA118 IT93:IV118 IT12:IV39 FL11:GY11">
    <cfRule type="expression" dxfId="269" priority="56">
      <formula>FL$9="祝"</formula>
    </cfRule>
    <cfRule type="expression" dxfId="268" priority="57">
      <formula>FL$12="日"</formula>
    </cfRule>
    <cfRule type="expression" dxfId="267" priority="58">
      <formula>FL$12="土"</formula>
    </cfRule>
  </conditionalFormatting>
  <conditionalFormatting sqref="FL11:GY11">
    <cfRule type="expression" dxfId="266" priority="55">
      <formula>FL$11=TODAY()</formula>
    </cfRule>
  </conditionalFormatting>
  <conditionalFormatting sqref="FL40:HA42 FL92:HA92 IT92:IV92 IT40:IV42">
    <cfRule type="expression" dxfId="265" priority="52">
      <formula>FL$9="祝"</formula>
    </cfRule>
    <cfRule type="expression" dxfId="264" priority="53">
      <formula>FL$12="日"</formula>
    </cfRule>
    <cfRule type="expression" dxfId="263" priority="54">
      <formula>FL$12="土"</formula>
    </cfRule>
  </conditionalFormatting>
  <conditionalFormatting sqref="FL43:HA44 FL89:HA91 IT89:IV91 IT43:IV44">
    <cfRule type="expression" dxfId="262" priority="49">
      <formula>FL$9="祝"</formula>
    </cfRule>
    <cfRule type="expression" dxfId="261" priority="50">
      <formula>FL$12="日"</formula>
    </cfRule>
    <cfRule type="expression" dxfId="260" priority="51">
      <formula>FL$12="土"</formula>
    </cfRule>
  </conditionalFormatting>
  <conditionalFormatting sqref="IT45:IV88 FL45:HA88">
    <cfRule type="expression" dxfId="259" priority="46">
      <formula>FL$9="祝"</formula>
    </cfRule>
    <cfRule type="expression" dxfId="258" priority="47">
      <formula>FL$12="日"</formula>
    </cfRule>
    <cfRule type="expression" dxfId="257" priority="48">
      <formula>FL$12="土"</formula>
    </cfRule>
  </conditionalFormatting>
  <conditionalFormatting sqref="HB93:IS118 HB12:IS39">
    <cfRule type="expression" dxfId="256" priority="43">
      <formula>HB$9="祝"</formula>
    </cfRule>
    <cfRule type="expression" dxfId="255" priority="44">
      <formula>HB$12="日"</formula>
    </cfRule>
    <cfRule type="expression" dxfId="254" priority="45">
      <formula>HB$12="土"</formula>
    </cfRule>
  </conditionalFormatting>
  <conditionalFormatting sqref="HB92:IS92 HB40:IS42">
    <cfRule type="expression" dxfId="253" priority="39">
      <formula>HB$9="祝"</formula>
    </cfRule>
    <cfRule type="expression" dxfId="252" priority="40">
      <formula>HB$12="日"</formula>
    </cfRule>
    <cfRule type="expression" dxfId="251" priority="41">
      <formula>HB$12="土"</formula>
    </cfRule>
  </conditionalFormatting>
  <conditionalFormatting sqref="HB89:IS91 HB43:IS44">
    <cfRule type="expression" dxfId="250" priority="36">
      <formula>HB$9="祝"</formula>
    </cfRule>
    <cfRule type="expression" dxfId="249" priority="37">
      <formula>HB$12="日"</formula>
    </cfRule>
    <cfRule type="expression" dxfId="248" priority="38">
      <formula>HB$12="土"</formula>
    </cfRule>
  </conditionalFormatting>
  <conditionalFormatting sqref="HB45:IS88">
    <cfRule type="expression" dxfId="247" priority="33">
      <formula>HB$9="祝"</formula>
    </cfRule>
    <cfRule type="expression" dxfId="246" priority="34">
      <formula>HB$12="日"</formula>
    </cfRule>
    <cfRule type="expression" dxfId="245" priority="35">
      <formula>HB$12="土"</formula>
    </cfRule>
  </conditionalFormatting>
  <conditionalFormatting sqref="L43">
    <cfRule type="expression" dxfId="244" priority="31">
      <formula>$J43="対応中"</formula>
    </cfRule>
    <cfRule type="expression" dxfId="243" priority="32">
      <formula>$J43="完了"</formula>
    </cfRule>
  </conditionalFormatting>
  <conditionalFormatting sqref="IW93:IW118 IW12:IW39 JR12:JR39 JR93:JR118">
    <cfRule type="expression" dxfId="242" priority="28">
      <formula>IW$9="祝"</formula>
    </cfRule>
    <cfRule type="expression" dxfId="241" priority="29">
      <formula>IW$12="日"</formula>
    </cfRule>
    <cfRule type="expression" dxfId="240" priority="30">
      <formula>IW$12="土"</formula>
    </cfRule>
  </conditionalFormatting>
  <conditionalFormatting sqref="IW92 IW40:IW42 JR40:JR42 JR92">
    <cfRule type="expression" dxfId="239" priority="24">
      <formula>IW$9="祝"</formula>
    </cfRule>
    <cfRule type="expression" dxfId="238" priority="25">
      <formula>IW$12="日"</formula>
    </cfRule>
    <cfRule type="expression" dxfId="237" priority="26">
      <formula>IW$12="土"</formula>
    </cfRule>
  </conditionalFormatting>
  <conditionalFormatting sqref="IW89:IW91 IW43:IW44 JR43:JR44 JR89:JR91">
    <cfRule type="expression" dxfId="236" priority="21">
      <formula>IW$9="祝"</formula>
    </cfRule>
    <cfRule type="expression" dxfId="235" priority="22">
      <formula>IW$12="日"</formula>
    </cfRule>
    <cfRule type="expression" dxfId="234" priority="23">
      <formula>IW$12="土"</formula>
    </cfRule>
  </conditionalFormatting>
  <conditionalFormatting sqref="IW45:IW88 JR45:JR88">
    <cfRule type="expression" dxfId="233" priority="18">
      <formula>IW$9="祝"</formula>
    </cfRule>
    <cfRule type="expression" dxfId="232" priority="19">
      <formula>IW$12="日"</formula>
    </cfRule>
    <cfRule type="expression" dxfId="231" priority="20">
      <formula>IW$12="土"</formula>
    </cfRule>
  </conditionalFormatting>
  <conditionalFormatting sqref="IX12:JQ39 IX93:JQ118">
    <cfRule type="expression" dxfId="230" priority="15">
      <formula>IX$9="祝"</formula>
    </cfRule>
    <cfRule type="expression" dxfId="229" priority="16">
      <formula>IX$12="日"</formula>
    </cfRule>
    <cfRule type="expression" dxfId="228" priority="17">
      <formula>IX$12="土"</formula>
    </cfRule>
  </conditionalFormatting>
  <conditionalFormatting sqref="IX40:JQ42 IX92:JQ92">
    <cfRule type="expression" dxfId="227" priority="11">
      <formula>IX$9="祝"</formula>
    </cfRule>
    <cfRule type="expression" dxfId="226" priority="12">
      <formula>IX$12="日"</formula>
    </cfRule>
    <cfRule type="expression" dxfId="225" priority="13">
      <formula>IX$12="土"</formula>
    </cfRule>
  </conditionalFormatting>
  <conditionalFormatting sqref="IX43:JQ44 IX89:JQ91">
    <cfRule type="expression" dxfId="224" priority="8">
      <formula>IX$9="祝"</formula>
    </cfRule>
    <cfRule type="expression" dxfId="223" priority="9">
      <formula>IX$12="日"</formula>
    </cfRule>
    <cfRule type="expression" dxfId="222" priority="10">
      <formula>IX$12="土"</formula>
    </cfRule>
  </conditionalFormatting>
  <conditionalFormatting sqref="IX45:JQ88">
    <cfRule type="expression" dxfId="221" priority="5">
      <formula>IX$9="祝"</formula>
    </cfRule>
    <cfRule type="expression" dxfId="220" priority="6">
      <formula>IX$12="日"</formula>
    </cfRule>
    <cfRule type="expression" dxfId="219" priority="7">
      <formula>IX$12="土"</formula>
    </cfRule>
  </conditionalFormatting>
  <conditionalFormatting sqref="GZ11:JS11">
    <cfRule type="expression" dxfId="218" priority="2">
      <formula>GZ$9="祝"</formula>
    </cfRule>
    <cfRule type="expression" dxfId="217" priority="3">
      <formula>GZ$12="日"</formula>
    </cfRule>
    <cfRule type="expression" dxfId="216" priority="4">
      <formula>GZ$12="土"</formula>
    </cfRule>
  </conditionalFormatting>
  <conditionalFormatting sqref="GZ11:JS11">
    <cfRule type="expression" dxfId="215"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6" zoomScale="115" zoomScaleNormal="115" workbookViewId="0">
      <selection activeCell="F28" sqref="F28"/>
    </sheetView>
  </sheetViews>
  <sheetFormatPr defaultRowHeight="13.5" x14ac:dyDescent="0.15"/>
  <cols>
    <col min="1" max="1" width="9" style="135"/>
    <col min="2" max="2" width="40.125" customWidth="1"/>
    <col min="4" max="5" width="2.125" customWidth="1"/>
    <col min="6" max="8" width="12.75" style="15" customWidth="1"/>
    <col min="9" max="9" width="8.5" customWidth="1"/>
  </cols>
  <sheetData>
    <row r="2" spans="2:9" ht="14.25" x14ac:dyDescent="0.2">
      <c r="B2" s="103" t="s">
        <v>531</v>
      </c>
      <c r="C2" s="18">
        <v>4</v>
      </c>
      <c r="F2" s="103" t="s">
        <v>535</v>
      </c>
      <c r="I2" s="15"/>
    </row>
    <row r="3" spans="2:9" x14ac:dyDescent="0.15">
      <c r="B3" s="140"/>
      <c r="C3" s="141"/>
      <c r="F3" s="55">
        <f>F17+F31+F42+F46</f>
        <v>117.64999999999999</v>
      </c>
      <c r="I3" s="15"/>
    </row>
    <row r="4" spans="2:9" s="135" customFormat="1" x14ac:dyDescent="0.15">
      <c r="B4" s="136"/>
      <c r="F4" s="89"/>
      <c r="G4" s="89"/>
      <c r="H4" s="89"/>
      <c r="I4" s="89"/>
    </row>
    <row r="5" spans="2:9" x14ac:dyDescent="0.15">
      <c r="B5" s="95" t="s">
        <v>528</v>
      </c>
      <c r="F5" s="15" t="s">
        <v>30</v>
      </c>
      <c r="G5" s="15" t="s">
        <v>495</v>
      </c>
      <c r="H5" s="15" t="s">
        <v>489</v>
      </c>
    </row>
    <row r="6" spans="2:9" ht="14.25" x14ac:dyDescent="0.2">
      <c r="B6" s="86" t="s">
        <v>476</v>
      </c>
      <c r="C6" s="87" t="s">
        <v>487</v>
      </c>
      <c r="F6" s="85">
        <f t="shared" ref="F6:F16" si="0">H6*$C$2</f>
        <v>0</v>
      </c>
      <c r="G6" s="85">
        <f>F6*1.5</f>
        <v>0</v>
      </c>
      <c r="H6" s="89">
        <v>0</v>
      </c>
    </row>
    <row r="7" spans="2:9" ht="14.25" x14ac:dyDescent="0.2">
      <c r="B7" s="88" t="s">
        <v>477</v>
      </c>
      <c r="C7" s="87" t="s">
        <v>487</v>
      </c>
      <c r="F7" s="85">
        <f t="shared" si="0"/>
        <v>0</v>
      </c>
      <c r="G7" s="85">
        <f t="shared" ref="G7:G16" si="1">F7*1.5</f>
        <v>0</v>
      </c>
      <c r="H7" s="89">
        <v>0</v>
      </c>
    </row>
    <row r="8" spans="2:9" ht="14.25" x14ac:dyDescent="0.2">
      <c r="B8" s="92" t="s">
        <v>478</v>
      </c>
      <c r="C8" t="s">
        <v>488</v>
      </c>
      <c r="F8" s="85">
        <f t="shared" si="0"/>
        <v>8</v>
      </c>
      <c r="G8" s="85">
        <f t="shared" si="1"/>
        <v>12</v>
      </c>
      <c r="H8" s="89">
        <v>2</v>
      </c>
      <c r="I8" t="s">
        <v>494</v>
      </c>
    </row>
    <row r="9" spans="2:9" ht="14.25" x14ac:dyDescent="0.2">
      <c r="B9" s="92" t="s">
        <v>479</v>
      </c>
      <c r="C9" t="s">
        <v>488</v>
      </c>
      <c r="F9" s="85">
        <f t="shared" si="0"/>
        <v>6</v>
      </c>
      <c r="G9" s="85">
        <f t="shared" si="1"/>
        <v>9</v>
      </c>
      <c r="H9" s="89">
        <v>1.5</v>
      </c>
      <c r="I9" t="s">
        <v>493</v>
      </c>
    </row>
    <row r="10" spans="2:9" ht="14.25" x14ac:dyDescent="0.2">
      <c r="B10" s="91" t="s">
        <v>480</v>
      </c>
      <c r="C10" t="s">
        <v>488</v>
      </c>
      <c r="F10" s="85">
        <f t="shared" si="0"/>
        <v>8</v>
      </c>
      <c r="G10" s="85">
        <f t="shared" si="1"/>
        <v>12</v>
      </c>
      <c r="H10" s="89">
        <v>2</v>
      </c>
      <c r="I10" t="s">
        <v>496</v>
      </c>
    </row>
    <row r="11" spans="2:9" ht="14.25" x14ac:dyDescent="0.2">
      <c r="B11" s="91" t="s">
        <v>481</v>
      </c>
      <c r="C11" t="s">
        <v>488</v>
      </c>
      <c r="F11" s="85">
        <f t="shared" si="0"/>
        <v>2</v>
      </c>
      <c r="G11" s="85">
        <f t="shared" si="1"/>
        <v>3</v>
      </c>
      <c r="H11" s="89">
        <v>0.5</v>
      </c>
    </row>
    <row r="12" spans="2:9" ht="14.25" x14ac:dyDescent="0.2">
      <c r="B12" s="91" t="s">
        <v>482</v>
      </c>
      <c r="C12" t="s">
        <v>488</v>
      </c>
      <c r="F12" s="85">
        <f t="shared" si="0"/>
        <v>2</v>
      </c>
      <c r="G12" s="85">
        <f t="shared" si="1"/>
        <v>3</v>
      </c>
      <c r="H12" s="89">
        <v>0.5</v>
      </c>
    </row>
    <row r="13" spans="2:9" ht="14.25" x14ac:dyDescent="0.2">
      <c r="B13" s="90" t="s">
        <v>483</v>
      </c>
      <c r="C13" t="s">
        <v>488</v>
      </c>
      <c r="F13" s="85">
        <f t="shared" si="0"/>
        <v>4</v>
      </c>
      <c r="G13" s="85">
        <f t="shared" si="1"/>
        <v>6</v>
      </c>
      <c r="H13" s="89">
        <v>1</v>
      </c>
      <c r="I13" t="s">
        <v>491</v>
      </c>
    </row>
    <row r="14" spans="2:9" ht="14.25" x14ac:dyDescent="0.2">
      <c r="B14" s="90" t="s">
        <v>484</v>
      </c>
      <c r="C14" t="s">
        <v>488</v>
      </c>
      <c r="F14" s="85">
        <f t="shared" si="0"/>
        <v>12</v>
      </c>
      <c r="G14" s="85">
        <f t="shared" si="1"/>
        <v>18</v>
      </c>
      <c r="H14" s="89">
        <v>3</v>
      </c>
      <c r="I14" t="s">
        <v>492</v>
      </c>
    </row>
    <row r="15" spans="2:9" ht="14.25" x14ac:dyDescent="0.2">
      <c r="B15" s="92" t="s">
        <v>485</v>
      </c>
      <c r="C15" t="s">
        <v>488</v>
      </c>
      <c r="F15" s="85">
        <f t="shared" si="0"/>
        <v>6</v>
      </c>
      <c r="G15" s="85">
        <f t="shared" si="1"/>
        <v>9</v>
      </c>
      <c r="H15" s="89">
        <v>1.5</v>
      </c>
      <c r="I15" t="s">
        <v>490</v>
      </c>
    </row>
    <row r="16" spans="2:9" ht="14.25" x14ac:dyDescent="0.2">
      <c r="B16" s="92" t="s">
        <v>486</v>
      </c>
      <c r="C16" t="s">
        <v>488</v>
      </c>
      <c r="F16" s="85">
        <f t="shared" si="0"/>
        <v>4</v>
      </c>
      <c r="G16" s="85">
        <f t="shared" si="1"/>
        <v>6</v>
      </c>
      <c r="H16" s="89">
        <v>1</v>
      </c>
    </row>
    <row r="17" spans="2:9" s="135" customFormat="1" x14ac:dyDescent="0.15">
      <c r="B17" s="136"/>
      <c r="F17" s="139">
        <f>SUM(G5:G16)</f>
        <v>78</v>
      </c>
      <c r="G17" s="103" t="s">
        <v>532</v>
      </c>
      <c r="I17" s="89"/>
    </row>
    <row r="18" spans="2:9" s="135" customFormat="1" x14ac:dyDescent="0.15">
      <c r="B18" s="136"/>
      <c r="F18" s="56">
        <f>F17/6</f>
        <v>13</v>
      </c>
      <c r="G18" s="103" t="s">
        <v>497</v>
      </c>
      <c r="I18" s="89"/>
    </row>
    <row r="19" spans="2:9" x14ac:dyDescent="0.15">
      <c r="I19" s="15"/>
    </row>
    <row r="20" spans="2:9" x14ac:dyDescent="0.15">
      <c r="B20" s="95" t="s">
        <v>529</v>
      </c>
      <c r="F20" s="15" t="s">
        <v>30</v>
      </c>
      <c r="G20" s="15" t="s">
        <v>495</v>
      </c>
      <c r="I20" s="15"/>
    </row>
    <row r="21" spans="2:9" x14ac:dyDescent="0.15">
      <c r="B21" s="93" t="s">
        <v>505</v>
      </c>
      <c r="F21" s="89">
        <v>3</v>
      </c>
      <c r="G21" s="85">
        <f>F21*1.3</f>
        <v>3.9000000000000004</v>
      </c>
      <c r="H21" s="89"/>
    </row>
    <row r="22" spans="2:9" x14ac:dyDescent="0.15">
      <c r="B22" s="93" t="s">
        <v>506</v>
      </c>
      <c r="F22" s="89">
        <v>3</v>
      </c>
      <c r="G22" s="85">
        <f t="shared" ref="G22:G30" si="2">F22*1.3</f>
        <v>3.9000000000000004</v>
      </c>
      <c r="H22" s="89"/>
    </row>
    <row r="23" spans="2:9" x14ac:dyDescent="0.15">
      <c r="B23" s="93" t="s">
        <v>507</v>
      </c>
      <c r="F23" s="89"/>
      <c r="G23" s="85">
        <f t="shared" si="2"/>
        <v>0</v>
      </c>
      <c r="H23" s="89"/>
    </row>
    <row r="24" spans="2:9" x14ac:dyDescent="0.15">
      <c r="B24" s="93" t="s">
        <v>508</v>
      </c>
      <c r="F24" s="89">
        <v>1</v>
      </c>
      <c r="G24" s="85">
        <f t="shared" si="2"/>
        <v>1.3</v>
      </c>
      <c r="H24" s="89"/>
    </row>
    <row r="25" spans="2:9" x14ac:dyDescent="0.15">
      <c r="B25" s="93" t="s">
        <v>509</v>
      </c>
      <c r="F25" s="89"/>
      <c r="G25" s="85">
        <f t="shared" si="2"/>
        <v>0</v>
      </c>
      <c r="H25" s="89"/>
    </row>
    <row r="26" spans="2:9" x14ac:dyDescent="0.15">
      <c r="B26" s="93" t="s">
        <v>510</v>
      </c>
      <c r="F26" s="89"/>
      <c r="G26" s="85">
        <f t="shared" si="2"/>
        <v>0</v>
      </c>
      <c r="H26" s="89"/>
    </row>
    <row r="27" spans="2:9" x14ac:dyDescent="0.15">
      <c r="B27" s="93" t="s">
        <v>511</v>
      </c>
      <c r="F27" s="89">
        <v>3</v>
      </c>
      <c r="G27" s="85">
        <f t="shared" si="2"/>
        <v>3.9000000000000004</v>
      </c>
      <c r="H27" s="89"/>
    </row>
    <row r="28" spans="2:9" x14ac:dyDescent="0.15">
      <c r="B28" s="93" t="s">
        <v>512</v>
      </c>
      <c r="F28" s="89"/>
      <c r="G28" s="85">
        <f t="shared" si="2"/>
        <v>0</v>
      </c>
      <c r="H28" s="89"/>
    </row>
    <row r="29" spans="2:9" x14ac:dyDescent="0.15">
      <c r="B29" s="93" t="s">
        <v>513</v>
      </c>
      <c r="F29" s="89">
        <v>0.5</v>
      </c>
      <c r="G29" s="85">
        <f t="shared" si="2"/>
        <v>0.65</v>
      </c>
      <c r="H29" s="89"/>
    </row>
    <row r="30" spans="2:9" x14ac:dyDescent="0.15">
      <c r="B30" s="93" t="s">
        <v>514</v>
      </c>
      <c r="F30" s="89">
        <v>2</v>
      </c>
      <c r="G30" s="85">
        <f t="shared" si="2"/>
        <v>2.6</v>
      </c>
      <c r="H30" s="89"/>
    </row>
    <row r="31" spans="2:9" s="135" customFormat="1" x14ac:dyDescent="0.15">
      <c r="B31" s="136"/>
      <c r="F31" s="139">
        <f>SUM(G21:G30)</f>
        <v>16.250000000000004</v>
      </c>
      <c r="G31" s="103" t="s">
        <v>532</v>
      </c>
      <c r="I31" s="89"/>
    </row>
    <row r="32" spans="2:9" s="135" customFormat="1" x14ac:dyDescent="0.15">
      <c r="B32" s="136"/>
      <c r="F32" s="55">
        <f>F31/6</f>
        <v>2.7083333333333339</v>
      </c>
      <c r="G32" s="103" t="s">
        <v>497</v>
      </c>
      <c r="I32" s="89"/>
    </row>
    <row r="33" spans="2:9" s="135" customFormat="1" x14ac:dyDescent="0.15">
      <c r="B33" s="136"/>
      <c r="F33" s="89"/>
      <c r="G33" s="134"/>
      <c r="I33" s="89"/>
    </row>
    <row r="34" spans="2:9" x14ac:dyDescent="0.15">
      <c r="B34" s="95" t="s">
        <v>530</v>
      </c>
      <c r="F34" s="15" t="s">
        <v>30</v>
      </c>
      <c r="G34" s="15" t="s">
        <v>495</v>
      </c>
      <c r="H34" s="89"/>
    </row>
    <row r="35" spans="2:9" x14ac:dyDescent="0.15">
      <c r="B35" s="94" t="s">
        <v>515</v>
      </c>
      <c r="F35" s="89">
        <v>6</v>
      </c>
      <c r="G35" s="85">
        <f>F35*1.3</f>
        <v>7.8000000000000007</v>
      </c>
      <c r="H35" s="89"/>
    </row>
    <row r="36" spans="2:9" x14ac:dyDescent="0.15">
      <c r="B36" s="94" t="s">
        <v>516</v>
      </c>
      <c r="F36" s="89"/>
      <c r="G36" s="85">
        <f t="shared" ref="G36:G40" si="3">F36*1.3</f>
        <v>0</v>
      </c>
      <c r="H36" s="89"/>
    </row>
    <row r="37" spans="2:9" x14ac:dyDescent="0.15">
      <c r="B37" s="94" t="s">
        <v>517</v>
      </c>
      <c r="F37" s="89">
        <v>4</v>
      </c>
      <c r="G37" s="85">
        <f t="shared" si="3"/>
        <v>5.2</v>
      </c>
      <c r="H37" s="89"/>
    </row>
    <row r="38" spans="2:9" x14ac:dyDescent="0.15">
      <c r="B38" s="94" t="s">
        <v>518</v>
      </c>
      <c r="F38" s="89"/>
      <c r="G38" s="85">
        <f t="shared" si="3"/>
        <v>0</v>
      </c>
      <c r="H38" s="89"/>
    </row>
    <row r="39" spans="2:9" x14ac:dyDescent="0.15">
      <c r="B39" s="94" t="s">
        <v>519</v>
      </c>
      <c r="F39" s="89">
        <v>6</v>
      </c>
      <c r="G39" s="85">
        <f t="shared" si="3"/>
        <v>7.8000000000000007</v>
      </c>
      <c r="H39" s="89"/>
    </row>
    <row r="40" spans="2:9" x14ac:dyDescent="0.15">
      <c r="B40" s="94" t="s">
        <v>520</v>
      </c>
      <c r="F40" s="89"/>
      <c r="G40" s="85">
        <f t="shared" si="3"/>
        <v>0</v>
      </c>
      <c r="H40" s="89"/>
    </row>
    <row r="41" spans="2:9" x14ac:dyDescent="0.15">
      <c r="B41" s="94" t="s">
        <v>330</v>
      </c>
      <c r="F41" s="89"/>
      <c r="H41" s="89"/>
    </row>
    <row r="42" spans="2:9" s="135" customFormat="1" x14ac:dyDescent="0.15">
      <c r="B42" s="136"/>
      <c r="F42" s="139">
        <f>SUM(G35:G41)</f>
        <v>20.8</v>
      </c>
      <c r="G42" s="103" t="s">
        <v>532</v>
      </c>
      <c r="I42" s="89"/>
    </row>
    <row r="43" spans="2:9" s="135" customFormat="1" x14ac:dyDescent="0.15">
      <c r="B43" s="136"/>
      <c r="F43" s="55">
        <f>F42/6</f>
        <v>3.4666666666666668</v>
      </c>
      <c r="G43" s="103" t="s">
        <v>497</v>
      </c>
      <c r="I43" s="89"/>
    </row>
    <row r="44" spans="2:9" x14ac:dyDescent="0.15">
      <c r="B44" s="95" t="s">
        <v>533</v>
      </c>
      <c r="F44" s="89"/>
      <c r="H44" s="89"/>
    </row>
    <row r="45" spans="2:9" x14ac:dyDescent="0.15">
      <c r="B45" s="94" t="s">
        <v>521</v>
      </c>
      <c r="F45" s="89">
        <v>2</v>
      </c>
      <c r="G45" s="85">
        <f>F45*1.3</f>
        <v>2.6</v>
      </c>
      <c r="H45" s="89"/>
    </row>
    <row r="46" spans="2:9" s="135" customFormat="1" x14ac:dyDescent="0.15">
      <c r="B46" s="136"/>
      <c r="F46" s="139">
        <f>SUM(G45)</f>
        <v>2.6</v>
      </c>
      <c r="G46" s="103" t="s">
        <v>532</v>
      </c>
      <c r="I46" s="89"/>
    </row>
    <row r="47" spans="2:9" s="135" customFormat="1" x14ac:dyDescent="0.15">
      <c r="B47" s="136"/>
      <c r="F47" s="55">
        <f>F46/6</f>
        <v>0.43333333333333335</v>
      </c>
      <c r="G47" s="103" t="s">
        <v>497</v>
      </c>
      <c r="I47" s="89"/>
    </row>
    <row r="48" spans="2:9" x14ac:dyDescent="0.15">
      <c r="F48" s="89"/>
      <c r="H48" s="89"/>
    </row>
    <row r="49" spans="6:8" x14ac:dyDescent="0.15">
      <c r="F49" s="89"/>
      <c r="H49" s="89"/>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115" zoomScaleNormal="115" workbookViewId="0">
      <selection sqref="A1:M23"/>
    </sheetView>
  </sheetViews>
  <sheetFormatPr defaultRowHeight="13.5" x14ac:dyDescent="0.1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x14ac:dyDescent="0.15">
      <c r="B2" s="137" t="s">
        <v>534</v>
      </c>
      <c r="C2" s="138">
        <v>6</v>
      </c>
    </row>
    <row r="3" spans="2:12" x14ac:dyDescent="0.15">
      <c r="B3" s="95" t="s">
        <v>527</v>
      </c>
      <c r="C3" s="96"/>
      <c r="D3" s="96"/>
      <c r="E3" s="96"/>
      <c r="F3" s="96"/>
      <c r="G3" s="96"/>
      <c r="H3" s="96"/>
      <c r="K3" s="103" t="s">
        <v>500</v>
      </c>
      <c r="L3" s="95"/>
    </row>
    <row r="4" spans="2:12" x14ac:dyDescent="0.15">
      <c r="B4" s="104">
        <v>43465</v>
      </c>
      <c r="C4" s="105">
        <v>43466</v>
      </c>
      <c r="D4" s="105">
        <f>C4+1</f>
        <v>43467</v>
      </c>
      <c r="E4" s="105">
        <f t="shared" ref="E4:H4" si="0">D4+1</f>
        <v>43468</v>
      </c>
      <c r="F4" s="105">
        <f t="shared" si="0"/>
        <v>43469</v>
      </c>
      <c r="G4" s="106">
        <f t="shared" si="0"/>
        <v>43470</v>
      </c>
      <c r="H4" s="107">
        <f t="shared" si="0"/>
        <v>43471</v>
      </c>
      <c r="I4" s="108"/>
      <c r="J4" s="109">
        <v>4</v>
      </c>
      <c r="K4" s="110">
        <f>J4*$C$2</f>
        <v>24</v>
      </c>
      <c r="L4" s="111" t="s">
        <v>502</v>
      </c>
    </row>
    <row r="5" spans="2:12" x14ac:dyDescent="0.15">
      <c r="B5" s="112">
        <f>B4+7</f>
        <v>43472</v>
      </c>
      <c r="C5" s="113">
        <f t="shared" ref="C5:C17" si="1">B5+1</f>
        <v>43473</v>
      </c>
      <c r="D5" s="113">
        <f>C5+1</f>
        <v>43474</v>
      </c>
      <c r="E5" s="113">
        <f t="shared" ref="E5:H5" si="2">D5+1</f>
        <v>43475</v>
      </c>
      <c r="F5" s="113">
        <f t="shared" si="2"/>
        <v>43476</v>
      </c>
      <c r="G5" s="114">
        <f t="shared" si="2"/>
        <v>43477</v>
      </c>
      <c r="H5" s="115">
        <f t="shared" si="2"/>
        <v>43478</v>
      </c>
      <c r="I5" s="116"/>
      <c r="J5" s="117">
        <v>1</v>
      </c>
      <c r="K5" s="110">
        <f t="shared" ref="K5:K16" si="3">J5*$C$2</f>
        <v>6</v>
      </c>
      <c r="L5" s="118" t="s">
        <v>502</v>
      </c>
    </row>
    <row r="6" spans="2:12" x14ac:dyDescent="0.15">
      <c r="B6" s="119">
        <f t="shared" ref="B6:B17" si="4">B5+7</f>
        <v>43479</v>
      </c>
      <c r="C6" s="113">
        <f t="shared" si="1"/>
        <v>43480</v>
      </c>
      <c r="D6" s="113">
        <f t="shared" ref="D6:H6" si="5">C6+1</f>
        <v>43481</v>
      </c>
      <c r="E6" s="113">
        <f t="shared" si="5"/>
        <v>43482</v>
      </c>
      <c r="F6" s="113">
        <f t="shared" si="5"/>
        <v>43483</v>
      </c>
      <c r="G6" s="114">
        <f t="shared" si="5"/>
        <v>43484</v>
      </c>
      <c r="H6" s="115">
        <f t="shared" si="5"/>
        <v>43485</v>
      </c>
      <c r="I6" s="120"/>
      <c r="J6" s="117">
        <v>2</v>
      </c>
      <c r="K6" s="110">
        <f t="shared" si="3"/>
        <v>12</v>
      </c>
      <c r="L6" s="118" t="s">
        <v>501</v>
      </c>
    </row>
    <row r="7" spans="2:12" x14ac:dyDescent="0.15">
      <c r="B7" s="112">
        <f t="shared" si="4"/>
        <v>43486</v>
      </c>
      <c r="C7" s="113">
        <f t="shared" si="1"/>
        <v>43487</v>
      </c>
      <c r="D7" s="113">
        <f t="shared" ref="D7:H7" si="6">C7+1</f>
        <v>43488</v>
      </c>
      <c r="E7" s="113">
        <f t="shared" si="6"/>
        <v>43489</v>
      </c>
      <c r="F7" s="113">
        <f t="shared" si="6"/>
        <v>43490</v>
      </c>
      <c r="G7" s="114">
        <f t="shared" si="6"/>
        <v>43491</v>
      </c>
      <c r="H7" s="115">
        <f t="shared" si="6"/>
        <v>43492</v>
      </c>
      <c r="I7" s="120"/>
      <c r="J7" s="117">
        <v>1</v>
      </c>
      <c r="K7" s="110">
        <f t="shared" si="3"/>
        <v>6</v>
      </c>
      <c r="L7" s="121" t="s">
        <v>502</v>
      </c>
    </row>
    <row r="8" spans="2:12" x14ac:dyDescent="0.15">
      <c r="B8" s="112">
        <f t="shared" si="4"/>
        <v>43493</v>
      </c>
      <c r="C8" s="113">
        <f t="shared" si="1"/>
        <v>43494</v>
      </c>
      <c r="D8" s="113">
        <f t="shared" ref="D8:H8" si="7">C8+1</f>
        <v>43495</v>
      </c>
      <c r="E8" s="113">
        <f t="shared" si="7"/>
        <v>43496</v>
      </c>
      <c r="F8" s="113">
        <f t="shared" si="7"/>
        <v>43497</v>
      </c>
      <c r="G8" s="114">
        <f t="shared" si="7"/>
        <v>43498</v>
      </c>
      <c r="H8" s="115">
        <f t="shared" si="7"/>
        <v>43499</v>
      </c>
      <c r="I8" s="120"/>
      <c r="J8" s="117">
        <v>1</v>
      </c>
      <c r="K8" s="110">
        <f t="shared" si="3"/>
        <v>6</v>
      </c>
      <c r="L8" s="121" t="s">
        <v>502</v>
      </c>
    </row>
    <row r="9" spans="2:12" x14ac:dyDescent="0.15">
      <c r="B9" s="112">
        <f t="shared" si="4"/>
        <v>43500</v>
      </c>
      <c r="C9" s="113">
        <f t="shared" si="1"/>
        <v>43501</v>
      </c>
      <c r="D9" s="113">
        <f t="shared" ref="D9:H9" si="8">C9+1</f>
        <v>43502</v>
      </c>
      <c r="E9" s="113">
        <f t="shared" si="8"/>
        <v>43503</v>
      </c>
      <c r="F9" s="113">
        <f t="shared" si="8"/>
        <v>43504</v>
      </c>
      <c r="G9" s="114">
        <f t="shared" si="8"/>
        <v>43505</v>
      </c>
      <c r="H9" s="115">
        <f t="shared" si="8"/>
        <v>43506</v>
      </c>
      <c r="I9" s="120"/>
      <c r="J9" s="117">
        <v>1</v>
      </c>
      <c r="K9" s="110">
        <f t="shared" si="3"/>
        <v>6</v>
      </c>
      <c r="L9" s="121" t="s">
        <v>502</v>
      </c>
    </row>
    <row r="10" spans="2:12" x14ac:dyDescent="0.15">
      <c r="B10" s="119">
        <f t="shared" si="4"/>
        <v>43507</v>
      </c>
      <c r="C10" s="113">
        <f t="shared" si="1"/>
        <v>43508</v>
      </c>
      <c r="D10" s="113">
        <f t="shared" ref="D10:H10" si="9">C10+1</f>
        <v>43509</v>
      </c>
      <c r="E10" s="113">
        <f t="shared" si="9"/>
        <v>43510</v>
      </c>
      <c r="F10" s="113">
        <f t="shared" si="9"/>
        <v>43511</v>
      </c>
      <c r="G10" s="114">
        <f t="shared" si="9"/>
        <v>43512</v>
      </c>
      <c r="H10" s="115">
        <f t="shared" si="9"/>
        <v>43513</v>
      </c>
      <c r="I10" s="120"/>
      <c r="J10" s="117">
        <v>2</v>
      </c>
      <c r="K10" s="110">
        <f t="shared" si="3"/>
        <v>12</v>
      </c>
      <c r="L10" s="121" t="s">
        <v>503</v>
      </c>
    </row>
    <row r="11" spans="2:12" ht="27" x14ac:dyDescent="0.15">
      <c r="B11" s="112">
        <f t="shared" si="4"/>
        <v>43514</v>
      </c>
      <c r="C11" s="113">
        <f t="shared" si="1"/>
        <v>43515</v>
      </c>
      <c r="D11" s="113">
        <f t="shared" ref="D11:H11" si="10">C11+1</f>
        <v>43516</v>
      </c>
      <c r="E11" s="113">
        <f t="shared" si="10"/>
        <v>43517</v>
      </c>
      <c r="F11" s="113">
        <f t="shared" si="10"/>
        <v>43518</v>
      </c>
      <c r="G11" s="114">
        <f t="shared" si="10"/>
        <v>43519</v>
      </c>
      <c r="H11" s="115">
        <f t="shared" si="10"/>
        <v>43520</v>
      </c>
      <c r="I11" s="120" t="s">
        <v>524</v>
      </c>
      <c r="J11" s="117">
        <v>1</v>
      </c>
      <c r="K11" s="110">
        <f t="shared" si="3"/>
        <v>6</v>
      </c>
      <c r="L11" s="121" t="s">
        <v>504</v>
      </c>
    </row>
    <row r="12" spans="2:12" x14ac:dyDescent="0.15">
      <c r="B12" s="112">
        <f t="shared" si="4"/>
        <v>43521</v>
      </c>
      <c r="C12" s="113">
        <f t="shared" si="1"/>
        <v>43522</v>
      </c>
      <c r="D12" s="113">
        <f t="shared" ref="D12:H12" si="11">C12+1</f>
        <v>43523</v>
      </c>
      <c r="E12" s="113">
        <f t="shared" si="11"/>
        <v>43524</v>
      </c>
      <c r="F12" s="113">
        <f t="shared" si="11"/>
        <v>43525</v>
      </c>
      <c r="G12" s="114">
        <f t="shared" si="11"/>
        <v>43526</v>
      </c>
      <c r="H12" s="115">
        <f t="shared" si="11"/>
        <v>43527</v>
      </c>
      <c r="I12" s="120"/>
      <c r="J12" s="117">
        <v>1</v>
      </c>
      <c r="K12" s="110">
        <f t="shared" si="3"/>
        <v>6</v>
      </c>
      <c r="L12" s="122" t="s">
        <v>502</v>
      </c>
    </row>
    <row r="13" spans="2:12" x14ac:dyDescent="0.15">
      <c r="B13" s="112">
        <f t="shared" si="4"/>
        <v>43528</v>
      </c>
      <c r="C13" s="113">
        <f t="shared" si="1"/>
        <v>43529</v>
      </c>
      <c r="D13" s="113">
        <f t="shared" ref="D13:H13" si="12">C13+1</f>
        <v>43530</v>
      </c>
      <c r="E13" s="113">
        <f t="shared" si="12"/>
        <v>43531</v>
      </c>
      <c r="F13" s="113">
        <f t="shared" si="12"/>
        <v>43532</v>
      </c>
      <c r="G13" s="114">
        <f t="shared" si="12"/>
        <v>43533</v>
      </c>
      <c r="H13" s="115">
        <f t="shared" si="12"/>
        <v>43534</v>
      </c>
      <c r="I13" s="120"/>
      <c r="J13" s="117">
        <v>1</v>
      </c>
      <c r="K13" s="110">
        <f t="shared" si="3"/>
        <v>6</v>
      </c>
      <c r="L13" s="122" t="s">
        <v>502</v>
      </c>
    </row>
    <row r="14" spans="2:12" ht="27" x14ac:dyDescent="0.15">
      <c r="B14" s="112">
        <f t="shared" si="4"/>
        <v>43535</v>
      </c>
      <c r="C14" s="113">
        <f t="shared" si="1"/>
        <v>43536</v>
      </c>
      <c r="D14" s="113">
        <f t="shared" ref="D14:H14" si="13">C14+1</f>
        <v>43537</v>
      </c>
      <c r="E14" s="113">
        <f t="shared" si="13"/>
        <v>43538</v>
      </c>
      <c r="F14" s="113">
        <f t="shared" si="13"/>
        <v>43539</v>
      </c>
      <c r="G14" s="114">
        <f t="shared" si="13"/>
        <v>43540</v>
      </c>
      <c r="H14" s="115">
        <f t="shared" si="13"/>
        <v>43541</v>
      </c>
      <c r="I14" s="120" t="s">
        <v>525</v>
      </c>
      <c r="J14" s="117">
        <v>1</v>
      </c>
      <c r="K14" s="110">
        <f t="shared" si="3"/>
        <v>6</v>
      </c>
      <c r="L14" s="122" t="s">
        <v>522</v>
      </c>
    </row>
    <row r="15" spans="2:12" x14ac:dyDescent="0.15">
      <c r="B15" s="112">
        <f t="shared" si="4"/>
        <v>43542</v>
      </c>
      <c r="C15" s="113">
        <f t="shared" si="1"/>
        <v>43543</v>
      </c>
      <c r="D15" s="113">
        <f t="shared" ref="D15:H15" si="14">C15+1</f>
        <v>43544</v>
      </c>
      <c r="E15" s="123">
        <f t="shared" si="14"/>
        <v>43545</v>
      </c>
      <c r="F15" s="124">
        <f t="shared" si="14"/>
        <v>43546</v>
      </c>
      <c r="G15" s="123">
        <f t="shared" si="14"/>
        <v>43547</v>
      </c>
      <c r="H15" s="125">
        <f t="shared" si="14"/>
        <v>43548</v>
      </c>
      <c r="I15" s="120"/>
      <c r="J15" s="117">
        <v>3</v>
      </c>
      <c r="K15" s="110">
        <f t="shared" si="3"/>
        <v>18</v>
      </c>
      <c r="L15" s="126" t="s">
        <v>502</v>
      </c>
    </row>
    <row r="16" spans="2:12" ht="40.5" x14ac:dyDescent="0.15">
      <c r="B16" s="127">
        <f t="shared" si="4"/>
        <v>43549</v>
      </c>
      <c r="C16" s="128">
        <f t="shared" si="1"/>
        <v>43550</v>
      </c>
      <c r="D16" s="128">
        <f t="shared" ref="D16:H16" si="15">C16+1</f>
        <v>43551</v>
      </c>
      <c r="E16" s="128">
        <f t="shared" si="15"/>
        <v>43552</v>
      </c>
      <c r="F16" s="128">
        <f t="shared" si="15"/>
        <v>43553</v>
      </c>
      <c r="G16" s="129">
        <f t="shared" si="15"/>
        <v>43554</v>
      </c>
      <c r="H16" s="130">
        <f t="shared" si="15"/>
        <v>43555</v>
      </c>
      <c r="I16" s="131" t="s">
        <v>526</v>
      </c>
      <c r="J16" s="132">
        <v>1</v>
      </c>
      <c r="K16" s="142">
        <f t="shared" si="3"/>
        <v>6</v>
      </c>
      <c r="L16" s="133" t="s">
        <v>523</v>
      </c>
    </row>
    <row r="17" spans="2:11" x14ac:dyDescent="0.15">
      <c r="B17" s="97">
        <f t="shared" si="4"/>
        <v>43556</v>
      </c>
      <c r="C17" s="98">
        <f t="shared" si="1"/>
        <v>43557</v>
      </c>
      <c r="D17" s="98">
        <f t="shared" ref="D17:H17" si="16">C17+1</f>
        <v>43558</v>
      </c>
      <c r="E17" s="98">
        <f t="shared" si="16"/>
        <v>43559</v>
      </c>
      <c r="F17" s="98">
        <f t="shared" si="16"/>
        <v>43560</v>
      </c>
      <c r="G17" s="98">
        <f t="shared" si="16"/>
        <v>43561</v>
      </c>
      <c r="H17" s="99">
        <f t="shared" si="16"/>
        <v>43562</v>
      </c>
      <c r="I17" s="103" t="s">
        <v>535</v>
      </c>
      <c r="J17" s="18"/>
      <c r="K17" s="55">
        <f>SUM(K4:K16)</f>
        <v>120</v>
      </c>
    </row>
    <row r="18" spans="2:11" x14ac:dyDescent="0.15">
      <c r="B18" s="100"/>
      <c r="C18" s="101"/>
      <c r="D18" s="101"/>
      <c r="E18" s="101"/>
      <c r="F18" s="101"/>
      <c r="G18" s="101"/>
      <c r="H18" s="102"/>
    </row>
    <row r="20" spans="2:11" x14ac:dyDescent="0.15">
      <c r="B20" t="s">
        <v>499</v>
      </c>
      <c r="C20">
        <v>22</v>
      </c>
      <c r="D20">
        <f>C20*6</f>
        <v>132</v>
      </c>
    </row>
    <row r="21" spans="2:11" x14ac:dyDescent="0.15">
      <c r="B21" t="s">
        <v>498</v>
      </c>
      <c r="C21">
        <v>13</v>
      </c>
      <c r="D21">
        <f>C21*6</f>
        <v>78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zoomScale="85" zoomScaleNormal="85" workbookViewId="0">
      <pane xSplit="2" ySplit="7" topLeftCell="D31" activePane="bottomRight" state="frozen"/>
      <selection activeCell="D37" sqref="D37"/>
      <selection pane="topRight" activeCell="D37" sqref="D37"/>
      <selection pane="bottomLeft" activeCell="D37" sqref="D37"/>
      <selection pane="bottomRight" activeCell="K36" sqref="K36"/>
    </sheetView>
  </sheetViews>
  <sheetFormatPr defaultRowHeight="13.5" x14ac:dyDescent="0.1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x14ac:dyDescent="0.15">
      <c r="B2" s="6" t="s">
        <v>195</v>
      </c>
      <c r="C2" t="s">
        <v>196</v>
      </c>
    </row>
    <row r="3" spans="1:13" x14ac:dyDescent="0.15">
      <c r="B3" s="6"/>
      <c r="C3" t="s">
        <v>197</v>
      </c>
    </row>
    <row r="4" spans="1:13" x14ac:dyDescent="0.15">
      <c r="C4" t="s">
        <v>198</v>
      </c>
    </row>
    <row r="5" spans="1:13" x14ac:dyDescent="0.15">
      <c r="B5" s="6"/>
    </row>
    <row r="6" spans="1:13" x14ac:dyDescent="0.15">
      <c r="A6">
        <f>MAX(B7:B100)</f>
        <v>52</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x14ac:dyDescent="0.15">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x14ac:dyDescent="0.15">
      <c r="B8" s="61">
        <v>1</v>
      </c>
      <c r="C8" s="18" t="s">
        <v>208</v>
      </c>
      <c r="D8" s="62">
        <v>43276</v>
      </c>
      <c r="E8" s="18" t="s">
        <v>209</v>
      </c>
      <c r="F8" s="61" t="s">
        <v>210</v>
      </c>
      <c r="G8" s="61" t="s">
        <v>210</v>
      </c>
      <c r="H8" s="61" t="s">
        <v>210</v>
      </c>
      <c r="I8" s="18"/>
      <c r="J8" s="18" t="s">
        <v>209</v>
      </c>
      <c r="K8" s="61" t="s">
        <v>211</v>
      </c>
      <c r="L8" s="61"/>
      <c r="M8" s="61"/>
    </row>
    <row r="9" spans="1:13" ht="40.5" x14ac:dyDescent="0.15">
      <c r="B9" s="61">
        <v>2</v>
      </c>
      <c r="C9" s="18" t="s">
        <v>53</v>
      </c>
      <c r="D9" s="62">
        <v>43276</v>
      </c>
      <c r="E9" s="18" t="s">
        <v>246</v>
      </c>
      <c r="F9" s="61" t="s">
        <v>376</v>
      </c>
      <c r="G9" s="61"/>
      <c r="H9" s="61" t="s">
        <v>366</v>
      </c>
      <c r="I9" s="18" t="s">
        <v>129</v>
      </c>
      <c r="J9" s="18" t="s">
        <v>213</v>
      </c>
      <c r="K9" s="61" t="s">
        <v>214</v>
      </c>
      <c r="L9" s="73" t="s">
        <v>373</v>
      </c>
      <c r="M9" s="18"/>
    </row>
    <row r="10" spans="1:13" hidden="1" x14ac:dyDescent="0.15">
      <c r="B10" s="61">
        <v>3</v>
      </c>
      <c r="C10" s="18" t="s">
        <v>56</v>
      </c>
      <c r="D10" s="62">
        <v>43276</v>
      </c>
      <c r="E10" s="18" t="s">
        <v>209</v>
      </c>
      <c r="F10" s="61" t="s">
        <v>210</v>
      </c>
      <c r="G10" s="61" t="s">
        <v>210</v>
      </c>
      <c r="H10" s="61" t="s">
        <v>210</v>
      </c>
      <c r="I10" s="18"/>
      <c r="J10" s="18" t="s">
        <v>209</v>
      </c>
      <c r="K10" s="61" t="s">
        <v>211</v>
      </c>
      <c r="L10" s="18"/>
      <c r="M10" s="18"/>
    </row>
    <row r="11" spans="1:13" hidden="1" x14ac:dyDescent="0.15">
      <c r="B11" s="61">
        <v>4</v>
      </c>
      <c r="C11" s="18" t="s">
        <v>58</v>
      </c>
      <c r="D11" s="62">
        <v>43276</v>
      </c>
      <c r="E11" s="18" t="s">
        <v>209</v>
      </c>
      <c r="F11" s="61" t="s">
        <v>210</v>
      </c>
      <c r="G11" s="61" t="s">
        <v>210</v>
      </c>
      <c r="H11" s="61" t="s">
        <v>210</v>
      </c>
      <c r="I11" s="18"/>
      <c r="J11" s="18" t="s">
        <v>209</v>
      </c>
      <c r="K11" s="61" t="s">
        <v>211</v>
      </c>
      <c r="L11" s="18"/>
      <c r="M11" s="18"/>
    </row>
    <row r="12" spans="1:13" ht="27" hidden="1" x14ac:dyDescent="0.15">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x14ac:dyDescent="0.15">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x14ac:dyDescent="0.15">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x14ac:dyDescent="0.15">
      <c r="B15" s="61">
        <v>8</v>
      </c>
      <c r="C15" s="18" t="s">
        <v>65</v>
      </c>
      <c r="D15" s="62">
        <v>43276</v>
      </c>
      <c r="E15" s="18" t="s">
        <v>224</v>
      </c>
      <c r="F15" s="61" t="s">
        <v>190</v>
      </c>
      <c r="G15" s="67">
        <v>43296</v>
      </c>
      <c r="H15" s="61" t="s">
        <v>225</v>
      </c>
      <c r="I15" s="18" t="s">
        <v>129</v>
      </c>
      <c r="J15" s="18" t="s">
        <v>213</v>
      </c>
      <c r="K15" s="61" t="s">
        <v>226</v>
      </c>
      <c r="L15" s="68" t="s">
        <v>227</v>
      </c>
      <c r="M15" s="18"/>
    </row>
    <row r="16" spans="1:13" hidden="1" x14ac:dyDescent="0.15">
      <c r="B16" s="61">
        <v>9</v>
      </c>
      <c r="C16" s="18" t="s">
        <v>68</v>
      </c>
      <c r="D16" s="62">
        <v>43276</v>
      </c>
      <c r="E16" s="18" t="s">
        <v>209</v>
      </c>
      <c r="F16" s="61" t="s">
        <v>210</v>
      </c>
      <c r="G16" s="61" t="s">
        <v>210</v>
      </c>
      <c r="H16" s="61" t="s">
        <v>210</v>
      </c>
      <c r="I16" s="18"/>
      <c r="J16" s="18" t="s">
        <v>209</v>
      </c>
      <c r="K16" s="61" t="s">
        <v>211</v>
      </c>
      <c r="L16" s="18"/>
      <c r="M16" s="18"/>
    </row>
    <row r="17" spans="2:13" hidden="1" x14ac:dyDescent="0.15">
      <c r="B17" s="61">
        <v>10</v>
      </c>
      <c r="C17" s="18" t="s">
        <v>70</v>
      </c>
      <c r="D17" s="62">
        <v>43276</v>
      </c>
      <c r="E17" s="18" t="s">
        <v>209</v>
      </c>
      <c r="F17" s="61" t="s">
        <v>210</v>
      </c>
      <c r="G17" s="61" t="s">
        <v>210</v>
      </c>
      <c r="H17" s="61" t="s">
        <v>210</v>
      </c>
      <c r="I17" s="18"/>
      <c r="J17" s="18" t="s">
        <v>209</v>
      </c>
      <c r="K17" s="18" t="s">
        <v>228</v>
      </c>
      <c r="L17" s="18"/>
      <c r="M17" s="18"/>
    </row>
    <row r="18" spans="2:13" hidden="1" x14ac:dyDescent="0.15">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x14ac:dyDescent="0.15">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x14ac:dyDescent="0.1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x14ac:dyDescent="0.15">
      <c r="B21" s="61">
        <v>14</v>
      </c>
      <c r="C21" s="21" t="s">
        <v>234</v>
      </c>
      <c r="D21" s="62">
        <v>43276</v>
      </c>
      <c r="E21" s="21" t="s">
        <v>222</v>
      </c>
      <c r="F21" s="61" t="s">
        <v>190</v>
      </c>
      <c r="G21" s="61"/>
      <c r="H21" s="61" t="s">
        <v>235</v>
      </c>
      <c r="I21" s="18" t="s">
        <v>129</v>
      </c>
      <c r="J21" s="21" t="s">
        <v>213</v>
      </c>
      <c r="K21" s="66" t="s">
        <v>236</v>
      </c>
      <c r="L21" s="61" t="s">
        <v>326</v>
      </c>
      <c r="M21" s="18"/>
    </row>
    <row r="22" spans="2:13" ht="81" hidden="1" x14ac:dyDescent="0.15">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x14ac:dyDescent="0.15">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15">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x14ac:dyDescent="0.15">
      <c r="B25" s="61">
        <v>18</v>
      </c>
      <c r="C25" s="21" t="s">
        <v>234</v>
      </c>
      <c r="D25" s="62">
        <v>43276</v>
      </c>
      <c r="E25" s="21" t="s">
        <v>219</v>
      </c>
      <c r="F25" s="61" t="s">
        <v>190</v>
      </c>
      <c r="G25" s="63">
        <v>43282</v>
      </c>
      <c r="H25" s="63" t="s">
        <v>215</v>
      </c>
      <c r="I25" s="18" t="s">
        <v>128</v>
      </c>
      <c r="J25" s="71" t="s">
        <v>216</v>
      </c>
      <c r="K25" s="61" t="s">
        <v>244</v>
      </c>
      <c r="L25" s="73" t="s">
        <v>245</v>
      </c>
      <c r="M25" s="18"/>
    </row>
    <row r="26" spans="2:13" ht="108" x14ac:dyDescent="0.15">
      <c r="B26" s="61">
        <v>19</v>
      </c>
      <c r="C26" s="21" t="s">
        <v>234</v>
      </c>
      <c r="D26" s="62">
        <v>43276</v>
      </c>
      <c r="E26" s="21" t="s">
        <v>246</v>
      </c>
      <c r="F26" s="61" t="s">
        <v>376</v>
      </c>
      <c r="G26" s="61"/>
      <c r="H26" s="61" t="s">
        <v>435</v>
      </c>
      <c r="I26" s="18" t="s">
        <v>129</v>
      </c>
      <c r="J26" s="21" t="s">
        <v>247</v>
      </c>
      <c r="K26" s="61" t="s">
        <v>248</v>
      </c>
      <c r="L26" s="73" t="s">
        <v>373</v>
      </c>
      <c r="M26" s="18"/>
    </row>
    <row r="27" spans="2:13" ht="67.5" hidden="1" x14ac:dyDescent="0.15">
      <c r="B27" s="61">
        <v>20</v>
      </c>
      <c r="C27" s="21" t="s">
        <v>234</v>
      </c>
      <c r="D27" s="62">
        <v>43276</v>
      </c>
      <c r="E27" s="21" t="s">
        <v>184</v>
      </c>
      <c r="F27" s="61" t="s">
        <v>190</v>
      </c>
      <c r="G27" s="63">
        <v>43278</v>
      </c>
      <c r="H27" s="63" t="s">
        <v>215</v>
      </c>
      <c r="I27" s="18" t="s">
        <v>128</v>
      </c>
      <c r="J27" s="21" t="s">
        <v>216</v>
      </c>
      <c r="K27" s="61" t="s">
        <v>249</v>
      </c>
      <c r="L27" s="73" t="s">
        <v>250</v>
      </c>
      <c r="M27" s="18"/>
    </row>
    <row r="28" spans="2:13" ht="256.5" x14ac:dyDescent="0.15">
      <c r="B28" s="61">
        <v>21</v>
      </c>
      <c r="C28" s="21" t="s">
        <v>234</v>
      </c>
      <c r="D28" s="62">
        <v>43276</v>
      </c>
      <c r="E28" s="21" t="s">
        <v>246</v>
      </c>
      <c r="F28" s="61" t="s">
        <v>169</v>
      </c>
      <c r="G28" s="61"/>
      <c r="H28" s="61" t="s">
        <v>435</v>
      </c>
      <c r="I28" s="21"/>
      <c r="J28" s="21" t="s">
        <v>251</v>
      </c>
      <c r="K28" s="61" t="s">
        <v>277</v>
      </c>
      <c r="L28" s="73" t="s">
        <v>373</v>
      </c>
      <c r="M28" s="18"/>
    </row>
    <row r="29" spans="2:13" ht="67.5" hidden="1" x14ac:dyDescent="0.15">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x14ac:dyDescent="0.15">
      <c r="B30" s="61">
        <v>23</v>
      </c>
      <c r="C30" s="21" t="s">
        <v>234</v>
      </c>
      <c r="D30" s="74">
        <v>43278</v>
      </c>
      <c r="E30" s="21" t="s">
        <v>230</v>
      </c>
      <c r="F30" s="61" t="s">
        <v>190</v>
      </c>
      <c r="G30" s="63">
        <v>43281</v>
      </c>
      <c r="H30" s="61" t="s">
        <v>215</v>
      </c>
      <c r="I30" s="18" t="s">
        <v>128</v>
      </c>
      <c r="J30" s="21" t="s">
        <v>253</v>
      </c>
      <c r="K30" s="75" t="s">
        <v>254</v>
      </c>
      <c r="L30" s="73" t="s">
        <v>255</v>
      </c>
      <c r="M30" s="18"/>
    </row>
    <row r="31" spans="2:13" ht="40.5" x14ac:dyDescent="0.15">
      <c r="B31" s="61">
        <v>24</v>
      </c>
      <c r="C31" s="21" t="s">
        <v>234</v>
      </c>
      <c r="D31" s="74">
        <v>43288</v>
      </c>
      <c r="E31" s="21" t="s">
        <v>246</v>
      </c>
      <c r="F31" s="61" t="s">
        <v>376</v>
      </c>
      <c r="G31" s="63"/>
      <c r="H31" s="61" t="s">
        <v>367</v>
      </c>
      <c r="I31" s="18" t="s">
        <v>128</v>
      </c>
      <c r="J31" s="71" t="s">
        <v>256</v>
      </c>
      <c r="K31" s="75" t="s">
        <v>257</v>
      </c>
      <c r="L31" s="73" t="s">
        <v>278</v>
      </c>
      <c r="M31" s="18"/>
    </row>
    <row r="32" spans="2:13" ht="40.5" hidden="1" x14ac:dyDescent="0.15">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x14ac:dyDescent="0.15">
      <c r="B33" s="61">
        <v>26</v>
      </c>
      <c r="C33" s="21" t="s">
        <v>234</v>
      </c>
      <c r="D33" s="74">
        <v>43329</v>
      </c>
      <c r="E33" s="21" t="s">
        <v>260</v>
      </c>
      <c r="F33" s="61" t="s">
        <v>190</v>
      </c>
      <c r="G33" s="63">
        <v>43400</v>
      </c>
      <c r="H33" s="61" t="s">
        <v>413</v>
      </c>
      <c r="I33" s="18" t="s">
        <v>129</v>
      </c>
      <c r="J33" s="71" t="s">
        <v>261</v>
      </c>
      <c r="K33" s="75" t="s">
        <v>262</v>
      </c>
      <c r="L33" s="82" t="s">
        <v>431</v>
      </c>
      <c r="M33" s="18"/>
    </row>
    <row r="34" spans="2:13" ht="54" x14ac:dyDescent="0.15">
      <c r="B34" s="61">
        <v>27</v>
      </c>
      <c r="C34" s="21" t="s">
        <v>234</v>
      </c>
      <c r="D34" s="74">
        <v>43379</v>
      </c>
      <c r="E34" s="21" t="s">
        <v>246</v>
      </c>
      <c r="F34" s="61" t="s">
        <v>156</v>
      </c>
      <c r="G34" s="63"/>
      <c r="H34" s="61" t="s">
        <v>435</v>
      </c>
      <c r="I34" s="18" t="s">
        <v>414</v>
      </c>
      <c r="J34" s="71" t="s">
        <v>377</v>
      </c>
      <c r="K34" s="75" t="s">
        <v>378</v>
      </c>
      <c r="L34" s="73"/>
      <c r="M34" s="18"/>
    </row>
    <row r="35" spans="2:13" ht="135" x14ac:dyDescent="0.15">
      <c r="B35" s="61">
        <v>28</v>
      </c>
      <c r="C35" s="21" t="s">
        <v>234</v>
      </c>
      <c r="D35" s="74">
        <v>43383</v>
      </c>
      <c r="E35" s="21" t="s">
        <v>246</v>
      </c>
      <c r="F35" s="61" t="s">
        <v>156</v>
      </c>
      <c r="G35" s="63"/>
      <c r="H35" s="61" t="s">
        <v>435</v>
      </c>
      <c r="I35" s="18" t="s">
        <v>414</v>
      </c>
      <c r="J35" s="71" t="s">
        <v>415</v>
      </c>
      <c r="K35" s="75" t="s">
        <v>412</v>
      </c>
      <c r="L35" s="73"/>
      <c r="M35" s="18"/>
    </row>
    <row r="36" spans="2:13" ht="192" customHeight="1" x14ac:dyDescent="0.15">
      <c r="B36" s="143">
        <v>29</v>
      </c>
      <c r="C36" s="21" t="s">
        <v>417</v>
      </c>
      <c r="D36" s="74">
        <v>43393</v>
      </c>
      <c r="E36" s="21" t="s">
        <v>246</v>
      </c>
      <c r="F36" s="61" t="s">
        <v>169</v>
      </c>
      <c r="G36" s="63"/>
      <c r="H36" s="61" t="s">
        <v>435</v>
      </c>
      <c r="I36" s="18" t="s">
        <v>414</v>
      </c>
      <c r="J36" s="71" t="s">
        <v>415</v>
      </c>
      <c r="K36" s="75" t="s">
        <v>416</v>
      </c>
      <c r="L36" s="73" t="s">
        <v>538</v>
      </c>
      <c r="M36" s="18"/>
    </row>
    <row r="37" spans="2:13" ht="150.6" customHeight="1" x14ac:dyDescent="0.15">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x14ac:dyDescent="0.15">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15">
      <c r="B39" s="61">
        <v>31</v>
      </c>
      <c r="C39" s="21" t="s">
        <v>427</v>
      </c>
      <c r="D39" s="74">
        <v>43395</v>
      </c>
      <c r="E39" s="21" t="s">
        <v>246</v>
      </c>
      <c r="F39" s="61" t="s">
        <v>156</v>
      </c>
      <c r="G39" s="63"/>
      <c r="H39" s="61" t="s">
        <v>435</v>
      </c>
      <c r="I39" s="18" t="s">
        <v>414</v>
      </c>
      <c r="J39" s="71" t="s">
        <v>415</v>
      </c>
      <c r="K39" s="75" t="s">
        <v>422</v>
      </c>
      <c r="L39" s="73"/>
      <c r="M39" s="18"/>
    </row>
    <row r="40" spans="2:13" ht="40.5" x14ac:dyDescent="0.15">
      <c r="B40" s="61">
        <f>B39+1</f>
        <v>32</v>
      </c>
      <c r="C40" s="21" t="s">
        <v>428</v>
      </c>
      <c r="D40" s="74">
        <v>43395</v>
      </c>
      <c r="E40" s="21" t="s">
        <v>246</v>
      </c>
      <c r="F40" s="61" t="s">
        <v>156</v>
      </c>
      <c r="G40" s="63"/>
      <c r="H40" s="61" t="s">
        <v>435</v>
      </c>
      <c r="I40" s="18" t="s">
        <v>414</v>
      </c>
      <c r="J40" s="71" t="s">
        <v>415</v>
      </c>
      <c r="K40" s="75" t="s">
        <v>456</v>
      </c>
      <c r="L40" s="73" t="s">
        <v>457</v>
      </c>
      <c r="M40" s="18"/>
    </row>
    <row r="41" spans="2:13" ht="121.5" x14ac:dyDescent="0.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x14ac:dyDescent="0.15">
      <c r="B42" s="61">
        <f t="shared" si="1"/>
        <v>34</v>
      </c>
      <c r="C42" s="21" t="s">
        <v>429</v>
      </c>
      <c r="D42" s="74">
        <v>43395</v>
      </c>
      <c r="E42" s="21" t="s">
        <v>246</v>
      </c>
      <c r="F42" s="61" t="s">
        <v>156</v>
      </c>
      <c r="G42" s="63"/>
      <c r="H42" s="61" t="s">
        <v>435</v>
      </c>
      <c r="I42" s="18" t="s">
        <v>414</v>
      </c>
      <c r="J42" s="71" t="s">
        <v>415</v>
      </c>
      <c r="K42" s="75" t="s">
        <v>424</v>
      </c>
      <c r="L42" s="73"/>
      <c r="M42" s="18"/>
    </row>
    <row r="43" spans="2:13" x14ac:dyDescent="0.15">
      <c r="B43" s="61">
        <f t="shared" si="1"/>
        <v>35</v>
      </c>
      <c r="C43" s="21" t="s">
        <v>123</v>
      </c>
      <c r="D43" s="74">
        <v>43395</v>
      </c>
      <c r="E43" s="21" t="s">
        <v>246</v>
      </c>
      <c r="F43" s="61" t="s">
        <v>156</v>
      </c>
      <c r="G43" s="63"/>
      <c r="H43" s="61" t="s">
        <v>435</v>
      </c>
      <c r="I43" s="18" t="s">
        <v>414</v>
      </c>
      <c r="J43" s="71" t="s">
        <v>415</v>
      </c>
      <c r="K43" s="75" t="s">
        <v>425</v>
      </c>
      <c r="L43" s="73"/>
      <c r="M43" s="18"/>
    </row>
    <row r="44" spans="2:13" ht="27" x14ac:dyDescent="0.15">
      <c r="B44" s="61">
        <f t="shared" si="1"/>
        <v>36</v>
      </c>
      <c r="C44" s="21" t="s">
        <v>430</v>
      </c>
      <c r="D44" s="74">
        <v>43395</v>
      </c>
      <c r="E44" s="21" t="s">
        <v>246</v>
      </c>
      <c r="F44" s="61" t="s">
        <v>156</v>
      </c>
      <c r="G44" s="63"/>
      <c r="H44" s="61" t="s">
        <v>435</v>
      </c>
      <c r="I44" s="18" t="s">
        <v>414</v>
      </c>
      <c r="J44" s="71" t="s">
        <v>415</v>
      </c>
      <c r="K44" s="75" t="s">
        <v>426</v>
      </c>
      <c r="L44" s="73"/>
      <c r="M44" s="18"/>
    </row>
    <row r="45" spans="2:13" ht="67.5" x14ac:dyDescent="0.15">
      <c r="B45" s="61">
        <v>31</v>
      </c>
      <c r="C45" s="21" t="s">
        <v>123</v>
      </c>
      <c r="D45" s="74">
        <v>43400</v>
      </c>
      <c r="E45" s="21" t="s">
        <v>246</v>
      </c>
      <c r="F45" s="61" t="s">
        <v>156</v>
      </c>
      <c r="G45" s="63"/>
      <c r="H45" s="61" t="s">
        <v>435</v>
      </c>
      <c r="I45" s="18" t="s">
        <v>414</v>
      </c>
      <c r="J45" s="71" t="s">
        <v>415</v>
      </c>
      <c r="K45" s="75" t="s">
        <v>432</v>
      </c>
      <c r="L45" s="73"/>
      <c r="M45" s="18"/>
    </row>
    <row r="46" spans="2:13" ht="189" hidden="1" x14ac:dyDescent="0.15">
      <c r="B46" s="61">
        <f>B45+1</f>
        <v>32</v>
      </c>
      <c r="C46" s="21" t="s">
        <v>234</v>
      </c>
      <c r="D46" s="74">
        <v>43400</v>
      </c>
      <c r="E46" s="21" t="s">
        <v>246</v>
      </c>
      <c r="F46" s="61" t="s">
        <v>190</v>
      </c>
      <c r="G46" s="63">
        <v>43400</v>
      </c>
      <c r="H46" s="61" t="s">
        <v>413</v>
      </c>
      <c r="I46" s="18" t="s">
        <v>129</v>
      </c>
      <c r="J46" s="71" t="s">
        <v>434</v>
      </c>
      <c r="K46" s="75" t="s">
        <v>433</v>
      </c>
      <c r="L46" s="73"/>
      <c r="M46" s="18"/>
    </row>
    <row r="47" spans="2:13" ht="108" x14ac:dyDescent="0.15">
      <c r="B47" s="61">
        <f t="shared" ref="B47:B51" si="2">B46+1</f>
        <v>33</v>
      </c>
      <c r="C47" s="21" t="s">
        <v>123</v>
      </c>
      <c r="D47" s="74">
        <v>43400</v>
      </c>
      <c r="E47" s="21" t="s">
        <v>246</v>
      </c>
      <c r="F47" s="61" t="s">
        <v>169</v>
      </c>
      <c r="G47" s="63"/>
      <c r="H47" s="61" t="s">
        <v>435</v>
      </c>
      <c r="I47" s="18" t="s">
        <v>414</v>
      </c>
      <c r="J47" s="71" t="s">
        <v>415</v>
      </c>
      <c r="K47" s="75" t="s">
        <v>437</v>
      </c>
      <c r="L47" s="73" t="s">
        <v>438</v>
      </c>
      <c r="M47" s="18"/>
    </row>
    <row r="48" spans="2:13" ht="36.75" customHeight="1" x14ac:dyDescent="0.15">
      <c r="B48" s="61">
        <f t="shared" si="2"/>
        <v>34</v>
      </c>
      <c r="C48" s="21" t="s">
        <v>439</v>
      </c>
      <c r="D48" s="74">
        <v>43401</v>
      </c>
      <c r="E48" s="21" t="s">
        <v>260</v>
      </c>
      <c r="F48" s="61" t="s">
        <v>169</v>
      </c>
      <c r="G48" s="63"/>
      <c r="H48" s="61" t="s">
        <v>435</v>
      </c>
      <c r="I48" s="18" t="s">
        <v>128</v>
      </c>
      <c r="J48" s="71" t="s">
        <v>440</v>
      </c>
      <c r="K48" s="75" t="s">
        <v>441</v>
      </c>
      <c r="L48" s="73"/>
      <c r="M48" s="18"/>
    </row>
    <row r="49" spans="2:13" ht="108" x14ac:dyDescent="0.15">
      <c r="B49" s="61">
        <f t="shared" si="2"/>
        <v>35</v>
      </c>
      <c r="C49" s="21" t="s">
        <v>439</v>
      </c>
      <c r="D49" s="74">
        <v>43401</v>
      </c>
      <c r="E49" s="21" t="s">
        <v>260</v>
      </c>
      <c r="F49" s="61" t="s">
        <v>169</v>
      </c>
      <c r="G49" s="63"/>
      <c r="H49" s="61" t="s">
        <v>435</v>
      </c>
      <c r="I49" s="18" t="s">
        <v>128</v>
      </c>
      <c r="J49" s="71" t="s">
        <v>440</v>
      </c>
      <c r="K49" s="75" t="s">
        <v>442</v>
      </c>
      <c r="L49" s="73"/>
      <c r="M49" s="18"/>
    </row>
    <row r="50" spans="2:13" x14ac:dyDescent="0.15">
      <c r="B50" s="61">
        <f t="shared" si="2"/>
        <v>36</v>
      </c>
      <c r="C50" s="21" t="s">
        <v>439</v>
      </c>
      <c r="D50" s="74">
        <v>43401</v>
      </c>
      <c r="E50" s="21" t="s">
        <v>260</v>
      </c>
      <c r="F50" s="61" t="s">
        <v>169</v>
      </c>
      <c r="G50" s="63"/>
      <c r="H50" s="61" t="s">
        <v>435</v>
      </c>
      <c r="I50" s="18" t="s">
        <v>128</v>
      </c>
      <c r="J50" s="71" t="s">
        <v>440</v>
      </c>
      <c r="K50" s="75" t="s">
        <v>443</v>
      </c>
      <c r="L50" s="73"/>
      <c r="M50" s="18"/>
    </row>
    <row r="51" spans="2:13" ht="159" customHeight="1" x14ac:dyDescent="0.15">
      <c r="B51" s="61">
        <f t="shared" si="2"/>
        <v>37</v>
      </c>
      <c r="C51" s="21" t="s">
        <v>444</v>
      </c>
      <c r="D51" s="74">
        <v>43407</v>
      </c>
      <c r="E51" s="21" t="s">
        <v>260</v>
      </c>
      <c r="F51" s="61" t="s">
        <v>156</v>
      </c>
      <c r="G51" s="63"/>
      <c r="H51" s="61" t="s">
        <v>435</v>
      </c>
      <c r="I51" s="18" t="s">
        <v>129</v>
      </c>
      <c r="J51" s="71" t="s">
        <v>445</v>
      </c>
      <c r="K51" s="75" t="s">
        <v>446</v>
      </c>
      <c r="L51" s="73" t="s">
        <v>447</v>
      </c>
      <c r="M51" s="18"/>
    </row>
    <row r="52" spans="2:13" ht="148.5" x14ac:dyDescent="0.15">
      <c r="B52" s="61">
        <v>38</v>
      </c>
      <c r="C52" s="21" t="s">
        <v>234</v>
      </c>
      <c r="D52" s="74">
        <v>43407</v>
      </c>
      <c r="E52" s="21" t="s">
        <v>260</v>
      </c>
      <c r="F52" s="61" t="s">
        <v>156</v>
      </c>
      <c r="G52" s="63"/>
      <c r="H52" s="61" t="s">
        <v>435</v>
      </c>
      <c r="I52" s="18" t="s">
        <v>129</v>
      </c>
      <c r="J52" s="71" t="s">
        <v>448</v>
      </c>
      <c r="K52" s="75" t="s">
        <v>449</v>
      </c>
      <c r="L52" s="73"/>
      <c r="M52" s="18"/>
    </row>
    <row r="53" spans="2:13" ht="40.5" x14ac:dyDescent="0.15">
      <c r="B53" s="61">
        <v>39</v>
      </c>
      <c r="C53" s="21" t="s">
        <v>234</v>
      </c>
      <c r="D53" s="74">
        <v>43407</v>
      </c>
      <c r="E53" s="21" t="s">
        <v>260</v>
      </c>
      <c r="F53" s="61" t="s">
        <v>156</v>
      </c>
      <c r="G53" s="63"/>
      <c r="H53" s="61" t="s">
        <v>435</v>
      </c>
      <c r="I53" s="18" t="s">
        <v>129</v>
      </c>
      <c r="J53" s="71" t="s">
        <v>451</v>
      </c>
      <c r="K53" s="75" t="s">
        <v>450</v>
      </c>
      <c r="L53" s="73"/>
      <c r="M53" s="18"/>
    </row>
    <row r="54" spans="2:13" ht="81" x14ac:dyDescent="0.15">
      <c r="B54" s="61">
        <v>40</v>
      </c>
      <c r="C54" s="21" t="s">
        <v>234</v>
      </c>
      <c r="D54" s="74">
        <v>43414</v>
      </c>
      <c r="E54" s="21" t="s">
        <v>260</v>
      </c>
      <c r="F54" s="61" t="s">
        <v>156</v>
      </c>
      <c r="G54" s="63"/>
      <c r="H54" s="61" t="s">
        <v>435</v>
      </c>
      <c r="I54" s="18" t="s">
        <v>129</v>
      </c>
      <c r="J54" s="71" t="s">
        <v>451</v>
      </c>
      <c r="K54" s="75" t="s">
        <v>453</v>
      </c>
      <c r="L54" s="73"/>
      <c r="M54" s="18"/>
    </row>
    <row r="55" spans="2:13" ht="121.5" x14ac:dyDescent="0.15">
      <c r="B55" s="61">
        <v>41</v>
      </c>
      <c r="C55" s="21" t="s">
        <v>234</v>
      </c>
      <c r="D55" s="74">
        <v>43414</v>
      </c>
      <c r="E55" s="21" t="s">
        <v>184</v>
      </c>
      <c r="F55" s="61" t="s">
        <v>156</v>
      </c>
      <c r="G55" s="63"/>
      <c r="H55" s="61" t="s">
        <v>435</v>
      </c>
      <c r="I55" s="18" t="s">
        <v>455</v>
      </c>
      <c r="J55" s="18" t="s">
        <v>455</v>
      </c>
      <c r="K55" s="75" t="s">
        <v>454</v>
      </c>
      <c r="L55" s="73"/>
      <c r="M55" s="18"/>
    </row>
    <row r="56" spans="2:13" ht="54" x14ac:dyDescent="0.15">
      <c r="B56" s="61">
        <v>42</v>
      </c>
      <c r="C56" s="21" t="s">
        <v>234</v>
      </c>
      <c r="D56" s="74">
        <v>43427</v>
      </c>
      <c r="E56" s="21" t="s">
        <v>260</v>
      </c>
      <c r="F56" s="61" t="s">
        <v>156</v>
      </c>
      <c r="G56" s="63"/>
      <c r="H56" s="61" t="s">
        <v>435</v>
      </c>
      <c r="I56" s="18" t="s">
        <v>458</v>
      </c>
      <c r="J56" s="71" t="s">
        <v>462</v>
      </c>
      <c r="K56" s="75" t="s">
        <v>459</v>
      </c>
      <c r="L56" s="73"/>
      <c r="M56" s="18"/>
    </row>
    <row r="57" spans="2:13" ht="27" x14ac:dyDescent="0.15">
      <c r="B57" s="61">
        <v>43</v>
      </c>
      <c r="C57" s="21" t="s">
        <v>234</v>
      </c>
      <c r="D57" s="74">
        <v>43427</v>
      </c>
      <c r="E57" s="21" t="s">
        <v>260</v>
      </c>
      <c r="F57" s="61" t="s">
        <v>156</v>
      </c>
      <c r="G57" s="63"/>
      <c r="H57" s="61" t="s">
        <v>435</v>
      </c>
      <c r="I57" s="18" t="s">
        <v>458</v>
      </c>
      <c r="J57" s="71" t="s">
        <v>461</v>
      </c>
      <c r="K57" s="75" t="s">
        <v>460</v>
      </c>
      <c r="L57" s="73"/>
      <c r="M57" s="18"/>
    </row>
    <row r="58" spans="2:13" ht="27" x14ac:dyDescent="0.15">
      <c r="B58" s="61">
        <v>44</v>
      </c>
      <c r="C58" s="21" t="s">
        <v>234</v>
      </c>
      <c r="D58" s="74">
        <v>43427</v>
      </c>
      <c r="E58" s="21" t="s">
        <v>260</v>
      </c>
      <c r="F58" s="61" t="s">
        <v>156</v>
      </c>
      <c r="G58" s="63"/>
      <c r="H58" s="61" t="s">
        <v>435</v>
      </c>
      <c r="I58" s="18" t="s">
        <v>458</v>
      </c>
      <c r="J58" s="71" t="s">
        <v>464</v>
      </c>
      <c r="K58" s="75" t="s">
        <v>463</v>
      </c>
      <c r="L58" s="73"/>
      <c r="M58" s="18"/>
    </row>
    <row r="59" spans="2:13" x14ac:dyDescent="0.15">
      <c r="B59" s="61">
        <v>45</v>
      </c>
      <c r="C59" s="21" t="s">
        <v>234</v>
      </c>
      <c r="D59" s="74">
        <v>43427</v>
      </c>
      <c r="E59" s="21" t="s">
        <v>260</v>
      </c>
      <c r="F59" s="61" t="s">
        <v>156</v>
      </c>
      <c r="G59" s="63"/>
      <c r="H59" s="61" t="s">
        <v>435</v>
      </c>
      <c r="I59" s="18" t="s">
        <v>458</v>
      </c>
      <c r="J59" s="71" t="s">
        <v>464</v>
      </c>
      <c r="K59" s="75" t="s">
        <v>465</v>
      </c>
      <c r="L59" s="73"/>
      <c r="M59" s="18"/>
    </row>
    <row r="60" spans="2:13" x14ac:dyDescent="0.15">
      <c r="B60" s="61">
        <v>46</v>
      </c>
      <c r="C60" s="21" t="s">
        <v>234</v>
      </c>
      <c r="D60" s="74">
        <v>43427</v>
      </c>
      <c r="E60" s="21" t="s">
        <v>260</v>
      </c>
      <c r="F60" s="61" t="s">
        <v>156</v>
      </c>
      <c r="G60" s="63"/>
      <c r="H60" s="61" t="s">
        <v>435</v>
      </c>
      <c r="I60" s="18" t="s">
        <v>128</v>
      </c>
      <c r="J60" s="71" t="s">
        <v>467</v>
      </c>
      <c r="K60" s="75" t="s">
        <v>466</v>
      </c>
      <c r="L60" s="73"/>
      <c r="M60" s="18"/>
    </row>
    <row r="61" spans="2:13" ht="189" x14ac:dyDescent="0.15">
      <c r="B61" s="61">
        <v>47</v>
      </c>
      <c r="C61" s="21" t="s">
        <v>234</v>
      </c>
      <c r="D61" s="74">
        <v>43435</v>
      </c>
      <c r="E61" s="21" t="s">
        <v>260</v>
      </c>
      <c r="F61" s="61" t="s">
        <v>156</v>
      </c>
      <c r="G61" s="63"/>
      <c r="H61" s="61" t="s">
        <v>435</v>
      </c>
      <c r="I61" s="18" t="s">
        <v>129</v>
      </c>
      <c r="J61" s="71" t="s">
        <v>468</v>
      </c>
      <c r="K61" s="75" t="s">
        <v>469</v>
      </c>
      <c r="L61" s="73"/>
      <c r="M61" s="18"/>
    </row>
    <row r="62" spans="2:13" ht="40.5" x14ac:dyDescent="0.15">
      <c r="B62" s="61">
        <v>48</v>
      </c>
      <c r="C62" s="21" t="s">
        <v>234</v>
      </c>
      <c r="D62" s="74">
        <v>43450</v>
      </c>
      <c r="E62" s="21" t="s">
        <v>260</v>
      </c>
      <c r="F62" s="61" t="s">
        <v>156</v>
      </c>
      <c r="G62" s="63"/>
      <c r="H62" s="61" t="s">
        <v>435</v>
      </c>
      <c r="I62" s="18" t="s">
        <v>129</v>
      </c>
      <c r="J62" s="71" t="s">
        <v>470</v>
      </c>
      <c r="K62" s="75" t="s">
        <v>471</v>
      </c>
      <c r="L62" s="73"/>
      <c r="M62" s="18"/>
    </row>
    <row r="63" spans="2:13" ht="40.5" x14ac:dyDescent="0.15">
      <c r="B63" s="61">
        <v>49</v>
      </c>
      <c r="C63" s="21" t="s">
        <v>234</v>
      </c>
      <c r="D63" s="74">
        <v>43457</v>
      </c>
      <c r="E63" s="21" t="s">
        <v>260</v>
      </c>
      <c r="F63" s="61" t="s">
        <v>156</v>
      </c>
      <c r="G63" s="63"/>
      <c r="H63" s="61" t="s">
        <v>435</v>
      </c>
      <c r="I63" s="18" t="s">
        <v>129</v>
      </c>
      <c r="J63" s="71" t="s">
        <v>470</v>
      </c>
      <c r="K63" s="75" t="s">
        <v>472</v>
      </c>
      <c r="L63" s="73"/>
      <c r="M63" s="18"/>
    </row>
    <row r="64" spans="2:13" ht="81" x14ac:dyDescent="0.15">
      <c r="B64" s="61">
        <v>50</v>
      </c>
      <c r="C64" s="21" t="s">
        <v>234</v>
      </c>
      <c r="D64" s="74">
        <v>43464</v>
      </c>
      <c r="E64" s="21" t="s">
        <v>260</v>
      </c>
      <c r="F64" s="61" t="s">
        <v>156</v>
      </c>
      <c r="G64" s="63"/>
      <c r="H64" s="61" t="s">
        <v>435</v>
      </c>
      <c r="I64" s="18" t="s">
        <v>129</v>
      </c>
      <c r="J64" s="71" t="s">
        <v>474</v>
      </c>
      <c r="K64" s="75" t="s">
        <v>473</v>
      </c>
      <c r="L64" s="73"/>
      <c r="M64" s="18"/>
    </row>
    <row r="65" spans="2:13" ht="67.5" x14ac:dyDescent="0.15">
      <c r="B65" s="61">
        <v>51</v>
      </c>
      <c r="C65" s="21" t="s">
        <v>234</v>
      </c>
      <c r="D65" s="74">
        <v>43464</v>
      </c>
      <c r="E65" s="21" t="s">
        <v>260</v>
      </c>
      <c r="F65" s="61" t="s">
        <v>156</v>
      </c>
      <c r="G65" s="63"/>
      <c r="H65" s="61" t="s">
        <v>435</v>
      </c>
      <c r="I65" s="18" t="s">
        <v>129</v>
      </c>
      <c r="J65" s="71" t="s">
        <v>474</v>
      </c>
      <c r="K65" s="75" t="s">
        <v>475</v>
      </c>
      <c r="L65" s="73"/>
      <c r="M65" s="18"/>
    </row>
    <row r="66" spans="2:13" ht="54" x14ac:dyDescent="0.15">
      <c r="B66" s="61">
        <v>52</v>
      </c>
      <c r="C66" s="21" t="s">
        <v>234</v>
      </c>
      <c r="D66" s="74">
        <v>43466</v>
      </c>
      <c r="E66" s="21" t="s">
        <v>260</v>
      </c>
      <c r="F66" s="61" t="s">
        <v>156</v>
      </c>
      <c r="G66" s="63"/>
      <c r="H66" s="61" t="s">
        <v>435</v>
      </c>
      <c r="I66" s="18" t="s">
        <v>129</v>
      </c>
      <c r="J66" s="71" t="s">
        <v>536</v>
      </c>
      <c r="K66" s="75" t="s">
        <v>537</v>
      </c>
      <c r="L66" s="73"/>
      <c r="M66" s="18"/>
    </row>
    <row r="67" spans="2:13" x14ac:dyDescent="0.15">
      <c r="B67" s="61"/>
      <c r="C67" s="21"/>
      <c r="D67" s="74"/>
      <c r="E67" s="21"/>
      <c r="F67" s="61"/>
      <c r="G67" s="63"/>
      <c r="H67" s="61"/>
      <c r="I67" s="18"/>
      <c r="J67" s="71"/>
      <c r="K67" s="75"/>
      <c r="L67" s="73"/>
      <c r="M67" s="18"/>
    </row>
    <row r="68" spans="2:13" x14ac:dyDescent="0.15">
      <c r="B68" s="61"/>
      <c r="C68" s="21"/>
      <c r="D68" s="74"/>
      <c r="E68" s="21"/>
      <c r="F68" s="61"/>
      <c r="G68" s="63"/>
      <c r="H68" s="61"/>
      <c r="I68" s="18"/>
      <c r="J68" s="71"/>
      <c r="K68" s="75"/>
      <c r="L68" s="73"/>
      <c r="M68" s="18"/>
    </row>
    <row r="69" spans="2:13" x14ac:dyDescent="0.15">
      <c r="B69" s="61"/>
      <c r="C69" s="21"/>
      <c r="D69" s="74"/>
      <c r="E69" s="21"/>
      <c r="F69" s="61"/>
      <c r="G69" s="63"/>
      <c r="H69" s="61"/>
      <c r="I69" s="18"/>
      <c r="J69" s="71"/>
      <c r="K69" s="75"/>
      <c r="L69" s="73"/>
      <c r="M69" s="18"/>
    </row>
    <row r="70" spans="2:13" x14ac:dyDescent="0.15">
      <c r="B70" s="61"/>
      <c r="C70" s="21"/>
      <c r="D70" s="74"/>
      <c r="E70" s="21"/>
      <c r="F70" s="61"/>
      <c r="G70" s="63"/>
      <c r="H70" s="61"/>
      <c r="I70" s="18"/>
      <c r="J70" s="71"/>
      <c r="K70" s="75"/>
      <c r="L70" s="73"/>
      <c r="M70" s="18"/>
    </row>
    <row r="71" spans="2:13" x14ac:dyDescent="0.15">
      <c r="B71" s="61"/>
      <c r="C71" s="21"/>
      <c r="D71" s="74"/>
      <c r="E71" s="21"/>
      <c r="F71" s="61"/>
      <c r="G71" s="63"/>
      <c r="H71" s="61"/>
      <c r="I71" s="18"/>
      <c r="J71" s="71"/>
      <c r="K71" s="75"/>
      <c r="L71" s="73"/>
      <c r="M71" s="18"/>
    </row>
    <row r="72" spans="2:13" x14ac:dyDescent="0.15">
      <c r="B72" s="61"/>
      <c r="C72" s="21"/>
      <c r="D72" s="74"/>
      <c r="E72" s="21"/>
      <c r="F72" s="61"/>
      <c r="G72" s="63"/>
      <c r="H72" s="61"/>
      <c r="I72" s="18"/>
      <c r="J72" s="71"/>
      <c r="K72" s="75"/>
      <c r="L72" s="73"/>
      <c r="M72" s="18"/>
    </row>
    <row r="73" spans="2:13" x14ac:dyDescent="0.15">
      <c r="B73" s="61"/>
      <c r="C73" s="21"/>
      <c r="D73" s="74"/>
      <c r="E73" s="21"/>
      <c r="F73" s="61"/>
      <c r="G73" s="63"/>
      <c r="H73" s="61"/>
      <c r="I73" s="18"/>
      <c r="J73" s="71"/>
      <c r="K73" s="75"/>
      <c r="L73" s="73"/>
      <c r="M73" s="18"/>
    </row>
    <row r="74" spans="2:13" x14ac:dyDescent="0.15">
      <c r="B74" s="61"/>
      <c r="C74" s="21"/>
      <c r="D74" s="74"/>
      <c r="E74" s="21"/>
      <c r="F74" s="61"/>
      <c r="G74" s="63"/>
      <c r="H74" s="61"/>
      <c r="I74" s="18"/>
      <c r="J74" s="71"/>
      <c r="K74" s="75"/>
      <c r="L74" s="73"/>
      <c r="M74" s="18"/>
    </row>
    <row r="75" spans="2:13" x14ac:dyDescent="0.15">
      <c r="B75" s="61"/>
      <c r="C75" s="21"/>
      <c r="D75" s="74"/>
      <c r="E75" s="21"/>
      <c r="F75" s="61"/>
      <c r="G75" s="63"/>
      <c r="H75" s="61"/>
      <c r="I75" s="18"/>
      <c r="J75" s="71"/>
      <c r="K75" s="75"/>
      <c r="L75" s="73"/>
      <c r="M75" s="18"/>
    </row>
    <row r="76" spans="2:13" x14ac:dyDescent="0.15">
      <c r="B76" s="61"/>
      <c r="C76" s="21"/>
      <c r="D76" s="74"/>
      <c r="E76" s="21"/>
      <c r="F76" s="61"/>
      <c r="G76" s="63"/>
      <c r="H76" s="61"/>
      <c r="I76" s="18"/>
      <c r="J76" s="71"/>
      <c r="K76" s="75"/>
      <c r="L76" s="73"/>
      <c r="M76" s="18"/>
    </row>
    <row r="77" spans="2:13" x14ac:dyDescent="0.15">
      <c r="B77" s="61"/>
      <c r="C77" s="21"/>
      <c r="D77" s="74"/>
      <c r="E77" s="21"/>
      <c r="F77" s="61"/>
      <c r="G77" s="63"/>
      <c r="H77" s="61"/>
      <c r="I77" s="18"/>
      <c r="J77" s="71"/>
      <c r="K77" s="75"/>
      <c r="L77" s="73"/>
      <c r="M77" s="18"/>
    </row>
    <row r="78" spans="2:13" x14ac:dyDescent="0.15">
      <c r="B78" s="61"/>
      <c r="C78" s="21"/>
      <c r="D78" s="74"/>
      <c r="E78" s="21"/>
      <c r="F78" s="61"/>
      <c r="G78" s="63"/>
      <c r="H78" s="61"/>
      <c r="I78" s="18"/>
      <c r="J78" s="71"/>
      <c r="K78" s="75"/>
      <c r="L78" s="73"/>
      <c r="M78" s="18"/>
    </row>
    <row r="79" spans="2:13" x14ac:dyDescent="0.15">
      <c r="B79" s="61"/>
      <c r="C79" s="21"/>
      <c r="D79" s="74"/>
      <c r="E79" s="21"/>
      <c r="F79" s="61"/>
      <c r="G79" s="63"/>
      <c r="H79" s="61"/>
      <c r="I79" s="18"/>
      <c r="J79" s="71"/>
      <c r="K79" s="75"/>
      <c r="L79" s="73"/>
      <c r="M79" s="18"/>
    </row>
    <row r="80" spans="2:13" x14ac:dyDescent="0.15">
      <c r="B80" s="61"/>
      <c r="C80" s="21"/>
      <c r="D80" s="74"/>
      <c r="E80" s="21"/>
      <c r="F80" s="61"/>
      <c r="G80" s="63"/>
      <c r="H80" s="61"/>
      <c r="I80" s="18"/>
      <c r="J80" s="71"/>
      <c r="K80" s="75"/>
      <c r="L80" s="73"/>
      <c r="M80" s="18"/>
    </row>
    <row r="81" spans="2:13" x14ac:dyDescent="0.15">
      <c r="B81" s="61"/>
      <c r="C81" s="21"/>
      <c r="D81" s="74"/>
      <c r="E81" s="21"/>
      <c r="F81" s="61"/>
      <c r="G81" s="63"/>
      <c r="H81" s="61"/>
      <c r="I81" s="18"/>
      <c r="J81" s="71"/>
      <c r="K81" s="75"/>
      <c r="L81" s="73"/>
      <c r="M81" s="18"/>
    </row>
    <row r="82" spans="2:13" x14ac:dyDescent="0.15">
      <c r="B82" s="61"/>
      <c r="C82" s="21"/>
      <c r="D82" s="74"/>
      <c r="E82" s="21"/>
      <c r="F82" s="61"/>
      <c r="G82" s="63"/>
      <c r="H82" s="61"/>
      <c r="I82" s="18"/>
      <c r="J82" s="71"/>
      <c r="K82" s="75"/>
      <c r="L82" s="73"/>
      <c r="M82" s="18"/>
    </row>
    <row r="83" spans="2:13" x14ac:dyDescent="0.15">
      <c r="B83" s="61"/>
      <c r="C83" s="21"/>
      <c r="D83" s="74"/>
      <c r="E83" s="21"/>
      <c r="F83" s="61"/>
      <c r="G83" s="63"/>
      <c r="H83" s="61"/>
      <c r="I83" s="18"/>
      <c r="J83" s="71"/>
      <c r="K83" s="75"/>
      <c r="L83" s="73"/>
      <c r="M83" s="18"/>
    </row>
    <row r="84" spans="2:13" x14ac:dyDescent="0.15">
      <c r="B84" s="61"/>
      <c r="C84" s="21"/>
      <c r="D84" s="74"/>
      <c r="E84" s="21"/>
      <c r="F84" s="61"/>
      <c r="G84" s="63"/>
      <c r="H84" s="61"/>
      <c r="I84" s="18"/>
      <c r="J84" s="71"/>
      <c r="K84" s="75"/>
      <c r="L84" s="73"/>
      <c r="M84" s="18"/>
    </row>
    <row r="85" spans="2:13" x14ac:dyDescent="0.15">
      <c r="B85" s="61"/>
      <c r="C85" s="21"/>
      <c r="D85" s="74"/>
      <c r="E85" s="21"/>
      <c r="F85" s="61"/>
      <c r="G85" s="63"/>
      <c r="H85" s="61"/>
      <c r="I85" s="18"/>
      <c r="J85" s="71"/>
      <c r="K85" s="75"/>
      <c r="L85" s="73"/>
      <c r="M85" s="18"/>
    </row>
    <row r="86" spans="2:13" x14ac:dyDescent="0.15">
      <c r="B86" s="61"/>
      <c r="C86" s="21"/>
      <c r="D86" s="74"/>
      <c r="E86" s="21"/>
      <c r="F86" s="61"/>
      <c r="G86" s="63"/>
      <c r="H86" s="61"/>
      <c r="I86" s="18"/>
      <c r="J86" s="71"/>
      <c r="K86" s="75"/>
      <c r="L86" s="73"/>
      <c r="M86" s="18"/>
    </row>
    <row r="87" spans="2:13" x14ac:dyDescent="0.15">
      <c r="B87" s="61"/>
      <c r="C87" s="21"/>
      <c r="D87" s="74"/>
      <c r="E87" s="21"/>
      <c r="F87" s="61"/>
      <c r="G87" s="63"/>
      <c r="H87" s="61"/>
      <c r="I87" s="18"/>
      <c r="J87" s="71"/>
      <c r="K87" s="75"/>
      <c r="L87" s="73"/>
      <c r="M87" s="18"/>
    </row>
    <row r="88" spans="2:13" x14ac:dyDescent="0.15">
      <c r="B88" s="61"/>
      <c r="C88" s="21"/>
      <c r="D88" s="74"/>
      <c r="E88" s="21"/>
      <c r="F88" s="61"/>
      <c r="G88" s="63"/>
      <c r="H88" s="61"/>
      <c r="I88" s="18"/>
      <c r="J88" s="71"/>
      <c r="K88" s="75"/>
      <c r="L88" s="73"/>
      <c r="M88" s="18"/>
    </row>
    <row r="89" spans="2:13" x14ac:dyDescent="0.15">
      <c r="B89" s="61"/>
      <c r="C89" s="21"/>
      <c r="D89" s="74"/>
      <c r="E89" s="21"/>
      <c r="F89" s="61"/>
      <c r="G89" s="63"/>
      <c r="H89" s="61"/>
      <c r="I89" s="18"/>
      <c r="J89" s="71"/>
      <c r="K89" s="75"/>
      <c r="L89" s="73"/>
      <c r="M89" s="18"/>
    </row>
    <row r="90" spans="2:13" x14ac:dyDescent="0.15">
      <c r="B90" s="61"/>
      <c r="C90" s="21"/>
      <c r="D90" s="74"/>
      <c r="E90" s="21"/>
      <c r="F90" s="61"/>
      <c r="G90" s="63"/>
      <c r="H90" s="61"/>
      <c r="I90" s="18"/>
      <c r="J90" s="71"/>
      <c r="K90" s="75"/>
      <c r="L90" s="73"/>
      <c r="M90" s="18"/>
    </row>
    <row r="91" spans="2:13" x14ac:dyDescent="0.15">
      <c r="B91" s="61"/>
      <c r="C91" s="21"/>
      <c r="D91" s="74"/>
      <c r="E91" s="21"/>
      <c r="F91" s="61"/>
      <c r="G91" s="63"/>
      <c r="H91" s="61"/>
      <c r="I91" s="18"/>
      <c r="J91" s="71"/>
      <c r="K91" s="75"/>
      <c r="L91" s="73"/>
      <c r="M91" s="18"/>
    </row>
    <row r="92" spans="2:13" x14ac:dyDescent="0.15">
      <c r="B92" s="61"/>
      <c r="C92" s="21"/>
      <c r="D92" s="74"/>
      <c r="E92" s="21"/>
      <c r="F92" s="61"/>
      <c r="G92" s="63"/>
      <c r="H92" s="61"/>
      <c r="I92" s="18"/>
      <c r="J92" s="71"/>
      <c r="K92" s="75"/>
      <c r="L92" s="73"/>
      <c r="M92" s="18"/>
    </row>
    <row r="93" spans="2:13" x14ac:dyDescent="0.15">
      <c r="B93" s="61"/>
      <c r="C93" s="21"/>
      <c r="D93" s="74"/>
      <c r="E93" s="21"/>
      <c r="F93" s="61"/>
      <c r="G93" s="63"/>
      <c r="H93" s="61"/>
      <c r="I93" s="18"/>
      <c r="J93" s="71"/>
      <c r="K93" s="75"/>
      <c r="L93" s="73"/>
      <c r="M93" s="18"/>
    </row>
    <row r="94" spans="2:13" x14ac:dyDescent="0.15">
      <c r="B94" s="61"/>
      <c r="C94" s="21"/>
      <c r="D94" s="74"/>
      <c r="E94" s="21"/>
      <c r="F94" s="61"/>
      <c r="G94" s="63"/>
      <c r="H94" s="61"/>
      <c r="I94" s="18"/>
      <c r="J94" s="71"/>
      <c r="K94" s="75"/>
      <c r="L94" s="73"/>
      <c r="M94" s="18"/>
    </row>
    <row r="95" spans="2:13" x14ac:dyDescent="0.15">
      <c r="B95" s="61"/>
      <c r="C95" s="21"/>
      <c r="D95" s="74"/>
      <c r="E95" s="21"/>
      <c r="F95" s="61"/>
      <c r="G95" s="63"/>
      <c r="H95" s="61"/>
      <c r="I95" s="18"/>
      <c r="J95" s="71"/>
      <c r="K95" s="75"/>
      <c r="L95" s="73"/>
      <c r="M95" s="18"/>
    </row>
    <row r="96" spans="2:13" x14ac:dyDescent="0.15">
      <c r="B96" s="61"/>
      <c r="C96" s="21"/>
      <c r="D96" s="74"/>
      <c r="E96" s="21"/>
      <c r="F96" s="61"/>
      <c r="G96" s="63"/>
      <c r="H96" s="61"/>
      <c r="I96" s="18"/>
      <c r="J96" s="71"/>
      <c r="K96" s="75"/>
      <c r="L96" s="73"/>
      <c r="M96" s="18"/>
    </row>
    <row r="97" spans="1:13" x14ac:dyDescent="0.15">
      <c r="B97" s="61"/>
      <c r="C97" s="21"/>
      <c r="D97" s="74"/>
      <c r="E97" s="21"/>
      <c r="F97" s="61"/>
      <c r="G97" s="63"/>
      <c r="H97" s="61"/>
      <c r="I97" s="18"/>
      <c r="J97" s="71"/>
      <c r="K97" s="75"/>
      <c r="L97" s="73"/>
      <c r="M97" s="18"/>
    </row>
    <row r="98" spans="1:13" x14ac:dyDescent="0.15">
      <c r="B98" s="61"/>
      <c r="C98" s="21"/>
      <c r="D98" s="74"/>
      <c r="E98" s="21"/>
      <c r="F98" s="61"/>
      <c r="G98" s="63"/>
      <c r="H98" s="61"/>
      <c r="I98" s="18"/>
      <c r="J98" s="71"/>
      <c r="K98" s="75"/>
      <c r="L98" s="73"/>
      <c r="M98" s="18"/>
    </row>
    <row r="99" spans="1:13" x14ac:dyDescent="0.15">
      <c r="B99" s="61"/>
      <c r="C99" s="21"/>
      <c r="D99" s="74"/>
      <c r="E99" s="21"/>
      <c r="F99" s="61"/>
      <c r="G99" s="63"/>
      <c r="H99" s="61"/>
      <c r="I99" s="18"/>
      <c r="J99" s="71"/>
      <c r="K99" s="75"/>
      <c r="L99" s="73"/>
      <c r="M99" s="18"/>
    </row>
    <row r="100" spans="1:13" x14ac:dyDescent="0.15">
      <c r="B100" s="61"/>
      <c r="C100" s="21"/>
      <c r="D100" s="18"/>
      <c r="E100" s="21"/>
      <c r="F100" s="21"/>
      <c r="G100" s="21"/>
      <c r="H100" s="21"/>
      <c r="I100" s="21"/>
      <c r="J100" s="71"/>
      <c r="K100" s="61"/>
      <c r="L100" s="18"/>
      <c r="M100" s="18"/>
    </row>
    <row r="101" spans="1:13" x14ac:dyDescent="0.15">
      <c r="A101" t="s">
        <v>421</v>
      </c>
      <c r="B101" t="s">
        <v>421</v>
      </c>
      <c r="C101" t="s">
        <v>421</v>
      </c>
      <c r="D101" t="s">
        <v>421</v>
      </c>
      <c r="E101" t="s">
        <v>421</v>
      </c>
      <c r="F101" t="s">
        <v>421</v>
      </c>
      <c r="G101" t="s">
        <v>421</v>
      </c>
      <c r="H101" t="s">
        <v>421</v>
      </c>
      <c r="I101" t="s">
        <v>421</v>
      </c>
      <c r="J101" t="s">
        <v>421</v>
      </c>
      <c r="K101" t="s">
        <v>421</v>
      </c>
      <c r="L101" t="s">
        <v>421</v>
      </c>
      <c r="M101" t="s">
        <v>421</v>
      </c>
    </row>
    <row r="106" spans="1:13" x14ac:dyDescent="0.15">
      <c r="C106" t="s">
        <v>263</v>
      </c>
    </row>
    <row r="107" spans="1:13" x14ac:dyDescent="0.15">
      <c r="D107" t="s">
        <v>30</v>
      </c>
    </row>
    <row r="108" spans="1:13" x14ac:dyDescent="0.15">
      <c r="C108" t="s">
        <v>264</v>
      </c>
      <c r="D108" s="15">
        <v>8</v>
      </c>
    </row>
    <row r="109" spans="1:13" x14ac:dyDescent="0.15">
      <c r="C109" t="s">
        <v>265</v>
      </c>
      <c r="D109" s="15">
        <v>4</v>
      </c>
    </row>
    <row r="110" spans="1:13" x14ac:dyDescent="0.15">
      <c r="C110" t="s">
        <v>264</v>
      </c>
      <c r="D110" s="15">
        <v>8</v>
      </c>
    </row>
    <row r="111" spans="1:13" x14ac:dyDescent="0.15">
      <c r="C111" t="s">
        <v>266</v>
      </c>
      <c r="D111" s="15">
        <v>3</v>
      </c>
    </row>
    <row r="112" spans="1:13" x14ac:dyDescent="0.15">
      <c r="C112" t="s">
        <v>125</v>
      </c>
      <c r="D112" s="15">
        <f>SUM(D108:D111)</f>
        <v>23</v>
      </c>
    </row>
    <row r="113" spans="3:4" x14ac:dyDescent="0.15">
      <c r="D113" s="15"/>
    </row>
    <row r="114" spans="3:4" x14ac:dyDescent="0.15">
      <c r="C114" t="s">
        <v>267</v>
      </c>
      <c r="D114" s="15">
        <v>1.3</v>
      </c>
    </row>
    <row r="115" spans="3:4" x14ac:dyDescent="0.15">
      <c r="D115" s="15"/>
    </row>
    <row r="116" spans="3:4" x14ac:dyDescent="0.15">
      <c r="C116" t="s">
        <v>268</v>
      </c>
      <c r="D116" s="15">
        <f>D112*D114</f>
        <v>29.900000000000002</v>
      </c>
    </row>
    <row r="117" spans="3:4" x14ac:dyDescent="0.15">
      <c r="C117" t="s">
        <v>269</v>
      </c>
      <c r="D117" s="15">
        <f>ROUND(D116/6,1)</f>
        <v>5</v>
      </c>
    </row>
    <row r="118" spans="3:4" x14ac:dyDescent="0.15">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214" priority="243">
      <formula>$F8="完了"</formula>
    </cfRule>
  </conditionalFormatting>
  <conditionalFormatting sqref="G8:G28">
    <cfRule type="expression" dxfId="213" priority="242">
      <formula>$F8="完了"</formula>
    </cfRule>
  </conditionalFormatting>
  <conditionalFormatting sqref="H100">
    <cfRule type="expression" dxfId="212" priority="241">
      <formula>$F100="完了"</formula>
    </cfRule>
  </conditionalFormatting>
  <conditionalFormatting sqref="B29">
    <cfRule type="expression" dxfId="211" priority="240">
      <formula>$F29="完了"</formula>
    </cfRule>
  </conditionalFormatting>
  <conditionalFormatting sqref="G29">
    <cfRule type="expression" dxfId="210" priority="239">
      <formula>$F29="完了"</formula>
    </cfRule>
  </conditionalFormatting>
  <conditionalFormatting sqref="G30">
    <cfRule type="expression" dxfId="209" priority="232">
      <formula>$F30="完了"</formula>
    </cfRule>
  </conditionalFormatting>
  <conditionalFormatting sqref="C29">
    <cfRule type="expression" dxfId="208" priority="238">
      <formula>$F29="完了"</formula>
    </cfRule>
  </conditionalFormatting>
  <conditionalFormatting sqref="F28">
    <cfRule type="expression" dxfId="207" priority="236">
      <formula>$F28="完了"</formula>
    </cfRule>
  </conditionalFormatting>
  <conditionalFormatting sqref="I100">
    <cfRule type="expression" dxfId="206" priority="235">
      <formula>$F100="完了"</formula>
    </cfRule>
  </conditionalFormatting>
  <conditionalFormatting sqref="I29">
    <cfRule type="expression" dxfId="205" priority="234">
      <formula>$F29="完了"</formula>
    </cfRule>
  </conditionalFormatting>
  <conditionalFormatting sqref="B30">
    <cfRule type="expression" dxfId="204" priority="233">
      <formula>$F30="完了"</formula>
    </cfRule>
  </conditionalFormatting>
  <conditionalFormatting sqref="H30">
    <cfRule type="expression" dxfId="203" priority="231">
      <formula>$F30="完了"</formula>
    </cfRule>
  </conditionalFormatting>
  <conditionalFormatting sqref="I30">
    <cfRule type="expression" dxfId="202" priority="230">
      <formula>$F30="完了"</formula>
    </cfRule>
  </conditionalFormatting>
  <conditionalFormatting sqref="C30">
    <cfRule type="expression" dxfId="201" priority="229">
      <formula>$F30="完了"</formula>
    </cfRule>
  </conditionalFormatting>
  <conditionalFormatting sqref="D8:D30 D100">
    <cfRule type="expression" dxfId="200" priority="228">
      <formula>$F8="完了"</formula>
    </cfRule>
  </conditionalFormatting>
  <conditionalFormatting sqref="E31 J31:M31">
    <cfRule type="expression" dxfId="199" priority="227">
      <formula>$F31="完了"</formula>
    </cfRule>
  </conditionalFormatting>
  <conditionalFormatting sqref="B31">
    <cfRule type="expression" dxfId="198" priority="226">
      <formula>$F31="完了"</formula>
    </cfRule>
  </conditionalFormatting>
  <conditionalFormatting sqref="G31">
    <cfRule type="expression" dxfId="197" priority="225">
      <formula>$F31="完了"</formula>
    </cfRule>
  </conditionalFormatting>
  <conditionalFormatting sqref="B33:B37">
    <cfRule type="expression" dxfId="196" priority="220">
      <formula>$F33="完了"</formula>
    </cfRule>
  </conditionalFormatting>
  <conditionalFormatting sqref="I31">
    <cfRule type="expression" dxfId="195" priority="223">
      <formula>$F31="完了"</formula>
    </cfRule>
  </conditionalFormatting>
  <conditionalFormatting sqref="D31">
    <cfRule type="expression" dxfId="194" priority="222">
      <formula>$F31="完了"</formula>
    </cfRule>
  </conditionalFormatting>
  <conditionalFormatting sqref="J34:M35 L33:M33 K36:M37 E34:F35">
    <cfRule type="expression" dxfId="193" priority="221">
      <formula>$F33="完了"</formula>
    </cfRule>
  </conditionalFormatting>
  <conditionalFormatting sqref="G34:G36">
    <cfRule type="expression" dxfId="192" priority="219">
      <formula>$F34="完了"</formula>
    </cfRule>
  </conditionalFormatting>
  <conditionalFormatting sqref="G33">
    <cfRule type="expression" dxfId="191" priority="205">
      <formula>$F33="完了"</formula>
    </cfRule>
  </conditionalFormatting>
  <conditionalFormatting sqref="I34:I35">
    <cfRule type="expression" dxfId="190" priority="217">
      <formula>$F34="完了"</formula>
    </cfRule>
  </conditionalFormatting>
  <conditionalFormatting sqref="C34:C37">
    <cfRule type="expression" dxfId="189" priority="216">
      <formula>$F34="完了"</formula>
    </cfRule>
  </conditionalFormatting>
  <conditionalFormatting sqref="D34:D35">
    <cfRule type="expression" dxfId="188" priority="215">
      <formula>$F34="完了"</formula>
    </cfRule>
  </conditionalFormatting>
  <conditionalFormatting sqref="C31">
    <cfRule type="expression" dxfId="187" priority="214">
      <formula>$F31="完了"</formula>
    </cfRule>
  </conditionalFormatting>
  <conditionalFormatting sqref="E32:F32 J32:K32 M32">
    <cfRule type="expression" dxfId="186" priority="213">
      <formula>$F32="完了"</formula>
    </cfRule>
  </conditionalFormatting>
  <conditionalFormatting sqref="B32">
    <cfRule type="expression" dxfId="185" priority="212">
      <formula>$F32="完了"</formula>
    </cfRule>
  </conditionalFormatting>
  <conditionalFormatting sqref="G32">
    <cfRule type="expression" dxfId="184" priority="211">
      <formula>$F32="完了"</formula>
    </cfRule>
  </conditionalFormatting>
  <conditionalFormatting sqref="C32">
    <cfRule type="expression" dxfId="183" priority="207">
      <formula>$F32="完了"</formula>
    </cfRule>
  </conditionalFormatting>
  <conditionalFormatting sqref="I32">
    <cfRule type="expression" dxfId="182" priority="209">
      <formula>$F32="完了"</formula>
    </cfRule>
  </conditionalFormatting>
  <conditionalFormatting sqref="D32">
    <cfRule type="expression" dxfId="181" priority="208">
      <formula>$F32="完了"</formula>
    </cfRule>
  </conditionalFormatting>
  <conditionalFormatting sqref="E33:F33 J33:K33">
    <cfRule type="expression" dxfId="180" priority="206">
      <formula>$F33="完了"</formula>
    </cfRule>
  </conditionalFormatting>
  <conditionalFormatting sqref="D33">
    <cfRule type="expression" dxfId="179" priority="202">
      <formula>$F33="完了"</formula>
    </cfRule>
  </conditionalFormatting>
  <conditionalFormatting sqref="I33">
    <cfRule type="expression" dxfId="178" priority="203">
      <formula>$F33="完了"</formula>
    </cfRule>
  </conditionalFormatting>
  <conditionalFormatting sqref="C33">
    <cfRule type="expression" dxfId="177" priority="201">
      <formula>$F33="完了"</formula>
    </cfRule>
  </conditionalFormatting>
  <conditionalFormatting sqref="L32">
    <cfRule type="expression" dxfId="176" priority="200">
      <formula>$F32="完了"</formula>
    </cfRule>
  </conditionalFormatting>
  <conditionalFormatting sqref="H29">
    <cfRule type="expression" dxfId="175" priority="199">
      <formula>$F29="完了"</formula>
    </cfRule>
  </conditionalFormatting>
  <conditionalFormatting sqref="H32">
    <cfRule type="expression" dxfId="174" priority="197">
      <formula>$F32="完了"</formula>
    </cfRule>
  </conditionalFormatting>
  <conditionalFormatting sqref="H31">
    <cfRule type="expression" dxfId="173" priority="195">
      <formula>$F31="完了"</formula>
    </cfRule>
  </conditionalFormatting>
  <conditionalFormatting sqref="J36">
    <cfRule type="expression" dxfId="172" priority="192">
      <formula>$F36="完了"</formula>
    </cfRule>
  </conditionalFormatting>
  <conditionalFormatting sqref="I36">
    <cfRule type="expression" dxfId="171" priority="191">
      <formula>$F36="完了"</formula>
    </cfRule>
  </conditionalFormatting>
  <conditionalFormatting sqref="F36">
    <cfRule type="expression" dxfId="170" priority="189">
      <formula>$F36="完了"</formula>
    </cfRule>
  </conditionalFormatting>
  <conditionalFormatting sqref="D36">
    <cfRule type="expression" dxfId="169" priority="188">
      <formula>$F36="完了"</formula>
    </cfRule>
  </conditionalFormatting>
  <conditionalFormatting sqref="K38:M38">
    <cfRule type="expression" dxfId="168" priority="187">
      <formula>$F38="完了"</formula>
    </cfRule>
  </conditionalFormatting>
  <conditionalFormatting sqref="G37">
    <cfRule type="expression" dxfId="167" priority="180">
      <formula>$F37="完了"</formula>
    </cfRule>
  </conditionalFormatting>
  <conditionalFormatting sqref="J37">
    <cfRule type="expression" dxfId="166" priority="179">
      <formula>$F37="完了"</formula>
    </cfRule>
  </conditionalFormatting>
  <conditionalFormatting sqref="I37">
    <cfRule type="expression" dxfId="165" priority="178">
      <formula>$F37="完了"</formula>
    </cfRule>
  </conditionalFormatting>
  <conditionalFormatting sqref="H38">
    <cfRule type="expression" dxfId="164" priority="170">
      <formula>$F38="完了"</formula>
    </cfRule>
  </conditionalFormatting>
  <conditionalFormatting sqref="D37">
    <cfRule type="expression" dxfId="163" priority="175">
      <formula>$F37="完了"</formula>
    </cfRule>
  </conditionalFormatting>
  <conditionalFormatting sqref="C38">
    <cfRule type="expression" dxfId="162" priority="168">
      <formula>$F38="完了"</formula>
    </cfRule>
  </conditionalFormatting>
  <conditionalFormatting sqref="E36:E37">
    <cfRule type="expression" dxfId="161" priority="172">
      <formula>$F36="完了"</formula>
    </cfRule>
  </conditionalFormatting>
  <conditionalFormatting sqref="J38">
    <cfRule type="expression" dxfId="160" priority="171">
      <formula>$F38="完了"</formula>
    </cfRule>
  </conditionalFormatting>
  <conditionalFormatting sqref="I38">
    <cfRule type="expression" dxfId="159" priority="169">
      <formula>$F38="完了"</formula>
    </cfRule>
  </conditionalFormatting>
  <conditionalFormatting sqref="H33">
    <cfRule type="expression" dxfId="158" priority="167">
      <formula>$F33="完了"</formula>
    </cfRule>
  </conditionalFormatting>
  <conditionalFormatting sqref="F31">
    <cfRule type="expression" dxfId="157" priority="166">
      <formula>$F31="完了"</formula>
    </cfRule>
  </conditionalFormatting>
  <conditionalFormatting sqref="J39">
    <cfRule type="expression" dxfId="156" priority="164">
      <formula>$F39="完了"</formula>
    </cfRule>
  </conditionalFormatting>
  <conditionalFormatting sqref="I39">
    <cfRule type="expression" dxfId="155" priority="163">
      <formula>$F39="完了"</formula>
    </cfRule>
  </conditionalFormatting>
  <conditionalFormatting sqref="D40:E44 G40:G44">
    <cfRule type="expression" dxfId="154" priority="162">
      <formula>$F40="完了"</formula>
    </cfRule>
  </conditionalFormatting>
  <conditionalFormatting sqref="J40:J44">
    <cfRule type="expression" dxfId="153" priority="160">
      <formula>$F40="完了"</formula>
    </cfRule>
  </conditionalFormatting>
  <conditionalFormatting sqref="I40:I44">
    <cfRule type="expression" dxfId="152" priority="159">
      <formula>$F40="完了"</formula>
    </cfRule>
  </conditionalFormatting>
  <conditionalFormatting sqref="C43">
    <cfRule type="expression" dxfId="151" priority="158">
      <formula>$F43="完了"</formula>
    </cfRule>
  </conditionalFormatting>
  <conditionalFormatting sqref="C45">
    <cfRule type="expression" dxfId="150" priority="157">
      <formula>$F45="完了"</formula>
    </cfRule>
  </conditionalFormatting>
  <conditionalFormatting sqref="K45">
    <cfRule type="expression" dxfId="149" priority="156">
      <formula>$F45="完了"</formula>
    </cfRule>
  </conditionalFormatting>
  <conditionalFormatting sqref="F45:G45">
    <cfRule type="expression" dxfId="148" priority="155">
      <formula>$F45="完了"</formula>
    </cfRule>
  </conditionalFormatting>
  <conditionalFormatting sqref="J45">
    <cfRule type="expression" dxfId="147" priority="153">
      <formula>$F45="完了"</formula>
    </cfRule>
  </conditionalFormatting>
  <conditionalFormatting sqref="I45">
    <cfRule type="expression" dxfId="146" priority="152">
      <formula>$F45="完了"</formula>
    </cfRule>
  </conditionalFormatting>
  <conditionalFormatting sqref="H34:H37">
    <cfRule type="expression" dxfId="145" priority="151">
      <formula>$F34="完了"</formula>
    </cfRule>
  </conditionalFormatting>
  <conditionalFormatting sqref="H39:H45">
    <cfRule type="expression" dxfId="144" priority="150">
      <formula>$F39="完了"</formula>
    </cfRule>
  </conditionalFormatting>
  <conditionalFormatting sqref="F44">
    <cfRule type="expression" dxfId="143" priority="147">
      <formula>$F44="完了"</formula>
    </cfRule>
  </conditionalFormatting>
  <conditionalFormatting sqref="F39:F43">
    <cfRule type="expression" dxfId="142" priority="146">
      <formula>$F39="完了"</formula>
    </cfRule>
  </conditionalFormatting>
  <conditionalFormatting sqref="F37">
    <cfRule type="expression" dxfId="141" priority="145">
      <formula>$F37="完了"</formula>
    </cfRule>
  </conditionalFormatting>
  <conditionalFormatting sqref="D47:E47">
    <cfRule type="expression" dxfId="140" priority="144">
      <formula>$F47="完了"</formula>
    </cfRule>
  </conditionalFormatting>
  <conditionalFormatting sqref="C47">
    <cfRule type="expression" dxfId="139" priority="143">
      <formula>$F47="完了"</formula>
    </cfRule>
  </conditionalFormatting>
  <conditionalFormatting sqref="K47">
    <cfRule type="expression" dxfId="138" priority="142">
      <formula>$F47="完了"</formula>
    </cfRule>
  </conditionalFormatting>
  <conditionalFormatting sqref="F47:G47">
    <cfRule type="expression" dxfId="137" priority="141">
      <formula>$F47="完了"</formula>
    </cfRule>
  </conditionalFormatting>
  <conditionalFormatting sqref="J47">
    <cfRule type="expression" dxfId="136" priority="140">
      <formula>$F47="完了"</formula>
    </cfRule>
  </conditionalFormatting>
  <conditionalFormatting sqref="I47">
    <cfRule type="expression" dxfId="135" priority="139">
      <formula>$F47="完了"</formula>
    </cfRule>
  </conditionalFormatting>
  <conditionalFormatting sqref="H47">
    <cfRule type="expression" dxfId="134" priority="138">
      <formula>$F47="完了"</formula>
    </cfRule>
  </conditionalFormatting>
  <conditionalFormatting sqref="L48">
    <cfRule type="expression" dxfId="133" priority="137">
      <formula>$F48="完了"</formula>
    </cfRule>
  </conditionalFormatting>
  <conditionalFormatting sqref="D48:E48">
    <cfRule type="expression" dxfId="132" priority="136">
      <formula>$F48="完了"</formula>
    </cfRule>
  </conditionalFormatting>
  <conditionalFormatting sqref="C48">
    <cfRule type="expression" dxfId="131" priority="135">
      <formula>$F48="完了"</formula>
    </cfRule>
  </conditionalFormatting>
  <conditionalFormatting sqref="K48">
    <cfRule type="expression" dxfId="130" priority="134">
      <formula>$F48="完了"</formula>
    </cfRule>
  </conditionalFormatting>
  <conditionalFormatting sqref="F48:G48">
    <cfRule type="expression" dxfId="129" priority="133">
      <formula>$F48="完了"</formula>
    </cfRule>
  </conditionalFormatting>
  <conditionalFormatting sqref="J48">
    <cfRule type="expression" dxfId="128" priority="132">
      <formula>$F48="完了"</formula>
    </cfRule>
  </conditionalFormatting>
  <conditionalFormatting sqref="I48">
    <cfRule type="expression" dxfId="127" priority="131">
      <formula>$F48="完了"</formula>
    </cfRule>
  </conditionalFormatting>
  <conditionalFormatting sqref="H48">
    <cfRule type="expression" dxfId="126" priority="130">
      <formula>$F48="完了"</formula>
    </cfRule>
  </conditionalFormatting>
  <conditionalFormatting sqref="D49:E49">
    <cfRule type="expression" dxfId="125" priority="129">
      <formula>$F49="完了"</formula>
    </cfRule>
  </conditionalFormatting>
  <conditionalFormatting sqref="C49">
    <cfRule type="expression" dxfId="124" priority="128">
      <formula>$F49="完了"</formula>
    </cfRule>
  </conditionalFormatting>
  <conditionalFormatting sqref="K49">
    <cfRule type="expression" dxfId="123" priority="127">
      <formula>$F49="完了"</formula>
    </cfRule>
  </conditionalFormatting>
  <conditionalFormatting sqref="F49:G49">
    <cfRule type="expression" dxfId="122" priority="126">
      <formula>$F49="完了"</formula>
    </cfRule>
  </conditionalFormatting>
  <conditionalFormatting sqref="J49">
    <cfRule type="expression" dxfId="121" priority="125">
      <formula>$F49="完了"</formula>
    </cfRule>
  </conditionalFormatting>
  <conditionalFormatting sqref="I49">
    <cfRule type="expression" dxfId="120" priority="124">
      <formula>$F49="完了"</formula>
    </cfRule>
  </conditionalFormatting>
  <conditionalFormatting sqref="H49">
    <cfRule type="expression" dxfId="119" priority="123">
      <formula>$F49="完了"</formula>
    </cfRule>
  </conditionalFormatting>
  <conditionalFormatting sqref="D50:E50">
    <cfRule type="expression" dxfId="118" priority="122">
      <formula>$F50="完了"</formula>
    </cfRule>
  </conditionalFormatting>
  <conditionalFormatting sqref="C50">
    <cfRule type="expression" dxfId="117" priority="121">
      <formula>$F50="完了"</formula>
    </cfRule>
  </conditionalFormatting>
  <conditionalFormatting sqref="F50:G50">
    <cfRule type="expression" dxfId="116" priority="120">
      <formula>$F50="完了"</formula>
    </cfRule>
  </conditionalFormatting>
  <conditionalFormatting sqref="J50">
    <cfRule type="expression" dxfId="115" priority="119">
      <formula>$F50="完了"</formula>
    </cfRule>
  </conditionalFormatting>
  <conditionalFormatting sqref="I50">
    <cfRule type="expression" dxfId="114" priority="118">
      <formula>$F50="完了"</formula>
    </cfRule>
  </conditionalFormatting>
  <conditionalFormatting sqref="H50">
    <cfRule type="expression" dxfId="113" priority="117">
      <formula>$F50="完了"</formula>
    </cfRule>
  </conditionalFormatting>
  <conditionalFormatting sqref="D51:E51">
    <cfRule type="expression" dxfId="112" priority="116">
      <formula>$F51="完了"</formula>
    </cfRule>
  </conditionalFormatting>
  <conditionalFormatting sqref="F51:G51">
    <cfRule type="expression" dxfId="111" priority="115">
      <formula>$F51="完了"</formula>
    </cfRule>
  </conditionalFormatting>
  <conditionalFormatting sqref="J51">
    <cfRule type="expression" dxfId="110" priority="114">
      <formula>$F51="完了"</formula>
    </cfRule>
  </conditionalFormatting>
  <conditionalFormatting sqref="H52">
    <cfRule type="expression" dxfId="109" priority="109">
      <formula>$F52="完了"</formula>
    </cfRule>
  </conditionalFormatting>
  <conditionalFormatting sqref="H51">
    <cfRule type="expression" dxfId="108" priority="112">
      <formula>$F51="完了"</formula>
    </cfRule>
  </conditionalFormatting>
  <conditionalFormatting sqref="B47:B51">
    <cfRule type="expression" dxfId="107" priority="111">
      <formula>$F47="完了"</formula>
    </cfRule>
  </conditionalFormatting>
  <conditionalFormatting sqref="I52">
    <cfRule type="expression" dxfId="106" priority="110">
      <formula>$F52="完了"</formula>
    </cfRule>
  </conditionalFormatting>
  <conditionalFormatting sqref="I51">
    <cfRule type="expression" dxfId="105" priority="108">
      <formula>$F51="完了"</formula>
    </cfRule>
  </conditionalFormatting>
  <conditionalFormatting sqref="C52">
    <cfRule type="expression" dxfId="104" priority="107">
      <formula>$F52="完了"</formula>
    </cfRule>
  </conditionalFormatting>
  <conditionalFormatting sqref="D52:E52">
    <cfRule type="expression" dxfId="103" priority="106">
      <formula>$F52="完了"</formula>
    </cfRule>
  </conditionalFormatting>
  <conditionalFormatting sqref="F52:G52">
    <cfRule type="expression" dxfId="102" priority="105">
      <formula>$F52="完了"</formula>
    </cfRule>
  </conditionalFormatting>
  <conditionalFormatting sqref="J53">
    <cfRule type="expression" dxfId="101" priority="104">
      <formula>$F53="完了"</formula>
    </cfRule>
  </conditionalFormatting>
  <conditionalFormatting sqref="H53">
    <cfRule type="expression" dxfId="100" priority="102">
      <formula>$F53="完了"</formula>
    </cfRule>
  </conditionalFormatting>
  <conditionalFormatting sqref="I53">
    <cfRule type="expression" dxfId="99" priority="103">
      <formula>$F53="完了"</formula>
    </cfRule>
  </conditionalFormatting>
  <conditionalFormatting sqref="C53">
    <cfRule type="expression" dxfId="98" priority="101">
      <formula>$F53="完了"</formula>
    </cfRule>
  </conditionalFormatting>
  <conditionalFormatting sqref="D53:E53">
    <cfRule type="expression" dxfId="97" priority="100">
      <formula>$F53="完了"</formula>
    </cfRule>
  </conditionalFormatting>
  <conditionalFormatting sqref="F53:G53">
    <cfRule type="expression" dxfId="96" priority="99">
      <formula>$F53="完了"</formula>
    </cfRule>
  </conditionalFormatting>
  <conditionalFormatting sqref="C54">
    <cfRule type="expression" dxfId="95" priority="98">
      <formula>$F54="完了"</formula>
    </cfRule>
  </conditionalFormatting>
  <conditionalFormatting sqref="H54">
    <cfRule type="expression" dxfId="94" priority="95">
      <formula>$F54="完了"</formula>
    </cfRule>
  </conditionalFormatting>
  <conditionalFormatting sqref="I54">
    <cfRule type="expression" dxfId="93" priority="96">
      <formula>$F54="完了"</formula>
    </cfRule>
  </conditionalFormatting>
  <conditionalFormatting sqref="E54">
    <cfRule type="expression" dxfId="92" priority="94">
      <formula>$F54="完了"</formula>
    </cfRule>
  </conditionalFormatting>
  <conditionalFormatting sqref="F54:G54">
    <cfRule type="expression" dxfId="91" priority="93">
      <formula>$F54="完了"</formula>
    </cfRule>
  </conditionalFormatting>
  <conditionalFormatting sqref="J54">
    <cfRule type="expression" dxfId="90" priority="92">
      <formula>$F54="完了"</formula>
    </cfRule>
  </conditionalFormatting>
  <conditionalFormatting sqref="D55 K55">
    <cfRule type="expression" dxfId="89" priority="91">
      <formula>$F55="完了"</formula>
    </cfRule>
  </conditionalFormatting>
  <conditionalFormatting sqref="C55">
    <cfRule type="expression" dxfId="88" priority="90">
      <formula>$F55="完了"</formula>
    </cfRule>
  </conditionalFormatting>
  <conditionalFormatting sqref="H55">
    <cfRule type="expression" dxfId="87" priority="88">
      <formula>$F55="完了"</formula>
    </cfRule>
  </conditionalFormatting>
  <conditionalFormatting sqref="I55">
    <cfRule type="expression" dxfId="86" priority="89">
      <formula>$F55="完了"</formula>
    </cfRule>
  </conditionalFormatting>
  <conditionalFormatting sqref="E55">
    <cfRule type="expression" dxfId="85" priority="87">
      <formula>$F55="完了"</formula>
    </cfRule>
  </conditionalFormatting>
  <conditionalFormatting sqref="F55:G55">
    <cfRule type="expression" dxfId="84" priority="86">
      <formula>$F55="完了"</formula>
    </cfRule>
  </conditionalFormatting>
  <conditionalFormatting sqref="J55">
    <cfRule type="expression" dxfId="83" priority="84">
      <formula>$F55="完了"</formula>
    </cfRule>
  </conditionalFormatting>
  <conditionalFormatting sqref="D56">
    <cfRule type="expression" dxfId="82" priority="83">
      <formula>$F56="完了"</formula>
    </cfRule>
  </conditionalFormatting>
  <conditionalFormatting sqref="C56">
    <cfRule type="expression" dxfId="81" priority="82">
      <formula>$F56="完了"</formula>
    </cfRule>
  </conditionalFormatting>
  <conditionalFormatting sqref="H56">
    <cfRule type="expression" dxfId="80" priority="81">
      <formula>$F56="完了"</formula>
    </cfRule>
  </conditionalFormatting>
  <conditionalFormatting sqref="E56">
    <cfRule type="expression" dxfId="79" priority="80">
      <formula>$F56="完了"</formula>
    </cfRule>
  </conditionalFormatting>
  <conditionalFormatting sqref="F56:G56">
    <cfRule type="expression" dxfId="78" priority="79">
      <formula>$F56="完了"</formula>
    </cfRule>
  </conditionalFormatting>
  <conditionalFormatting sqref="I57">
    <cfRule type="expression" dxfId="77" priority="78">
      <formula>$F57="完了"</formula>
    </cfRule>
  </conditionalFormatting>
  <conditionalFormatting sqref="D57">
    <cfRule type="expression" dxfId="76" priority="77">
      <formula>$F57="完了"</formula>
    </cfRule>
  </conditionalFormatting>
  <conditionalFormatting sqref="C57">
    <cfRule type="expression" dxfId="75" priority="76">
      <formula>$F57="完了"</formula>
    </cfRule>
  </conditionalFormatting>
  <conditionalFormatting sqref="H57">
    <cfRule type="expression" dxfId="74" priority="75">
      <formula>$F57="完了"</formula>
    </cfRule>
  </conditionalFormatting>
  <conditionalFormatting sqref="E57">
    <cfRule type="expression" dxfId="73" priority="74">
      <formula>$F57="完了"</formula>
    </cfRule>
  </conditionalFormatting>
  <conditionalFormatting sqref="F57:G57">
    <cfRule type="expression" dxfId="72" priority="73">
      <formula>$F57="完了"</formula>
    </cfRule>
  </conditionalFormatting>
  <conditionalFormatting sqref="I58">
    <cfRule type="expression" dxfId="71" priority="72">
      <formula>$F58="完了"</formula>
    </cfRule>
  </conditionalFormatting>
  <conditionalFormatting sqref="D58">
    <cfRule type="expression" dxfId="70" priority="71">
      <formula>$F58="完了"</formula>
    </cfRule>
  </conditionalFormatting>
  <conditionalFormatting sqref="C58">
    <cfRule type="expression" dxfId="69" priority="70">
      <formula>$F58="完了"</formula>
    </cfRule>
  </conditionalFormatting>
  <conditionalFormatting sqref="H58">
    <cfRule type="expression" dxfId="68" priority="69">
      <formula>$F58="完了"</formula>
    </cfRule>
  </conditionalFormatting>
  <conditionalFormatting sqref="E58">
    <cfRule type="expression" dxfId="67" priority="68">
      <formula>$F58="完了"</formula>
    </cfRule>
  </conditionalFormatting>
  <conditionalFormatting sqref="F58:G58">
    <cfRule type="expression" dxfId="66" priority="67">
      <formula>$F58="完了"</formula>
    </cfRule>
  </conditionalFormatting>
  <conditionalFormatting sqref="J59">
    <cfRule type="expression" dxfId="65" priority="66">
      <formula>$F59="完了"</formula>
    </cfRule>
  </conditionalFormatting>
  <conditionalFormatting sqref="I59">
    <cfRule type="expression" dxfId="64" priority="65">
      <formula>$F59="完了"</formula>
    </cfRule>
  </conditionalFormatting>
  <conditionalFormatting sqref="D59">
    <cfRule type="expression" dxfId="63" priority="64">
      <formula>$F59="完了"</formula>
    </cfRule>
  </conditionalFormatting>
  <conditionalFormatting sqref="C59">
    <cfRule type="expression" dxfId="62" priority="63">
      <formula>$F59="完了"</formula>
    </cfRule>
  </conditionalFormatting>
  <conditionalFormatting sqref="H59">
    <cfRule type="expression" dxfId="61" priority="62">
      <formula>$F59="完了"</formula>
    </cfRule>
  </conditionalFormatting>
  <conditionalFormatting sqref="E59">
    <cfRule type="expression" dxfId="60" priority="61">
      <formula>$F59="完了"</formula>
    </cfRule>
  </conditionalFormatting>
  <conditionalFormatting sqref="F59:G59">
    <cfRule type="expression" dxfId="59" priority="60">
      <formula>$F59="完了"</formula>
    </cfRule>
  </conditionalFormatting>
  <conditionalFormatting sqref="D60">
    <cfRule type="expression" dxfId="58" priority="59">
      <formula>$F60="完了"</formula>
    </cfRule>
  </conditionalFormatting>
  <conditionalFormatting sqref="C60">
    <cfRule type="expression" dxfId="57" priority="58">
      <formula>$F60="完了"</formula>
    </cfRule>
  </conditionalFormatting>
  <conditionalFormatting sqref="H60">
    <cfRule type="expression" dxfId="56" priority="57">
      <formula>$F60="完了"</formula>
    </cfRule>
  </conditionalFormatting>
  <conditionalFormatting sqref="E60">
    <cfRule type="expression" dxfId="55" priority="56">
      <formula>$F60="完了"</formula>
    </cfRule>
  </conditionalFormatting>
  <conditionalFormatting sqref="F60:G60">
    <cfRule type="expression" dxfId="54" priority="55">
      <formula>$F60="完了"</formula>
    </cfRule>
  </conditionalFormatting>
  <conditionalFormatting sqref="J61:M61 B61">
    <cfRule type="expression" dxfId="53" priority="54">
      <formula>$F61="完了"</formula>
    </cfRule>
  </conditionalFormatting>
  <conditionalFormatting sqref="D61">
    <cfRule type="expression" dxfId="52" priority="53">
      <formula>$F61="完了"</formula>
    </cfRule>
  </conditionalFormatting>
  <conditionalFormatting sqref="C61">
    <cfRule type="expression" dxfId="51" priority="52">
      <formula>$F61="完了"</formula>
    </cfRule>
  </conditionalFormatting>
  <conditionalFormatting sqref="H61">
    <cfRule type="expression" dxfId="50" priority="51">
      <formula>$F61="完了"</formula>
    </cfRule>
  </conditionalFormatting>
  <conditionalFormatting sqref="E61">
    <cfRule type="expression" dxfId="49" priority="50">
      <formula>$F61="完了"</formula>
    </cfRule>
  </conditionalFormatting>
  <conditionalFormatting sqref="F61:G61">
    <cfRule type="expression" dxfId="48" priority="49">
      <formula>$F61="完了"</formula>
    </cfRule>
  </conditionalFormatting>
  <conditionalFormatting sqref="I61">
    <cfRule type="expression" dxfId="47" priority="48">
      <formula>$F61="完了"</formula>
    </cfRule>
  </conditionalFormatting>
  <conditionalFormatting sqref="J62">
    <cfRule type="expression" dxfId="46" priority="47">
      <formula>$F62="完了"</formula>
    </cfRule>
  </conditionalFormatting>
  <conditionalFormatting sqref="D62">
    <cfRule type="expression" dxfId="45" priority="46">
      <formula>$F62="完了"</formula>
    </cfRule>
  </conditionalFormatting>
  <conditionalFormatting sqref="C62">
    <cfRule type="expression" dxfId="44" priority="45">
      <formula>$F62="完了"</formula>
    </cfRule>
  </conditionalFormatting>
  <conditionalFormatting sqref="H62">
    <cfRule type="expression" dxfId="43" priority="44">
      <formula>$F62="完了"</formula>
    </cfRule>
  </conditionalFormatting>
  <conditionalFormatting sqref="E62">
    <cfRule type="expression" dxfId="42" priority="43">
      <formula>$F62="完了"</formula>
    </cfRule>
  </conditionalFormatting>
  <conditionalFormatting sqref="F62:G62">
    <cfRule type="expression" dxfId="41" priority="42">
      <formula>$F62="完了"</formula>
    </cfRule>
  </conditionalFormatting>
  <conditionalFormatting sqref="I62">
    <cfRule type="expression" dxfId="40" priority="41">
      <formula>$F62="完了"</formula>
    </cfRule>
  </conditionalFormatting>
  <conditionalFormatting sqref="B62">
    <cfRule type="expression" dxfId="39" priority="40">
      <formula>$F62="完了"</formula>
    </cfRule>
  </conditionalFormatting>
  <conditionalFormatting sqref="K63:M63">
    <cfRule type="expression" dxfId="38" priority="39">
      <formula>$F63="完了"</formula>
    </cfRule>
  </conditionalFormatting>
  <conditionalFormatting sqref="J63">
    <cfRule type="expression" dxfId="37" priority="38">
      <formula>$F63="完了"</formula>
    </cfRule>
  </conditionalFormatting>
  <conditionalFormatting sqref="D63">
    <cfRule type="expression" dxfId="36" priority="37">
      <formula>$F63="完了"</formula>
    </cfRule>
  </conditionalFormatting>
  <conditionalFormatting sqref="C63">
    <cfRule type="expression" dxfId="35" priority="36">
      <formula>$F63="完了"</formula>
    </cfRule>
  </conditionalFormatting>
  <conditionalFormatting sqref="H63">
    <cfRule type="expression" dxfId="34" priority="35">
      <formula>$F63="完了"</formula>
    </cfRule>
  </conditionalFormatting>
  <conditionalFormatting sqref="E63">
    <cfRule type="expression" dxfId="33" priority="34">
      <formula>$F63="完了"</formula>
    </cfRule>
  </conditionalFormatting>
  <conditionalFormatting sqref="F63:G63">
    <cfRule type="expression" dxfId="32" priority="33">
      <formula>$F63="完了"</formula>
    </cfRule>
  </conditionalFormatting>
  <conditionalFormatting sqref="I63">
    <cfRule type="expression" dxfId="31" priority="32">
      <formula>$F63="完了"</formula>
    </cfRule>
  </conditionalFormatting>
  <conditionalFormatting sqref="B63">
    <cfRule type="expression" dxfId="30" priority="31">
      <formula>$F63="完了"</formula>
    </cfRule>
  </conditionalFormatting>
  <conditionalFormatting sqref="J64">
    <cfRule type="expression" dxfId="29" priority="30">
      <formula>$F64="完了"</formula>
    </cfRule>
  </conditionalFormatting>
  <conditionalFormatting sqref="D64">
    <cfRule type="expression" dxfId="28" priority="29">
      <formula>$F64="完了"</formula>
    </cfRule>
  </conditionalFormatting>
  <conditionalFormatting sqref="C64">
    <cfRule type="expression" dxfId="27" priority="28">
      <formula>$F64="完了"</formula>
    </cfRule>
  </conditionalFormatting>
  <conditionalFormatting sqref="H64">
    <cfRule type="expression" dxfId="26" priority="27">
      <formula>$F64="完了"</formula>
    </cfRule>
  </conditionalFormatting>
  <conditionalFormatting sqref="E64">
    <cfRule type="expression" dxfId="25" priority="26">
      <formula>$F64="完了"</formula>
    </cfRule>
  </conditionalFormatting>
  <conditionalFormatting sqref="F64:G64">
    <cfRule type="expression" dxfId="24" priority="25">
      <formula>$F64="完了"</formula>
    </cfRule>
  </conditionalFormatting>
  <conditionalFormatting sqref="I64">
    <cfRule type="expression" dxfId="23" priority="24">
      <formula>$F64="完了"</formula>
    </cfRule>
  </conditionalFormatting>
  <conditionalFormatting sqref="K65:M65 B65:B97 K67:M97 L66:M66">
    <cfRule type="expression" dxfId="22" priority="23">
      <formula>$F65="完了"</formula>
    </cfRule>
  </conditionalFormatting>
  <conditionalFormatting sqref="J67:J97">
    <cfRule type="expression" dxfId="21" priority="22">
      <formula>$F67="完了"</formula>
    </cfRule>
  </conditionalFormatting>
  <conditionalFormatting sqref="D67:D97">
    <cfRule type="expression" dxfId="20" priority="21">
      <formula>$F67="完了"</formula>
    </cfRule>
  </conditionalFormatting>
  <conditionalFormatting sqref="C67:C97">
    <cfRule type="expression" dxfId="19" priority="20">
      <formula>$F67="完了"</formula>
    </cfRule>
  </conditionalFormatting>
  <conditionalFormatting sqref="H67:H97">
    <cfRule type="expression" dxfId="18" priority="19">
      <formula>$F67="完了"</formula>
    </cfRule>
  </conditionalFormatting>
  <conditionalFormatting sqref="E67:E97">
    <cfRule type="expression" dxfId="17" priority="18">
      <formula>$F67="完了"</formula>
    </cfRule>
  </conditionalFormatting>
  <conditionalFormatting sqref="F67:G97">
    <cfRule type="expression" dxfId="16" priority="17">
      <formula>$F67="完了"</formula>
    </cfRule>
  </conditionalFormatting>
  <conditionalFormatting sqref="I67:I97">
    <cfRule type="expression" dxfId="15" priority="16">
      <formula>$F67="完了"</formula>
    </cfRule>
  </conditionalFormatting>
  <conditionalFormatting sqref="J65">
    <cfRule type="expression" dxfId="14" priority="15">
      <formula>$F65="完了"</formula>
    </cfRule>
  </conditionalFormatting>
  <conditionalFormatting sqref="D65">
    <cfRule type="expression" dxfId="13" priority="14">
      <formula>$F65="完了"</formula>
    </cfRule>
  </conditionalFormatting>
  <conditionalFormatting sqref="C65">
    <cfRule type="expression" dxfId="12" priority="13">
      <formula>$F65="完了"</formula>
    </cfRule>
  </conditionalFormatting>
  <conditionalFormatting sqref="H65">
    <cfRule type="expression" dxfId="11" priority="12">
      <formula>$F65="完了"</formula>
    </cfRule>
  </conditionalFormatting>
  <conditionalFormatting sqref="E65">
    <cfRule type="expression" dxfId="10" priority="11">
      <formula>$F65="完了"</formula>
    </cfRule>
  </conditionalFormatting>
  <conditionalFormatting sqref="F65:G65">
    <cfRule type="expression" dxfId="9" priority="10">
      <formula>$F65="完了"</formula>
    </cfRule>
  </conditionalFormatting>
  <conditionalFormatting sqref="I65">
    <cfRule type="expression" dxfId="8" priority="9">
      <formula>$F65="完了"</formula>
    </cfRule>
  </conditionalFormatting>
  <conditionalFormatting sqref="K66">
    <cfRule type="expression" dxfId="7" priority="8">
      <formula>$F66="完了"</formula>
    </cfRule>
  </conditionalFormatting>
  <conditionalFormatting sqref="J66">
    <cfRule type="expression" dxfId="6" priority="7">
      <formula>$F66="完了"</formula>
    </cfRule>
  </conditionalFormatting>
  <conditionalFormatting sqref="D66">
    <cfRule type="expression" dxfId="5" priority="6">
      <formula>$F66="完了"</formula>
    </cfRule>
  </conditionalFormatting>
  <conditionalFormatting sqref="C66">
    <cfRule type="expression" dxfId="4" priority="5">
      <formula>$F66="完了"</formula>
    </cfRule>
  </conditionalFormatting>
  <conditionalFormatting sqref="H66">
    <cfRule type="expression" dxfId="3" priority="4">
      <formula>$F66="完了"</formula>
    </cfRule>
  </conditionalFormatting>
  <conditionalFormatting sqref="E66">
    <cfRule type="expression" dxfId="2" priority="3">
      <formula>$F66="完了"</formula>
    </cfRule>
  </conditionalFormatting>
  <conditionalFormatting sqref="F66:G66">
    <cfRule type="expression" dxfId="1" priority="2">
      <formula>$F66="完了"</formula>
    </cfRule>
  </conditionalFormatting>
  <conditionalFormatting sqref="I66">
    <cfRule type="expression" dxfId="0" priority="1">
      <formula>$F66="完了"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299</v>
      </c>
    </row>
    <row r="2" spans="1:5" x14ac:dyDescent="0.15">
      <c r="B2" t="s">
        <v>300</v>
      </c>
    </row>
    <row r="3" spans="1:5" x14ac:dyDescent="0.15">
      <c r="B3" t="s">
        <v>301</v>
      </c>
    </row>
    <row r="5" spans="1:5" x14ac:dyDescent="0.15">
      <c r="B5" t="s">
        <v>302</v>
      </c>
    </row>
    <row r="6" spans="1:5" x14ac:dyDescent="0.15">
      <c r="B6" t="s">
        <v>303</v>
      </c>
    </row>
    <row r="7" spans="1:5" x14ac:dyDescent="0.15">
      <c r="B7" t="s">
        <v>304</v>
      </c>
    </row>
    <row r="8" spans="1:5" x14ac:dyDescent="0.15">
      <c r="B8" t="s">
        <v>305</v>
      </c>
    </row>
    <row r="9" spans="1:5" x14ac:dyDescent="0.15">
      <c r="B9" t="s">
        <v>306</v>
      </c>
    </row>
    <row r="11" spans="1:5" x14ac:dyDescent="0.15">
      <c r="A11" t="s">
        <v>280</v>
      </c>
      <c r="B11" t="s">
        <v>281</v>
      </c>
      <c r="C11" t="s">
        <v>282</v>
      </c>
    </row>
    <row r="12" spans="1:5" x14ac:dyDescent="0.15">
      <c r="B12" t="s">
        <v>283</v>
      </c>
    </row>
    <row r="13" spans="1:5" x14ac:dyDescent="0.15">
      <c r="B13" t="s">
        <v>284</v>
      </c>
    </row>
    <row r="14" spans="1:5" x14ac:dyDescent="0.15">
      <c r="B14" t="s">
        <v>285</v>
      </c>
    </row>
    <row r="16" spans="1:5" x14ac:dyDescent="0.15">
      <c r="A16" t="s">
        <v>286</v>
      </c>
      <c r="B16" t="s">
        <v>287</v>
      </c>
      <c r="E16" t="s">
        <v>292</v>
      </c>
    </row>
    <row r="17" spans="1:6" x14ac:dyDescent="0.15">
      <c r="B17" t="s">
        <v>288</v>
      </c>
      <c r="F17" t="s">
        <v>295</v>
      </c>
    </row>
    <row r="18" spans="1:6" x14ac:dyDescent="0.15">
      <c r="B18" t="s">
        <v>289</v>
      </c>
      <c r="F18" t="s">
        <v>296</v>
      </c>
    </row>
    <row r="19" spans="1:6" x14ac:dyDescent="0.15">
      <c r="F19" t="s">
        <v>297</v>
      </c>
    </row>
    <row r="20" spans="1:6" x14ac:dyDescent="0.15">
      <c r="F20" t="s">
        <v>298</v>
      </c>
    </row>
    <row r="22" spans="1:6" x14ac:dyDescent="0.15">
      <c r="B22" t="s">
        <v>290</v>
      </c>
      <c r="E22" t="s">
        <v>293</v>
      </c>
    </row>
    <row r="23" spans="1:6" x14ac:dyDescent="0.15">
      <c r="B23" t="s">
        <v>288</v>
      </c>
      <c r="E23" t="s">
        <v>288</v>
      </c>
      <c r="F23" t="s">
        <v>295</v>
      </c>
    </row>
    <row r="24" spans="1:6" x14ac:dyDescent="0.15">
      <c r="B24" t="s">
        <v>289</v>
      </c>
      <c r="E24" t="s">
        <v>289</v>
      </c>
      <c r="F24" t="s">
        <v>296</v>
      </c>
    </row>
    <row r="25" spans="1:6" x14ac:dyDescent="0.15">
      <c r="B25" t="s">
        <v>291</v>
      </c>
      <c r="E25" t="s">
        <v>294</v>
      </c>
    </row>
    <row r="26" spans="1:6" x14ac:dyDescent="0.15">
      <c r="B26" t="s">
        <v>288</v>
      </c>
      <c r="E26" t="s">
        <v>288</v>
      </c>
    </row>
    <row r="27" spans="1:6" x14ac:dyDescent="0.15">
      <c r="B27" t="s">
        <v>289</v>
      </c>
      <c r="E27" t="s">
        <v>289</v>
      </c>
    </row>
    <row r="29" spans="1:6" s="1" customFormat="1" x14ac:dyDescent="0.15">
      <c r="A29" s="78">
        <v>43331</v>
      </c>
    </row>
    <row r="30" spans="1:6" x14ac:dyDescent="0.15">
      <c r="B30" t="s">
        <v>307</v>
      </c>
    </row>
    <row r="31" spans="1:6" x14ac:dyDescent="0.15">
      <c r="B31" t="s">
        <v>308</v>
      </c>
    </row>
    <row r="32" spans="1:6" x14ac:dyDescent="0.15">
      <c r="B32" t="s">
        <v>309</v>
      </c>
    </row>
    <row r="33" spans="2:2" x14ac:dyDescent="0.15">
      <c r="B33" t="s">
        <v>310</v>
      </c>
    </row>
    <row r="34" spans="2:2" x14ac:dyDescent="0.15">
      <c r="B34" t="s">
        <v>311</v>
      </c>
    </row>
    <row r="35" spans="2:2" x14ac:dyDescent="0.15">
      <c r="B35" t="s">
        <v>312</v>
      </c>
    </row>
    <row r="36" spans="2:2" x14ac:dyDescent="0.15">
      <c r="B36" t="s">
        <v>309</v>
      </c>
    </row>
    <row r="37" spans="2:2" x14ac:dyDescent="0.15">
      <c r="B37" t="s">
        <v>313</v>
      </c>
    </row>
    <row r="39" spans="2:2" x14ac:dyDescent="0.15">
      <c r="B39" t="s">
        <v>314</v>
      </c>
    </row>
    <row r="40" spans="2:2" x14ac:dyDescent="0.15">
      <c r="B40" t="s">
        <v>315</v>
      </c>
    </row>
    <row r="41" spans="2:2" x14ac:dyDescent="0.15">
      <c r="B41" t="s">
        <v>316</v>
      </c>
    </row>
    <row r="42" spans="2:2" x14ac:dyDescent="0.15">
      <c r="B42" t="s">
        <v>317</v>
      </c>
    </row>
    <row r="43" spans="2:2" x14ac:dyDescent="0.15">
      <c r="B43" t="s">
        <v>318</v>
      </c>
    </row>
    <row r="44" spans="2:2" x14ac:dyDescent="0.15">
      <c r="B44" t="s">
        <v>316</v>
      </c>
    </row>
    <row r="45" spans="2:2" x14ac:dyDescent="0.15">
      <c r="B45" t="s">
        <v>317</v>
      </c>
    </row>
    <row r="46" spans="2:2" x14ac:dyDescent="0.15">
      <c r="B46" t="s">
        <v>319</v>
      </c>
    </row>
    <row r="47" spans="2:2" x14ac:dyDescent="0.15">
      <c r="B47" t="s">
        <v>316</v>
      </c>
    </row>
    <row r="48" spans="2:2" x14ac:dyDescent="0.15">
      <c r="B48" t="s">
        <v>317</v>
      </c>
    </row>
    <row r="51" spans="2:2" x14ac:dyDescent="0.15">
      <c r="B51" t="s">
        <v>320</v>
      </c>
    </row>
    <row r="53" spans="2:2" x14ac:dyDescent="0.15">
      <c r="B53" t="s">
        <v>321</v>
      </c>
    </row>
    <row r="54" spans="2:2" x14ac:dyDescent="0.15">
      <c r="B54" t="s">
        <v>322</v>
      </c>
    </row>
    <row r="55" spans="2:2" x14ac:dyDescent="0.15">
      <c r="B55" t="s">
        <v>323</v>
      </c>
    </row>
    <row r="56" spans="2:2" x14ac:dyDescent="0.15">
      <c r="B56" t="s">
        <v>324</v>
      </c>
    </row>
    <row r="58" spans="2:2" x14ac:dyDescent="0.15">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327</v>
      </c>
    </row>
    <row r="3" spans="1:1" x14ac:dyDescent="0.15">
      <c r="A3" t="s">
        <v>328</v>
      </c>
    </row>
    <row r="4" spans="1:1" x14ac:dyDescent="0.15">
      <c r="A4" t="s">
        <v>329</v>
      </c>
    </row>
    <row r="5" spans="1:1" x14ac:dyDescent="0.15">
      <c r="A5" t="s">
        <v>364</v>
      </c>
    </row>
    <row r="6" spans="1:1" x14ac:dyDescent="0.15">
      <c r="A6" t="s">
        <v>330</v>
      </c>
    </row>
    <row r="7" spans="1:1" x14ac:dyDescent="0.15">
      <c r="A7" t="s">
        <v>331</v>
      </c>
    </row>
    <row r="8" spans="1:1" x14ac:dyDescent="0.15">
      <c r="A8" t="s">
        <v>332</v>
      </c>
    </row>
    <row r="9" spans="1:1" x14ac:dyDescent="0.15">
      <c r="A9" t="s">
        <v>333</v>
      </c>
    </row>
    <row r="10" spans="1:1" x14ac:dyDescent="0.15">
      <c r="A10" t="s">
        <v>334</v>
      </c>
    </row>
    <row r="11" spans="1:1" x14ac:dyDescent="0.15">
      <c r="A11" t="s">
        <v>335</v>
      </c>
    </row>
    <row r="12" spans="1:1" x14ac:dyDescent="0.15">
      <c r="A12" t="s">
        <v>336</v>
      </c>
    </row>
    <row r="13" spans="1:1" x14ac:dyDescent="0.15">
      <c r="A13" t="s">
        <v>337</v>
      </c>
    </row>
    <row r="14" spans="1:1" x14ac:dyDescent="0.15">
      <c r="A14" t="s">
        <v>338</v>
      </c>
    </row>
    <row r="15" spans="1:1" x14ac:dyDescent="0.15">
      <c r="A15" t="s">
        <v>339</v>
      </c>
    </row>
    <row r="16" spans="1:1" x14ac:dyDescent="0.15">
      <c r="A16" t="s">
        <v>340</v>
      </c>
    </row>
    <row r="17" spans="1:1" x14ac:dyDescent="0.15">
      <c r="A17" t="s">
        <v>341</v>
      </c>
    </row>
    <row r="18" spans="1:1" x14ac:dyDescent="0.15">
      <c r="A18" t="s">
        <v>342</v>
      </c>
    </row>
    <row r="19" spans="1:1" x14ac:dyDescent="0.15">
      <c r="A19" t="s">
        <v>343</v>
      </c>
    </row>
    <row r="21" spans="1:1" x14ac:dyDescent="0.15">
      <c r="A21" t="s">
        <v>344</v>
      </c>
    </row>
    <row r="22" spans="1:1" x14ac:dyDescent="0.15">
      <c r="A22" t="s">
        <v>345</v>
      </c>
    </row>
    <row r="23" spans="1:1" x14ac:dyDescent="0.15">
      <c r="A23" t="s">
        <v>346</v>
      </c>
    </row>
    <row r="24" spans="1:1" x14ac:dyDescent="0.15">
      <c r="A24" t="s">
        <v>347</v>
      </c>
    </row>
    <row r="25" spans="1:1" x14ac:dyDescent="0.15">
      <c r="A25" t="s">
        <v>348</v>
      </c>
    </row>
    <row r="26" spans="1:1" x14ac:dyDescent="0.15">
      <c r="A26" t="s">
        <v>330</v>
      </c>
    </row>
    <row r="27" spans="1:1" x14ac:dyDescent="0.15">
      <c r="A27" t="s">
        <v>349</v>
      </c>
    </row>
    <row r="28" spans="1:1" x14ac:dyDescent="0.15">
      <c r="A28" t="s">
        <v>350</v>
      </c>
    </row>
    <row r="29" spans="1:1" x14ac:dyDescent="0.15">
      <c r="A29" t="s">
        <v>351</v>
      </c>
    </row>
    <row r="30" spans="1:1" x14ac:dyDescent="0.15">
      <c r="A30" t="s">
        <v>352</v>
      </c>
    </row>
    <row r="31" spans="1:1" x14ac:dyDescent="0.15">
      <c r="A31" t="s">
        <v>353</v>
      </c>
    </row>
    <row r="32" spans="1:1" x14ac:dyDescent="0.15">
      <c r="A32" t="s">
        <v>354</v>
      </c>
    </row>
    <row r="33" spans="1:1" x14ac:dyDescent="0.15">
      <c r="A33" t="s">
        <v>355</v>
      </c>
    </row>
    <row r="34" spans="1:1" x14ac:dyDescent="0.15">
      <c r="A34" t="s">
        <v>356</v>
      </c>
    </row>
    <row r="35" spans="1:1" x14ac:dyDescent="0.15">
      <c r="A35" t="s">
        <v>357</v>
      </c>
    </row>
    <row r="36" spans="1:1" x14ac:dyDescent="0.15">
      <c r="A36" t="s">
        <v>358</v>
      </c>
    </row>
    <row r="37" spans="1:1" x14ac:dyDescent="0.15">
      <c r="A37" t="s">
        <v>331</v>
      </c>
    </row>
    <row r="38" spans="1:1" x14ac:dyDescent="0.15">
      <c r="A38" t="s">
        <v>359</v>
      </c>
    </row>
    <row r="39" spans="1:1" x14ac:dyDescent="0.15">
      <c r="A39" t="s">
        <v>360</v>
      </c>
    </row>
    <row r="40" spans="1:1" x14ac:dyDescent="0.15">
      <c r="A40" t="s">
        <v>361</v>
      </c>
    </row>
    <row r="41" spans="1:1" x14ac:dyDescent="0.15">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2019-01-02T12:45:02Z</dcterms:modified>
</cp:coreProperties>
</file>