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0" yWindow="0" windowWidth="18075" windowHeight="8175"/>
  </bookViews>
  <sheets>
    <sheet name="memo" sheetId="17" r:id="rId1"/>
    <sheet name="WBS" sheetId="18" r:id="rId2"/>
    <sheet name="課題整理_0609" sheetId="21" r:id="rId3"/>
    <sheet name="No14" sheetId="24" r:id="rId4"/>
    <sheet name="No16" sheetId="27" r:id="rId5"/>
    <sheet name="wk⇒" sheetId="23" r:id="rId6"/>
    <sheet name="else" sheetId="22" r:id="rId7"/>
    <sheet name="WBS_value" sheetId="20" r:id="rId8"/>
    <sheet name="do0415補足" sheetId="9" r:id="rId9"/>
    <sheet name="do0609" sheetId="10" r:id="rId10"/>
    <sheet name="計画" sheetId="8" state="hidden" r:id="rId11"/>
  </sheets>
  <definedNames>
    <definedName name="_xlnm._FilterDatabase" localSheetId="1" hidden="1">WBS!$B$12:$EK$14</definedName>
    <definedName name="_xlnm._FilterDatabase" localSheetId="2" hidden="1">課題整理_0609!$B$7:$M$33</definedName>
  </definedNames>
  <calcPr calcId="145621"/>
</workbook>
</file>

<file path=xl/calcChain.xml><?xml version="1.0" encoding="utf-8"?>
<calcChain xmlns="http://schemas.openxmlformats.org/spreadsheetml/2006/main">
  <c r="E10" i="17" l="1"/>
  <c r="E9" i="17"/>
  <c r="E8" i="17"/>
  <c r="E7" i="17"/>
  <c r="E6" i="17"/>
  <c r="E5" i="17"/>
  <c r="E4" i="17"/>
  <c r="E3" i="17"/>
  <c r="D9" i="17"/>
  <c r="C9" i="17"/>
  <c r="D7" i="17"/>
  <c r="D6" i="17"/>
  <c r="EG66" i="18"/>
  <c r="EF66" i="18"/>
  <c r="EE66" i="18"/>
  <c r="ED66" i="18"/>
  <c r="EC66" i="18"/>
  <c r="EB66" i="18"/>
  <c r="EA66" i="18"/>
  <c r="DZ66" i="18"/>
  <c r="DY66" i="18"/>
  <c r="DX66" i="18"/>
  <c r="DW66" i="18"/>
  <c r="DV66" i="18"/>
  <c r="DU66" i="18"/>
  <c r="DT66" i="18"/>
  <c r="DS66" i="18"/>
  <c r="DR66" i="18"/>
  <c r="DQ66" i="18"/>
  <c r="DP66" i="18"/>
  <c r="DO66" i="18"/>
  <c r="DN66" i="18"/>
  <c r="DM66" i="18"/>
  <c r="DL66" i="18"/>
  <c r="DK66" i="18"/>
  <c r="DJ66" i="18"/>
  <c r="DI66" i="18"/>
  <c r="DH66" i="18"/>
  <c r="DG66" i="18"/>
  <c r="DF66" i="18"/>
  <c r="DE66" i="18"/>
  <c r="DD66" i="18"/>
  <c r="J39" i="18" l="1"/>
  <c r="J38" i="18"/>
  <c r="J37" i="18"/>
  <c r="J36" i="18"/>
  <c r="J35" i="18"/>
  <c r="J34" i="18"/>
  <c r="J33" i="18"/>
  <c r="J32" i="18"/>
  <c r="J31" i="18"/>
  <c r="J30" i="18"/>
  <c r="J29" i="18"/>
  <c r="J28" i="18"/>
  <c r="J24" i="18"/>
  <c r="J23" i="18"/>
  <c r="J22" i="18"/>
  <c r="J21" i="18"/>
  <c r="J20" i="18"/>
  <c r="J19" i="18"/>
  <c r="J18" i="18"/>
  <c r="J17" i="18"/>
  <c r="D6" i="21"/>
  <c r="E6" i="21" s="1"/>
  <c r="F6" i="21" s="1"/>
  <c r="G6" i="21" s="1"/>
  <c r="H6" i="21" s="1"/>
  <c r="I6" i="21" s="1"/>
  <c r="J6" i="21" s="1"/>
  <c r="K6" i="21" s="1"/>
  <c r="L6" i="21" s="1"/>
  <c r="M6" i="21" s="1"/>
  <c r="C6" i="21"/>
  <c r="I39" i="18" l="1"/>
  <c r="I38" i="18"/>
  <c r="I37" i="18"/>
  <c r="I36" i="18"/>
  <c r="I35" i="18"/>
  <c r="I34" i="18"/>
  <c r="I33" i="18"/>
  <c r="I32" i="18"/>
  <c r="I31" i="18"/>
  <c r="I30" i="18"/>
  <c r="I29" i="18"/>
  <c r="I28" i="18"/>
  <c r="I24" i="18"/>
  <c r="I23" i="18"/>
  <c r="I22" i="18"/>
  <c r="I21" i="18"/>
  <c r="I20" i="18"/>
  <c r="I19" i="18"/>
  <c r="I18" i="18"/>
  <c r="I17" i="18"/>
  <c r="D50" i="21"/>
  <c r="D54" i="21" s="1"/>
  <c r="D55" i="21" s="1"/>
  <c r="BV32" i="18" l="1"/>
  <c r="M39" i="18" l="1"/>
  <c r="M24" i="18" l="1"/>
  <c r="M20" i="18" l="1"/>
  <c r="M23" i="18" l="1"/>
  <c r="M65" i="18" l="1"/>
  <c r="M64" i="18"/>
  <c r="M63" i="18"/>
  <c r="M62" i="18"/>
  <c r="M61" i="18"/>
  <c r="M60" i="18"/>
  <c r="M59" i="18"/>
  <c r="M58" i="18"/>
  <c r="M57" i="18"/>
  <c r="M56" i="18"/>
  <c r="M55" i="18"/>
  <c r="M54" i="18"/>
  <c r="M53" i="18"/>
  <c r="M52" i="18"/>
  <c r="M51" i="18"/>
  <c r="M50" i="18"/>
  <c r="M49" i="18"/>
  <c r="M48" i="18"/>
  <c r="M47" i="18"/>
  <c r="M46" i="18"/>
  <c r="M45" i="18"/>
  <c r="M44" i="18"/>
  <c r="M43" i="18"/>
  <c r="M42" i="18"/>
  <c r="M41" i="18"/>
  <c r="M40" i="18"/>
  <c r="M38" i="18"/>
  <c r="M37" i="18"/>
  <c r="M36" i="18"/>
  <c r="M35" i="18"/>
  <c r="M34" i="18"/>
  <c r="M33" i="18"/>
  <c r="M32" i="18"/>
  <c r="M31" i="18"/>
  <c r="M30" i="18"/>
  <c r="M29" i="18"/>
  <c r="M28" i="18"/>
  <c r="M27" i="18"/>
  <c r="M26" i="18"/>
  <c r="M25" i="18"/>
  <c r="M19" i="18"/>
  <c r="M22" i="18"/>
  <c r="M21" i="18"/>
  <c r="M18" i="18"/>
  <c r="M17" i="18"/>
  <c r="M16" i="18"/>
  <c r="Q66" i="18"/>
  <c r="M15" i="18"/>
  <c r="M14" i="18"/>
  <c r="M13" i="18"/>
  <c r="DC66" i="18" l="1"/>
  <c r="DB66" i="18"/>
  <c r="DA66" i="18"/>
  <c r="D8" i="17" s="1"/>
  <c r="D10" i="17" s="1"/>
  <c r="CZ66" i="18"/>
  <c r="CY66" i="18"/>
  <c r="CX66" i="18"/>
  <c r="CW66" i="18"/>
  <c r="CV66" i="18"/>
  <c r="CU66" i="18"/>
  <c r="CT66" i="18"/>
  <c r="CS66" i="18"/>
  <c r="CR66" i="18"/>
  <c r="CQ66" i="18"/>
  <c r="CP66" i="18"/>
  <c r="CO66" i="18"/>
  <c r="CN66" i="18"/>
  <c r="CM66" i="18"/>
  <c r="CL66" i="18"/>
  <c r="CK66" i="18"/>
  <c r="CJ66" i="18"/>
  <c r="CI66" i="18"/>
  <c r="CH66" i="18"/>
  <c r="CG66" i="18"/>
  <c r="CF66" i="18"/>
  <c r="CE66" i="18"/>
  <c r="CD66" i="18"/>
  <c r="CC66" i="18"/>
  <c r="CB66" i="18"/>
  <c r="CA66" i="18"/>
  <c r="BZ66" i="18"/>
  <c r="BY66" i="18"/>
  <c r="BX66" i="18"/>
  <c r="BW66" i="18"/>
  <c r="BV66" i="18"/>
  <c r="BU66" i="18"/>
  <c r="BT66" i="18"/>
  <c r="BS66" i="18"/>
  <c r="BR66" i="18"/>
  <c r="BQ66" i="18"/>
  <c r="BP66" i="18"/>
  <c r="BO66" i="18"/>
  <c r="BN66" i="18"/>
  <c r="BM66" i="18"/>
  <c r="BL66" i="18"/>
  <c r="BK66" i="18"/>
  <c r="BJ66" i="18"/>
  <c r="BI66" i="18"/>
  <c r="BH66" i="18"/>
  <c r="BG66" i="18"/>
  <c r="BF66" i="18"/>
  <c r="BE66" i="18"/>
  <c r="BD66" i="18"/>
  <c r="BC66" i="18"/>
  <c r="BB66" i="18"/>
  <c r="BA66" i="18"/>
  <c r="AZ66" i="18"/>
  <c r="AY66" i="18"/>
  <c r="AX66" i="18"/>
  <c r="AW66" i="18"/>
  <c r="AV66" i="18"/>
  <c r="AU66" i="18"/>
  <c r="AT66" i="18"/>
  <c r="AS66" i="18"/>
  <c r="AR66" i="18"/>
  <c r="AQ66" i="18"/>
  <c r="AP66" i="18"/>
  <c r="AO66" i="18"/>
  <c r="AN66" i="18"/>
  <c r="AM66" i="18"/>
  <c r="AL66" i="18"/>
  <c r="AK66" i="18"/>
  <c r="AJ66" i="18"/>
  <c r="AI66" i="18"/>
  <c r="AH66" i="18"/>
  <c r="AG66" i="18"/>
  <c r="AF66" i="18"/>
  <c r="AE66" i="18"/>
  <c r="AD66" i="18"/>
  <c r="AC66" i="18"/>
  <c r="AB66" i="18"/>
  <c r="AA66" i="18"/>
  <c r="Z66" i="18"/>
  <c r="Y66" i="18"/>
  <c r="X66" i="18"/>
  <c r="W66" i="18"/>
  <c r="V66" i="18"/>
  <c r="U66" i="18"/>
  <c r="T66" i="18"/>
  <c r="S66" i="18"/>
  <c r="R66" i="18"/>
  <c r="P66" i="18"/>
  <c r="O66" i="18"/>
  <c r="O11" i="18"/>
  <c r="O12" i="18" s="1"/>
  <c r="C8" i="17" l="1"/>
  <c r="C7" i="17"/>
  <c r="C6" i="17"/>
  <c r="M66" i="18"/>
  <c r="P11" i="18"/>
  <c r="C10" i="17" l="1"/>
  <c r="Q11" i="18"/>
  <c r="P12" i="18"/>
  <c r="R11" i="18" l="1"/>
  <c r="Q12" i="18"/>
  <c r="S11" i="18" l="1"/>
  <c r="R12" i="18"/>
  <c r="T11" i="18" l="1"/>
  <c r="S12" i="18"/>
  <c r="T12" i="18" l="1"/>
  <c r="U11" i="18"/>
  <c r="U12" i="18" l="1"/>
  <c r="V11" i="18"/>
  <c r="V12" i="18" l="1"/>
  <c r="W11" i="18"/>
  <c r="W12" i="18" l="1"/>
  <c r="X11" i="18"/>
  <c r="Y11" i="18" l="1"/>
  <c r="X12" i="18"/>
  <c r="Z11" i="18" l="1"/>
  <c r="Y12" i="18"/>
  <c r="AA11" i="18" l="1"/>
  <c r="Z12" i="18"/>
  <c r="AB11" i="18" l="1"/>
  <c r="AA12" i="18"/>
  <c r="AB12" i="18" l="1"/>
  <c r="AC11" i="18"/>
  <c r="AC12" i="18" l="1"/>
  <c r="AD11" i="18"/>
  <c r="AD12" i="18" l="1"/>
  <c r="AE11" i="18"/>
  <c r="AE12" i="18" l="1"/>
  <c r="AF11" i="18"/>
  <c r="AF12" i="18" l="1"/>
  <c r="AG11" i="18"/>
  <c r="AH11" i="18" l="1"/>
  <c r="AG12" i="18"/>
  <c r="AI11" i="18" l="1"/>
  <c r="AH12" i="18"/>
  <c r="AJ11" i="18" l="1"/>
  <c r="AI12" i="18"/>
  <c r="AJ12" i="18" l="1"/>
  <c r="AK11" i="18"/>
  <c r="AL11" i="18" l="1"/>
  <c r="AK12" i="18"/>
  <c r="AL12" i="18" l="1"/>
  <c r="AM11" i="18"/>
  <c r="AM12" i="18" l="1"/>
  <c r="AN11" i="18"/>
  <c r="AO11" i="18" l="1"/>
  <c r="AN12" i="18"/>
  <c r="AP11" i="18" l="1"/>
  <c r="AO12" i="18"/>
  <c r="AQ11" i="18" l="1"/>
  <c r="AP12" i="18"/>
  <c r="AR11" i="18" l="1"/>
  <c r="AQ12" i="18"/>
  <c r="AR12" i="18" l="1"/>
  <c r="AS11" i="18"/>
  <c r="AS12" i="18" l="1"/>
  <c r="AT11" i="18"/>
  <c r="AT12" i="18" l="1"/>
  <c r="AU11" i="18"/>
  <c r="AU12" i="18" l="1"/>
  <c r="AV11" i="18"/>
  <c r="AW11" i="18" l="1"/>
  <c r="AV12" i="18"/>
  <c r="AX11" i="18" l="1"/>
  <c r="AW12" i="18"/>
  <c r="AY11" i="18" l="1"/>
  <c r="AX12" i="18"/>
  <c r="AZ11" i="18" l="1"/>
  <c r="AY12" i="18"/>
  <c r="AZ12" i="18" l="1"/>
  <c r="BA11" i="18"/>
  <c r="BA12" i="18" l="1"/>
  <c r="BB11" i="18"/>
  <c r="BB12" i="18" l="1"/>
  <c r="BC11" i="18"/>
  <c r="BC12" i="18" l="1"/>
  <c r="BD11" i="18"/>
  <c r="BE11" i="18" l="1"/>
  <c r="BD12" i="18"/>
  <c r="BF11" i="18" l="1"/>
  <c r="BG11" i="18" s="1"/>
  <c r="BE12" i="18"/>
  <c r="BG12" i="18" l="1"/>
  <c r="BH11" i="18"/>
  <c r="BF12" i="18"/>
  <c r="BH12" i="18" l="1"/>
  <c r="BI11" i="18"/>
  <c r="BI12" i="18" l="1"/>
  <c r="BJ11" i="18"/>
  <c r="BK11" i="18" l="1"/>
  <c r="BJ12" i="18"/>
  <c r="BK12" i="18" l="1"/>
  <c r="BL11" i="18"/>
  <c r="BL12" i="18" l="1"/>
  <c r="BM11" i="18"/>
  <c r="BM12" i="18" l="1"/>
  <c r="BN11" i="18"/>
  <c r="BN12" i="18" l="1"/>
  <c r="BO11" i="18"/>
  <c r="BO12" i="18" l="1"/>
  <c r="BP11" i="18"/>
  <c r="BP12" i="18" l="1"/>
  <c r="BQ11" i="18"/>
  <c r="BR11" i="18" l="1"/>
  <c r="BQ12" i="18"/>
  <c r="BS11" i="18" l="1"/>
  <c r="BR12" i="18"/>
  <c r="BS12" i="18" l="1"/>
  <c r="BT11" i="18"/>
  <c r="BU11" i="18" l="1"/>
  <c r="BT12" i="18"/>
  <c r="BU12" i="18" l="1"/>
  <c r="BV11" i="18"/>
  <c r="BV12" i="18" l="1"/>
  <c r="BW11" i="18"/>
  <c r="BW12" i="18" l="1"/>
  <c r="BX11" i="18"/>
  <c r="BX12" i="18" l="1"/>
  <c r="BY11" i="18"/>
  <c r="BZ11" i="18" l="1"/>
  <c r="BY12" i="18"/>
  <c r="BZ12" i="18" l="1"/>
  <c r="CA11" i="18"/>
  <c r="CB11" i="18" l="1"/>
  <c r="CA12" i="18"/>
  <c r="CB12" i="18" l="1"/>
  <c r="CC11" i="18"/>
  <c r="CC12" i="18" l="1"/>
  <c r="CD11" i="18"/>
  <c r="CD12" i="18" l="1"/>
  <c r="CE11" i="18"/>
  <c r="CE12" i="18" l="1"/>
  <c r="CF11" i="18"/>
  <c r="CF12" i="18" l="1"/>
  <c r="CG11" i="18"/>
  <c r="CH11" i="18" l="1"/>
  <c r="CG12" i="18"/>
  <c r="CH12" i="18" l="1"/>
  <c r="CI11" i="18"/>
  <c r="CI12" i="18" l="1"/>
  <c r="CJ11" i="18"/>
  <c r="CJ12" i="18" l="1"/>
  <c r="CK11" i="18"/>
  <c r="CK12" i="18" l="1"/>
  <c r="CL11" i="18"/>
  <c r="CL12" i="18" l="1"/>
  <c r="CM11" i="18"/>
  <c r="CM12" i="18" l="1"/>
  <c r="CN11" i="18"/>
  <c r="CN12" i="18" l="1"/>
  <c r="CO11" i="18"/>
  <c r="CP11" i="18" l="1"/>
  <c r="CO12" i="18"/>
  <c r="CP12" i="18" l="1"/>
  <c r="CQ11" i="18"/>
  <c r="CR11" i="18" l="1"/>
  <c r="CQ12" i="18"/>
  <c r="CR12" i="18" l="1"/>
  <c r="CS11" i="18"/>
  <c r="CS12" i="18" l="1"/>
  <c r="CT11" i="18"/>
  <c r="CT12" i="18" l="1"/>
  <c r="CU11" i="18"/>
  <c r="CU12" i="18" l="1"/>
  <c r="CV11" i="18"/>
  <c r="CV12" i="18" l="1"/>
  <c r="CW11" i="18"/>
  <c r="CX11" i="18" l="1"/>
  <c r="CW12" i="18"/>
  <c r="CX12" i="18" l="1"/>
  <c r="CY11" i="18"/>
  <c r="CY12" i="18" l="1"/>
  <c r="CZ11" i="18"/>
  <c r="CZ12" i="18" l="1"/>
  <c r="DA11" i="18"/>
  <c r="DB11" i="18" s="1"/>
  <c r="DC11" i="18" s="1"/>
  <c r="DC12" i="18" l="1"/>
  <c r="DD11" i="18"/>
  <c r="DA12" i="18"/>
  <c r="DD12" i="18" l="1"/>
  <c r="DE11" i="18"/>
  <c r="DB12" i="18"/>
  <c r="DE12" i="18" l="1"/>
  <c r="DF11" i="18"/>
  <c r="DF12" i="18" l="1"/>
  <c r="DG11" i="18"/>
  <c r="DH11" i="18" l="1"/>
  <c r="DG12" i="18"/>
  <c r="DH12" i="18" l="1"/>
  <c r="DI11" i="18"/>
  <c r="DI12" i="18" l="1"/>
  <c r="DJ11" i="18"/>
  <c r="DJ12" i="18" l="1"/>
  <c r="DK11" i="18"/>
  <c r="DL11" i="18" l="1"/>
  <c r="DK12" i="18"/>
  <c r="DM11" i="18" l="1"/>
  <c r="DL12" i="18"/>
  <c r="DN11" i="18" l="1"/>
  <c r="DM12" i="18"/>
  <c r="DN12" i="18" l="1"/>
  <c r="DO11" i="18"/>
  <c r="DP11" i="18" l="1"/>
  <c r="DO12" i="18"/>
  <c r="DP12" i="18" l="1"/>
  <c r="DQ11" i="18"/>
  <c r="DQ12" i="18" l="1"/>
  <c r="DR11" i="18"/>
  <c r="DR12" i="18" l="1"/>
  <c r="DS11" i="18"/>
  <c r="DT11" i="18" l="1"/>
  <c r="DS12" i="18"/>
  <c r="DU11" i="18" l="1"/>
  <c r="DT12" i="18"/>
  <c r="DV11" i="18" l="1"/>
  <c r="DU12" i="18"/>
  <c r="DW11" i="18" l="1"/>
  <c r="DV12" i="18"/>
  <c r="DX11" i="18" l="1"/>
  <c r="DW12" i="18"/>
  <c r="DX12" i="18" l="1"/>
  <c r="DY11" i="18"/>
  <c r="DY12" i="18" l="1"/>
  <c r="DZ11" i="18"/>
  <c r="DZ12" i="18" l="1"/>
  <c r="EA11" i="18"/>
  <c r="EB11" i="18" l="1"/>
  <c r="EA12" i="18"/>
  <c r="EB12" i="18" l="1"/>
  <c r="EC11" i="18"/>
  <c r="ED11" i="18" l="1"/>
  <c r="EC12" i="18"/>
  <c r="EE11" i="18" l="1"/>
  <c r="ED12" i="18"/>
  <c r="EF11" i="18" l="1"/>
  <c r="EG11" i="18" s="1"/>
  <c r="EG12" i="18" s="1"/>
  <c r="EE12" i="18"/>
  <c r="EF12" i="18" l="1"/>
</calcChain>
</file>

<file path=xl/sharedStrings.xml><?xml version="1.0" encoding="utf-8"?>
<sst xmlns="http://schemas.openxmlformats.org/spreadsheetml/2006/main" count="676" uniqueCount="372">
  <si>
    <t>No</t>
    <phoneticPr fontId="1"/>
  </si>
  <si>
    <t>3月</t>
    <rPh sb="1" eb="2">
      <t>ガツ</t>
    </rPh>
    <phoneticPr fontId="1"/>
  </si>
  <si>
    <t>～25（日）</t>
    <rPh sb="4" eb="5">
      <t>ニチ</t>
    </rPh>
    <phoneticPr fontId="1"/>
  </si>
  <si>
    <t>～手順１</t>
    <rPh sb="1" eb="3">
      <t>テジュン</t>
    </rPh>
    <phoneticPr fontId="1"/>
  </si>
  <si>
    <t>4月</t>
    <rPh sb="1" eb="2">
      <t>ガツ</t>
    </rPh>
    <phoneticPr fontId="1"/>
  </si>
  <si>
    <t>～1（日）</t>
    <rPh sb="3" eb="4">
      <t>ニチ</t>
    </rPh>
    <phoneticPr fontId="1"/>
  </si>
  <si>
    <t>～8(日)</t>
  </si>
  <si>
    <t>～手順２</t>
    <rPh sb="1" eb="3">
      <t>テジュン</t>
    </rPh>
    <phoneticPr fontId="1"/>
  </si>
  <si>
    <t>～15(日)</t>
  </si>
  <si>
    <t>～22(日)</t>
  </si>
  <si>
    <t>完成予定</t>
    <rPh sb="0" eb="2">
      <t>カンセイ</t>
    </rPh>
    <rPh sb="2" eb="4">
      <t>ヨテイ</t>
    </rPh>
    <phoneticPr fontId="1"/>
  </si>
  <si>
    <t>～手順３</t>
    <rPh sb="1" eb="3">
      <t>テジュン</t>
    </rPh>
    <phoneticPr fontId="1"/>
  </si>
  <si>
    <t>～29(日)</t>
  </si>
  <si>
    <t>手順</t>
    <rPh sb="0" eb="2">
      <t>テジュン</t>
    </rPh>
    <phoneticPr fontId="1"/>
  </si>
  <si>
    <t>作成予定画面</t>
    <rPh sb="0" eb="2">
      <t>サクセイ</t>
    </rPh>
    <rPh sb="2" eb="4">
      <t>ヨテイ</t>
    </rPh>
    <rPh sb="4" eb="6">
      <t>ガメン</t>
    </rPh>
    <phoneticPr fontId="1"/>
  </si>
  <si>
    <t>ローカル</t>
    <phoneticPr fontId="1"/>
  </si>
  <si>
    <t>TOP、検索</t>
    <rPh sb="4" eb="6">
      <t>ケンサク</t>
    </rPh>
    <phoneticPr fontId="1"/>
  </si>
  <si>
    <t>TOP⇒検索に遷移</t>
    <rPh sb="4" eb="6">
      <t>ケンサク</t>
    </rPh>
    <rPh sb="7" eb="9">
      <t>センイ</t>
    </rPh>
    <phoneticPr fontId="1"/>
  </si>
  <si>
    <t>DBと疎通して検索画面に検索結果がでる</t>
    <rPh sb="3" eb="5">
      <t>ソツウ</t>
    </rPh>
    <rPh sb="7" eb="9">
      <t>ケンサク</t>
    </rPh>
    <rPh sb="9" eb="11">
      <t>ガメン</t>
    </rPh>
    <rPh sb="12" eb="14">
      <t>ケンサク</t>
    </rPh>
    <rPh sb="14" eb="16">
      <t>ケッカ</t>
    </rPh>
    <phoneticPr fontId="1"/>
  </si>
  <si>
    <t>staffテーブル検索してデータがでる</t>
    <rPh sb="9" eb="11">
      <t>ケンサク</t>
    </rPh>
    <phoneticPr fontId="1"/>
  </si>
  <si>
    <t>IT</t>
    <phoneticPr fontId="1"/>
  </si>
  <si>
    <t>Postgresについて詳しくなる</t>
    <rPh sb="12" eb="13">
      <t>クワ</t>
    </rPh>
    <phoneticPr fontId="1"/>
  </si>
  <si>
    <t>データベース、テーブルの構成をどうしてしたいか決める</t>
    <rPh sb="12" eb="14">
      <t>コウセイ</t>
    </rPh>
    <rPh sb="23" eb="24">
      <t>キ</t>
    </rPh>
    <phoneticPr fontId="1"/>
  </si>
  <si>
    <t>構成の作り方のその確認の仕方を調べる</t>
    <rPh sb="0" eb="2">
      <t>コウセイ</t>
    </rPh>
    <rPh sb="3" eb="4">
      <t>ツク</t>
    </rPh>
    <rPh sb="5" eb="6">
      <t>カタ</t>
    </rPh>
    <rPh sb="9" eb="11">
      <t>カクニン</t>
    </rPh>
    <rPh sb="12" eb="14">
      <t>シカタ</t>
    </rPh>
    <rPh sb="15" eb="16">
      <t>シラ</t>
    </rPh>
    <phoneticPr fontId="1"/>
  </si>
  <si>
    <t>今どのユーザでログインしているのか？、ログインしているユーザ</t>
    <rPh sb="0" eb="1">
      <t>イマ</t>
    </rPh>
    <phoneticPr fontId="1"/>
  </si>
  <si>
    <t>登録画面から登録できる</t>
    <rPh sb="0" eb="2">
      <t>トウロク</t>
    </rPh>
    <rPh sb="2" eb="4">
      <t>ガメン</t>
    </rPh>
    <rPh sb="6" eb="8">
      <t>トウロク</t>
    </rPh>
    <phoneticPr fontId="1"/>
  </si>
  <si>
    <t>TOP、検索、登録</t>
    <rPh sb="4" eb="6">
      <t>ケンサク</t>
    </rPh>
    <rPh sb="7" eb="9">
      <t>トウロク</t>
    </rPh>
    <phoneticPr fontId="1"/>
  </si>
  <si>
    <t>手順2の後に、改めて予定を見積もる</t>
    <rPh sb="0" eb="2">
      <t>テジュン</t>
    </rPh>
    <rPh sb="4" eb="5">
      <t>アト</t>
    </rPh>
    <rPh sb="7" eb="8">
      <t>アラタ</t>
    </rPh>
    <rPh sb="10" eb="12">
      <t>ヨテイ</t>
    </rPh>
    <rPh sb="13" eb="15">
      <t>ミツ</t>
    </rPh>
    <phoneticPr fontId="1"/>
  </si>
  <si>
    <t>Item</t>
    <phoneticPr fontId="1"/>
  </si>
  <si>
    <t>※</t>
    <phoneticPr fontId="1"/>
  </si>
  <si>
    <t>工数</t>
    <rPh sb="0" eb="2">
      <t>コウスウ</t>
    </rPh>
    <phoneticPr fontId="1"/>
  </si>
  <si>
    <t>12月</t>
    <rPh sb="2" eb="3">
      <t>ガツ</t>
    </rPh>
    <phoneticPr fontId="1"/>
  </si>
  <si>
    <t>要件定義を見直した</t>
    <rPh sb="0" eb="2">
      <t>ヨウケン</t>
    </rPh>
    <rPh sb="2" eb="4">
      <t>テイギ</t>
    </rPh>
    <rPh sb="5" eb="7">
      <t>ミナオ</t>
    </rPh>
    <phoneticPr fontId="1"/>
  </si>
  <si>
    <t>C:\Users\rock\OneDrive\ドキュメント\webapl\WonFesSys\00.要件\WonFesSys.xlsx</t>
  </si>
  <si>
    <t>↓</t>
    <phoneticPr fontId="1"/>
  </si>
  <si>
    <t>＞技術力を身に着けるため、やりたいこと</t>
    <rPh sb="1" eb="4">
      <t>ギジュツリョク</t>
    </rPh>
    <rPh sb="5" eb="6">
      <t>ミ</t>
    </rPh>
    <rPh sb="7" eb="8">
      <t>ツ</t>
    </rPh>
    <phoneticPr fontId="1"/>
  </si>
  <si>
    <t>＞サービスとしてほしいもの</t>
    <phoneticPr fontId="1"/>
  </si>
  <si>
    <t>これらをうまくまとめたい</t>
    <phoneticPr fontId="1"/>
  </si>
  <si>
    <t>作りたい機能をとりあえずあげる（サービスとして必要かは一旦おく</t>
    <rPh sb="0" eb="1">
      <t>ツク</t>
    </rPh>
    <rPh sb="4" eb="6">
      <t>キノウ</t>
    </rPh>
    <rPh sb="23" eb="25">
      <t>ヒツヨウ</t>
    </rPh>
    <rPh sb="27" eb="29">
      <t>イッタン</t>
    </rPh>
    <phoneticPr fontId="1"/>
  </si>
  <si>
    <t>作業の進め方</t>
    <rPh sb="0" eb="2">
      <t>サギョウ</t>
    </rPh>
    <rPh sb="3" eb="4">
      <t>スス</t>
    </rPh>
    <rPh sb="5" eb="6">
      <t>カタ</t>
    </rPh>
    <phoneticPr fontId="1"/>
  </si>
  <si>
    <t>☆１・・業務で必要と感じるものに限定、読書かつ動作確認　※なるべく時間をかけすぎない</t>
    <phoneticPr fontId="1"/>
  </si>
  <si>
    <t>☆２・・設計書の機能のうち業務で必要と感じるものから作成⇒設計に近づけ再作成</t>
    <rPh sb="4" eb="6">
      <t>セッケイ</t>
    </rPh>
    <rPh sb="6" eb="7">
      <t>ショ</t>
    </rPh>
    <rPh sb="8" eb="10">
      <t>キノウ</t>
    </rPh>
    <rPh sb="13" eb="15">
      <t>ギョウム</t>
    </rPh>
    <rPh sb="16" eb="18">
      <t>ヒツヨウ</t>
    </rPh>
    <rPh sb="19" eb="20">
      <t>カン</t>
    </rPh>
    <rPh sb="26" eb="28">
      <t>サクセイ</t>
    </rPh>
    <rPh sb="29" eb="31">
      <t>セッケイ</t>
    </rPh>
    <rPh sb="32" eb="33">
      <t>チカ</t>
    </rPh>
    <rPh sb="35" eb="38">
      <t>サイサクセイ</t>
    </rPh>
    <phoneticPr fontId="1"/>
  </si>
  <si>
    <t>☆３・・設計書どおり機能を作成する、業務で役立つか不明でも、設計した以上作成する。</t>
    <rPh sb="4" eb="6">
      <t>セッケイ</t>
    </rPh>
    <rPh sb="6" eb="7">
      <t>ショ</t>
    </rPh>
    <rPh sb="10" eb="12">
      <t>キノウ</t>
    </rPh>
    <rPh sb="13" eb="15">
      <t>サクセイ</t>
    </rPh>
    <rPh sb="18" eb="20">
      <t>ギョウム</t>
    </rPh>
    <rPh sb="21" eb="23">
      <t>ヤクダ</t>
    </rPh>
    <rPh sb="25" eb="27">
      <t>フメイ</t>
    </rPh>
    <rPh sb="30" eb="32">
      <t>セッケイ</t>
    </rPh>
    <rPh sb="34" eb="36">
      <t>イジョウ</t>
    </rPh>
    <rPh sb="36" eb="38">
      <t>サクセイ</t>
    </rPh>
    <phoneticPr fontId="1"/>
  </si>
  <si>
    <t>WonFesSys機能</t>
    <rPh sb="9" eb="11">
      <t>キノウ</t>
    </rPh>
    <phoneticPr fontId="1"/>
  </si>
  <si>
    <t>技術力を身に着けるため、やりたいこと</t>
    <rPh sb="0" eb="3">
      <t>ギジュツリョク</t>
    </rPh>
    <rPh sb="4" eb="5">
      <t>ミ</t>
    </rPh>
    <rPh sb="6" eb="7">
      <t>ツ</t>
    </rPh>
    <phoneticPr fontId="1"/>
  </si>
  <si>
    <t>Y氏より</t>
    <rPh sb="1" eb="2">
      <t>ウジ</t>
    </rPh>
    <phoneticPr fontId="1"/>
  </si>
  <si>
    <t>掲示板（ログイン、画像投稿、データダウンロード</t>
    <rPh sb="0" eb="3">
      <t>ケイジバン</t>
    </rPh>
    <rPh sb="9" eb="11">
      <t>ガゾウ</t>
    </rPh>
    <rPh sb="11" eb="13">
      <t>トウコウ</t>
    </rPh>
    <phoneticPr fontId="1"/>
  </si>
  <si>
    <t>※以下にあるので略</t>
    <rPh sb="1" eb="3">
      <t>イカ</t>
    </rPh>
    <rPh sb="8" eb="9">
      <t>リャク</t>
    </rPh>
    <phoneticPr fontId="1"/>
  </si>
  <si>
    <t>ー</t>
    <phoneticPr fontId="1"/>
  </si>
  <si>
    <t>サービスより</t>
    <phoneticPr fontId="1"/>
  </si>
  <si>
    <t>ログイン、ログアウト</t>
    <phoneticPr fontId="1"/>
  </si>
  <si>
    <r>
      <t xml:space="preserve">G1、Basic認証、クッキー、セッションの利用⇒P39-50
G3-1,敢えて脆弱にして、Webセキュリティをlibを使わず実装する（実装方法は、本参照
G3-3,xss⇒P88、セッションID⇒P158-183
G3-4,代表的なセキュリティ機能の知識を得る⇒P307-363
</t>
    </r>
    <r>
      <rPr>
        <sz val="11"/>
        <color rgb="FFFF0000"/>
        <rFont val="ＭＳ Ｐゴシック"/>
        <family val="3"/>
        <charset val="128"/>
        <scheme val="minor"/>
      </rPr>
      <t>04/26 TODO SSOの概要を理解する</t>
    </r>
    <rPh sb="8" eb="10">
      <t>ニンショウ</t>
    </rPh>
    <rPh sb="22" eb="24">
      <t>リヨウ</t>
    </rPh>
    <rPh sb="68" eb="70">
      <t>ジッソウ</t>
    </rPh>
    <rPh sb="70" eb="72">
      <t>ホウホウ</t>
    </rPh>
    <rPh sb="74" eb="75">
      <t>ホン</t>
    </rPh>
    <rPh sb="75" eb="77">
      <t>サンショウ</t>
    </rPh>
    <rPh sb="113" eb="116">
      <t>ダイヒョウテキ</t>
    </rPh>
    <rPh sb="123" eb="125">
      <t>キノウ</t>
    </rPh>
    <rPh sb="126" eb="128">
      <t>チシキ</t>
    </rPh>
    <rPh sb="129" eb="130">
      <t>エ</t>
    </rPh>
    <rPh sb="157" eb="159">
      <t>ガイヨウ</t>
    </rPh>
    <rPh sb="160" eb="162">
      <t>リカイ</t>
    </rPh>
    <phoneticPr fontId="1"/>
  </si>
  <si>
    <t>設計済</t>
    <rPh sb="0" eb="2">
      <t>セッケイ</t>
    </rPh>
    <rPh sb="2" eb="3">
      <t>ズ</t>
    </rPh>
    <phoneticPr fontId="1"/>
  </si>
  <si>
    <t>アカウント登録・削除</t>
    <rPh sb="5" eb="7">
      <t>トウロク</t>
    </rPh>
    <rPh sb="8" eb="10">
      <t>サクジョ</t>
    </rPh>
    <phoneticPr fontId="1"/>
  </si>
  <si>
    <t>G1,G3-1</t>
    <phoneticPr fontId="1"/>
  </si>
  <si>
    <r>
      <t>G1⇒☆２⇒</t>
    </r>
    <r>
      <rPr>
        <sz val="11"/>
        <color rgb="FFFF0000"/>
        <rFont val="ＭＳ Ｐゴシック"/>
        <family val="3"/>
        <charset val="128"/>
        <scheme val="minor"/>
      </rPr>
      <t>0502　優先度下げ、DBから手動削除としておく</t>
    </r>
    <r>
      <rPr>
        <sz val="11"/>
        <color theme="1"/>
        <rFont val="ＭＳ Ｐゴシック"/>
        <family val="2"/>
        <scheme val="minor"/>
      </rPr>
      <t xml:space="preserve">
G3-1の観点不要とする</t>
    </r>
    <rPh sb="11" eb="14">
      <t>ユウセンド</t>
    </rPh>
    <rPh sb="14" eb="15">
      <t>サ</t>
    </rPh>
    <rPh sb="21" eb="23">
      <t>シュドウ</t>
    </rPh>
    <rPh sb="23" eb="25">
      <t>サクジョ</t>
    </rPh>
    <rPh sb="36" eb="38">
      <t>カンテン</t>
    </rPh>
    <rPh sb="38" eb="40">
      <t>フヨウ</t>
    </rPh>
    <phoneticPr fontId="1"/>
  </si>
  <si>
    <t>アカウント情報の確認</t>
    <rPh sb="5" eb="7">
      <t>ジョウホウ</t>
    </rPh>
    <rPh sb="8" eb="10">
      <t>カクニン</t>
    </rPh>
    <phoneticPr fontId="1"/>
  </si>
  <si>
    <t>☆２</t>
    <phoneticPr fontId="1"/>
  </si>
  <si>
    <t>お気に入り登録した作品、ディーラー情報の確認</t>
    <rPh sb="1" eb="2">
      <t>キ</t>
    </rPh>
    <rPh sb="3" eb="4">
      <t>イ</t>
    </rPh>
    <rPh sb="5" eb="7">
      <t>トウロク</t>
    </rPh>
    <rPh sb="9" eb="11">
      <t>サクヒン</t>
    </rPh>
    <rPh sb="17" eb="19">
      <t>ジョウホウ</t>
    </rPh>
    <rPh sb="20" eb="22">
      <t>カクニン</t>
    </rPh>
    <phoneticPr fontId="1"/>
  </si>
  <si>
    <t>ディーラー情報の検索</t>
    <rPh sb="5" eb="7">
      <t>ジョウホウ</t>
    </rPh>
    <rPh sb="8" eb="10">
      <t>ケンサク</t>
    </rPh>
    <phoneticPr fontId="1"/>
  </si>
  <si>
    <t>G3-2、文字エンコーディング</t>
    <rPh sb="5" eb="7">
      <t>モジ</t>
    </rPh>
    <phoneticPr fontId="1"/>
  </si>
  <si>
    <t>G3-2⇒☆１</t>
    <phoneticPr fontId="1"/>
  </si>
  <si>
    <t>ディーラー情報の登録</t>
    <rPh sb="5" eb="7">
      <t>ジョウホウ</t>
    </rPh>
    <rPh sb="8" eb="10">
      <t>トウロク</t>
    </rPh>
    <phoneticPr fontId="1"/>
  </si>
  <si>
    <t xml:space="preserve">
G2-1、大量のディーラー情報と作品情報の登録に対して実行計画、レプリ
G4-1、大量データ登録をシェルを使って、登録する（パッチ）</t>
    <rPh sb="6" eb="8">
      <t>タイリョウ</t>
    </rPh>
    <rPh sb="14" eb="16">
      <t>ジョウホウ</t>
    </rPh>
    <rPh sb="17" eb="19">
      <t>サクヒン</t>
    </rPh>
    <rPh sb="19" eb="21">
      <t>ジョウホウ</t>
    </rPh>
    <rPh sb="22" eb="24">
      <t>トウロク</t>
    </rPh>
    <rPh sb="25" eb="26">
      <t>タイ</t>
    </rPh>
    <rPh sb="28" eb="30">
      <t>ジッコウ</t>
    </rPh>
    <rPh sb="30" eb="32">
      <t>ケイカク</t>
    </rPh>
    <phoneticPr fontId="1"/>
  </si>
  <si>
    <t>G2-1⇒☆２
G4-1⇒☆２、難しければ☆１</t>
    <rPh sb="16" eb="17">
      <t>ムズカ</t>
    </rPh>
    <phoneticPr fontId="1"/>
  </si>
  <si>
    <t>ディーラー情報をお気に入り登録</t>
    <rPh sb="5" eb="7">
      <t>ジョウホウ</t>
    </rPh>
    <rPh sb="9" eb="10">
      <t>キ</t>
    </rPh>
    <rPh sb="11" eb="12">
      <t>イ</t>
    </rPh>
    <rPh sb="13" eb="15">
      <t>トウロク</t>
    </rPh>
    <phoneticPr fontId="1"/>
  </si>
  <si>
    <t>不要</t>
    <rPh sb="0" eb="2">
      <t>フヨウ</t>
    </rPh>
    <phoneticPr fontId="1"/>
  </si>
  <si>
    <t>作品をお気に入りできればよいため</t>
    <rPh sb="0" eb="2">
      <t>サクヒン</t>
    </rPh>
    <rPh sb="4" eb="5">
      <t>キ</t>
    </rPh>
    <rPh sb="6" eb="7">
      <t>イ</t>
    </rPh>
    <phoneticPr fontId="1"/>
  </si>
  <si>
    <t>作品情報の登録</t>
    <rPh sb="0" eb="2">
      <t>サクヒン</t>
    </rPh>
    <rPh sb="2" eb="4">
      <t>ジョウホウ</t>
    </rPh>
    <rPh sb="5" eb="7">
      <t>トウロク</t>
    </rPh>
    <phoneticPr fontId="1"/>
  </si>
  <si>
    <t xml:space="preserve">G2-1、G4-1
</t>
    <phoneticPr fontId="1"/>
  </si>
  <si>
    <t>作品情報をお気に入り登録</t>
    <rPh sb="0" eb="2">
      <t>サクヒン</t>
    </rPh>
    <rPh sb="2" eb="4">
      <t>ジョウホウ</t>
    </rPh>
    <rPh sb="6" eb="7">
      <t>キ</t>
    </rPh>
    <rPh sb="8" eb="9">
      <t>イ</t>
    </rPh>
    <rPh sb="10" eb="12">
      <t>トウロク</t>
    </rPh>
    <phoneticPr fontId="1"/>
  </si>
  <si>
    <t>作品情報の検索</t>
    <rPh sb="0" eb="2">
      <t>サクヒン</t>
    </rPh>
    <rPh sb="2" eb="4">
      <t>ジョウホウ</t>
    </rPh>
    <rPh sb="5" eb="7">
      <t>ケンサク</t>
    </rPh>
    <phoneticPr fontId="1"/>
  </si>
  <si>
    <t>TODO検討</t>
    <rPh sb="4" eb="6">
      <t>ケントウ</t>
    </rPh>
    <phoneticPr fontId="1"/>
  </si>
  <si>
    <t>地図をポップアップで表示し、ディーラーの場所がわかる</t>
    <rPh sb="0" eb="2">
      <t>チズ</t>
    </rPh>
    <rPh sb="10" eb="12">
      <t>ヒョウジ</t>
    </rPh>
    <rPh sb="20" eb="22">
      <t>バショ</t>
    </rPh>
    <phoneticPr fontId="1"/>
  </si>
  <si>
    <t>作品画像、アイコン画像の登録</t>
    <rPh sb="0" eb="2">
      <t>サクヒン</t>
    </rPh>
    <rPh sb="2" eb="4">
      <t>ガゾウ</t>
    </rPh>
    <rPh sb="9" eb="11">
      <t>ガゾウ</t>
    </rPh>
    <rPh sb="12" eb="14">
      <t>トウロク</t>
    </rPh>
    <phoneticPr fontId="1"/>
  </si>
  <si>
    <t>G1</t>
    <phoneticPr fontId="1"/>
  </si>
  <si>
    <t>チャネル（PC,スマホ）によって、適切なデザインになる</t>
    <rPh sb="17" eb="19">
      <t>テキセツ</t>
    </rPh>
    <phoneticPr fontId="1"/>
  </si>
  <si>
    <t>画面設計はせず、レスポンシブルデザインに任せる⇒設計済みとする</t>
    <rPh sb="0" eb="2">
      <t>ガメン</t>
    </rPh>
    <rPh sb="2" eb="4">
      <t>セッケイ</t>
    </rPh>
    <rPh sb="20" eb="21">
      <t>マカ</t>
    </rPh>
    <rPh sb="24" eb="26">
      <t>セッケイ</t>
    </rPh>
    <rPh sb="26" eb="27">
      <t>ズ</t>
    </rPh>
    <phoneticPr fontId="1"/>
  </si>
  <si>
    <t>・Webアプリの基本機能作成、Yさん（ログイン機能、画像投稿機能、データダウンロード機能が備わった掲示板）</t>
  </si>
  <si>
    <t>G2</t>
  </si>
  <si>
    <t>・DBの機能理解、実行計画、レプリ、スキーマの分け方、ユーザーの分け方、大量データの扱い</t>
  </si>
  <si>
    <t>G3</t>
  </si>
  <si>
    <t>・セキュリティ、自システムをあえて脆弱して試せるように、SQLインジェクションなど</t>
  </si>
  <si>
    <t>G4</t>
  </si>
  <si>
    <t>・Linux、前と関連するものに限定（shでテーブル接続、テーブルcreateなど）</t>
  </si>
  <si>
    <t>シート「do0415補足」から次やること</t>
    <rPh sb="15" eb="16">
      <t>ツギ</t>
    </rPh>
    <phoneticPr fontId="1"/>
  </si>
  <si>
    <t>・G3-4,代表的なセキュリティ機能の知識を得る⇒P307-363</t>
    <phoneticPr fontId="1"/>
  </si>
  <si>
    <t>・セキュリティの知識を身に着ける</t>
    <rPh sb="8" eb="10">
      <t>チシキ</t>
    </rPh>
    <rPh sb="11" eb="12">
      <t>ミ</t>
    </rPh>
    <rPh sb="13" eb="14">
      <t>ツ</t>
    </rPh>
    <phoneticPr fontId="1"/>
  </si>
  <si>
    <t>・画面とERを設計して、アプリをとにかく作ってみる</t>
    <rPh sb="1" eb="3">
      <t>ガメン</t>
    </rPh>
    <rPh sb="7" eb="9">
      <t>セッケイ</t>
    </rPh>
    <rPh sb="20" eb="21">
      <t>ツク</t>
    </rPh>
    <phoneticPr fontId="1"/>
  </si>
  <si>
    <t>・DBにデータを突っ込んで実行計画を取って知識を身に着ける</t>
    <rPh sb="8" eb="9">
      <t>ツ</t>
    </rPh>
    <rPh sb="10" eb="11">
      <t>コ</t>
    </rPh>
    <rPh sb="13" eb="15">
      <t>ジッコウ</t>
    </rPh>
    <rPh sb="15" eb="17">
      <t>ケイカク</t>
    </rPh>
    <rPh sb="18" eb="19">
      <t>ト</t>
    </rPh>
    <rPh sb="21" eb="23">
      <t>チシキ</t>
    </rPh>
    <rPh sb="24" eb="25">
      <t>ミ</t>
    </rPh>
    <rPh sb="26" eb="27">
      <t>ツ</t>
    </rPh>
    <phoneticPr fontId="1"/>
  </si>
  <si>
    <t>・システムを作りながら学ぶ</t>
    <rPh sb="6" eb="7">
      <t>ツク</t>
    </rPh>
    <rPh sb="11" eb="12">
      <t>マナ</t>
    </rPh>
    <phoneticPr fontId="1"/>
  </si>
  <si>
    <t>いい点</t>
    <rPh sb="2" eb="3">
      <t>テン</t>
    </rPh>
    <phoneticPr fontId="1"/>
  </si>
  <si>
    <t>気になる点</t>
    <rPh sb="0" eb="1">
      <t>キ</t>
    </rPh>
    <rPh sb="4" eb="5">
      <t>テン</t>
    </rPh>
    <phoneticPr fontId="1"/>
  </si>
  <si>
    <t>・Webシステムを作るのに必要なものが一通り見につく</t>
    <rPh sb="9" eb="10">
      <t>ツク</t>
    </rPh>
    <rPh sb="13" eb="15">
      <t>ヒツヨウ</t>
    </rPh>
    <rPh sb="19" eb="21">
      <t>ヒトトオ</t>
    </rPh>
    <rPh sb="22" eb="23">
      <t>ミ</t>
    </rPh>
    <phoneticPr fontId="1"/>
  </si>
  <si>
    <t>・何が身についたのか実感がない。</t>
    <rPh sb="1" eb="2">
      <t>ナニ</t>
    </rPh>
    <rPh sb="3" eb="4">
      <t>ミ</t>
    </rPh>
    <rPh sb="10" eb="12">
      <t>ジッカン</t>
    </rPh>
    <phoneticPr fontId="1"/>
  </si>
  <si>
    <t>ネットで調べてとりあえず動くものを作ると中身を理解しないまま動いてしまい、身についた感じがしない</t>
    <phoneticPr fontId="1"/>
  </si>
  <si>
    <t>・身に着けたことが仕事で役立つのかな不安になる</t>
    <rPh sb="1" eb="2">
      <t>ミ</t>
    </rPh>
    <rPh sb="3" eb="4">
      <t>ツ</t>
    </rPh>
    <rPh sb="9" eb="11">
      <t>シゴト</t>
    </rPh>
    <rPh sb="12" eb="14">
      <t>ヤクダ</t>
    </rPh>
    <rPh sb="18" eb="20">
      <t>フアン</t>
    </rPh>
    <phoneticPr fontId="1"/>
  </si>
  <si>
    <t>コメント</t>
    <phoneticPr fontId="1"/>
  </si>
  <si>
    <t>何をしたいのか</t>
    <rPh sb="0" eb="1">
      <t>ナニ</t>
    </rPh>
    <phoneticPr fontId="1"/>
  </si>
  <si>
    <t>・知りたいことを直接知る。</t>
    <rPh sb="1" eb="2">
      <t>シ</t>
    </rPh>
    <rPh sb="8" eb="10">
      <t>チョクセツ</t>
    </rPh>
    <rPh sb="10" eb="11">
      <t>シ</t>
    </rPh>
    <phoneticPr fontId="1"/>
  </si>
  <si>
    <t>ネットで調べる、詳しすぎず概念的な知識を得る、動作確認</t>
    <rPh sb="8" eb="9">
      <t>クワ</t>
    </rPh>
    <rPh sb="23" eb="25">
      <t>ドウサ</t>
    </rPh>
    <rPh sb="25" eb="27">
      <t>カクニン</t>
    </rPh>
    <phoneticPr fontId="1"/>
  </si>
  <si>
    <t>・仕事でわからない点が解消できる</t>
    <rPh sb="1" eb="3">
      <t>シゴト</t>
    </rPh>
    <rPh sb="9" eb="10">
      <t>テン</t>
    </rPh>
    <rPh sb="11" eb="13">
      <t>カイショウ</t>
    </rPh>
    <phoneticPr fontId="1"/>
  </si>
  <si>
    <t>・不安な点がすぐに解消できる</t>
    <rPh sb="1" eb="3">
      <t>フアン</t>
    </rPh>
    <rPh sb="4" eb="5">
      <t>テン</t>
    </rPh>
    <rPh sb="9" eb="11">
      <t>カイショウ</t>
    </rPh>
    <phoneticPr fontId="1"/>
  </si>
  <si>
    <t>・部分的な知識にとどまってしまうので、実際にWebシステムを作れるようになるのか不安が残る</t>
    <rPh sb="1" eb="4">
      <t>ブブンテキ</t>
    </rPh>
    <rPh sb="5" eb="7">
      <t>チシキ</t>
    </rPh>
    <rPh sb="19" eb="21">
      <t>ジッサイ</t>
    </rPh>
    <rPh sb="30" eb="31">
      <t>ツク</t>
    </rPh>
    <rPh sb="40" eb="42">
      <t>フアン</t>
    </rPh>
    <rPh sb="43" eb="44">
      <t>ノコ</t>
    </rPh>
    <phoneticPr fontId="1"/>
  </si>
  <si>
    <t>システムを作ることと同時にやればいい</t>
    <rPh sb="5" eb="6">
      <t>ツク</t>
    </rPh>
    <rPh sb="10" eb="12">
      <t>ドウジ</t>
    </rPh>
    <phoneticPr fontId="1"/>
  </si>
  <si>
    <t>学び方について</t>
    <rPh sb="0" eb="1">
      <t>マナ</t>
    </rPh>
    <rPh sb="2" eb="3">
      <t>カタ</t>
    </rPh>
    <phoneticPr fontId="1"/>
  </si>
  <si>
    <t>04/26 TODO SSOの概要を理解する</t>
  </si>
  <si>
    <t>・実装方法が不明な点が多い（ポップアップ、JSやCSSの配置先、Ajaxを利用するかどうかetc）</t>
    <rPh sb="1" eb="3">
      <t>ジッソウ</t>
    </rPh>
    <rPh sb="3" eb="5">
      <t>ホウホウ</t>
    </rPh>
    <rPh sb="6" eb="8">
      <t>フメイ</t>
    </rPh>
    <rPh sb="9" eb="10">
      <t>テン</t>
    </rPh>
    <rPh sb="11" eb="12">
      <t>オオ</t>
    </rPh>
    <rPh sb="28" eb="30">
      <t>ハイチ</t>
    </rPh>
    <rPh sb="30" eb="31">
      <t>サキ</t>
    </rPh>
    <rPh sb="37" eb="39">
      <t>リヨウ</t>
    </rPh>
    <phoneticPr fontId="1"/>
  </si>
  <si>
    <t>・実装するうえでの課題を洗い出す</t>
    <rPh sb="1" eb="3">
      <t>ジッソウ</t>
    </rPh>
    <rPh sb="9" eb="11">
      <t>カダイ</t>
    </rPh>
    <rPh sb="12" eb="13">
      <t>アラ</t>
    </rPh>
    <rPh sb="14" eb="15">
      <t>ダ</t>
    </rPh>
    <phoneticPr fontId="1"/>
  </si>
  <si>
    <t>サンプルで実装してしまってもいい</t>
    <rPh sb="5" eb="7">
      <t>ジッソウ</t>
    </rPh>
    <phoneticPr fontId="1"/>
  </si>
  <si>
    <t>・机上検討や、サンプル実装の作成をして、実装方針を決める</t>
    <rPh sb="1" eb="3">
      <t>キジョウ</t>
    </rPh>
    <rPh sb="3" eb="5">
      <t>ケントウ</t>
    </rPh>
    <rPh sb="11" eb="13">
      <t>ジッソウ</t>
    </rPh>
    <rPh sb="14" eb="16">
      <t>サクセイ</t>
    </rPh>
    <rPh sb="20" eb="22">
      <t>ジッソウ</t>
    </rPh>
    <rPh sb="22" eb="24">
      <t>ホウシン</t>
    </rPh>
    <rPh sb="25" eb="26">
      <t>キ</t>
    </rPh>
    <phoneticPr fontId="1"/>
  </si>
  <si>
    <t>・実物を実装する</t>
    <rPh sb="1" eb="3">
      <t>ジツブツ</t>
    </rPh>
    <rPh sb="4" eb="6">
      <t>ジッソウ</t>
    </rPh>
    <phoneticPr fontId="1"/>
  </si>
  <si>
    <t>以下のように勧める？</t>
    <rPh sb="0" eb="2">
      <t>イカ</t>
    </rPh>
    <rPh sb="6" eb="7">
      <t>スス</t>
    </rPh>
    <phoneticPr fontId="1"/>
  </si>
  <si>
    <t>↓↓↓↓↓↓</t>
    <phoneticPr fontId="1"/>
  </si>
  <si>
    <t>①シートの中で、「技術力を身に着けるため、やりたいこと」に記載がある機能から作業する</t>
    <rPh sb="5" eb="6">
      <t>ナカ</t>
    </rPh>
    <rPh sb="29" eb="31">
      <t>キサイ</t>
    </rPh>
    <rPh sb="34" eb="36">
      <t>キノウ</t>
    </rPh>
    <rPh sb="38" eb="40">
      <t>サギョウ</t>
    </rPh>
    <phoneticPr fontId="1"/>
  </si>
  <si>
    <t>※１日ぐらいでできること（知識を身に着ける）を優先</t>
    <rPh sb="23" eb="25">
      <t>ユウセン</t>
    </rPh>
    <phoneticPr fontId="1"/>
  </si>
  <si>
    <t>②　①が完了したら、それ以外の機能を作成する</t>
    <rPh sb="4" eb="6">
      <t>カンリョウ</t>
    </rPh>
    <rPh sb="12" eb="14">
      <t>イガイ</t>
    </rPh>
    <rPh sb="15" eb="17">
      <t>キノウ</t>
    </rPh>
    <rPh sb="18" eb="20">
      <t>サクセイ</t>
    </rPh>
    <phoneticPr fontId="1"/>
  </si>
  <si>
    <r>
      <t>※課題を洗い出し、実装の検討⇒サンプル実装を行う（</t>
    </r>
    <r>
      <rPr>
        <sz val="11"/>
        <color rgb="FFFF0000"/>
        <rFont val="ＭＳ Ｐゴシック"/>
        <family val="3"/>
        <charset val="128"/>
        <scheme val="minor"/>
      </rPr>
      <t>※１</t>
    </r>
    <rPh sb="1" eb="3">
      <t>カダイ</t>
    </rPh>
    <rPh sb="4" eb="5">
      <t>アラ</t>
    </rPh>
    <rPh sb="6" eb="7">
      <t>ダ</t>
    </rPh>
    <rPh sb="9" eb="11">
      <t>ジッソウ</t>
    </rPh>
    <rPh sb="12" eb="14">
      <t>ケントウ</t>
    </rPh>
    <rPh sb="19" eb="21">
      <t>ジッソウ</t>
    </rPh>
    <rPh sb="22" eb="23">
      <t>オコナ</t>
    </rPh>
    <phoneticPr fontId="1"/>
  </si>
  <si>
    <t>※１</t>
  </si>
  <si>
    <t>→0613　対応した</t>
    <rPh sb="6" eb="8">
      <t>タイオウ</t>
    </rPh>
    <phoneticPr fontId="1"/>
  </si>
  <si>
    <t>https://iwatakhr69.esa.io/posts/32</t>
    <phoneticPr fontId="1"/>
  </si>
  <si>
    <r>
      <t>G1,Basiｃ認証、クッキー、セッション⇒☆１</t>
    </r>
    <r>
      <rPr>
        <sz val="11"/>
        <color rgb="FFFF0000"/>
        <rFont val="ＭＳ Ｐゴシック"/>
        <family val="3"/>
        <charset val="128"/>
        <scheme val="minor"/>
      </rPr>
      <t>⇒</t>
    </r>
    <r>
      <rPr>
        <sz val="11"/>
        <color rgb="FFFF0000"/>
        <rFont val="ＭＳ Ｐゴシック"/>
        <family val="2"/>
        <scheme val="minor"/>
      </rPr>
      <t>04/23</t>
    </r>
    <r>
      <rPr>
        <sz val="11"/>
        <color rgb="FFFF0000"/>
        <rFont val="ＭＳ Ｐゴシック"/>
        <family val="3"/>
        <charset val="128"/>
        <scheme val="minor"/>
      </rPr>
      <t>　完了</t>
    </r>
    <r>
      <rPr>
        <sz val="11"/>
        <color theme="1"/>
        <rFont val="ＭＳ Ｐゴシック"/>
        <family val="2"/>
        <scheme val="minor"/>
      </rPr>
      <t xml:space="preserve">
G3-1⇒☆１⇒</t>
    </r>
    <r>
      <rPr>
        <sz val="11"/>
        <color rgb="FFFF0000"/>
        <rFont val="ＭＳ Ｐゴシック"/>
        <family val="3"/>
        <charset val="128"/>
        <scheme val="minor"/>
      </rPr>
      <t>04/23　サーブレットのみ利用。⇒0502完了</t>
    </r>
    <r>
      <rPr>
        <sz val="11"/>
        <color theme="1"/>
        <rFont val="ＭＳ Ｐゴシック"/>
        <family val="2"/>
        <scheme val="minor"/>
      </rPr>
      <t xml:space="preserve">
G3-3、クロスサイトスクリプティング⇒☆２⇒</t>
    </r>
    <r>
      <rPr>
        <sz val="11"/>
        <color rgb="FFFF0000"/>
        <rFont val="ＭＳ Ｐゴシック"/>
        <family val="3"/>
        <charset val="128"/>
        <scheme val="minor"/>
      </rPr>
      <t>04/23　完了</t>
    </r>
    <r>
      <rPr>
        <sz val="11"/>
        <color theme="1"/>
        <rFont val="ＭＳ Ｐゴシック"/>
        <family val="2"/>
        <scheme val="minor"/>
      </rPr>
      <t xml:space="preserve">
セッションID⇒☆１⇒</t>
    </r>
    <r>
      <rPr>
        <sz val="11"/>
        <color rgb="FFFF0000"/>
        <rFont val="ＭＳ Ｐゴシック"/>
        <family val="3"/>
        <charset val="128"/>
        <scheme val="minor"/>
      </rPr>
      <t>04/23　P174　セッションIDの固定化攻撃についてあとでやる</t>
    </r>
    <r>
      <rPr>
        <sz val="11"/>
        <color theme="1"/>
        <rFont val="ＭＳ Ｐゴシック"/>
        <family val="2"/>
        <scheme val="minor"/>
      </rPr>
      <t xml:space="preserve">
G3-4⇒☆１（読書のみでもいいかも）</t>
    </r>
    <r>
      <rPr>
        <sz val="11"/>
        <color rgb="FFFF0000"/>
        <rFont val="ＭＳ Ｐゴシック"/>
        <family val="3"/>
        <charset val="128"/>
        <scheme val="minor"/>
      </rPr>
      <t>→0613　完了</t>
    </r>
    <r>
      <rPr>
        <sz val="11"/>
        <color theme="1"/>
        <rFont val="ＭＳ Ｐゴシック"/>
        <family val="2"/>
        <scheme val="minor"/>
      </rPr>
      <t xml:space="preserve">
04/26 TODO SSOの概要を理解する⇒</t>
    </r>
    <r>
      <rPr>
        <sz val="11"/>
        <color rgb="FFFF0000"/>
        <rFont val="ＭＳ Ｐゴシック"/>
        <family val="3"/>
        <charset val="128"/>
        <scheme val="minor"/>
      </rPr>
      <t>06/13　完了　https://iwatakhr69.esa.io/posts/32</t>
    </r>
    <rPh sb="8" eb="10">
      <t>ニンショウ</t>
    </rPh>
    <rPh sb="64" eb="66">
      <t>カンリョウ</t>
    </rPh>
    <rPh sb="96" eb="98">
      <t>カンリョウ</t>
    </rPh>
    <rPh sb="129" eb="131">
      <t>コテイ</t>
    </rPh>
    <rPh sb="131" eb="132">
      <t>バ</t>
    </rPh>
    <rPh sb="132" eb="134">
      <t>コウゲキ</t>
    </rPh>
    <rPh sb="152" eb="154">
      <t>ドクショ</t>
    </rPh>
    <rPh sb="169" eb="171">
      <t>カンリョウ</t>
    </rPh>
    <rPh sb="201" eb="203">
      <t>カンリョウ</t>
    </rPh>
    <phoneticPr fontId="1"/>
  </si>
  <si>
    <r>
      <t>G2-1⇒☆２</t>
    </r>
    <r>
      <rPr>
        <sz val="11"/>
        <color rgb="FFFF0000"/>
        <rFont val="ＭＳ Ｐゴシック"/>
        <family val="3"/>
        <charset val="128"/>
        <scheme val="minor"/>
      </rPr>
      <t>⇒0613対応中</t>
    </r>
    <r>
      <rPr>
        <sz val="11"/>
        <color theme="1"/>
        <rFont val="ＭＳ Ｐゴシック"/>
        <family val="2"/>
        <scheme val="minor"/>
      </rPr>
      <t xml:space="preserve">
G4-1⇒☆２、難しければ☆１</t>
    </r>
    <rPh sb="12" eb="14">
      <t>タイオウ</t>
    </rPh>
    <rPh sb="14" eb="15">
      <t>ナカ</t>
    </rPh>
    <rPh sb="24" eb="25">
      <t>ムズカ</t>
    </rPh>
    <phoneticPr fontId="1"/>
  </si>
  <si>
    <t>テーブル設計</t>
    <rPh sb="4" eb="6">
      <t>セッケイ</t>
    </rPh>
    <phoneticPr fontId="1"/>
  </si>
  <si>
    <t>月</t>
    <rPh sb="0" eb="1">
      <t>ツキ</t>
    </rPh>
    <phoneticPr fontId="1"/>
  </si>
  <si>
    <t>小計</t>
    <rPh sb="0" eb="2">
      <t>ショウケイ</t>
    </rPh>
    <phoneticPr fontId="1"/>
  </si>
  <si>
    <t>画面設計</t>
    <rPh sb="0" eb="2">
      <t>ガメン</t>
    </rPh>
    <rPh sb="2" eb="4">
      <t>セッケイ</t>
    </rPh>
    <phoneticPr fontId="1"/>
  </si>
  <si>
    <t>SQL実践入門</t>
    <rPh sb="3" eb="7">
      <t>ジッセンニュウモン</t>
    </rPh>
    <phoneticPr fontId="1"/>
  </si>
  <si>
    <t>外部設計</t>
    <rPh sb="0" eb="2">
      <t>ガイブ</t>
    </rPh>
    <rPh sb="2" eb="4">
      <t>セッケイ</t>
    </rPh>
    <phoneticPr fontId="1"/>
  </si>
  <si>
    <t>製造</t>
    <rPh sb="0" eb="2">
      <t>セイゾウ</t>
    </rPh>
    <phoneticPr fontId="1"/>
  </si>
  <si>
    <t>テスト</t>
    <phoneticPr fontId="1"/>
  </si>
  <si>
    <t>Sqlの実装について</t>
    <rPh sb="4" eb="6">
      <t>ジッソウ</t>
    </rPh>
    <phoneticPr fontId="1"/>
  </si>
  <si>
    <t>気になる点ピックアップ</t>
    <rPh sb="0" eb="1">
      <t>キ</t>
    </rPh>
    <rPh sb="4" eb="5">
      <t>テン</t>
    </rPh>
    <phoneticPr fontId="1"/>
  </si>
  <si>
    <t>JSPのエンコーディング</t>
    <phoneticPr fontId="1"/>
  </si>
  <si>
    <t>備考</t>
    <rPh sb="0" eb="2">
      <t>ビコウ</t>
    </rPh>
    <phoneticPr fontId="1"/>
  </si>
  <si>
    <t>状況</t>
    <rPh sb="0" eb="2">
      <t>ジョウキョウ</t>
    </rPh>
    <phoneticPr fontId="1"/>
  </si>
  <si>
    <t>実装</t>
    <rPh sb="0" eb="2">
      <t>ジッソウ</t>
    </rPh>
    <phoneticPr fontId="1"/>
  </si>
  <si>
    <t>リリース作業</t>
    <rPh sb="4" eb="6">
      <t>サギョウ</t>
    </rPh>
    <phoneticPr fontId="1"/>
  </si>
  <si>
    <t>シェル芸を身に着ける</t>
    <rPh sb="3" eb="4">
      <t>ゲイ</t>
    </rPh>
    <rPh sb="5" eb="6">
      <t>ミ</t>
    </rPh>
    <rPh sb="7" eb="8">
      <t>ツ</t>
    </rPh>
    <phoneticPr fontId="1"/>
  </si>
  <si>
    <t>和訳</t>
    <rPh sb="0" eb="2">
      <t>ワヤク</t>
    </rPh>
    <phoneticPr fontId="1"/>
  </si>
  <si>
    <t>IT英語</t>
    <rPh sb="2" eb="4">
      <t>エイゴ</t>
    </rPh>
    <phoneticPr fontId="1"/>
  </si>
  <si>
    <t>仕事直結</t>
    <rPh sb="0" eb="2">
      <t>シゴト</t>
    </rPh>
    <rPh sb="2" eb="4">
      <t>チョッケツ</t>
    </rPh>
    <phoneticPr fontId="1"/>
  </si>
  <si>
    <t>状況詳細</t>
    <rPh sb="0" eb="2">
      <t>ジョウキョウ</t>
    </rPh>
    <rPh sb="2" eb="4">
      <t>ショウサイ</t>
    </rPh>
    <phoneticPr fontId="1"/>
  </si>
  <si>
    <t>▼Fix</t>
    <phoneticPr fontId="1"/>
  </si>
  <si>
    <t>使いたいAPI、githubのサイト、stackoverflow</t>
    <rPh sb="0" eb="1">
      <t>ツカ</t>
    </rPh>
    <phoneticPr fontId="1"/>
  </si>
  <si>
    <t>知識不足のトピック、インデックス、ビューシノニムの使いどころ、レプリ、dbやユーザの使い分け</t>
    <rPh sb="0" eb="2">
      <t>チシキ</t>
    </rPh>
    <rPh sb="2" eb="4">
      <t>ブソク</t>
    </rPh>
    <rPh sb="25" eb="26">
      <t>ツカ</t>
    </rPh>
    <rPh sb="42" eb="43">
      <t>ツカ</t>
    </rPh>
    <rPh sb="44" eb="45">
      <t>ワ</t>
    </rPh>
    <phoneticPr fontId="1"/>
  </si>
  <si>
    <t>以下の方針で学ぶ</t>
  </si>
  <si>
    <t>システムを一通り作成する</t>
  </si>
  <si>
    <t>気になる点を直接調べる</t>
  </si>
  <si>
    <t>課題は以下参照</t>
    <rPh sb="0" eb="2">
      <t>カダイ</t>
    </rPh>
    <rPh sb="3" eb="5">
      <t>イカ</t>
    </rPh>
    <rPh sb="5" eb="7">
      <t>サンショウ</t>
    </rPh>
    <phoneticPr fontId="1"/>
  </si>
  <si>
    <t>WFSシステム開発</t>
    <rPh sb="7" eb="9">
      <t>カイハツ</t>
    </rPh>
    <phoneticPr fontId="1"/>
  </si>
  <si>
    <t>課題対応</t>
    <rPh sb="0" eb="2">
      <t>カダイ</t>
    </rPh>
    <rPh sb="2" eb="4">
      <t>タイオウ</t>
    </rPh>
    <phoneticPr fontId="1"/>
  </si>
  <si>
    <t>デプロイ方法の整理、自動化の検討</t>
    <rPh sb="4" eb="6">
      <t>ホウホウ</t>
    </rPh>
    <rPh sb="7" eb="9">
      <t>セイリ</t>
    </rPh>
    <rPh sb="10" eb="12">
      <t>ジドウ</t>
    </rPh>
    <rPh sb="12" eb="13">
      <t>カ</t>
    </rPh>
    <rPh sb="14" eb="16">
      <t>ケントウ</t>
    </rPh>
    <phoneticPr fontId="1"/>
  </si>
  <si>
    <t>Wicketの基本理解</t>
    <rPh sb="7" eb="9">
      <t>キホン</t>
    </rPh>
    <rPh sb="9" eb="11">
      <t>リカイ</t>
    </rPh>
    <phoneticPr fontId="1"/>
  </si>
  <si>
    <t>Junit、DBUnitの基本理解</t>
    <rPh sb="13" eb="15">
      <t>キホン</t>
    </rPh>
    <rPh sb="15" eb="17">
      <t>リカイ</t>
    </rPh>
    <phoneticPr fontId="1"/>
  </si>
  <si>
    <t>管理</t>
    <rPh sb="0" eb="2">
      <t>カンリ</t>
    </rPh>
    <phoneticPr fontId="1"/>
  </si>
  <si>
    <t>未着手</t>
    <rPh sb="0" eb="3">
      <t>ミチャクシュ</t>
    </rPh>
    <phoneticPr fontId="1"/>
  </si>
  <si>
    <t>Junit</t>
    <phoneticPr fontId="1"/>
  </si>
  <si>
    <t>「気になる点ピックアップ」と合わせて実施</t>
    <rPh sb="14" eb="15">
      <t>ア</t>
    </rPh>
    <rPh sb="18" eb="20">
      <t>ジッシ</t>
    </rPh>
    <phoneticPr fontId="1"/>
  </si>
  <si>
    <t>課題・気になる.xlsx</t>
    <phoneticPr fontId="1"/>
  </si>
  <si>
    <t>課題・気になる.xlsx」参照</t>
    <rPh sb="0" eb="2">
      <t>カダイ</t>
    </rPh>
    <rPh sb="3" eb="4">
      <t>キ</t>
    </rPh>
    <rPh sb="13" eb="15">
      <t>サンショウ</t>
    </rPh>
    <phoneticPr fontId="1"/>
  </si>
  <si>
    <t>※2サイクル目</t>
    <rPh sb="6" eb="7">
      <t>メ</t>
    </rPh>
    <phoneticPr fontId="1"/>
  </si>
  <si>
    <t>実績
工数</t>
    <rPh sb="0" eb="2">
      <t>ジッセキ</t>
    </rPh>
    <rPh sb="3" eb="5">
      <t>コウスウ</t>
    </rPh>
    <phoneticPr fontId="1"/>
  </si>
  <si>
    <t>期限</t>
    <rPh sb="0" eb="2">
      <t>キゲン</t>
    </rPh>
    <phoneticPr fontId="1"/>
  </si>
  <si>
    <t>優先度Dのためやらない</t>
    <rPh sb="0" eb="3">
      <t>ユウセンド</t>
    </rPh>
    <phoneticPr fontId="1"/>
  </si>
  <si>
    <t>完了</t>
  </si>
  <si>
    <t>～9月末</t>
    <rPh sb="2" eb="3">
      <t>ガツ</t>
    </rPh>
    <rPh sb="3" eb="4">
      <t>マツ</t>
    </rPh>
    <phoneticPr fontId="1"/>
  </si>
  <si>
    <t>～6月末</t>
    <rPh sb="2" eb="3">
      <t>ガツ</t>
    </rPh>
    <rPh sb="3" eb="4">
      <t>マツ</t>
    </rPh>
    <phoneticPr fontId="1"/>
  </si>
  <si>
    <t>～10月末</t>
    <rPh sb="3" eb="4">
      <t>ガツ</t>
    </rPh>
    <rPh sb="4" eb="5">
      <t>マツ</t>
    </rPh>
    <phoneticPr fontId="1"/>
  </si>
  <si>
    <t>保留</t>
    <rPh sb="0" eb="2">
      <t>ホリュウ</t>
    </rPh>
    <phoneticPr fontId="1"/>
  </si>
  <si>
    <t>定期作業</t>
    <rPh sb="0" eb="2">
      <t>テイキ</t>
    </rPh>
    <rPh sb="2" eb="4">
      <t>サギョウ</t>
    </rPh>
    <phoneticPr fontId="1"/>
  </si>
  <si>
    <t>―</t>
    <phoneticPr fontId="1"/>
  </si>
  <si>
    <t>・7月中に2回訳す
・月～金中に訳すとこ決める</t>
    <rPh sb="2" eb="4">
      <t>ガツチュウ</t>
    </rPh>
    <rPh sb="6" eb="7">
      <t>カイ</t>
    </rPh>
    <rPh sb="7" eb="8">
      <t>ヤク</t>
    </rPh>
    <rPh sb="11" eb="12">
      <t>ゲツ</t>
    </rPh>
    <rPh sb="13" eb="14">
      <t>キン</t>
    </rPh>
    <rPh sb="14" eb="15">
      <t>ナカ</t>
    </rPh>
    <rPh sb="16" eb="17">
      <t>ヤク</t>
    </rPh>
    <rPh sb="20" eb="21">
      <t>キ</t>
    </rPh>
    <phoneticPr fontId="1"/>
  </si>
  <si>
    <t>未定</t>
    <rPh sb="0" eb="2">
      <t>ミテイ</t>
    </rPh>
    <phoneticPr fontId="1"/>
  </si>
  <si>
    <t>優先度</t>
    <rPh sb="0" eb="3">
      <t>ユウセンド</t>
    </rPh>
    <phoneticPr fontId="1"/>
  </si>
  <si>
    <t>S</t>
    <phoneticPr fontId="1"/>
  </si>
  <si>
    <t>A</t>
    <phoneticPr fontId="1"/>
  </si>
  <si>
    <t>B</t>
    <phoneticPr fontId="1"/>
  </si>
  <si>
    <t>【暫定】～7月末</t>
    <rPh sb="1" eb="3">
      <t>ザンテイ</t>
    </rPh>
    <phoneticPr fontId="1"/>
  </si>
  <si>
    <t>【暫定】～7月末、～8月末</t>
    <rPh sb="11" eb="12">
      <t>ガツ</t>
    </rPh>
    <rPh sb="12" eb="13">
      <t>マツ</t>
    </rPh>
    <phoneticPr fontId="1"/>
  </si>
  <si>
    <t>【暫定】～7月末</t>
    <phoneticPr fontId="1"/>
  </si>
  <si>
    <t>0627工数調整用</t>
    <rPh sb="4" eb="6">
      <t>コウスウ</t>
    </rPh>
    <rPh sb="6" eb="8">
      <t>チョウセイ</t>
    </rPh>
    <rPh sb="8" eb="9">
      <t>ヨウ</t>
    </rPh>
    <phoneticPr fontId="1"/>
  </si>
  <si>
    <t>資料更新のため</t>
    <rPh sb="0" eb="2">
      <t>シリョウ</t>
    </rPh>
    <rPh sb="2" eb="4">
      <t>コウシン</t>
    </rPh>
    <phoneticPr fontId="1"/>
  </si>
  <si>
    <t>A</t>
  </si>
  <si>
    <t>S</t>
  </si>
  <si>
    <t>・本の内容をピックアップして読む
・週一回実施</t>
    <rPh sb="1" eb="2">
      <t>ホン</t>
    </rPh>
    <rPh sb="3" eb="5">
      <t>ナイヨウ</t>
    </rPh>
    <rPh sb="14" eb="15">
      <t>ヨ</t>
    </rPh>
    <rPh sb="18" eb="19">
      <t>シュウ</t>
    </rPh>
    <rPh sb="19" eb="21">
      <t>イッカイ</t>
    </rPh>
    <rPh sb="21" eb="23">
      <t>ジッシ</t>
    </rPh>
    <phoneticPr fontId="1"/>
  </si>
  <si>
    <t>・本の内容をピックアップして読む
・週一回実施</t>
    <rPh sb="1" eb="2">
      <t>ホン</t>
    </rPh>
    <rPh sb="3" eb="5">
      <t>ナイヨウ</t>
    </rPh>
    <rPh sb="14" eb="15">
      <t>ヨ</t>
    </rPh>
    <phoneticPr fontId="1"/>
  </si>
  <si>
    <t>2030-</t>
    <phoneticPr fontId="1"/>
  </si>
  <si>
    <t>0701 課題対応完了により完了とする</t>
    <rPh sb="5" eb="7">
      <t>カダイ</t>
    </rPh>
    <rPh sb="7" eb="9">
      <t>タイオウ</t>
    </rPh>
    <rPh sb="9" eb="11">
      <t>カンリョウ</t>
    </rPh>
    <rPh sb="14" eb="16">
      <t>カンリョウ</t>
    </rPh>
    <phoneticPr fontId="1"/>
  </si>
  <si>
    <t>対応中</t>
    <rPh sb="0" eb="2">
      <t>タイオウ</t>
    </rPh>
    <rPh sb="2" eb="3">
      <t>ナカ</t>
    </rPh>
    <phoneticPr fontId="1"/>
  </si>
  <si>
    <t>完了</t>
    <rPh sb="0" eb="2">
      <t>カンリョウ</t>
    </rPh>
    <phoneticPr fontId="1"/>
  </si>
  <si>
    <t>―</t>
  </si>
  <si>
    <t>【不定期】</t>
    <rPh sb="1" eb="4">
      <t>フテイキ</t>
    </rPh>
    <phoneticPr fontId="1"/>
  </si>
  <si>
    <t>基本的な書き方を理解</t>
    <rPh sb="0" eb="3">
      <t>キホンテキ</t>
    </rPh>
    <rPh sb="4" eb="5">
      <t>カ</t>
    </rPh>
    <rPh sb="6" eb="7">
      <t>カタ</t>
    </rPh>
    <rPh sb="8" eb="10">
      <t>リカイ</t>
    </rPh>
    <phoneticPr fontId="1"/>
  </si>
  <si>
    <t>A</t>
    <phoneticPr fontId="1"/>
  </si>
  <si>
    <t>内容</t>
    <rPh sb="0" eb="2">
      <t>ナイヨウ</t>
    </rPh>
    <phoneticPr fontId="1"/>
  </si>
  <si>
    <t>TODOList.xlsの「do0415補足」シートから「WonFesSys機能」列を取得した。</t>
    <rPh sb="38" eb="40">
      <t>キノウ</t>
    </rPh>
    <rPh sb="41" eb="42">
      <t>レツ</t>
    </rPh>
    <rPh sb="43" eb="45">
      <t>シュトク</t>
    </rPh>
    <phoneticPr fontId="1"/>
  </si>
  <si>
    <t>各機能の課題について、シート「「課題・気になる」から転記」内容のうち、すぐに決める必要があるもののみ転記した。</t>
    <rPh sb="0" eb="1">
      <t>カク</t>
    </rPh>
    <rPh sb="1" eb="3">
      <t>キノウ</t>
    </rPh>
    <rPh sb="4" eb="6">
      <t>カダイ</t>
    </rPh>
    <rPh sb="29" eb="31">
      <t>ナイヨウ</t>
    </rPh>
    <rPh sb="38" eb="39">
      <t>キ</t>
    </rPh>
    <rPh sb="41" eb="43">
      <t>ヒツヨウ</t>
    </rPh>
    <rPh sb="50" eb="52">
      <t>テンキ</t>
    </rPh>
    <phoneticPr fontId="1"/>
  </si>
  <si>
    <t>※転機時に記載内容を少し修正</t>
    <rPh sb="1" eb="3">
      <t>テンキ</t>
    </rPh>
    <rPh sb="3" eb="4">
      <t>ジ</t>
    </rPh>
    <rPh sb="5" eb="7">
      <t>キサイ</t>
    </rPh>
    <rPh sb="7" eb="9">
      <t>ナイヨウ</t>
    </rPh>
    <rPh sb="10" eb="11">
      <t>スコ</t>
    </rPh>
    <rPh sb="12" eb="14">
      <t>シュウセイ</t>
    </rPh>
    <phoneticPr fontId="1"/>
  </si>
  <si>
    <t>No</t>
    <phoneticPr fontId="1"/>
  </si>
  <si>
    <t>起票日</t>
    <rPh sb="0" eb="2">
      <t>キヒョウ</t>
    </rPh>
    <rPh sb="2" eb="3">
      <t>ビ</t>
    </rPh>
    <phoneticPr fontId="1"/>
  </si>
  <si>
    <t>状態</t>
    <rPh sb="0" eb="2">
      <t>ジョウタイ</t>
    </rPh>
    <phoneticPr fontId="1"/>
  </si>
  <si>
    <t>完了日</t>
    <rPh sb="0" eb="3">
      <t>カンリョウビ</t>
    </rPh>
    <phoneticPr fontId="1"/>
  </si>
  <si>
    <t>対応工程</t>
    <rPh sb="0" eb="2">
      <t>タイオウ</t>
    </rPh>
    <rPh sb="2" eb="4">
      <t>コウテイ</t>
    </rPh>
    <phoneticPr fontId="1"/>
  </si>
  <si>
    <t>タイトル</t>
    <phoneticPr fontId="1"/>
  </si>
  <si>
    <t>実装課題</t>
    <rPh sb="0" eb="2">
      <t>ジッソウ</t>
    </rPh>
    <rPh sb="2" eb="4">
      <t>カダイ</t>
    </rPh>
    <phoneticPr fontId="1"/>
  </si>
  <si>
    <t>対応内容</t>
    <rPh sb="0" eb="2">
      <t>タイオウ</t>
    </rPh>
    <rPh sb="2" eb="4">
      <t>ナイヨウ</t>
    </rPh>
    <phoneticPr fontId="1"/>
  </si>
  <si>
    <t>コメント</t>
    <phoneticPr fontId="1"/>
  </si>
  <si>
    <t>ログイン、ログアウト</t>
    <phoneticPr fontId="1"/>
  </si>
  <si>
    <t>―</t>
    <phoneticPr fontId="1"/>
  </si>
  <si>
    <t>対象外</t>
    <rPh sb="0" eb="2">
      <t>タイショウ</t>
    </rPh>
    <rPh sb="2" eb="3">
      <t>ソト</t>
    </rPh>
    <phoneticPr fontId="1"/>
  </si>
  <si>
    <t>※特になし</t>
    <rPh sb="1" eb="2">
      <t>トク</t>
    </rPh>
    <phoneticPr fontId="1"/>
  </si>
  <si>
    <t>C</t>
    <phoneticPr fontId="1"/>
  </si>
  <si>
    <t>実装検討</t>
    <rPh sb="0" eb="2">
      <t>ジッソウ</t>
    </rPh>
    <rPh sb="2" eb="4">
      <t>ケントウ</t>
    </rPh>
    <phoneticPr fontId="1"/>
  </si>
  <si>
    <t>ログインユーザーが管理者の場合に、アカウント一覧画面にアカウント削除機能を出力する必要がある。ログインユーザーの権限によって、利用できる機能を制御できるようにする</t>
    <rPh sb="9" eb="12">
      <t>カンリシャ</t>
    </rPh>
    <rPh sb="13" eb="15">
      <t>バアイ</t>
    </rPh>
    <rPh sb="22" eb="24">
      <t>イチラン</t>
    </rPh>
    <rPh sb="24" eb="26">
      <t>ガメン</t>
    </rPh>
    <rPh sb="32" eb="34">
      <t>サクジョ</t>
    </rPh>
    <rPh sb="34" eb="36">
      <t>キノウ</t>
    </rPh>
    <rPh sb="37" eb="39">
      <t>シュツリョク</t>
    </rPh>
    <rPh sb="41" eb="43">
      <t>ヒツヨウ</t>
    </rPh>
    <rPh sb="56" eb="58">
      <t>ケンゲン</t>
    </rPh>
    <rPh sb="63" eb="65">
      <t>リヨウ</t>
    </rPh>
    <rPh sb="68" eb="70">
      <t>キノウ</t>
    </rPh>
    <rPh sb="71" eb="73">
      <t>セイギョ</t>
    </rPh>
    <phoneticPr fontId="1"/>
  </si>
  <si>
    <t>～6月4週目</t>
    <rPh sb="2" eb="3">
      <t>ガツ</t>
    </rPh>
    <rPh sb="4" eb="5">
      <t>シュウ</t>
    </rPh>
    <rPh sb="5" eb="6">
      <t>メ</t>
    </rPh>
    <phoneticPr fontId="1"/>
  </si>
  <si>
    <t>外部設計検討</t>
    <phoneticPr fontId="1"/>
  </si>
  <si>
    <t>検索条件に過不足がないか検討
※ER図の再検討時に行う</t>
    <rPh sb="0" eb="2">
      <t>ケンサク</t>
    </rPh>
    <rPh sb="2" eb="4">
      <t>ジョウケン</t>
    </rPh>
    <rPh sb="5" eb="8">
      <t>カブソク</t>
    </rPh>
    <rPh sb="12" eb="14">
      <t>ケントウ</t>
    </rPh>
    <rPh sb="18" eb="19">
      <t>ズ</t>
    </rPh>
    <rPh sb="20" eb="23">
      <t>サイケントウ</t>
    </rPh>
    <rPh sb="23" eb="24">
      <t>ジ</t>
    </rPh>
    <rPh sb="25" eb="26">
      <t>オコナ</t>
    </rPh>
    <phoneticPr fontId="1"/>
  </si>
  <si>
    <t>No18で対応するのでクローズ</t>
    <rPh sb="5" eb="7">
      <t>タイオウ</t>
    </rPh>
    <phoneticPr fontId="1"/>
  </si>
  <si>
    <t>S</t>
    <phoneticPr fontId="1"/>
  </si>
  <si>
    <t xml:space="preserve">ディーラーがもつジャンルをテーブルでの表現方法。
ディーラ×ジャンルでレコードもつと、ジャンルが多いため1テーブルのレコード数が増大して管理が大変そう。持ち方を再検討する
例えば以下。
　・ジャンルだけ別テーブルにもち、Dealerテーブルのレコード数を抑える。
　　ディーラ情報テーブル：ジャンルテーブル＝１：N
　・ディーラがもつジャンルをビットで1カラムに収める
　　fate,艦これ,東方 →　111
</t>
    <rPh sb="19" eb="21">
      <t>ヒョウゲン</t>
    </rPh>
    <rPh sb="21" eb="23">
      <t>ホウホウ</t>
    </rPh>
    <rPh sb="49" eb="50">
      <t>オオ</t>
    </rPh>
    <rPh sb="63" eb="64">
      <t>スウ</t>
    </rPh>
    <rPh sb="65" eb="67">
      <t>ゾウダイ</t>
    </rPh>
    <rPh sb="69" eb="71">
      <t>カンリ</t>
    </rPh>
    <rPh sb="72" eb="74">
      <t>タイヘン</t>
    </rPh>
    <rPh sb="77" eb="78">
      <t>モ</t>
    </rPh>
    <rPh sb="79" eb="80">
      <t>カタ</t>
    </rPh>
    <rPh sb="81" eb="84">
      <t>サイケントウ</t>
    </rPh>
    <rPh sb="87" eb="88">
      <t>タト</t>
    </rPh>
    <rPh sb="90" eb="92">
      <t>イカ</t>
    </rPh>
    <rPh sb="102" eb="103">
      <t>ベツ</t>
    </rPh>
    <rPh sb="126" eb="127">
      <t>スウ</t>
    </rPh>
    <rPh sb="128" eb="129">
      <t>オサ</t>
    </rPh>
    <rPh sb="182" eb="183">
      <t>オサ</t>
    </rPh>
    <rPh sb="193" eb="194">
      <t>カン</t>
    </rPh>
    <rPh sb="197" eb="199">
      <t>トウホウ</t>
    </rPh>
    <phoneticPr fontId="1"/>
  </si>
  <si>
    <r>
      <t>0619　設計中</t>
    </r>
    <r>
      <rPr>
        <sz val="11"/>
        <color rgb="FFFF0000"/>
        <rFont val="ＭＳ Ｐゴシック"/>
        <family val="3"/>
        <charset val="128"/>
        <scheme val="minor"/>
      </rPr>
      <t xml:space="preserve">
0621 WFSのパンフ見るかぎり、1ディーラ5ジャンルぐらい。なので、ディーラ×レコードでデータをもつ。
</t>
    </r>
    <rPh sb="5" eb="7">
      <t>セッケイ</t>
    </rPh>
    <rPh sb="7" eb="8">
      <t>ナカ</t>
    </rPh>
    <rPh sb="21" eb="22">
      <t>ミ</t>
    </rPh>
    <phoneticPr fontId="1"/>
  </si>
  <si>
    <t>B</t>
    <phoneticPr fontId="1"/>
  </si>
  <si>
    <t xml:space="preserve">１JSP１コントローラとしすると、コントローラが増えて、管理できない。
完了系画面、エラー系画面は共通のJSPを利用するなどして、管理しやすくする。
例えば以下。
　・完了系画面は、他の完了形画面と共通のJSPにして、うまく使いまわす
　・完了系画面は、１JSP１コントローラとしない
</t>
    <rPh sb="24" eb="25">
      <t>フ</t>
    </rPh>
    <rPh sb="28" eb="30">
      <t>カンリ</t>
    </rPh>
    <rPh sb="36" eb="38">
      <t>カンリョウ</t>
    </rPh>
    <rPh sb="38" eb="39">
      <t>ケイ</t>
    </rPh>
    <rPh sb="39" eb="41">
      <t>ガメン</t>
    </rPh>
    <rPh sb="45" eb="46">
      <t>ケイ</t>
    </rPh>
    <rPh sb="46" eb="48">
      <t>ガメン</t>
    </rPh>
    <rPh sb="49" eb="51">
      <t>キョウツウ</t>
    </rPh>
    <rPh sb="56" eb="58">
      <t>リヨウ</t>
    </rPh>
    <rPh sb="65" eb="67">
      <t>カンリ</t>
    </rPh>
    <rPh sb="84" eb="86">
      <t>カンリョウ</t>
    </rPh>
    <rPh sb="86" eb="87">
      <t>ケイ</t>
    </rPh>
    <rPh sb="87" eb="89">
      <t>ガメン</t>
    </rPh>
    <rPh sb="91" eb="92">
      <t>ホカ</t>
    </rPh>
    <rPh sb="93" eb="95">
      <t>カンリョウ</t>
    </rPh>
    <rPh sb="95" eb="96">
      <t>ケイ</t>
    </rPh>
    <rPh sb="96" eb="98">
      <t>ガメン</t>
    </rPh>
    <rPh sb="99" eb="101">
      <t>キョウツウ</t>
    </rPh>
    <rPh sb="112" eb="113">
      <t>ツカ</t>
    </rPh>
    <rPh sb="120" eb="122">
      <t>カンリョウ</t>
    </rPh>
    <rPh sb="122" eb="123">
      <t>ケイ</t>
    </rPh>
    <rPh sb="123" eb="125">
      <t>ガメン</t>
    </rPh>
    <phoneticPr fontId="1"/>
  </si>
  <si>
    <t>B</t>
  </si>
  <si>
    <t>～7月3週目</t>
    <rPh sb="2" eb="3">
      <t>ガツ</t>
    </rPh>
    <rPh sb="4" eb="5">
      <t>シュウ</t>
    </rPh>
    <rPh sb="5" eb="6">
      <t>メ</t>
    </rPh>
    <phoneticPr fontId="1"/>
  </si>
  <si>
    <t xml:space="preserve">お気に入り登録は、レスポンスを早くしたいので、画面全体をロードしないようにしたい。Ajaxでの実装を検討する
例えば以下。
　・SpringでのAjaxの実装方法
　・ピュアJSで自作で共通処理
</t>
    <rPh sb="1" eb="2">
      <t>キ</t>
    </rPh>
    <rPh sb="3" eb="4">
      <t>イ</t>
    </rPh>
    <rPh sb="5" eb="7">
      <t>トウロク</t>
    </rPh>
    <rPh sb="15" eb="16">
      <t>ハヤ</t>
    </rPh>
    <rPh sb="23" eb="25">
      <t>ガメン</t>
    </rPh>
    <rPh sb="25" eb="27">
      <t>ゼンタイ</t>
    </rPh>
    <rPh sb="47" eb="49">
      <t>ジッソウ</t>
    </rPh>
    <rPh sb="50" eb="52">
      <t>ケントウ</t>
    </rPh>
    <rPh sb="55" eb="56">
      <t>タト</t>
    </rPh>
    <rPh sb="58" eb="60">
      <t>イカ</t>
    </rPh>
    <rPh sb="77" eb="79">
      <t>ジッソウ</t>
    </rPh>
    <rPh sb="79" eb="81">
      <t>ホウホウ</t>
    </rPh>
    <rPh sb="90" eb="92">
      <t>ジサク</t>
    </rPh>
    <rPh sb="93" eb="95">
      <t>キョウツウ</t>
    </rPh>
    <rPh sb="95" eb="97">
      <t>ショリ</t>
    </rPh>
    <phoneticPr fontId="1"/>
  </si>
  <si>
    <t>0714（土）
Spring、Jqeuryでajax通信を実現できることを確認。検索画面に描画する処理のサンプル実装を検討する。
0715(日）
ディーラ検索画面を対象にサンプル実装中。JSの文法確認に時間がかかっている。
⇒完了</t>
    <rPh sb="5" eb="6">
      <t>ツチ</t>
    </rPh>
    <rPh sb="26" eb="28">
      <t>ツウシン</t>
    </rPh>
    <rPh sb="29" eb="31">
      <t>ジツゲン</t>
    </rPh>
    <rPh sb="37" eb="39">
      <t>カクニン</t>
    </rPh>
    <rPh sb="40" eb="42">
      <t>ケンサク</t>
    </rPh>
    <rPh sb="42" eb="44">
      <t>ガメン</t>
    </rPh>
    <rPh sb="45" eb="47">
      <t>ビョウガ</t>
    </rPh>
    <rPh sb="49" eb="51">
      <t>ショリ</t>
    </rPh>
    <rPh sb="56" eb="58">
      <t>ジッソウ</t>
    </rPh>
    <rPh sb="59" eb="61">
      <t>ケントウ</t>
    </rPh>
    <rPh sb="71" eb="72">
      <t>ニチ</t>
    </rPh>
    <rPh sb="78" eb="80">
      <t>ケンサク</t>
    </rPh>
    <rPh sb="80" eb="82">
      <t>ガメン</t>
    </rPh>
    <rPh sb="83" eb="85">
      <t>タイショウ</t>
    </rPh>
    <rPh sb="90" eb="92">
      <t>ジッソウ</t>
    </rPh>
    <rPh sb="92" eb="93">
      <t>ナカ</t>
    </rPh>
    <rPh sb="97" eb="99">
      <t>ブンポウ</t>
    </rPh>
    <rPh sb="99" eb="101">
      <t>カクニン</t>
    </rPh>
    <rPh sb="102" eb="104">
      <t>ジカン</t>
    </rPh>
    <rPh sb="114" eb="116">
      <t>カンリョウ</t>
    </rPh>
    <phoneticPr fontId="1"/>
  </si>
  <si>
    <t>※No9と同じ</t>
    <rPh sb="5" eb="6">
      <t>オナ</t>
    </rPh>
    <phoneticPr fontId="1"/>
  </si>
  <si>
    <t>画面設計できていないので、検討が必要。</t>
    <rPh sb="0" eb="2">
      <t>ガメン</t>
    </rPh>
    <rPh sb="2" eb="4">
      <t>セッケイ</t>
    </rPh>
    <rPh sb="13" eb="15">
      <t>ケントウ</t>
    </rPh>
    <rPh sb="16" eb="18">
      <t>ヒツヨウ</t>
    </rPh>
    <phoneticPr fontId="1"/>
  </si>
  <si>
    <t>A</t>
    <phoneticPr fontId="1"/>
  </si>
  <si>
    <t xml:space="preserve">お気に入り登録したディーラを、地図上でどう色付けするのか実装方法の検討が必要。
例えば以下。
・フレームワークを使ったJS
・自作の共通処理
</t>
    <rPh sb="1" eb="2">
      <t>キ</t>
    </rPh>
    <rPh sb="3" eb="4">
      <t>イ</t>
    </rPh>
    <rPh sb="5" eb="7">
      <t>トウロク</t>
    </rPh>
    <rPh sb="17" eb="18">
      <t>ウエ</t>
    </rPh>
    <rPh sb="21" eb="22">
      <t>イロ</t>
    </rPh>
    <rPh sb="22" eb="23">
      <t>ヅ</t>
    </rPh>
    <rPh sb="28" eb="30">
      <t>ジッソウ</t>
    </rPh>
    <rPh sb="30" eb="32">
      <t>ホウホウ</t>
    </rPh>
    <rPh sb="33" eb="35">
      <t>ケントウ</t>
    </rPh>
    <rPh sb="36" eb="38">
      <t>ヒツヨウ</t>
    </rPh>
    <rPh sb="40" eb="41">
      <t>タト</t>
    </rPh>
    <rPh sb="43" eb="45">
      <t>イカ</t>
    </rPh>
    <rPh sb="56" eb="57">
      <t>ツカ</t>
    </rPh>
    <rPh sb="63" eb="65">
      <t>ジサク</t>
    </rPh>
    <rPh sb="66" eb="68">
      <t>キョウツウ</t>
    </rPh>
    <rPh sb="68" eb="70">
      <t>ショリ</t>
    </rPh>
    <phoneticPr fontId="1"/>
  </si>
  <si>
    <t xml:space="preserve">画像登録処理をどう実装するか検討
例えば以下。
　・Springが提供しているやるのがあれば使う
　・自作する
</t>
    <rPh sb="0" eb="2">
      <t>ガゾウ</t>
    </rPh>
    <rPh sb="2" eb="4">
      <t>トウロク</t>
    </rPh>
    <rPh sb="4" eb="6">
      <t>ショリ</t>
    </rPh>
    <rPh sb="9" eb="11">
      <t>ジッソウ</t>
    </rPh>
    <rPh sb="14" eb="16">
      <t>ケントウ</t>
    </rPh>
    <rPh sb="33" eb="35">
      <t>テイキョウ</t>
    </rPh>
    <rPh sb="46" eb="47">
      <t>ツカ</t>
    </rPh>
    <rPh sb="51" eb="53">
      <t>ジサク</t>
    </rPh>
    <phoneticPr fontId="1"/>
  </si>
  <si>
    <t>https://iwatakhr69.esa.io/posts/80</t>
  </si>
  <si>
    <t>共通</t>
    <rPh sb="0" eb="2">
      <t>キョウツウ</t>
    </rPh>
    <phoneticPr fontId="1"/>
  </si>
  <si>
    <t>～7月4週目</t>
    <rPh sb="2" eb="3">
      <t>ガツ</t>
    </rPh>
    <rPh sb="4" eb="5">
      <t>シュウ</t>
    </rPh>
    <rPh sb="5" eb="6">
      <t>メ</t>
    </rPh>
    <phoneticPr fontId="1"/>
  </si>
  <si>
    <r>
      <t xml:space="preserve">Logicクラスの分け方を検討する
・コントローラ→画面単位
・ロジック→機能単位
上記のように現時点（0609）で考えているので、必要ならパッケージ構成も見直す。
</t>
    </r>
    <r>
      <rPr>
        <sz val="11"/>
        <color rgb="FFFF0000"/>
        <rFont val="ＭＳ Ｐゴシック"/>
        <family val="3"/>
        <charset val="128"/>
        <scheme val="minor"/>
      </rPr>
      <t xml:space="preserve">0729　パッケージ分け方が機能毎がかMVCの役割毎か検討すること
シート「N014」参照
</t>
    </r>
    <rPh sb="9" eb="10">
      <t>ワ</t>
    </rPh>
    <rPh sb="11" eb="12">
      <t>カタ</t>
    </rPh>
    <rPh sb="13" eb="15">
      <t>ケントウ</t>
    </rPh>
    <rPh sb="27" eb="29">
      <t>ガメン</t>
    </rPh>
    <rPh sb="29" eb="31">
      <t>タンイ</t>
    </rPh>
    <rPh sb="38" eb="40">
      <t>キノウ</t>
    </rPh>
    <rPh sb="40" eb="42">
      <t>タンイ</t>
    </rPh>
    <rPh sb="43" eb="45">
      <t>ジョウキ</t>
    </rPh>
    <rPh sb="49" eb="52">
      <t>ゲンジテン</t>
    </rPh>
    <rPh sb="59" eb="60">
      <t>カンガ</t>
    </rPh>
    <rPh sb="67" eb="69">
      <t>ヒツヨウ</t>
    </rPh>
    <rPh sb="76" eb="78">
      <t>コウセイ</t>
    </rPh>
    <rPh sb="79" eb="81">
      <t>ミナオ</t>
    </rPh>
    <rPh sb="95" eb="96">
      <t>ワ</t>
    </rPh>
    <rPh sb="97" eb="98">
      <t>カタ</t>
    </rPh>
    <rPh sb="99" eb="101">
      <t>キノウ</t>
    </rPh>
    <rPh sb="101" eb="102">
      <t>ゴト</t>
    </rPh>
    <rPh sb="108" eb="110">
      <t>ヤクワリ</t>
    </rPh>
    <rPh sb="110" eb="111">
      <t>ゴト</t>
    </rPh>
    <rPh sb="112" eb="114">
      <t>ケントウ</t>
    </rPh>
    <rPh sb="128" eb="130">
      <t>サンショウ</t>
    </rPh>
    <phoneticPr fontId="1"/>
  </si>
  <si>
    <t>～7月1週目（余裕があれば）</t>
    <rPh sb="2" eb="3">
      <t>ガツ</t>
    </rPh>
    <rPh sb="4" eb="5">
      <t>シュウ</t>
    </rPh>
    <rPh sb="5" eb="6">
      <t>メ</t>
    </rPh>
    <rPh sb="7" eb="9">
      <t>ヨユウ</t>
    </rPh>
    <phoneticPr fontId="1"/>
  </si>
  <si>
    <r>
      <t xml:space="preserve">単項目チェックの実装方針を決定する。
・BeanValidationを利用するかどうか
・クライアントとサーバーでの分け方
</t>
    </r>
    <r>
      <rPr>
        <sz val="11"/>
        <rFont val="ＭＳ Ｐゴシック"/>
        <family val="3"/>
        <charset val="128"/>
        <scheme val="minor"/>
      </rPr>
      <t xml:space="preserve">0701　単項目チェックの仕様を決める必要がある（画面項目定義）
</t>
    </r>
    <rPh sb="0" eb="1">
      <t>タン</t>
    </rPh>
    <rPh sb="1" eb="3">
      <t>コウモク</t>
    </rPh>
    <rPh sb="8" eb="10">
      <t>ジッソウ</t>
    </rPh>
    <rPh sb="10" eb="12">
      <t>ホウシン</t>
    </rPh>
    <rPh sb="13" eb="15">
      <t>ケッテイ</t>
    </rPh>
    <rPh sb="35" eb="37">
      <t>リヨウ</t>
    </rPh>
    <rPh sb="58" eb="59">
      <t>ワ</t>
    </rPh>
    <rPh sb="60" eb="61">
      <t>カタ</t>
    </rPh>
    <rPh sb="68" eb="69">
      <t>タン</t>
    </rPh>
    <rPh sb="69" eb="71">
      <t>コウモク</t>
    </rPh>
    <rPh sb="76" eb="78">
      <t>シヨウ</t>
    </rPh>
    <rPh sb="79" eb="80">
      <t>キ</t>
    </rPh>
    <rPh sb="82" eb="84">
      <t>ヒツヨウ</t>
    </rPh>
    <rPh sb="88" eb="90">
      <t>ガメン</t>
    </rPh>
    <rPh sb="90" eb="92">
      <t>コウモク</t>
    </rPh>
    <rPh sb="92" eb="94">
      <t>テイギ</t>
    </rPh>
    <phoneticPr fontId="1"/>
  </si>
  <si>
    <t xml:space="preserve">0708（日）
＞・BeanValidationを利用するかどうか
利用する
＞・クライアントとサーバーでの分け方
WFS＿設計に記載済み
</t>
    <rPh sb="5" eb="6">
      <t>ニチ</t>
    </rPh>
    <rPh sb="25" eb="27">
      <t>リヨウ</t>
    </rPh>
    <rPh sb="34" eb="36">
      <t>リヨウ</t>
    </rPh>
    <rPh sb="54" eb="55">
      <t>ワ</t>
    </rPh>
    <rPh sb="56" eb="57">
      <t>カタ</t>
    </rPh>
    <rPh sb="62" eb="64">
      <t>セッケイ</t>
    </rPh>
    <rPh sb="65" eb="67">
      <t>キサイ</t>
    </rPh>
    <rPh sb="67" eb="68">
      <t>ズ</t>
    </rPh>
    <phoneticPr fontId="1"/>
  </si>
  <si>
    <t xml:space="preserve">存在関連チェックの実装方針
・例外をコントローラクラスでどうハンドリングするやり方
・サーバー側でエラーメッセージをどう設定して画面に出すのか
</t>
    <rPh sb="0" eb="2">
      <t>ソンザイ</t>
    </rPh>
    <rPh sb="2" eb="4">
      <t>カンレン</t>
    </rPh>
    <rPh sb="9" eb="11">
      <t>ジッソウ</t>
    </rPh>
    <rPh sb="11" eb="13">
      <t>ホウシン</t>
    </rPh>
    <rPh sb="15" eb="17">
      <t>レイガイ</t>
    </rPh>
    <rPh sb="40" eb="41">
      <t>カタ</t>
    </rPh>
    <phoneticPr fontId="1"/>
  </si>
  <si>
    <t>～7月1週目</t>
    <rPh sb="2" eb="3">
      <t>ガツ</t>
    </rPh>
    <rPh sb="4" eb="5">
      <t>シュウ</t>
    </rPh>
    <rPh sb="5" eb="6">
      <t>メ</t>
    </rPh>
    <phoneticPr fontId="1"/>
  </si>
  <si>
    <t xml:space="preserve">メッセージの出し方
・エラーメッセージ、警告メッセージをどう管理するか
・画面にメッセージ出す方法をどうするか
　共通のJS処理を自作
　独自JSPタグを自作
</t>
    <rPh sb="6" eb="7">
      <t>ダ</t>
    </rPh>
    <rPh sb="8" eb="9">
      <t>カタ</t>
    </rPh>
    <rPh sb="20" eb="22">
      <t>ケイコク</t>
    </rPh>
    <rPh sb="30" eb="32">
      <t>カンリ</t>
    </rPh>
    <rPh sb="37" eb="39">
      <t>ガメン</t>
    </rPh>
    <rPh sb="45" eb="46">
      <t>ダ</t>
    </rPh>
    <rPh sb="47" eb="49">
      <t>ホウホウ</t>
    </rPh>
    <rPh sb="57" eb="59">
      <t>キョウツウ</t>
    </rPh>
    <rPh sb="62" eb="64">
      <t>ショリ</t>
    </rPh>
    <rPh sb="65" eb="67">
      <t>ジサク</t>
    </rPh>
    <rPh sb="69" eb="71">
      <t>ドクジ</t>
    </rPh>
    <rPh sb="77" eb="79">
      <t>ジサク</t>
    </rPh>
    <phoneticPr fontId="1"/>
  </si>
  <si>
    <r>
      <t xml:space="preserve">0707（土）
&gt;・エラーメッセージ、警告メッセージをどう管理するか
⇒警告メッセージはResourceBundleMessageSourceクラスを利用する。
エラーメッセージはNo15と合わせて検討。
&gt;・画面にメッセージ出す方法をどうするか
springタグを利用する
</t>
    </r>
    <r>
      <rPr>
        <sz val="10"/>
        <color rgb="FFFF0000"/>
        <rFont val="ＭＳ Ｐゴシック"/>
        <family val="3"/>
        <charset val="128"/>
        <scheme val="minor"/>
      </rPr>
      <t xml:space="preserve">0708（日）
単項目チェックのエラー表示部は、JSPタグを使うなどして共通化すると便利だと考えた。（参考：https://terasolunaorg.github.io/guideline/public_review/ArchitectureInDetail/MessageManagement.html）
が、時間がかかるので対応しない。
以下に作成した内容をコピペして流用する。
・accountregist.jsp
</t>
    </r>
    <r>
      <rPr>
        <sz val="10"/>
        <rFont val="ＭＳ Ｐゴシック"/>
        <family val="2"/>
        <scheme val="minor"/>
      </rPr>
      <t xml:space="preserve">
</t>
    </r>
    <rPh sb="5" eb="6">
      <t>ド</t>
    </rPh>
    <rPh sb="36" eb="38">
      <t>ケイコク</t>
    </rPh>
    <rPh sb="75" eb="77">
      <t>リヨウ</t>
    </rPh>
    <rPh sb="95" eb="96">
      <t>ア</t>
    </rPh>
    <rPh sb="99" eb="101">
      <t>ケントウ</t>
    </rPh>
    <rPh sb="134" eb="136">
      <t>リヨウ</t>
    </rPh>
    <rPh sb="145" eb="146">
      <t>ニチ</t>
    </rPh>
    <rPh sb="148" eb="149">
      <t>タン</t>
    </rPh>
    <rPh sb="149" eb="151">
      <t>コウモク</t>
    </rPh>
    <rPh sb="159" eb="161">
      <t>ヒョウジ</t>
    </rPh>
    <rPh sb="161" eb="162">
      <t>ブ</t>
    </rPh>
    <rPh sb="170" eb="171">
      <t>ツカ</t>
    </rPh>
    <rPh sb="176" eb="178">
      <t>キョウツウ</t>
    </rPh>
    <rPh sb="178" eb="179">
      <t>バ</t>
    </rPh>
    <rPh sb="182" eb="184">
      <t>ベンリ</t>
    </rPh>
    <rPh sb="186" eb="187">
      <t>カンガ</t>
    </rPh>
    <rPh sb="191" eb="193">
      <t>サンコウ</t>
    </rPh>
    <rPh sb="305" eb="307">
      <t>タイオウ</t>
    </rPh>
    <rPh sb="312" eb="314">
      <t>イカ</t>
    </rPh>
    <rPh sb="315" eb="317">
      <t>サクセイ</t>
    </rPh>
    <rPh sb="319" eb="321">
      <t>ナイヨウ</t>
    </rPh>
    <rPh sb="327" eb="329">
      <t>リュウヨウ</t>
    </rPh>
    <phoneticPr fontId="1"/>
  </si>
  <si>
    <t xml:space="preserve">課題が多いので、画面設計全体をもう一度見直す。
作成するもの
画面レイアウト（検索条件、ボタンの配置）
機能一覧
画面一覧
画面遷移
</t>
    <rPh sb="0" eb="2">
      <t>カダイ</t>
    </rPh>
    <rPh sb="3" eb="4">
      <t>オオ</t>
    </rPh>
    <rPh sb="8" eb="10">
      <t>ガメン</t>
    </rPh>
    <rPh sb="10" eb="12">
      <t>セッケイ</t>
    </rPh>
    <rPh sb="12" eb="14">
      <t>ゼンタイ</t>
    </rPh>
    <rPh sb="17" eb="19">
      <t>イチド</t>
    </rPh>
    <rPh sb="19" eb="21">
      <t>ミナオ</t>
    </rPh>
    <rPh sb="25" eb="27">
      <t>サクセイ</t>
    </rPh>
    <rPh sb="32" eb="34">
      <t>ガメン</t>
    </rPh>
    <rPh sb="40" eb="42">
      <t>ケンサク</t>
    </rPh>
    <rPh sb="42" eb="44">
      <t>ジョウケン</t>
    </rPh>
    <rPh sb="49" eb="51">
      <t>ハイチ</t>
    </rPh>
    <rPh sb="63" eb="65">
      <t>ガメン</t>
    </rPh>
    <rPh sb="65" eb="67">
      <t>センイ</t>
    </rPh>
    <phoneticPr fontId="1"/>
  </si>
  <si>
    <r>
      <rPr>
        <sz val="11"/>
        <rFont val="ＭＳ Ｐゴシック"/>
        <family val="3"/>
        <charset val="128"/>
        <scheme val="minor"/>
      </rPr>
      <t xml:space="preserve">06/20　No6対応後に行う
06/2１　画面レイアウト対応中
06/24　画面レイアウト→完了
</t>
    </r>
    <r>
      <rPr>
        <sz val="11"/>
        <color rgb="FFFF0000"/>
        <rFont val="ＭＳ Ｐゴシック"/>
        <family val="3"/>
        <charset val="128"/>
        <scheme val="minor"/>
      </rPr>
      <t xml:space="preserve">
0630　以下のように作成する
画面レイアウト→作成中
画面項目定義→作成中、別紙＿ヘッダの項目表示制御
イベント一覧→※画面レイアウトに記載
チェック仕様→※不要とする
画面遷移図→完了
画面項目編集→※画面レイアウトに記載
テーブル編集容量→※不要とする</t>
    </r>
    <rPh sb="9" eb="11">
      <t>タイオウ</t>
    </rPh>
    <rPh sb="11" eb="12">
      <t>ゴ</t>
    </rPh>
    <rPh sb="13" eb="14">
      <t>オコナ</t>
    </rPh>
    <rPh sb="22" eb="24">
      <t>ガメン</t>
    </rPh>
    <rPh sb="29" eb="31">
      <t>タイオウ</t>
    </rPh>
    <rPh sb="31" eb="32">
      <t>ナカ</t>
    </rPh>
    <rPh sb="47" eb="49">
      <t>カンリョウ</t>
    </rPh>
    <rPh sb="56" eb="58">
      <t>イカ</t>
    </rPh>
    <rPh sb="62" eb="64">
      <t>サクセイ</t>
    </rPh>
    <rPh sb="67" eb="69">
      <t>ガメン</t>
    </rPh>
    <rPh sb="75" eb="77">
      <t>サクセイ</t>
    </rPh>
    <rPh sb="77" eb="78">
      <t>ナカ</t>
    </rPh>
    <rPh sb="79" eb="81">
      <t>ガメン</t>
    </rPh>
    <rPh sb="81" eb="83">
      <t>コウモク</t>
    </rPh>
    <rPh sb="83" eb="85">
      <t>テイギ</t>
    </rPh>
    <rPh sb="108" eb="110">
      <t>イチラン</t>
    </rPh>
    <rPh sb="112" eb="114">
      <t>ガメン</t>
    </rPh>
    <rPh sb="120" eb="122">
      <t>キサイ</t>
    </rPh>
    <rPh sb="127" eb="129">
      <t>シヨウ</t>
    </rPh>
    <rPh sb="137" eb="139">
      <t>ガメン</t>
    </rPh>
    <rPh sb="139" eb="142">
      <t>センイズ</t>
    </rPh>
    <rPh sb="146" eb="148">
      <t>ガメン</t>
    </rPh>
    <rPh sb="148" eb="150">
      <t>コウモク</t>
    </rPh>
    <rPh sb="150" eb="152">
      <t>ヘンシュウ</t>
    </rPh>
    <rPh sb="169" eb="171">
      <t>ヘンシュウ</t>
    </rPh>
    <rPh sb="171" eb="173">
      <t>ヨウリョウ</t>
    </rPh>
    <phoneticPr fontId="1"/>
  </si>
  <si>
    <t>D</t>
  </si>
  <si>
    <t>実現すると面白そう</t>
    <rPh sb="0" eb="2">
      <t>ジツゲン</t>
    </rPh>
    <rPh sb="5" eb="7">
      <t>オモシロ</t>
    </rPh>
    <phoneticPr fontId="1"/>
  </si>
  <si>
    <t xml:space="preserve">アカウント管理画面でアカウントごとに状態をもたせ、管理者が状態を制御できるようにする
停止・・・アカウントが止められ、ログイン時にはじかれる
削除・・・アカウントが削除された状態、論理削除
通常・・・アカウントが通常の状態
usrテーブルに状態を管理するものが必要になってくる。
</t>
    <rPh sb="5" eb="7">
      <t>カンリ</t>
    </rPh>
    <rPh sb="7" eb="9">
      <t>ガメン</t>
    </rPh>
    <rPh sb="18" eb="20">
      <t>ジョウタイ</t>
    </rPh>
    <rPh sb="25" eb="28">
      <t>カンリシャ</t>
    </rPh>
    <rPh sb="29" eb="31">
      <t>ジョウタイ</t>
    </rPh>
    <rPh sb="32" eb="34">
      <t>セイギョ</t>
    </rPh>
    <rPh sb="43" eb="45">
      <t>テイシ</t>
    </rPh>
    <rPh sb="54" eb="55">
      <t>ト</t>
    </rPh>
    <rPh sb="63" eb="64">
      <t>ジ</t>
    </rPh>
    <rPh sb="71" eb="73">
      <t>サクジョ</t>
    </rPh>
    <rPh sb="82" eb="84">
      <t>サクジョ</t>
    </rPh>
    <rPh sb="87" eb="89">
      <t>ジョウタイ</t>
    </rPh>
    <rPh sb="90" eb="92">
      <t>ロンリ</t>
    </rPh>
    <rPh sb="92" eb="94">
      <t>サクジョ</t>
    </rPh>
    <rPh sb="95" eb="97">
      <t>ツウジョウ</t>
    </rPh>
    <rPh sb="106" eb="108">
      <t>ツウジョウ</t>
    </rPh>
    <rPh sb="109" eb="111">
      <t>ジョウタイ</t>
    </rPh>
    <rPh sb="121" eb="123">
      <t>ジョウタイ</t>
    </rPh>
    <rPh sb="124" eb="126">
      <t>カンリ</t>
    </rPh>
    <rPh sb="131" eb="133">
      <t>ヒツヨウ</t>
    </rPh>
    <phoneticPr fontId="1"/>
  </si>
  <si>
    <t xml:space="preserve">No18で発覚
ディーラ情報を確認してから、そのディーラがだす作品を確認できる機能がない。
作品検索画面とは別に設計する。
</t>
    <rPh sb="5" eb="7">
      <t>ハッカク</t>
    </rPh>
    <rPh sb="12" eb="14">
      <t>ジョウホウ</t>
    </rPh>
    <rPh sb="15" eb="17">
      <t>カクニン</t>
    </rPh>
    <rPh sb="31" eb="33">
      <t>サクヒン</t>
    </rPh>
    <rPh sb="34" eb="36">
      <t>カクニン</t>
    </rPh>
    <rPh sb="39" eb="41">
      <t>キノウ</t>
    </rPh>
    <rPh sb="46" eb="48">
      <t>サクヒン</t>
    </rPh>
    <rPh sb="48" eb="50">
      <t>ケンサク</t>
    </rPh>
    <rPh sb="50" eb="52">
      <t>ガメン</t>
    </rPh>
    <rPh sb="54" eb="55">
      <t>ベツ</t>
    </rPh>
    <rPh sb="56" eb="58">
      <t>セッケイ</t>
    </rPh>
    <phoneticPr fontId="1"/>
  </si>
  <si>
    <t>06/23ディーラ情報画面に作品一覧をもたせた。</t>
    <rPh sb="9" eb="11">
      <t>ジョウホウ</t>
    </rPh>
    <rPh sb="11" eb="13">
      <t>ガメン</t>
    </rPh>
    <rPh sb="14" eb="16">
      <t>サクヒン</t>
    </rPh>
    <rPh sb="16" eb="18">
      <t>イチラン</t>
    </rPh>
    <phoneticPr fontId="1"/>
  </si>
  <si>
    <t>外部設計メモ</t>
    <rPh sb="0" eb="2">
      <t>ガイブ</t>
    </rPh>
    <rPh sb="2" eb="4">
      <t>セッケイ</t>
    </rPh>
    <phoneticPr fontId="1"/>
  </si>
  <si>
    <t xml:space="preserve">ポップアップの出し方を検討
　JSでどう実現するのか
　Spring機能が利用できないか
</t>
    <rPh sb="7" eb="8">
      <t>ダ</t>
    </rPh>
    <rPh sb="9" eb="10">
      <t>カタ</t>
    </rPh>
    <rPh sb="11" eb="13">
      <t>ケントウ</t>
    </rPh>
    <rPh sb="20" eb="22">
      <t>ジツゲン</t>
    </rPh>
    <rPh sb="34" eb="36">
      <t>キノウ</t>
    </rPh>
    <rPh sb="37" eb="39">
      <t>リヨウ</t>
    </rPh>
    <phoneticPr fontId="1"/>
  </si>
  <si>
    <t>外部設計検討</t>
  </si>
  <si>
    <t>ディーラー検索画面の検索条件をチェックボックスにしている
ボックスの数が多く使いづらいので、検索条件の指定方法を見直す。
・ポップアップ利用
・別の検索画面にする（メロンブックスなど）
　https://www.melonbooks.co.jp/products/genre.php</t>
    <rPh sb="5" eb="7">
      <t>ケンサク</t>
    </rPh>
    <rPh sb="7" eb="9">
      <t>ガメン</t>
    </rPh>
    <rPh sb="10" eb="12">
      <t>ケンサク</t>
    </rPh>
    <rPh sb="12" eb="14">
      <t>ジョウケン</t>
    </rPh>
    <rPh sb="34" eb="35">
      <t>カズ</t>
    </rPh>
    <rPh sb="36" eb="37">
      <t>オオ</t>
    </rPh>
    <rPh sb="38" eb="39">
      <t>ツカ</t>
    </rPh>
    <rPh sb="46" eb="48">
      <t>ケンサク</t>
    </rPh>
    <rPh sb="48" eb="50">
      <t>ジョウケン</t>
    </rPh>
    <rPh sb="51" eb="53">
      <t>シテイ</t>
    </rPh>
    <rPh sb="53" eb="55">
      <t>ホウホウ</t>
    </rPh>
    <rPh sb="56" eb="58">
      <t>ミナオ</t>
    </rPh>
    <rPh sb="68" eb="70">
      <t>リヨウ</t>
    </rPh>
    <rPh sb="72" eb="73">
      <t>ベツ</t>
    </rPh>
    <rPh sb="74" eb="76">
      <t>ケンサク</t>
    </rPh>
    <rPh sb="76" eb="78">
      <t>ガメン</t>
    </rPh>
    <phoneticPr fontId="1"/>
  </si>
  <si>
    <t xml:space="preserve">&gt;・ポップアップ利用
0630　上記対応にする
</t>
    <rPh sb="16" eb="18">
      <t>ジョウキ</t>
    </rPh>
    <rPh sb="18" eb="20">
      <t>タイオウ</t>
    </rPh>
    <phoneticPr fontId="1"/>
  </si>
  <si>
    <t>作品をproductでなくworkに変更する</t>
    <rPh sb="0" eb="2">
      <t>サクヒン</t>
    </rPh>
    <rPh sb="18" eb="20">
      <t>ヘンコウ</t>
    </rPh>
    <phoneticPr fontId="1"/>
  </si>
  <si>
    <t xml:space="preserve">英語を正確な意味に変更する
ER図、DDL、外部設計
</t>
    <rPh sb="0" eb="2">
      <t>エイゴ</t>
    </rPh>
    <rPh sb="3" eb="5">
      <t>セイカク</t>
    </rPh>
    <rPh sb="6" eb="8">
      <t>イミ</t>
    </rPh>
    <rPh sb="9" eb="11">
      <t>ヘンコウ</t>
    </rPh>
    <rPh sb="16" eb="17">
      <t>ズ</t>
    </rPh>
    <rPh sb="22" eb="24">
      <t>ガイブ</t>
    </rPh>
    <rPh sb="24" eb="26">
      <t>セッケイ</t>
    </rPh>
    <phoneticPr fontId="1"/>
  </si>
  <si>
    <t>ディーラ情報の新規登録と編集機能は1つにまとめる</t>
    <rPh sb="4" eb="6">
      <t>ジョウホウ</t>
    </rPh>
    <rPh sb="7" eb="9">
      <t>シンキ</t>
    </rPh>
    <rPh sb="9" eb="11">
      <t>トウロク</t>
    </rPh>
    <rPh sb="12" eb="14">
      <t>ヘンシュウ</t>
    </rPh>
    <rPh sb="14" eb="16">
      <t>キノウ</t>
    </rPh>
    <phoneticPr fontId="1"/>
  </si>
  <si>
    <t>タイトルと同じ。No14とあわせて対応する</t>
    <rPh sb="5" eb="6">
      <t>オナ</t>
    </rPh>
    <rPh sb="17" eb="19">
      <t>タイオウ</t>
    </rPh>
    <phoneticPr fontId="1"/>
  </si>
  <si>
    <t>C</t>
  </si>
  <si>
    <t>表示の不備</t>
    <rPh sb="0" eb="2">
      <t>ヒョウジ</t>
    </rPh>
    <rPh sb="3" eb="5">
      <t>フビ</t>
    </rPh>
    <phoneticPr fontId="1"/>
  </si>
  <si>
    <t>画面初期表示時？にHP,TWにコンマがはいってしまう、入らないようにする</t>
    <phoneticPr fontId="1"/>
  </si>
  <si>
    <t>0707(土）時点見積もり</t>
    <rPh sb="5" eb="6">
      <t>ド</t>
    </rPh>
    <rPh sb="7" eb="9">
      <t>ジテン</t>
    </rPh>
    <rPh sb="9" eb="11">
      <t>ミツ</t>
    </rPh>
    <phoneticPr fontId="1"/>
  </si>
  <si>
    <t>No13, 画像登録、疎通、サンプル</t>
    <rPh sb="6" eb="8">
      <t>ガゾウ</t>
    </rPh>
    <rPh sb="8" eb="10">
      <t>トウロク</t>
    </rPh>
    <rPh sb="11" eb="13">
      <t>ソツウ</t>
    </rPh>
    <phoneticPr fontId="1"/>
  </si>
  <si>
    <t>No8, Ajax、疎通、ディーラ検索に適用</t>
    <rPh sb="10" eb="12">
      <t>ソツウ</t>
    </rPh>
    <rPh sb="17" eb="19">
      <t>ケンサク</t>
    </rPh>
    <rPh sb="20" eb="22">
      <t>テキヨウ</t>
    </rPh>
    <phoneticPr fontId="1"/>
  </si>
  <si>
    <t>No13, 画像登録、ディーラ登録に適用</t>
    <rPh sb="6" eb="8">
      <t>ガゾウ</t>
    </rPh>
    <rPh sb="8" eb="10">
      <t>トウロク</t>
    </rPh>
    <rPh sb="15" eb="17">
      <t>トウロク</t>
    </rPh>
    <rPh sb="18" eb="20">
      <t>テキヨウ</t>
    </rPh>
    <phoneticPr fontId="1"/>
  </si>
  <si>
    <t>係数</t>
    <rPh sb="0" eb="2">
      <t>ケイスウ</t>
    </rPh>
    <phoneticPr fontId="1"/>
  </si>
  <si>
    <t>工数,H</t>
    <rPh sb="0" eb="2">
      <t>コウスウ</t>
    </rPh>
    <phoneticPr fontId="1"/>
  </si>
  <si>
    <t>人日、6H</t>
    <rPh sb="0" eb="2">
      <t>ニンニチ</t>
    </rPh>
    <phoneticPr fontId="1"/>
  </si>
  <si>
    <t>S</t>
    <phoneticPr fontId="1"/>
  </si>
  <si>
    <t>A</t>
    <phoneticPr fontId="1"/>
  </si>
  <si>
    <t>B</t>
    <phoneticPr fontId="1"/>
  </si>
  <si>
    <t>C</t>
    <phoneticPr fontId="1"/>
  </si>
  <si>
    <t>D</t>
    <phoneticPr fontId="1"/>
  </si>
  <si>
    <t>―</t>
    <phoneticPr fontId="1"/>
  </si>
  <si>
    <t>※esaで管理
0818完了</t>
    <rPh sb="5" eb="7">
      <t>カンリ</t>
    </rPh>
    <rPh sb="13" eb="15">
      <t>カンリョウ</t>
    </rPh>
    <phoneticPr fontId="1"/>
  </si>
  <si>
    <t>・ディーラ検索で条件にジャンルを持つ場合どう設計すればよいか？登録の際はポップアップを利用している、検索結果にジャンルを表示すると横に長くなってみた目が微妙
・実際にディーラが使うことを想定した場合の画面設計、権限制御にしたい（＝業務フローを考え、設計に落とす）
・地図画面が機能の中心なのでパワーアップしたい
　　例　地図でお気に入り確認
　　　　　地図画面が真ん中、サイドバーでお気に入り確認、mattermost的デザイン
・設計に業務の流れを反映したい。
例　ログインIDを登録したアカウントをディーラとして紐づけ、作品登録など各機能をあつかえる
　今だとログインしたものが複数のディーラを登録できてしまい、業務の流れがく、みんな管理者みたいなことができてしまう。
・実際のWebサイトにある利用規約、ヘルプなどのせたい
・コード値を定義し、Enumを活用したい</t>
    <rPh sb="5" eb="7">
      <t>ケンサク</t>
    </rPh>
    <rPh sb="8" eb="10">
      <t>ジョウケン</t>
    </rPh>
    <rPh sb="16" eb="17">
      <t>モ</t>
    </rPh>
    <rPh sb="18" eb="20">
      <t>バアイ</t>
    </rPh>
    <rPh sb="22" eb="24">
      <t>セッケイ</t>
    </rPh>
    <rPh sb="31" eb="33">
      <t>トウロク</t>
    </rPh>
    <rPh sb="34" eb="35">
      <t>サイ</t>
    </rPh>
    <rPh sb="43" eb="45">
      <t>リヨウ</t>
    </rPh>
    <rPh sb="50" eb="52">
      <t>ケンサク</t>
    </rPh>
    <rPh sb="52" eb="54">
      <t>ケッカ</t>
    </rPh>
    <rPh sb="60" eb="62">
      <t>ヒョウジ</t>
    </rPh>
    <rPh sb="65" eb="66">
      <t>ヨコ</t>
    </rPh>
    <rPh sb="67" eb="68">
      <t>ナガ</t>
    </rPh>
    <rPh sb="74" eb="75">
      <t>メ</t>
    </rPh>
    <rPh sb="76" eb="78">
      <t>ビミョウ</t>
    </rPh>
    <rPh sb="81" eb="83">
      <t>ジッサイ</t>
    </rPh>
    <rPh sb="89" eb="90">
      <t>ツカ</t>
    </rPh>
    <rPh sb="94" eb="96">
      <t>ソウテイ</t>
    </rPh>
    <rPh sb="98" eb="100">
      <t>バアイ</t>
    </rPh>
    <rPh sb="101" eb="103">
      <t>ガメン</t>
    </rPh>
    <rPh sb="103" eb="105">
      <t>セッケイ</t>
    </rPh>
    <rPh sb="106" eb="108">
      <t>ケンゲン</t>
    </rPh>
    <rPh sb="108" eb="110">
      <t>セイギョ</t>
    </rPh>
    <rPh sb="116" eb="118">
      <t>ギョウム</t>
    </rPh>
    <rPh sb="122" eb="123">
      <t>カンガ</t>
    </rPh>
    <rPh sb="125" eb="127">
      <t>セッケイ</t>
    </rPh>
    <rPh sb="128" eb="129">
      <t>オ</t>
    </rPh>
    <rPh sb="134" eb="136">
      <t>チズ</t>
    </rPh>
    <rPh sb="136" eb="138">
      <t>ガメン</t>
    </rPh>
    <rPh sb="139" eb="141">
      <t>キノウ</t>
    </rPh>
    <rPh sb="142" eb="144">
      <t>チュウシン</t>
    </rPh>
    <rPh sb="159" eb="160">
      <t>レイ</t>
    </rPh>
    <rPh sb="161" eb="163">
      <t>チズ</t>
    </rPh>
    <rPh sb="165" eb="166">
      <t>キ</t>
    </rPh>
    <rPh sb="167" eb="168">
      <t>イ</t>
    </rPh>
    <rPh sb="169" eb="171">
      <t>カクニン</t>
    </rPh>
    <rPh sb="177" eb="179">
      <t>チズ</t>
    </rPh>
    <rPh sb="179" eb="181">
      <t>ガメン</t>
    </rPh>
    <rPh sb="182" eb="183">
      <t>マ</t>
    </rPh>
    <rPh sb="184" eb="185">
      <t>ナカ</t>
    </rPh>
    <rPh sb="193" eb="194">
      <t>キ</t>
    </rPh>
    <rPh sb="195" eb="196">
      <t>イ</t>
    </rPh>
    <rPh sb="197" eb="199">
      <t>カクニン</t>
    </rPh>
    <rPh sb="210" eb="211">
      <t>テキ</t>
    </rPh>
    <rPh sb="218" eb="220">
      <t>セッケイ</t>
    </rPh>
    <rPh sb="221" eb="223">
      <t>ギョウム</t>
    </rPh>
    <rPh sb="224" eb="225">
      <t>ナガ</t>
    </rPh>
    <rPh sb="227" eb="229">
      <t>ハンエイ</t>
    </rPh>
    <rPh sb="234" eb="235">
      <t>レイ</t>
    </rPh>
    <rPh sb="243" eb="245">
      <t>トウロク</t>
    </rPh>
    <rPh sb="341" eb="343">
      <t>ジッサイ</t>
    </rPh>
    <rPh sb="353" eb="355">
      <t>リヨウ</t>
    </rPh>
    <rPh sb="355" eb="357">
      <t>キヤク</t>
    </rPh>
    <rPh sb="372" eb="373">
      <t>アタイ</t>
    </rPh>
    <rPh sb="374" eb="376">
      <t>テイギ</t>
    </rPh>
    <rPh sb="383" eb="385">
      <t>カツヨウ</t>
    </rPh>
    <phoneticPr fontId="1"/>
  </si>
  <si>
    <t>0818　時間内ので優先度下げる（A⇒D</t>
    <rPh sb="5" eb="7">
      <t>ジカン</t>
    </rPh>
    <rPh sb="7" eb="8">
      <t>ナイ</t>
    </rPh>
    <rPh sb="10" eb="13">
      <t>ユウセンド</t>
    </rPh>
    <rPh sb="13" eb="14">
      <t>サ</t>
    </rPh>
    <phoneticPr fontId="1"/>
  </si>
  <si>
    <t>0818　多少開発しづらいが、機能はあるので優先度下げる（A⇒C</t>
    <rPh sb="5" eb="7">
      <t>タショウ</t>
    </rPh>
    <rPh sb="7" eb="9">
      <t>カイハツ</t>
    </rPh>
    <rPh sb="15" eb="17">
      <t>キノウ</t>
    </rPh>
    <rPh sb="22" eb="25">
      <t>ユウセンド</t>
    </rPh>
    <rPh sb="25" eb="26">
      <t>サ</t>
    </rPh>
    <phoneticPr fontId="1"/>
  </si>
  <si>
    <t>対象外</t>
    <rPh sb="0" eb="2">
      <t>タイショウ</t>
    </rPh>
    <rPh sb="2" eb="3">
      <t>ソト</t>
    </rPh>
    <phoneticPr fontId="1"/>
  </si>
  <si>
    <t>①</t>
    <phoneticPr fontId="1"/>
  </si>
  <si>
    <t>機能名</t>
  </si>
  <si>
    <t>⇒0729時点、こっちがいいかな？？、下はスッキリするがこのアプリ自体が趣味制作なので、将来的に機能の追加変更を考えたときに先に機能がくるほうがいい</t>
    <rPh sb="5" eb="7">
      <t>ジテン</t>
    </rPh>
    <rPh sb="19" eb="20">
      <t>シタ</t>
    </rPh>
    <rPh sb="33" eb="35">
      <t>ジタイ</t>
    </rPh>
    <rPh sb="36" eb="38">
      <t>シュミ</t>
    </rPh>
    <rPh sb="38" eb="40">
      <t>セイサク</t>
    </rPh>
    <rPh sb="44" eb="46">
      <t>ショウライ</t>
    </rPh>
    <rPh sb="46" eb="47">
      <t>テキ</t>
    </rPh>
    <rPh sb="48" eb="50">
      <t>キノウ</t>
    </rPh>
    <rPh sb="51" eb="53">
      <t>ツイカ</t>
    </rPh>
    <rPh sb="53" eb="55">
      <t>ヘンコウ</t>
    </rPh>
    <rPh sb="56" eb="57">
      <t>カンガ</t>
    </rPh>
    <rPh sb="62" eb="63">
      <t>サキ</t>
    </rPh>
    <rPh sb="64" eb="66">
      <t>キノウ</t>
    </rPh>
    <phoneticPr fontId="1"/>
  </si>
  <si>
    <t>∟service</t>
  </si>
  <si>
    <t>∟logic</t>
  </si>
  <si>
    <t>∟dao</t>
  </si>
  <si>
    <t>②</t>
    <phoneticPr fontId="1"/>
  </si>
  <si>
    <t>Service</t>
  </si>
  <si>
    <t>　∟機能１</t>
  </si>
  <si>
    <t>　∟機能２</t>
  </si>
  <si>
    <t>Logic</t>
    <phoneticPr fontId="1"/>
  </si>
  <si>
    <t>Dao</t>
  </si>
  <si>
    <t>com.jp.wonfes.Service</t>
    <phoneticPr fontId="1"/>
  </si>
  <si>
    <t>com.jp.wonfes.Logic</t>
    <phoneticPr fontId="1"/>
  </si>
  <si>
    <t>com.jp.wonfes.Dao</t>
    <phoneticPr fontId="1"/>
  </si>
  <si>
    <t>auth</t>
    <phoneticPr fontId="1"/>
  </si>
  <si>
    <t>img</t>
    <phoneticPr fontId="1"/>
  </si>
  <si>
    <t>dealer</t>
    <phoneticPr fontId="1"/>
  </si>
  <si>
    <t>product</t>
    <phoneticPr fontId="1"/>
  </si>
  <si>
    <t>治す方針</t>
    <rPh sb="0" eb="1">
      <t>ナオ</t>
    </rPh>
    <rPh sb="2" eb="4">
      <t>ホウシン</t>
    </rPh>
    <phoneticPr fontId="1"/>
  </si>
  <si>
    <t>今のパッケージ見て不便と感じるところが直接治るようなレベルでよい</t>
    <rPh sb="0" eb="1">
      <t>イマ</t>
    </rPh>
    <rPh sb="7" eb="8">
      <t>ミ</t>
    </rPh>
    <rPh sb="9" eb="11">
      <t>フベン</t>
    </rPh>
    <rPh sb="12" eb="13">
      <t>カン</t>
    </rPh>
    <rPh sb="19" eb="21">
      <t>チョクセツ</t>
    </rPh>
    <rPh sb="21" eb="22">
      <t>ナオ</t>
    </rPh>
    <phoneticPr fontId="1"/>
  </si>
  <si>
    <t>※体系的に考えすぎない</t>
    <rPh sb="1" eb="4">
      <t>タイケイテキ</t>
    </rPh>
    <rPh sb="5" eb="6">
      <t>カンガ</t>
    </rPh>
    <phoneticPr fontId="1"/>
  </si>
  <si>
    <t>現状、imgクラス、Authクラスがある。これは機能なのでこの単位にパッケージ作りたい</t>
    <rPh sb="0" eb="2">
      <t>ゲンジョウ</t>
    </rPh>
    <rPh sb="24" eb="26">
      <t>キノウ</t>
    </rPh>
    <rPh sb="31" eb="33">
      <t>タンイ</t>
    </rPh>
    <rPh sb="39" eb="40">
      <t>ツク</t>
    </rPh>
    <phoneticPr fontId="1"/>
  </si>
  <si>
    <t>以下の①、②どちらでも作りやすくなる</t>
    <rPh sb="0" eb="2">
      <t>イカ</t>
    </rPh>
    <rPh sb="11" eb="12">
      <t>ツク</t>
    </rPh>
    <phoneticPr fontId="1"/>
  </si>
  <si>
    <t>⇒Daoを考慮したら、どちらがいいか？</t>
    <rPh sb="5" eb="7">
      <t>コウリョ</t>
    </rPh>
    <phoneticPr fontId="1"/>
  </si>
  <si>
    <t>⇒どちらも変わらない。</t>
    <rPh sb="5" eb="6">
      <t>カ</t>
    </rPh>
    <phoneticPr fontId="1"/>
  </si>
  <si>
    <t>今後機能拡張をする際に機能単位のパッケージのほうが作業しやすいと思うので、機能単位のパッケージングにする</t>
    <rPh sb="0" eb="2">
      <t>コンゴ</t>
    </rPh>
    <rPh sb="2" eb="4">
      <t>キノウ</t>
    </rPh>
    <rPh sb="4" eb="6">
      <t>カクチョウ</t>
    </rPh>
    <rPh sb="9" eb="10">
      <t>サイ</t>
    </rPh>
    <rPh sb="11" eb="13">
      <t>キノウ</t>
    </rPh>
    <rPh sb="13" eb="15">
      <t>タンイ</t>
    </rPh>
    <rPh sb="25" eb="27">
      <t>サギョウ</t>
    </rPh>
    <rPh sb="32" eb="33">
      <t>オモ</t>
    </rPh>
    <rPh sb="37" eb="39">
      <t>キノウ</t>
    </rPh>
    <rPh sb="39" eb="41">
      <t>タンイ</t>
    </rPh>
    <phoneticPr fontId="1"/>
  </si>
  <si>
    <t>①</t>
  </si>
  <si>
    <t>　機能１</t>
  </si>
  <si>
    <t>　∟Controller</t>
  </si>
  <si>
    <t>　∟Logic</t>
  </si>
  <si>
    <t>　∟Dao</t>
  </si>
  <si>
    <t>　機能２</t>
  </si>
  <si>
    <t>　・・・</t>
  </si>
  <si>
    <t>②</t>
  </si>
  <si>
    <t>　Controller</t>
  </si>
  <si>
    <t>　　∟機能１</t>
  </si>
  <si>
    <t>　　∟機能２</t>
  </si>
  <si>
    <t>　Logic</t>
  </si>
  <si>
    <t>　Dao</t>
  </si>
  <si>
    <t>上記で①の案でいく</t>
  </si>
  <si>
    <t>理由</t>
  </si>
  <si>
    <t>・リリース後機能毎に作成することがあるので、①のほうが作成するモノがまとまっており作りやすいため</t>
  </si>
  <si>
    <t>・domain層を作る場合、機能毎のパッケージの上位にContorllerなどのパッケージ入れたほうが構成はスマートである。</t>
  </si>
  <si>
    <t>　しかし作りやすさの観点では、①と大差ないので作りやすいほうがいい</t>
  </si>
  <si>
    <t>詳細は「WFS設計.xlsx」シート「パッケージ構成」を参照</t>
  </si>
  <si>
    <t xml:space="preserve">0819(日）
コントーラ、ロジック、Daoも機能単位とする
パッケージ構成全体の見直し案を作成した。クローズする。
※詳細はNo14シート参照
</t>
    <rPh sb="5" eb="6">
      <t>ニチ</t>
    </rPh>
    <rPh sb="23" eb="25">
      <t>キノウ</t>
    </rPh>
    <rPh sb="25" eb="27">
      <t>タンイ</t>
    </rPh>
    <rPh sb="36" eb="38">
      <t>コウセイ</t>
    </rPh>
    <rPh sb="38" eb="40">
      <t>ゼンタイ</t>
    </rPh>
    <rPh sb="41" eb="43">
      <t>ミナオ</t>
    </rPh>
    <rPh sb="44" eb="45">
      <t>アン</t>
    </rPh>
    <rPh sb="46" eb="48">
      <t>サクセイ</t>
    </rPh>
    <rPh sb="60" eb="62">
      <t>ショウサイ</t>
    </rPh>
    <rPh sb="70" eb="72">
      <t>サンショウ</t>
    </rPh>
    <phoneticPr fontId="1"/>
  </si>
  <si>
    <t>＞・例外をコントローラクラスでどうハンドリングするやり方</t>
  </si>
  <si>
    <t>　■単項目チェック→BeadnValidation</t>
  </si>
  <si>
    <t>　■関連項目チェック→BeadnValidation</t>
  </si>
  <si>
    <t>　</t>
  </si>
  <si>
    <t>　結論</t>
  </si>
  <si>
    <t>　　BeadnValidatorに関連チェックを実装する</t>
  </si>
  <si>
    <t>　理由</t>
  </si>
  <si>
    <t>　　・Formでチェックできない関連チェックはLogicクラスでチェックしてしまえば、仕様が実現できるから</t>
  </si>
  <si>
    <t>　　・複雑なチェック仕様はない想定なので、チェックを3か所で持つと可読性が下がりそうだから</t>
  </si>
  <si>
    <t>　コメント</t>
  </si>
  <si>
    <t>　　・@initBinderを利用するほうがチェックできる幅が広がるが、システムの規模的に不要</t>
  </si>
  <si>
    <t>　検討めも</t>
  </si>
  <si>
    <t>　　・Formの項目に対し、独自チェックすらならFormクラス自体にチェックがつくれる（＝BeanValidater）</t>
  </si>
  <si>
    <t>　　https://qiita.com/kenhori/items/4534f548bbee5bfb6064</t>
  </si>
  <si>
    <t>　　・@initBinderの利用、独自のチェックをBeanvalidateと同じタイミングで実施できるようになる</t>
  </si>
  <si>
    <t>　　　Formクラスに実装するより自由度が高い</t>
  </si>
  <si>
    <t>　　　https://qiita.com/kenhori/items/72f3821bef62a3ebd1cf</t>
  </si>
  <si>
    <t>＞・サーバー側でエラーメッセージをどう設定して画面に出すのか</t>
  </si>
  <si>
    <t>　■単項目チェック→コントローラはBindingResultクラス、JSPはspring:bindタグで実現</t>
  </si>
  <si>
    <t>　■関連項目チェック→※単項目チェックと同じ</t>
  </si>
  <si>
    <t>　■存在関連チェック→</t>
  </si>
  <si>
    <t>　　WFSLogicExceptionをキャッチして、例外クラスのメッセージを画面にマッピングする</t>
  </si>
  <si>
    <t>　気になる</t>
  </si>
  <si>
    <t>　　jspにマッピングするエラー部が毎回手書きなので、共通化できないか？</t>
  </si>
  <si>
    <t>　検討</t>
  </si>
  <si>
    <t>　　案１</t>
  </si>
  <si>
    <t>　　　　JSPインクルード使って、エラーJSPを読み込む</t>
  </si>
  <si>
    <t>　　　　インクルードディレクティブ、静的、&lt;%@ include file="include.jsp"%&gt;</t>
  </si>
  <si>
    <t>　　　　インクルードアクション、動的、&lt;jsp:include page="include.jsp" flush="true" /&gt;</t>
  </si>
  <si>
    <t>　　案２</t>
  </si>
  <si>
    <t>　　　　tilesをつかう</t>
  </si>
  <si>
    <t>　　　　bodyのJSPに対し個別に定義して、エラーJSPを読み込む</t>
  </si>
  <si>
    <t>　　どちらでも対応できる</t>
  </si>
  <si>
    <t>　　tilesに集約したいので、案２のほうがいい</t>
  </si>
  <si>
    <t>　　でも、tilesが肥大するので対応しない。※一人開発なので、現状で対応できる。</t>
  </si>
  <si>
    <t>　　検討するならJavaのtypoを防ぐ方向のほうがいいと思う。</t>
  </si>
  <si>
    <t>チェックの方針
　1度のイベントで対応するチェックをすべて実施はしない
　1度チェックに引っかかればその都度画面にエラーメッセージを出す
　理由
　　・全部チェックすると複数のエラーメッセージを扱う必要があり実装がめんどい
　　・ユーザビリティが落ちるが最大２、3回直せばチェックを通ると思うから
　　・単項目チェックはBeadnValidationを使い複数チェックを実施できるから→できるか確認中
※方針は設計に反映した。
※０８１９の検討したことはシートNo16参照</t>
    <rPh sb="203" eb="205">
      <t>ホウシン</t>
    </rPh>
    <rPh sb="206" eb="208">
      <t>セッケイ</t>
    </rPh>
    <rPh sb="209" eb="211">
      <t>ハンエイ</t>
    </rPh>
    <rPh sb="221" eb="223">
      <t>ケントウ</t>
    </rPh>
    <rPh sb="235" eb="237">
      <t>サンショウ</t>
    </rPh>
    <phoneticPr fontId="1"/>
  </si>
  <si>
    <t>　■存在関連チェック→WFSLogicExceptionをキャッチして、例外クラスのメッセージを画面にマッピングする</t>
    <phoneticPr fontId="1"/>
  </si>
  <si>
    <t>～9月2週目</t>
    <rPh sb="2" eb="3">
      <t>ガツ</t>
    </rPh>
    <rPh sb="4" eb="5">
      <t>シュウ</t>
    </rPh>
    <rPh sb="5" eb="6">
      <t>メ</t>
    </rPh>
    <phoneticPr fontId="1"/>
  </si>
  <si>
    <t>～9月3週目</t>
    <rPh sb="2" eb="3">
      <t>ガツ</t>
    </rPh>
    <rPh sb="4" eb="5">
      <t>シュウ</t>
    </rPh>
    <rPh sb="5" eb="6">
      <t>メ</t>
    </rPh>
    <phoneticPr fontId="1"/>
  </si>
  <si>
    <t>～9月4週目</t>
    <rPh sb="2" eb="3">
      <t>ガツ</t>
    </rPh>
    <rPh sb="4" eb="5">
      <t>シュウ</t>
    </rPh>
    <rPh sb="5" eb="6">
      <t>メ</t>
    </rPh>
    <phoneticPr fontId="1"/>
  </si>
  <si>
    <t>0819
tileを利用する。共通のJSPを用意し、画面毎にタイトル、表示内容などをtiles.xmlで設定して切り替える</t>
    <rPh sb="10" eb="12">
      <t>リヨウ</t>
    </rPh>
    <rPh sb="15" eb="17">
      <t>キョウツウ</t>
    </rPh>
    <rPh sb="22" eb="24">
      <t>ヨウイ</t>
    </rPh>
    <rPh sb="26" eb="28">
      <t>ガメン</t>
    </rPh>
    <rPh sb="28" eb="29">
      <t>ゴト</t>
    </rPh>
    <rPh sb="35" eb="37">
      <t>ヒョウジ</t>
    </rPh>
    <rPh sb="37" eb="39">
      <t>ナイヨウ</t>
    </rPh>
    <rPh sb="52" eb="54">
      <t>セッテイ</t>
    </rPh>
    <rPh sb="56" eb="57">
      <t>キ</t>
    </rPh>
    <rPh sb="58" eb="59">
      <t>カ</t>
    </rPh>
    <phoneticPr fontId="1"/>
  </si>
  <si>
    <t>工数(H)</t>
    <rPh sb="0" eb="2">
      <t>コウスウ</t>
    </rPh>
    <phoneticPr fontId="1"/>
  </si>
  <si>
    <t>工数(人日)、6時間/1日</t>
    <rPh sb="0" eb="2">
      <t>コウスウ</t>
    </rPh>
    <rPh sb="3" eb="4">
      <t>ニン</t>
    </rPh>
    <rPh sb="4" eb="5">
      <t>ニチ</t>
    </rPh>
    <rPh sb="8" eb="10">
      <t>ジカン</t>
    </rPh>
    <rPh sb="12" eb="13">
      <t>ニチ</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</si>
</sst>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m/d\(aaa\)"/>
    <numFmt numFmtId="177" formatCode="aaa"/>
    <numFmt numFmtId="178" formatCode="d"/>
    <numFmt numFmtId="179" formatCode="0.0_ "/>
    <numFmt numFmtId="180" formatCode="m"/>
    <numFmt numFmtId="181" formatCode="0.0_);[Red]\(0.0\)"/>
  </numFmts>
  <fonts count="16" x14ac:knownFonts="1">
    <font>
      <sz val="11"/>
      <color theme="1"/>
      <name val="ＭＳ Ｐゴシック"/>
      <family val="2"/>
      <scheme val="minor"/>
    </font>
    <font>
      <sz val="6"/>
      <name val="ＭＳ Ｐゴシック"/>
      <family val="3"/>
      <charset val="128"/>
      <scheme val="minor"/>
    </font>
    <font>
      <sz val="11"/>
      <color theme="0"/>
      <name val="ＭＳ Ｐゴシック"/>
      <family val="2"/>
      <scheme val="minor"/>
    </font>
    <font>
      <sz val="11"/>
      <color theme="0"/>
      <name val="ＭＳ Ｐゴシック"/>
      <family val="3"/>
      <charset val="128"/>
      <scheme val="minor"/>
    </font>
    <font>
      <b/>
      <sz val="11"/>
      <color theme="1"/>
      <name val="ＭＳ Ｐゴシック"/>
      <family val="3"/>
      <charset val="128"/>
      <scheme val="minor"/>
    </font>
    <font>
      <sz val="11"/>
      <color rgb="FFFF0000"/>
      <name val="ＭＳ Ｐゴシック"/>
      <family val="3"/>
      <charset val="128"/>
      <scheme val="minor"/>
    </font>
    <font>
      <sz val="11"/>
      <color rgb="FFFF0000"/>
      <name val="ＭＳ Ｐゴシック"/>
      <family val="2"/>
      <scheme val="minor"/>
    </font>
    <font>
      <sz val="11"/>
      <color theme="1"/>
      <name val="ＭＳ Ｐゴシック"/>
      <family val="3"/>
      <charset val="128"/>
      <scheme val="minor"/>
    </font>
    <font>
      <u/>
      <sz val="11"/>
      <color theme="10"/>
      <name val="ＭＳ Ｐゴシック"/>
      <family val="2"/>
      <scheme val="minor"/>
    </font>
    <font>
      <sz val="11"/>
      <name val="ＭＳ Ｐゴシック"/>
      <family val="2"/>
      <scheme val="minor"/>
    </font>
    <font>
      <sz val="11"/>
      <name val="ＭＳ Ｐゴシック"/>
      <family val="3"/>
      <charset val="128"/>
      <scheme val="minor"/>
    </font>
    <font>
      <sz val="11"/>
      <color theme="2" tint="-9.9978637043366805E-2"/>
      <name val="ＭＳ Ｐゴシック"/>
      <family val="2"/>
      <scheme val="minor"/>
    </font>
    <font>
      <sz val="11"/>
      <color theme="2" tint="-9.9978637043366805E-2"/>
      <name val="ＭＳ Ｐゴシック"/>
      <family val="3"/>
      <charset val="128"/>
      <scheme val="minor"/>
    </font>
    <font>
      <sz val="11"/>
      <color theme="0" tint="-4.9989318521683403E-2"/>
      <name val="ＭＳ Ｐゴシック"/>
      <family val="2"/>
      <scheme val="minor"/>
    </font>
    <font>
      <sz val="10"/>
      <name val="ＭＳ Ｐゴシック"/>
      <family val="2"/>
      <scheme val="minor"/>
    </font>
    <font>
      <sz val="10"/>
      <color rgb="FFFF0000"/>
      <name val="ＭＳ Ｐゴシック"/>
      <family val="3"/>
      <charset val="128"/>
      <scheme val="minor"/>
    </font>
  </fonts>
  <fills count="15">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8"/>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5"/>
        <bgColor indexed="64"/>
      </patternFill>
    </fill>
    <fill>
      <patternFill patternType="solid">
        <fgColor theme="8" tint="0.59999389629810485"/>
        <bgColor indexed="64"/>
      </patternFill>
    </fill>
    <fill>
      <patternFill patternType="solid">
        <fgColor theme="6"/>
        <bgColor indexed="64"/>
      </patternFill>
    </fill>
    <fill>
      <patternFill patternType="solid">
        <fgColor rgb="FFCCCCFF"/>
        <bgColor indexed="64"/>
      </patternFill>
    </fill>
    <fill>
      <patternFill patternType="solid">
        <fgColor rgb="FF99FF99"/>
        <bgColor indexed="64"/>
      </patternFill>
    </fill>
    <fill>
      <patternFill patternType="solid">
        <fgColor theme="5" tint="-0.249977111117893"/>
        <bgColor indexed="64"/>
      </patternFill>
    </fill>
    <fill>
      <patternFill patternType="solid">
        <fgColor theme="4" tint="0.79998168889431442"/>
        <bgColor indexed="64"/>
      </patternFill>
    </fill>
    <fill>
      <patternFill patternType="solid">
        <fgColor rgb="FF3399FF"/>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8" fillId="0" borderId="0" applyNumberFormat="0" applyFill="0" applyBorder="0" applyAlignment="0" applyProtection="0"/>
  </cellStyleXfs>
  <cellXfs count="84">
    <xf numFmtId="0" fontId="0" fillId="0" borderId="0" xfId="0"/>
    <xf numFmtId="0" fontId="0" fillId="3" borderId="0" xfId="0" applyFill="1"/>
    <xf numFmtId="0" fontId="0" fillId="4" borderId="0" xfId="0" applyFill="1"/>
    <xf numFmtId="0" fontId="0" fillId="5" borderId="0" xfId="0" applyFill="1"/>
    <xf numFmtId="0" fontId="0" fillId="0" borderId="2" xfId="0" applyBorder="1"/>
    <xf numFmtId="0" fontId="0" fillId="0" borderId="3" xfId="0" applyBorder="1"/>
    <xf numFmtId="0" fontId="4" fillId="0" borderId="0" xfId="0" applyFont="1"/>
    <xf numFmtId="14" fontId="0" fillId="0" borderId="0" xfId="0" applyNumberFormat="1"/>
    <xf numFmtId="0" fontId="0" fillId="0" borderId="0" xfId="0" applyAlignment="1">
      <alignment horizontal="center" vertical="center"/>
    </xf>
    <xf numFmtId="178" fontId="0" fillId="5" borderId="1" xfId="0" applyNumberFormat="1" applyFill="1" applyBorder="1" applyAlignment="1">
      <alignment horizontal="center" vertical="center"/>
    </xf>
    <xf numFmtId="177" fontId="0" fillId="5" borderId="1" xfId="0" applyNumberFormat="1" applyFill="1" applyBorder="1" applyAlignment="1">
      <alignment horizontal="center" vertical="center"/>
    </xf>
    <xf numFmtId="179" fontId="0" fillId="0" borderId="2" xfId="0" applyNumberFormat="1" applyBorder="1" applyAlignment="1">
      <alignment horizontal="center" vertical="center"/>
    </xf>
    <xf numFmtId="179" fontId="0" fillId="0" borderId="3" xfId="0" applyNumberFormat="1" applyBorder="1" applyAlignment="1">
      <alignment horizontal="center" vertical="center"/>
    </xf>
    <xf numFmtId="0" fontId="0" fillId="2" borderId="0" xfId="0" applyFill="1" applyAlignment="1">
      <alignment horizontal="center" vertical="center"/>
    </xf>
    <xf numFmtId="179" fontId="0" fillId="0" borderId="0" xfId="0" applyNumberFormat="1" applyAlignment="1">
      <alignment horizontal="center" vertical="center"/>
    </xf>
    <xf numFmtId="179" fontId="0" fillId="0" borderId="0" xfId="0" applyNumberFormat="1"/>
    <xf numFmtId="0" fontId="0" fillId="0" borderId="0" xfId="0" applyAlignment="1">
      <alignment wrapText="1"/>
    </xf>
    <xf numFmtId="0" fontId="4" fillId="0" borderId="0" xfId="0" applyFont="1" applyAlignment="1">
      <alignment wrapText="1"/>
    </xf>
    <xf numFmtId="0" fontId="0" fillId="0" borderId="1" xfId="0" applyBorder="1"/>
    <xf numFmtId="0" fontId="0" fillId="6" borderId="1" xfId="0" applyFill="1" applyBorder="1" applyAlignment="1">
      <alignment wrapText="1"/>
    </xf>
    <xf numFmtId="0" fontId="6" fillId="0" borderId="0" xfId="0" applyFont="1"/>
    <xf numFmtId="0" fontId="7" fillId="0" borderId="1" xfId="0" applyFont="1" applyBorder="1"/>
    <xf numFmtId="0" fontId="7" fillId="0" borderId="0" xfId="0" applyFont="1"/>
    <xf numFmtId="0" fontId="4" fillId="5" borderId="0" xfId="0" applyFont="1" applyFill="1"/>
    <xf numFmtId="0" fontId="0" fillId="2" borderId="0" xfId="0" applyFill="1"/>
    <xf numFmtId="0" fontId="4" fillId="2" borderId="0" xfId="0" applyFont="1" applyFill="1"/>
    <xf numFmtId="0" fontId="0" fillId="8" borderId="0" xfId="0" applyFill="1"/>
    <xf numFmtId="0" fontId="8" fillId="0" borderId="0" xfId="1"/>
    <xf numFmtId="0" fontId="9" fillId="9" borderId="1" xfId="0" applyFont="1" applyFill="1" applyBorder="1"/>
    <xf numFmtId="180" fontId="0" fillId="0" borderId="0" xfId="0" applyNumberFormat="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3" fillId="7" borderId="1" xfId="0" applyFont="1" applyFill="1" applyBorder="1" applyAlignment="1">
      <alignment horizontal="center" vertical="center"/>
    </xf>
    <xf numFmtId="176" fontId="0" fillId="0" borderId="2" xfId="0" applyNumberFormat="1" applyBorder="1" applyAlignment="1">
      <alignment horizontal="center" vertical="center"/>
    </xf>
    <xf numFmtId="0" fontId="2" fillId="7" borderId="5" xfId="0" applyFont="1" applyFill="1" applyBorder="1" applyAlignment="1">
      <alignment horizontal="center" vertical="center"/>
    </xf>
    <xf numFmtId="0" fontId="3" fillId="7" borderId="7" xfId="0" applyFont="1" applyFill="1" applyBorder="1" applyAlignment="1">
      <alignment horizontal="center" vertical="center"/>
    </xf>
    <xf numFmtId="0" fontId="3" fillId="7" borderId="6" xfId="0" applyFont="1" applyFill="1" applyBorder="1" applyAlignment="1">
      <alignment horizontal="center" vertical="center"/>
    </xf>
    <xf numFmtId="0" fontId="0" fillId="0" borderId="2" xfId="0" applyBorder="1" applyAlignment="1">
      <alignment wrapText="1"/>
    </xf>
    <xf numFmtId="0" fontId="0" fillId="0" borderId="0" xfId="0" applyAlignment="1">
      <alignment horizontal="left" vertical="center"/>
    </xf>
    <xf numFmtId="0" fontId="0" fillId="0" borderId="0" xfId="0" applyAlignment="1">
      <alignment horizontal="left"/>
    </xf>
    <xf numFmtId="0" fontId="0" fillId="0" borderId="2" xfId="0" applyFill="1" applyBorder="1"/>
    <xf numFmtId="0" fontId="0" fillId="0" borderId="2" xfId="0" applyFill="1" applyBorder="1" applyAlignment="1">
      <alignment horizontal="center" vertical="center"/>
    </xf>
    <xf numFmtId="0" fontId="0" fillId="10" borderId="2" xfId="0" applyFill="1" applyBorder="1"/>
    <xf numFmtId="0" fontId="0" fillId="11" borderId="2" xfId="0" applyFill="1" applyBorder="1"/>
    <xf numFmtId="0" fontId="12" fillId="0" borderId="2" xfId="0" applyFont="1" applyBorder="1"/>
    <xf numFmtId="181" fontId="0" fillId="0" borderId="0" xfId="0" applyNumberFormat="1" applyAlignment="1">
      <alignment horizontal="center" vertical="center"/>
    </xf>
    <xf numFmtId="181" fontId="3" fillId="7" borderId="1" xfId="0" applyNumberFormat="1" applyFont="1" applyFill="1" applyBorder="1" applyAlignment="1">
      <alignment horizontal="center" vertical="center" wrapText="1"/>
    </xf>
    <xf numFmtId="181" fontId="0" fillId="0" borderId="2" xfId="0" applyNumberFormat="1" applyBorder="1" applyAlignment="1">
      <alignment horizontal="center"/>
    </xf>
    <xf numFmtId="181" fontId="0" fillId="0" borderId="2" xfId="0" applyNumberFormat="1" applyFill="1" applyBorder="1" applyAlignment="1">
      <alignment horizontal="center"/>
    </xf>
    <xf numFmtId="181" fontId="0" fillId="0" borderId="3" xfId="0" applyNumberFormat="1" applyBorder="1" applyAlignment="1">
      <alignment horizontal="center"/>
    </xf>
    <xf numFmtId="176" fontId="0" fillId="0" borderId="2" xfId="0" applyNumberFormat="1" applyFill="1" applyBorder="1" applyAlignment="1">
      <alignment horizontal="center" vertical="center"/>
    </xf>
    <xf numFmtId="0" fontId="12" fillId="0" borderId="2" xfId="0" applyFont="1" applyFill="1" applyBorder="1"/>
    <xf numFmtId="0" fontId="11" fillId="0" borderId="2" xfId="0" applyFont="1" applyFill="1" applyBorder="1"/>
    <xf numFmtId="0" fontId="0" fillId="0" borderId="8" xfId="0" applyBorder="1"/>
    <xf numFmtId="0" fontId="0" fillId="0" borderId="4" xfId="0" applyBorder="1"/>
    <xf numFmtId="0" fontId="0" fillId="0" borderId="9" xfId="0" applyBorder="1"/>
    <xf numFmtId="179" fontId="10" fillId="9" borderId="1" xfId="0" applyNumberFormat="1" applyFont="1" applyFill="1" applyBorder="1"/>
    <xf numFmtId="179" fontId="0" fillId="0" borderId="1" xfId="0" applyNumberFormat="1" applyBorder="1"/>
    <xf numFmtId="179" fontId="0" fillId="0" borderId="1" xfId="0" applyNumberFormat="1" applyFill="1" applyBorder="1"/>
    <xf numFmtId="0" fontId="2" fillId="12" borderId="1" xfId="0" applyFont="1" applyFill="1" applyBorder="1" applyAlignment="1">
      <alignment horizontal="left" vertical="top"/>
    </xf>
    <xf numFmtId="0" fontId="3" fillId="12" borderId="1" xfId="0" applyFont="1" applyFill="1" applyBorder="1" applyAlignment="1">
      <alignment horizontal="left" vertical="top"/>
    </xf>
    <xf numFmtId="0" fontId="3" fillId="12" borderId="1" xfId="0" applyFont="1" applyFill="1" applyBorder="1" applyAlignment="1">
      <alignment horizontal="left" vertical="top" wrapText="1"/>
    </xf>
    <xf numFmtId="0" fontId="0" fillId="0" borderId="0" xfId="0" applyAlignment="1">
      <alignment horizontal="left" vertical="top"/>
    </xf>
    <xf numFmtId="0" fontId="0" fillId="0" borderId="1" xfId="0" applyBorder="1" applyAlignment="1">
      <alignment wrapText="1"/>
    </xf>
    <xf numFmtId="56" fontId="0" fillId="0" borderId="1" xfId="0" applyNumberFormat="1" applyBorder="1"/>
    <xf numFmtId="14" fontId="0" fillId="0" borderId="1" xfId="0" applyNumberFormat="1" applyBorder="1" applyAlignment="1">
      <alignment wrapText="1"/>
    </xf>
    <xf numFmtId="0" fontId="13" fillId="0" borderId="1" xfId="0" applyFont="1" applyBorder="1"/>
    <xf numFmtId="0" fontId="9" fillId="0" borderId="1" xfId="0" applyFont="1" applyBorder="1" applyAlignment="1">
      <alignment wrapText="1"/>
    </xf>
    <xf numFmtId="0" fontId="0" fillId="2" borderId="1" xfId="0" applyFill="1" applyBorder="1" applyAlignment="1">
      <alignment wrapText="1"/>
    </xf>
    <xf numFmtId="56" fontId="0" fillId="0" borderId="1" xfId="0" applyNumberFormat="1" applyBorder="1" applyAlignment="1">
      <alignment wrapText="1"/>
    </xf>
    <xf numFmtId="0" fontId="6" fillId="0" borderId="1" xfId="0" applyFont="1" applyBorder="1" applyAlignment="1">
      <alignment wrapText="1"/>
    </xf>
    <xf numFmtId="0" fontId="9" fillId="0" borderId="1" xfId="0" applyFont="1" applyBorder="1"/>
    <xf numFmtId="0" fontId="0" fillId="8" borderId="1" xfId="0" applyFill="1" applyBorder="1" applyAlignment="1">
      <alignment wrapText="1"/>
    </xf>
    <xf numFmtId="0" fontId="7" fillId="0" borderId="1" xfId="0" applyFont="1" applyBorder="1" applyAlignment="1">
      <alignment wrapText="1"/>
    </xf>
    <xf numFmtId="0" fontId="14" fillId="0" borderId="1" xfId="0" applyFont="1" applyBorder="1" applyAlignment="1">
      <alignment wrapText="1"/>
    </xf>
    <xf numFmtId="0" fontId="5" fillId="0" borderId="1" xfId="0" applyFont="1" applyBorder="1" applyAlignment="1">
      <alignment wrapText="1"/>
    </xf>
    <xf numFmtId="14" fontId="0" fillId="0" borderId="1" xfId="0" applyNumberFormat="1" applyBorder="1"/>
    <xf numFmtId="0" fontId="0" fillId="0" borderId="1" xfId="0" applyFill="1" applyBorder="1" applyAlignment="1">
      <alignment wrapText="1"/>
    </xf>
    <xf numFmtId="0" fontId="0" fillId="14" borderId="2" xfId="0" applyFill="1" applyBorder="1"/>
    <xf numFmtId="176" fontId="0" fillId="13" borderId="2" xfId="0" applyNumberFormat="1" applyFill="1" applyBorder="1" applyAlignment="1">
      <alignment horizontal="center" vertical="center"/>
    </xf>
    <xf numFmtId="0" fontId="2" fillId="7" borderId="5" xfId="0" applyFont="1" applyFill="1" applyBorder="1" applyAlignment="1">
      <alignment horizontal="center" vertical="center"/>
    </xf>
    <xf numFmtId="0" fontId="2" fillId="7" borderId="6" xfId="0" applyFont="1" applyFill="1" applyBorder="1" applyAlignment="1">
      <alignment horizontal="center" vertical="center"/>
    </xf>
    <xf numFmtId="56" fontId="0" fillId="3" borderId="0" xfId="0" applyNumberFormat="1" applyFill="1"/>
    <xf numFmtId="0" fontId="0" fillId="5" borderId="1" xfId="0" applyFill="1" applyBorder="1"/>
  </cellXfs>
  <cellStyles count="2">
    <cellStyle name="ハイパーリンク" xfId="1" builtinId="8"/>
    <cellStyle name="標準" xfId="0" builtinId="0"/>
  </cellStyles>
  <dxfs count="579">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C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C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C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C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FFCC00"/>
      <color rgb="FF3399FF"/>
      <color rgb="FF99FF99"/>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134471</xdr:colOff>
      <xdr:row>47</xdr:row>
      <xdr:rowOff>44824</xdr:rowOff>
    </xdr:from>
    <xdr:to>
      <xdr:col>12</xdr:col>
      <xdr:colOff>728382</xdr:colOff>
      <xdr:row>59</xdr:row>
      <xdr:rowOff>89647</xdr:rowOff>
    </xdr:to>
    <xdr:sp macro="" textlink="">
      <xdr:nvSpPr>
        <xdr:cNvPr id="2" name="テキスト ボックス 1">
          <a:extLst>
            <a:ext uri="{FF2B5EF4-FFF2-40B4-BE49-F238E27FC236}">
              <a16:creationId xmlns:a16="http://schemas.microsoft.com/office/drawing/2014/main" xmlns="" id="{00000000-0008-0000-0100-000002000000}"/>
            </a:ext>
          </a:extLst>
        </xdr:cNvPr>
        <xdr:cNvSpPr txBox="1"/>
      </xdr:nvSpPr>
      <xdr:spPr>
        <a:xfrm>
          <a:off x="5658971" y="8404412"/>
          <a:ext cx="8146676" cy="2599764"/>
        </a:xfrm>
        <a:prstGeom prst="rect">
          <a:avLst/>
        </a:prstGeom>
        <a:ln/>
      </xdr:spPr>
      <xdr:style>
        <a:lnRef idx="1">
          <a:schemeClr val="dk1"/>
        </a:lnRef>
        <a:fillRef idx="2">
          <a:schemeClr val="dk1"/>
        </a:fillRef>
        <a:effectRef idx="1">
          <a:schemeClr val="dk1"/>
        </a:effectRef>
        <a:fontRef idx="minor">
          <a:schemeClr val="dk1"/>
        </a:fontRef>
      </xdr:style>
      <xdr:txBody>
        <a:bodyPr vertOverflow="clip" horzOverflow="clip" wrap="square" rtlCol="0" anchor="t"/>
        <a:lstStyle/>
        <a:p>
          <a:r>
            <a:rPr kumimoji="1" lang="en-US" altLang="ja-JP" sz="1800"/>
            <a:t>7/22</a:t>
          </a:r>
          <a:r>
            <a:rPr kumimoji="1" lang="ja-JP" altLang="en-US" sz="1800"/>
            <a:t>（日）以降　</a:t>
          </a:r>
          <a:r>
            <a:rPr kumimoji="1" lang="en-US" altLang="ja-JP" sz="1800"/>
            <a:t>Torello</a:t>
          </a:r>
          <a:r>
            <a:rPr kumimoji="1" lang="ja-JP" altLang="en-US" sz="1800"/>
            <a:t>で管理するため不要</a:t>
          </a:r>
          <a:endParaRPr kumimoji="1" lang="en-US" altLang="ja-JP"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4408</xdr:colOff>
      <xdr:row>1</xdr:row>
      <xdr:rowOff>91085</xdr:rowOff>
    </xdr:from>
    <xdr:to>
      <xdr:col>4</xdr:col>
      <xdr:colOff>515471</xdr:colOff>
      <xdr:row>10</xdr:row>
      <xdr:rowOff>56031</xdr:rowOff>
    </xdr:to>
    <xdr:sp macro="" textlink="">
      <xdr:nvSpPr>
        <xdr:cNvPr id="2" name="テキスト ボックス 1">
          <a:extLst>
            <a:ext uri="{FF2B5EF4-FFF2-40B4-BE49-F238E27FC236}">
              <a16:creationId xmlns:a16="http://schemas.microsoft.com/office/drawing/2014/main" xmlns="" id="{FF375417-2A73-49A5-BD3B-056D100FFF29}"/>
            </a:ext>
          </a:extLst>
        </xdr:cNvPr>
        <xdr:cNvSpPr txBox="1"/>
      </xdr:nvSpPr>
      <xdr:spPr>
        <a:xfrm>
          <a:off x="8564208" y="256185"/>
          <a:ext cx="5908563" cy="1450846"/>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0410</a:t>
          </a:r>
          <a:r>
            <a:rPr kumimoji="1" lang="ja-JP" altLang="en-US" sz="1100"/>
            <a:t>　検討中</a:t>
          </a:r>
          <a:endParaRPr kumimoji="1" lang="en-US" altLang="ja-JP" sz="1100"/>
        </a:p>
        <a:p>
          <a:r>
            <a:rPr kumimoji="1" lang="ja-JP" altLang="en-US" sz="1100"/>
            <a:t>セキュリティに偏りすぎ・・・</a:t>
          </a:r>
          <a:endParaRPr kumimoji="1" lang="en-US" altLang="ja-JP" sz="1100"/>
        </a:p>
        <a:p>
          <a:r>
            <a:rPr kumimoji="1" lang="en-US" altLang="ja-JP" sz="1100"/>
            <a:t>DB</a:t>
          </a:r>
          <a:r>
            <a:rPr kumimoji="1" lang="ja-JP" altLang="en-US" sz="1100"/>
            <a:t>の関連を膨らませる</a:t>
          </a:r>
          <a:endParaRPr kumimoji="1" lang="en-US" altLang="ja-JP" sz="1100"/>
        </a:p>
        <a:p>
          <a:r>
            <a:rPr kumimoji="1" lang="ja-JP" altLang="en-US" sz="1100"/>
            <a:t>⇒</a:t>
          </a:r>
          <a:r>
            <a:rPr kumimoji="1" lang="en-US" altLang="ja-JP" sz="1100"/>
            <a:t>0415</a:t>
          </a:r>
        </a:p>
        <a:p>
          <a:r>
            <a:rPr kumimoji="1" lang="ja-JP" altLang="en-US" sz="1100"/>
            <a:t>＞</a:t>
          </a:r>
          <a:r>
            <a:rPr kumimoji="1" lang="en-US" altLang="ja-JP" sz="1100"/>
            <a:t>WonFesSys</a:t>
          </a:r>
          <a:r>
            <a:rPr kumimoji="1" lang="ja-JP" altLang="en-US" sz="1100"/>
            <a:t>機能</a:t>
          </a:r>
          <a:endParaRPr kumimoji="1" lang="en-US" altLang="ja-JP" sz="1100"/>
        </a:p>
        <a:p>
          <a:r>
            <a:rPr kumimoji="1" lang="ja-JP" altLang="en-US" sz="1100"/>
            <a:t>⇒これを作成するつもりで、設計する</a:t>
          </a:r>
          <a:endParaRPr kumimoji="1" lang="en-US" altLang="ja-JP" sz="1100"/>
        </a:p>
        <a:p>
          <a:r>
            <a:rPr kumimoji="1" lang="ja-JP" altLang="en-US" sz="1100" b="1"/>
            <a:t>＞技術力を身に着けるため、やりたいこと</a:t>
          </a:r>
          <a:endParaRPr kumimoji="1" lang="en-US" altLang="ja-JP" sz="1100" b="1"/>
        </a:p>
        <a:p>
          <a:r>
            <a:rPr kumimoji="1" lang="ja-JP" altLang="en-US" sz="1100"/>
            <a:t>⇒作成間をたてる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iwatakhr69.esa.io/posts/32"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0"/>
  <sheetViews>
    <sheetView tabSelected="1" zoomScale="130" zoomScaleNormal="130" workbookViewId="0"/>
  </sheetViews>
  <sheetFormatPr defaultRowHeight="13.5" x14ac:dyDescent="0.15"/>
  <cols>
    <col min="2" max="2" width="12.875" customWidth="1"/>
    <col min="3" max="3" width="12.875" style="15" hidden="1" customWidth="1"/>
    <col min="4" max="4" width="17.5" customWidth="1"/>
    <col min="5" max="5" width="22.625" customWidth="1"/>
  </cols>
  <sheetData>
    <row r="2" spans="2:5" x14ac:dyDescent="0.15">
      <c r="B2" s="28" t="s">
        <v>124</v>
      </c>
      <c r="C2" s="56" t="s">
        <v>30</v>
      </c>
      <c r="D2" s="56" t="s">
        <v>370</v>
      </c>
      <c r="E2" s="56" t="s">
        <v>371</v>
      </c>
    </row>
    <row r="3" spans="2:5" x14ac:dyDescent="0.15">
      <c r="B3" s="18">
        <v>3</v>
      </c>
      <c r="C3" s="57">
        <v>10.5</v>
      </c>
      <c r="D3" s="57">
        <v>10.5</v>
      </c>
      <c r="E3" s="57">
        <f>ROUND(D3/6,0)</f>
        <v>2</v>
      </c>
    </row>
    <row r="4" spans="2:5" x14ac:dyDescent="0.15">
      <c r="B4" s="18">
        <v>4</v>
      </c>
      <c r="C4" s="57">
        <v>58</v>
      </c>
      <c r="D4" s="57">
        <v>58</v>
      </c>
      <c r="E4" s="57">
        <f t="shared" ref="E4:E10" si="0">ROUND(D4/6,0)</f>
        <v>10</v>
      </c>
    </row>
    <row r="5" spans="2:5" x14ac:dyDescent="0.15">
      <c r="B5" s="18">
        <v>5</v>
      </c>
      <c r="C5" s="57">
        <v>21</v>
      </c>
      <c r="D5" s="57">
        <v>21</v>
      </c>
      <c r="E5" s="57">
        <f t="shared" si="0"/>
        <v>4</v>
      </c>
    </row>
    <row r="6" spans="2:5" x14ac:dyDescent="0.15">
      <c r="B6" s="18">
        <v>6</v>
      </c>
      <c r="C6" s="57">
        <f>SUM(WBS!O66:AS66)</f>
        <v>20.5</v>
      </c>
      <c r="D6" s="57">
        <f>SUMIF(WBS!$O$10:$EG$10,memo!$B6,WBS!$O$66:$EG$66)</f>
        <v>19.5</v>
      </c>
      <c r="E6" s="57">
        <f t="shared" si="0"/>
        <v>3</v>
      </c>
    </row>
    <row r="7" spans="2:5" x14ac:dyDescent="0.15">
      <c r="B7" s="18">
        <v>7</v>
      </c>
      <c r="C7" s="57">
        <f>SUM(WBS!AS66:BW66)</f>
        <v>70.5</v>
      </c>
      <c r="D7" s="57">
        <f>SUMIF(WBS!$O$10:$EG$10,memo!$B7,WBS!$O$66:$EG$66)</f>
        <v>70.5</v>
      </c>
      <c r="E7" s="57">
        <f t="shared" si="0"/>
        <v>12</v>
      </c>
    </row>
    <row r="8" spans="2:5" x14ac:dyDescent="0.15">
      <c r="B8" s="18">
        <v>8</v>
      </c>
      <c r="C8" s="57">
        <f>SUM(WBS!BX66:EF66)</f>
        <v>30</v>
      </c>
      <c r="D8" s="57">
        <f>SUMIF(WBS!$O$10:$EG$10,memo!$B8,WBS!$O$66:$EG$66)</f>
        <v>30</v>
      </c>
      <c r="E8" s="57">
        <f t="shared" si="0"/>
        <v>5</v>
      </c>
    </row>
    <row r="9" spans="2:5" x14ac:dyDescent="0.15">
      <c r="B9" s="18">
        <v>9</v>
      </c>
      <c r="C9" s="57">
        <f>SUM(WBS!BX67:EF67)</f>
        <v>0</v>
      </c>
      <c r="D9" s="57">
        <f>SUMIF(WBS!$O$10:$EG$10,memo!$B9,WBS!$O$66:$EG$66)</f>
        <v>0</v>
      </c>
      <c r="E9" s="57">
        <f t="shared" si="0"/>
        <v>0</v>
      </c>
    </row>
    <row r="10" spans="2:5" x14ac:dyDescent="0.15">
      <c r="B10" s="83" t="s">
        <v>125</v>
      </c>
      <c r="C10" s="58">
        <f>SUM(C3:C8)</f>
        <v>210.5</v>
      </c>
      <c r="D10" s="58">
        <f>SUM(D3:D8)</f>
        <v>209.5</v>
      </c>
      <c r="E10" s="57">
        <f>ROUND(D10/6,0)</f>
        <v>35</v>
      </c>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38"/>
  <sheetViews>
    <sheetView zoomScale="85" zoomScaleNormal="85" workbookViewId="0"/>
  </sheetViews>
  <sheetFormatPr defaultRowHeight="13.5" x14ac:dyDescent="0.15"/>
  <cols>
    <col min="1" max="1" width="8.75" customWidth="1"/>
  </cols>
  <sheetData>
    <row r="3" spans="1:18" s="3" customFormat="1" x14ac:dyDescent="0.15">
      <c r="A3" s="3" t="s">
        <v>85</v>
      </c>
      <c r="P3" s="23" t="s">
        <v>97</v>
      </c>
    </row>
    <row r="4" spans="1:18" x14ac:dyDescent="0.15">
      <c r="B4" t="s">
        <v>87</v>
      </c>
      <c r="I4" t="s">
        <v>86</v>
      </c>
    </row>
    <row r="5" spans="1:18" x14ac:dyDescent="0.15">
      <c r="I5" t="s">
        <v>106</v>
      </c>
      <c r="P5" s="20" t="s">
        <v>118</v>
      </c>
    </row>
    <row r="6" spans="1:18" x14ac:dyDescent="0.15">
      <c r="B6" t="s">
        <v>88</v>
      </c>
      <c r="I6" t="s">
        <v>119</v>
      </c>
      <c r="P6" t="s">
        <v>107</v>
      </c>
    </row>
    <row r="7" spans="1:18" x14ac:dyDescent="0.15">
      <c r="I7" s="27" t="s">
        <v>120</v>
      </c>
      <c r="P7" t="s">
        <v>112</v>
      </c>
    </row>
    <row r="8" spans="1:18" x14ac:dyDescent="0.15">
      <c r="Q8" t="s">
        <v>108</v>
      </c>
    </row>
    <row r="9" spans="1:18" x14ac:dyDescent="0.15">
      <c r="Q9" t="s">
        <v>110</v>
      </c>
    </row>
    <row r="10" spans="1:18" x14ac:dyDescent="0.15">
      <c r="R10" t="s">
        <v>109</v>
      </c>
    </row>
    <row r="11" spans="1:18" x14ac:dyDescent="0.15">
      <c r="Q11" t="s">
        <v>111</v>
      </c>
    </row>
    <row r="12" spans="1:18" x14ac:dyDescent="0.15">
      <c r="B12" t="s">
        <v>89</v>
      </c>
    </row>
    <row r="14" spans="1:18" x14ac:dyDescent="0.15">
      <c r="B14" t="s">
        <v>113</v>
      </c>
    </row>
    <row r="16" spans="1:18" s="26" customFormat="1" x14ac:dyDescent="0.15">
      <c r="B16" s="26" t="s">
        <v>114</v>
      </c>
    </row>
    <row r="17" spans="2:16" s="26" customFormat="1" x14ac:dyDescent="0.15">
      <c r="C17" s="26" t="s">
        <v>115</v>
      </c>
    </row>
    <row r="18" spans="2:16" s="26" customFormat="1" x14ac:dyDescent="0.15">
      <c r="B18" s="26" t="s">
        <v>116</v>
      </c>
    </row>
    <row r="19" spans="2:16" s="26" customFormat="1" x14ac:dyDescent="0.15">
      <c r="C19" s="26" t="s">
        <v>117</v>
      </c>
    </row>
    <row r="20" spans="2:16" s="26" customFormat="1" x14ac:dyDescent="0.15"/>
    <row r="22" spans="2:16" s="24" customFormat="1" x14ac:dyDescent="0.15">
      <c r="B22" s="25" t="s">
        <v>105</v>
      </c>
    </row>
    <row r="23" spans="2:16" x14ac:dyDescent="0.15">
      <c r="B23" t="s">
        <v>90</v>
      </c>
    </row>
    <row r="24" spans="2:16" x14ac:dyDescent="0.15">
      <c r="D24" t="s">
        <v>91</v>
      </c>
      <c r="P24" s="6" t="s">
        <v>97</v>
      </c>
    </row>
    <row r="25" spans="2:16" x14ac:dyDescent="0.15">
      <c r="E25" t="s">
        <v>93</v>
      </c>
    </row>
    <row r="27" spans="2:16" x14ac:dyDescent="0.15">
      <c r="D27" t="s">
        <v>92</v>
      </c>
    </row>
    <row r="28" spans="2:16" x14ac:dyDescent="0.15">
      <c r="E28" t="s">
        <v>94</v>
      </c>
    </row>
    <row r="29" spans="2:16" x14ac:dyDescent="0.15">
      <c r="E29" t="s">
        <v>95</v>
      </c>
    </row>
    <row r="30" spans="2:16" x14ac:dyDescent="0.15">
      <c r="E30" t="s">
        <v>96</v>
      </c>
      <c r="P30" t="s">
        <v>98</v>
      </c>
    </row>
    <row r="32" spans="2:16" x14ac:dyDescent="0.15">
      <c r="B32" t="s">
        <v>99</v>
      </c>
    </row>
    <row r="33" spans="2:16" x14ac:dyDescent="0.15">
      <c r="B33" t="s">
        <v>100</v>
      </c>
    </row>
    <row r="34" spans="2:16" x14ac:dyDescent="0.15">
      <c r="D34" t="s">
        <v>91</v>
      </c>
    </row>
    <row r="35" spans="2:16" x14ac:dyDescent="0.15">
      <c r="E35" t="s">
        <v>101</v>
      </c>
    </row>
    <row r="36" spans="2:16" x14ac:dyDescent="0.15">
      <c r="E36" t="s">
        <v>102</v>
      </c>
    </row>
    <row r="37" spans="2:16" x14ac:dyDescent="0.15">
      <c r="D37" t="s">
        <v>92</v>
      </c>
    </row>
    <row r="38" spans="2:16" x14ac:dyDescent="0.15">
      <c r="E38" t="s">
        <v>103</v>
      </c>
      <c r="P38" t="s">
        <v>104</v>
      </c>
    </row>
  </sheetData>
  <phoneticPr fontId="1"/>
  <hyperlinks>
    <hyperlink ref="I7" r:id="rId1"/>
  </hyperlinks>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D32"/>
  <sheetViews>
    <sheetView zoomScale="130" zoomScaleNormal="130" workbookViewId="0">
      <selection activeCell="C14" sqref="C14"/>
    </sheetView>
  </sheetViews>
  <sheetFormatPr defaultColWidth="3.5" defaultRowHeight="13.5" x14ac:dyDescent="0.15"/>
  <sheetData>
    <row r="2" spans="1:30" x14ac:dyDescent="0.15">
      <c r="A2" t="s">
        <v>0</v>
      </c>
    </row>
    <row r="3" spans="1:30" x14ac:dyDescent="0.15">
      <c r="A3">
        <v>1</v>
      </c>
      <c r="B3" t="s">
        <v>1</v>
      </c>
      <c r="D3" t="s">
        <v>2</v>
      </c>
      <c r="K3" t="s">
        <v>3</v>
      </c>
    </row>
    <row r="4" spans="1:30" x14ac:dyDescent="0.15">
      <c r="A4">
        <v>2</v>
      </c>
      <c r="B4" t="s">
        <v>4</v>
      </c>
      <c r="D4" t="s">
        <v>5</v>
      </c>
    </row>
    <row r="5" spans="1:30" s="1" customFormat="1" x14ac:dyDescent="0.15">
      <c r="A5" s="1">
        <v>3</v>
      </c>
      <c r="D5" s="1" t="s">
        <v>6</v>
      </c>
      <c r="K5" s="1" t="s">
        <v>7</v>
      </c>
    </row>
    <row r="6" spans="1:30" x14ac:dyDescent="0.15">
      <c r="A6">
        <v>4</v>
      </c>
      <c r="D6" t="s">
        <v>8</v>
      </c>
    </row>
    <row r="7" spans="1:30" x14ac:dyDescent="0.15">
      <c r="A7">
        <v>5</v>
      </c>
      <c r="D7" t="s">
        <v>9</v>
      </c>
      <c r="G7" t="s">
        <v>10</v>
      </c>
      <c r="K7" t="s">
        <v>11</v>
      </c>
    </row>
    <row r="8" spans="1:30" x14ac:dyDescent="0.15">
      <c r="A8">
        <v>6</v>
      </c>
      <c r="D8" t="s">
        <v>12</v>
      </c>
    </row>
    <row r="11" spans="1:30" x14ac:dyDescent="0.15">
      <c r="A11" s="2" t="s">
        <v>13</v>
      </c>
      <c r="B11" s="2"/>
      <c r="C11" s="2"/>
      <c r="D11" s="2"/>
      <c r="E11" s="2"/>
      <c r="F11" s="2"/>
      <c r="G11" s="2"/>
      <c r="H11" s="2"/>
      <c r="I11" s="2"/>
      <c r="J11" s="2"/>
      <c r="K11" s="2"/>
      <c r="L11" s="2"/>
      <c r="M11" s="2"/>
      <c r="N11" s="2"/>
      <c r="O11" s="2"/>
      <c r="P11" s="2"/>
      <c r="Q11" s="2"/>
      <c r="R11" s="2"/>
      <c r="S11" s="2"/>
      <c r="T11" s="3" t="s">
        <v>14</v>
      </c>
      <c r="U11" s="3"/>
      <c r="V11" s="3"/>
      <c r="W11" s="3"/>
      <c r="X11" s="3"/>
      <c r="Y11" s="3"/>
      <c r="Z11" s="3"/>
      <c r="AA11" s="3"/>
      <c r="AB11" s="3"/>
      <c r="AC11" s="3"/>
      <c r="AD11" s="3"/>
    </row>
    <row r="12" spans="1:30" x14ac:dyDescent="0.15">
      <c r="A12">
        <v>1</v>
      </c>
      <c r="B12" t="s">
        <v>15</v>
      </c>
      <c r="T12" t="s">
        <v>16</v>
      </c>
    </row>
    <row r="13" spans="1:30" x14ac:dyDescent="0.15">
      <c r="C13" t="s">
        <v>17</v>
      </c>
    </row>
    <row r="14" spans="1:30" x14ac:dyDescent="0.15">
      <c r="C14" t="s">
        <v>18</v>
      </c>
    </row>
    <row r="15" spans="1:30" x14ac:dyDescent="0.15">
      <c r="D15" t="s">
        <v>19</v>
      </c>
    </row>
    <row r="17" spans="1:20" x14ac:dyDescent="0.15">
      <c r="B17" t="s">
        <v>20</v>
      </c>
    </row>
    <row r="18" spans="1:20" x14ac:dyDescent="0.15">
      <c r="C18" t="s">
        <v>17</v>
      </c>
    </row>
    <row r="19" spans="1:20" x14ac:dyDescent="0.15">
      <c r="C19" t="s">
        <v>18</v>
      </c>
    </row>
    <row r="20" spans="1:20" x14ac:dyDescent="0.15">
      <c r="D20" t="s">
        <v>19</v>
      </c>
    </row>
    <row r="22" spans="1:20" x14ac:dyDescent="0.15">
      <c r="B22" t="s">
        <v>21</v>
      </c>
    </row>
    <row r="23" spans="1:20" x14ac:dyDescent="0.15">
      <c r="C23" t="s">
        <v>22</v>
      </c>
    </row>
    <row r="24" spans="1:20" x14ac:dyDescent="0.15">
      <c r="C24" t="s">
        <v>23</v>
      </c>
    </row>
    <row r="26" spans="1:20" x14ac:dyDescent="0.15">
      <c r="C26" t="s">
        <v>24</v>
      </c>
    </row>
    <row r="29" spans="1:20" x14ac:dyDescent="0.15">
      <c r="A29">
        <v>2</v>
      </c>
      <c r="B29" t="s">
        <v>25</v>
      </c>
      <c r="T29" t="s">
        <v>26</v>
      </c>
    </row>
    <row r="32" spans="1:20" x14ac:dyDescent="0.15">
      <c r="A32">
        <v>3</v>
      </c>
      <c r="B32" t="s">
        <v>27</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H94"/>
  <sheetViews>
    <sheetView showGridLines="0" topLeftCell="A5" zoomScale="70" zoomScaleNormal="70" workbookViewId="0">
      <pane xSplit="14" ySplit="8" topLeftCell="O13" activePane="bottomRight" state="frozen"/>
      <selection activeCell="A5" sqref="A5"/>
      <selection pane="topRight" activeCell="O5" sqref="O5"/>
      <selection pane="bottomLeft" activeCell="A13" sqref="A13"/>
      <selection pane="bottomRight" activeCell="O13" sqref="O13"/>
    </sheetView>
  </sheetViews>
  <sheetFormatPr defaultRowHeight="13.5" x14ac:dyDescent="0.15"/>
  <cols>
    <col min="1" max="1" width="2.25" customWidth="1"/>
    <col min="2" max="3" width="2.375" style="8" customWidth="1"/>
    <col min="4" max="4" width="23.5" bestFit="1" customWidth="1"/>
    <col min="5" max="5" width="23.375" customWidth="1"/>
    <col min="6" max="6" width="14.125" customWidth="1"/>
    <col min="7" max="7" width="4.5" customWidth="1"/>
    <col min="8" max="8" width="7.125" style="8" bestFit="1" customWidth="1"/>
    <col min="9" max="9" width="28" style="8" customWidth="1"/>
    <col min="10" max="10" width="9.125" style="8" customWidth="1"/>
    <col min="11" max="11" width="28" bestFit="1" customWidth="1"/>
    <col min="12" max="12" width="32.125" customWidth="1"/>
    <col min="13" max="13" width="10" style="45" bestFit="1" customWidth="1"/>
    <col min="14" max="14" width="1.875" customWidth="1"/>
    <col min="15" max="137" width="7.375" style="8" bestFit="1" customWidth="1"/>
    <col min="138" max="138" width="3.375" bestFit="1" customWidth="1"/>
  </cols>
  <sheetData>
    <row r="1" spans="2:138" s="39" customFormat="1" x14ac:dyDescent="0.15">
      <c r="B1" s="38"/>
      <c r="C1" s="38"/>
      <c r="H1" s="8"/>
      <c r="I1" s="38"/>
      <c r="J1" s="38"/>
      <c r="M1" s="45"/>
      <c r="O1" s="38"/>
      <c r="P1" s="38"/>
      <c r="Q1" s="38"/>
      <c r="R1" s="38"/>
      <c r="S1" s="38"/>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c r="CE1" s="38"/>
      <c r="CF1" s="38"/>
      <c r="CG1" s="38"/>
      <c r="CH1" s="38"/>
      <c r="CI1" s="38"/>
      <c r="CJ1" s="38"/>
      <c r="CK1" s="38"/>
      <c r="CL1" s="38"/>
      <c r="CM1" s="38"/>
      <c r="CN1" s="38"/>
      <c r="CO1" s="38"/>
      <c r="CP1" s="38"/>
      <c r="CQ1" s="38"/>
      <c r="CR1" s="38"/>
      <c r="CS1" s="38"/>
      <c r="CT1" s="38"/>
      <c r="CU1" s="38"/>
      <c r="CV1" s="38"/>
      <c r="CW1" s="38"/>
      <c r="CX1" s="38"/>
      <c r="CY1" s="38"/>
      <c r="CZ1" s="38"/>
      <c r="DA1" s="38"/>
      <c r="DB1" s="38"/>
      <c r="DC1" s="38"/>
      <c r="DD1" s="38"/>
      <c r="DE1" s="38"/>
      <c r="DF1" s="38"/>
      <c r="DG1" s="38"/>
      <c r="DH1" s="38"/>
      <c r="DI1" s="38"/>
      <c r="DJ1" s="38"/>
      <c r="DK1" s="38"/>
      <c r="DL1" s="38"/>
      <c r="DM1" s="38"/>
      <c r="DN1" s="38"/>
      <c r="DO1" s="38"/>
      <c r="DP1" s="38"/>
      <c r="DQ1" s="38"/>
      <c r="DR1" s="38"/>
      <c r="DS1" s="38"/>
      <c r="DT1" s="38"/>
      <c r="DU1" s="38"/>
      <c r="DV1" s="38"/>
      <c r="DW1" s="38"/>
      <c r="DX1" s="38"/>
      <c r="DY1" s="38"/>
      <c r="DZ1" s="38"/>
      <c r="EA1" s="38"/>
      <c r="EB1" s="38"/>
      <c r="EC1" s="38"/>
      <c r="ED1" s="38"/>
      <c r="EE1" s="38"/>
      <c r="EF1" s="38"/>
      <c r="EG1" s="38"/>
      <c r="EH1" s="39" t="s">
        <v>29</v>
      </c>
    </row>
    <row r="2" spans="2:138" s="39" customFormat="1" x14ac:dyDescent="0.15">
      <c r="B2" s="38" t="s">
        <v>146</v>
      </c>
      <c r="C2" s="38"/>
      <c r="H2" s="8"/>
      <c r="I2" s="38"/>
      <c r="J2" s="38"/>
      <c r="M2" s="45"/>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9" t="s">
        <v>29</v>
      </c>
    </row>
    <row r="3" spans="2:138" s="39" customFormat="1" x14ac:dyDescent="0.15">
      <c r="B3" s="38"/>
      <c r="C3" s="38"/>
      <c r="D3" s="39" t="s">
        <v>147</v>
      </c>
      <c r="H3" s="8"/>
      <c r="I3" s="38"/>
      <c r="J3" s="38"/>
      <c r="M3" s="45"/>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9" t="s">
        <v>29</v>
      </c>
    </row>
    <row r="4" spans="2:138" s="39" customFormat="1" x14ac:dyDescent="0.15">
      <c r="B4" s="38"/>
      <c r="C4" s="38"/>
      <c r="D4" s="39" t="s">
        <v>148</v>
      </c>
      <c r="H4" s="8"/>
      <c r="I4" s="38"/>
      <c r="J4" s="38"/>
      <c r="M4" s="45"/>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9" t="s">
        <v>29</v>
      </c>
    </row>
    <row r="5" spans="2:138" s="39" customFormat="1" x14ac:dyDescent="0.15">
      <c r="B5" s="38"/>
      <c r="C5" s="38"/>
      <c r="H5" s="8"/>
      <c r="I5" s="38"/>
      <c r="J5" s="38"/>
      <c r="M5" s="45"/>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38"/>
      <c r="BN5" s="38"/>
      <c r="BO5" s="38"/>
      <c r="BP5" s="38"/>
      <c r="BQ5" s="38"/>
      <c r="BR5" s="38"/>
      <c r="BS5" s="38"/>
      <c r="BT5" s="38"/>
      <c r="BU5" s="38"/>
      <c r="BV5" s="38"/>
      <c r="BW5" s="38"/>
      <c r="BX5" s="38"/>
      <c r="BY5" s="38"/>
      <c r="BZ5" s="38"/>
      <c r="CA5" s="38"/>
      <c r="CB5" s="38"/>
      <c r="CC5" s="38"/>
      <c r="CD5" s="38"/>
      <c r="CE5" s="38"/>
      <c r="CF5" s="38"/>
      <c r="CG5" s="38"/>
      <c r="CH5" s="38"/>
      <c r="CI5" s="38"/>
      <c r="CJ5" s="38"/>
      <c r="CK5" s="38"/>
      <c r="CL5" s="38"/>
      <c r="CM5" s="38"/>
      <c r="CN5" s="38"/>
      <c r="CO5" s="38"/>
      <c r="CP5" s="38"/>
      <c r="CQ5" s="38"/>
      <c r="CR5" s="38"/>
      <c r="CS5" s="38"/>
      <c r="CT5" s="38"/>
      <c r="CU5" s="38"/>
      <c r="CV5" s="38"/>
      <c r="CW5" s="38"/>
      <c r="CX5" s="38"/>
      <c r="CY5" s="38"/>
      <c r="CZ5" s="38"/>
      <c r="DA5" s="38"/>
      <c r="DB5" s="38"/>
      <c r="DC5" s="38"/>
      <c r="DD5" s="38"/>
      <c r="DE5" s="38"/>
      <c r="DF5" s="38"/>
      <c r="DG5" s="38"/>
      <c r="DH5" s="38"/>
      <c r="DI5" s="38"/>
      <c r="DJ5" s="38"/>
      <c r="DK5" s="38"/>
      <c r="DL5" s="38"/>
      <c r="DM5" s="38"/>
      <c r="DN5" s="38"/>
      <c r="DO5" s="38"/>
      <c r="DP5" s="38"/>
      <c r="DQ5" s="38"/>
      <c r="DR5" s="38"/>
      <c r="DS5" s="38"/>
      <c r="DT5" s="38"/>
      <c r="DU5" s="38"/>
      <c r="DV5" s="38"/>
      <c r="DW5" s="38"/>
      <c r="DX5" s="38"/>
      <c r="DY5" s="38"/>
      <c r="DZ5" s="38"/>
      <c r="EA5" s="38"/>
      <c r="EB5" s="38"/>
      <c r="EC5" s="38"/>
      <c r="ED5" s="38"/>
      <c r="EE5" s="38"/>
      <c r="EF5" s="38"/>
      <c r="EG5" s="38"/>
      <c r="EH5" s="39" t="s">
        <v>29</v>
      </c>
    </row>
    <row r="6" spans="2:138" s="39" customFormat="1" x14ac:dyDescent="0.15">
      <c r="B6" s="38" t="s">
        <v>149</v>
      </c>
      <c r="C6" s="38"/>
      <c r="H6" s="8"/>
      <c r="I6" s="38"/>
      <c r="J6" s="38"/>
      <c r="M6" s="45"/>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8"/>
      <c r="BM6" s="38"/>
      <c r="BN6" s="38"/>
      <c r="BO6" s="38"/>
      <c r="BP6" s="38"/>
      <c r="BQ6" s="38"/>
      <c r="BR6" s="38"/>
      <c r="BS6" s="38"/>
      <c r="BT6" s="38"/>
      <c r="BU6" s="38"/>
      <c r="BV6" s="38"/>
      <c r="BW6" s="38"/>
      <c r="BX6" s="38"/>
      <c r="BY6" s="38"/>
      <c r="BZ6" s="38"/>
      <c r="CA6" s="38"/>
      <c r="CB6" s="38"/>
      <c r="CC6" s="38"/>
      <c r="CD6" s="38"/>
      <c r="CE6" s="38"/>
      <c r="CF6" s="38"/>
      <c r="CG6" s="38"/>
      <c r="CH6" s="38"/>
      <c r="CI6" s="38"/>
      <c r="CJ6" s="38"/>
      <c r="CK6" s="38"/>
      <c r="CL6" s="38"/>
      <c r="CM6" s="38"/>
      <c r="CN6" s="38"/>
      <c r="CO6" s="38"/>
      <c r="CP6" s="38"/>
      <c r="CQ6" s="38"/>
      <c r="CR6" s="38"/>
      <c r="CS6" s="38"/>
      <c r="CT6" s="38"/>
      <c r="CU6" s="38"/>
      <c r="CV6" s="38"/>
      <c r="CW6" s="38"/>
      <c r="CX6" s="38"/>
      <c r="CY6" s="38"/>
      <c r="CZ6" s="38"/>
      <c r="DA6" s="38"/>
      <c r="DB6" s="38"/>
      <c r="DC6" s="38"/>
      <c r="DD6" s="38"/>
      <c r="DE6" s="38"/>
      <c r="DF6" s="38"/>
      <c r="DG6" s="38"/>
      <c r="DH6" s="38"/>
      <c r="DI6" s="38"/>
      <c r="DJ6" s="38"/>
      <c r="DK6" s="38"/>
      <c r="DL6" s="38"/>
      <c r="DM6" s="38"/>
      <c r="DN6" s="38"/>
      <c r="DO6" s="38"/>
      <c r="DP6" s="38"/>
      <c r="DQ6" s="38"/>
      <c r="DR6" s="38"/>
      <c r="DS6" s="38"/>
      <c r="DT6" s="38"/>
      <c r="DU6" s="38"/>
      <c r="DV6" s="38"/>
      <c r="DW6" s="38"/>
      <c r="DX6" s="38"/>
      <c r="DY6" s="38"/>
      <c r="DZ6" s="38"/>
      <c r="EA6" s="38"/>
      <c r="EB6" s="38"/>
      <c r="EC6" s="38"/>
      <c r="ED6" s="38"/>
      <c r="EE6" s="38"/>
      <c r="EF6" s="38"/>
      <c r="EG6" s="38"/>
      <c r="EH6" s="39" t="s">
        <v>29</v>
      </c>
    </row>
    <row r="7" spans="2:138" s="39" customFormat="1" x14ac:dyDescent="0.15">
      <c r="B7" s="38"/>
      <c r="D7" s="38" t="s">
        <v>159</v>
      </c>
      <c r="H7" s="8"/>
      <c r="I7" s="38"/>
      <c r="J7" s="38"/>
      <c r="M7" s="45"/>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t="s">
        <v>187</v>
      </c>
      <c r="AT7" s="38"/>
      <c r="AU7" s="38"/>
      <c r="AV7" s="38"/>
      <c r="AW7" s="38"/>
      <c r="AX7" s="38"/>
      <c r="AY7" s="38"/>
      <c r="AZ7" s="38"/>
      <c r="BA7" s="38"/>
      <c r="BB7" s="38"/>
      <c r="BC7" s="38"/>
      <c r="BD7" s="38"/>
      <c r="BE7" s="38"/>
      <c r="BF7" s="38"/>
      <c r="BG7" s="38"/>
      <c r="BH7" s="38"/>
      <c r="BI7" s="38"/>
      <c r="BJ7" s="38"/>
      <c r="BK7" s="38"/>
      <c r="BL7" s="38"/>
      <c r="BM7" s="38"/>
      <c r="BN7" s="38"/>
      <c r="BO7" s="38"/>
      <c r="BP7" s="38"/>
      <c r="BQ7" s="38"/>
      <c r="BR7" s="38"/>
      <c r="BS7" s="38"/>
      <c r="BT7" s="38"/>
      <c r="BU7" s="38"/>
      <c r="BV7" s="38"/>
      <c r="BW7" s="38"/>
      <c r="BX7" s="38"/>
      <c r="BY7" s="38"/>
      <c r="BZ7" s="38"/>
      <c r="CA7" s="38"/>
      <c r="CB7" s="38"/>
      <c r="CC7" s="38"/>
      <c r="CD7" s="38"/>
      <c r="CE7" s="38"/>
      <c r="CF7" s="38"/>
      <c r="CG7" s="38"/>
      <c r="CH7" s="38"/>
      <c r="CI7" s="38"/>
      <c r="CJ7" s="38"/>
      <c r="CK7" s="38"/>
      <c r="CL7" s="38"/>
      <c r="CM7" s="38"/>
      <c r="CN7" s="38"/>
      <c r="CO7" s="38"/>
      <c r="CP7" s="38"/>
      <c r="CQ7" s="38"/>
      <c r="CR7" s="38"/>
      <c r="CS7" s="38"/>
      <c r="CT7" s="38"/>
      <c r="CU7" s="38"/>
      <c r="CV7" s="38"/>
      <c r="CW7" s="38"/>
      <c r="CX7" s="38"/>
      <c r="CY7" s="38"/>
      <c r="CZ7" s="38"/>
      <c r="DA7" s="38"/>
      <c r="DB7" s="38"/>
      <c r="DC7" s="38"/>
      <c r="DD7" s="38"/>
      <c r="DE7" s="38"/>
      <c r="DF7" s="38"/>
      <c r="DG7" s="38"/>
      <c r="DH7" s="38"/>
      <c r="DI7" s="38"/>
      <c r="DJ7" s="38"/>
      <c r="DK7" s="38"/>
      <c r="DL7" s="38"/>
      <c r="DM7" s="38"/>
      <c r="DN7" s="38"/>
      <c r="DO7" s="38"/>
      <c r="DP7" s="38"/>
      <c r="DQ7" s="38"/>
      <c r="DR7" s="38"/>
      <c r="DS7" s="38"/>
      <c r="DT7" s="38"/>
      <c r="DU7" s="38"/>
      <c r="DV7" s="38"/>
      <c r="DW7" s="38"/>
      <c r="DX7" s="38"/>
      <c r="DY7" s="38"/>
      <c r="DZ7" s="38"/>
      <c r="EA7" s="38"/>
      <c r="EB7" s="38"/>
      <c r="EC7" s="38"/>
      <c r="ED7" s="38"/>
      <c r="EE7" s="38"/>
      <c r="EF7" s="38"/>
      <c r="EG7" s="38"/>
      <c r="EH7" s="39" t="s">
        <v>29</v>
      </c>
    </row>
    <row r="8" spans="2:138" s="39" customFormat="1" x14ac:dyDescent="0.15">
      <c r="B8" s="38"/>
      <c r="C8" s="38"/>
      <c r="H8" s="8"/>
      <c r="I8" s="38"/>
      <c r="J8" s="38"/>
      <c r="M8" s="45"/>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38"/>
      <c r="BO8" s="38"/>
      <c r="BP8" s="38"/>
      <c r="BQ8" s="38"/>
      <c r="BR8" s="38"/>
      <c r="BS8" s="38"/>
      <c r="BT8" s="38"/>
      <c r="BU8" s="38"/>
      <c r="BV8" s="38"/>
      <c r="BW8" s="38"/>
      <c r="BX8" s="38"/>
      <c r="BY8" s="38"/>
      <c r="BZ8" s="38"/>
      <c r="CA8" s="38"/>
      <c r="CB8" s="38"/>
      <c r="CC8" s="38"/>
      <c r="CD8" s="38"/>
      <c r="CE8" s="38"/>
      <c r="CF8" s="38"/>
      <c r="CG8" s="38"/>
      <c r="CH8" s="38"/>
      <c r="CI8" s="38"/>
      <c r="CJ8" s="38"/>
      <c r="CK8" s="38"/>
      <c r="CL8" s="38"/>
      <c r="CM8" s="38"/>
      <c r="CN8" s="38"/>
      <c r="CO8" s="38"/>
      <c r="CP8" s="38"/>
      <c r="CQ8" s="38"/>
      <c r="CR8" s="38"/>
      <c r="CS8" s="38"/>
      <c r="CT8" s="38"/>
      <c r="CU8" s="38"/>
      <c r="CV8" s="38"/>
      <c r="CW8" s="38"/>
      <c r="CX8" s="38"/>
      <c r="CY8" s="38"/>
      <c r="CZ8" s="38"/>
      <c r="DA8" s="38"/>
      <c r="DB8" s="38"/>
      <c r="DC8" s="38"/>
      <c r="DD8" s="38"/>
      <c r="DE8" s="38"/>
      <c r="DF8" s="38"/>
      <c r="DG8" s="38"/>
      <c r="DH8" s="38"/>
      <c r="DI8" s="38"/>
      <c r="DJ8" s="38"/>
      <c r="DK8" s="38"/>
      <c r="DL8" s="38"/>
      <c r="DM8" s="38"/>
      <c r="DN8" s="38"/>
      <c r="DO8" s="38"/>
      <c r="DP8" s="38"/>
      <c r="DQ8" s="38"/>
      <c r="DR8" s="38"/>
      <c r="DS8" s="38"/>
      <c r="DT8" s="38"/>
      <c r="DU8" s="38"/>
      <c r="DV8" s="38"/>
      <c r="DW8" s="38"/>
      <c r="DX8" s="38"/>
      <c r="DY8" s="38"/>
      <c r="DZ8" s="38"/>
      <c r="EA8" s="38"/>
      <c r="EB8" s="38"/>
      <c r="EC8" s="38"/>
      <c r="ED8" s="38"/>
      <c r="EE8" s="38"/>
      <c r="EF8" s="38"/>
      <c r="EG8" s="38"/>
      <c r="EH8" s="39" t="s">
        <v>29</v>
      </c>
    </row>
    <row r="9" spans="2:138" x14ac:dyDescent="0.15">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t="s">
        <v>29</v>
      </c>
    </row>
    <row r="10" spans="2:138" x14ac:dyDescent="0.15">
      <c r="L10" s="7"/>
      <c r="O10" s="29">
        <v>43252</v>
      </c>
      <c r="P10" s="8">
        <v>6</v>
      </c>
      <c r="Q10" s="8">
        <v>6</v>
      </c>
      <c r="R10" s="8">
        <v>6</v>
      </c>
      <c r="S10" s="8">
        <v>6</v>
      </c>
      <c r="T10" s="8">
        <v>6</v>
      </c>
      <c r="U10" s="8">
        <v>6</v>
      </c>
      <c r="V10" s="8">
        <v>6</v>
      </c>
      <c r="W10" s="8">
        <v>6</v>
      </c>
      <c r="X10" s="8">
        <v>6</v>
      </c>
      <c r="Y10" s="8">
        <v>6</v>
      </c>
      <c r="Z10" s="8">
        <v>6</v>
      </c>
      <c r="AA10" s="8">
        <v>6</v>
      </c>
      <c r="AB10" s="8">
        <v>6</v>
      </c>
      <c r="AC10" s="8">
        <v>6</v>
      </c>
      <c r="AD10" s="8">
        <v>6</v>
      </c>
      <c r="AE10" s="8">
        <v>6</v>
      </c>
      <c r="AF10" s="8">
        <v>6</v>
      </c>
      <c r="AG10" s="8">
        <v>6</v>
      </c>
      <c r="AH10" s="8">
        <v>6</v>
      </c>
      <c r="AI10" s="8">
        <v>6</v>
      </c>
      <c r="AJ10" s="8">
        <v>6</v>
      </c>
      <c r="AK10" s="8">
        <v>6</v>
      </c>
      <c r="AL10" s="8">
        <v>6</v>
      </c>
      <c r="AM10" s="8">
        <v>6</v>
      </c>
      <c r="AN10" s="8">
        <v>6</v>
      </c>
      <c r="AO10" s="8">
        <v>6</v>
      </c>
      <c r="AP10" s="8">
        <v>6</v>
      </c>
      <c r="AQ10" s="8">
        <v>6</v>
      </c>
      <c r="AR10" s="8">
        <v>6</v>
      </c>
      <c r="AS10" s="8">
        <v>7</v>
      </c>
      <c r="AT10" s="8">
        <v>7</v>
      </c>
      <c r="AU10" s="8">
        <v>7</v>
      </c>
      <c r="AV10" s="8">
        <v>7</v>
      </c>
      <c r="AW10" s="8">
        <v>7</v>
      </c>
      <c r="AX10" s="8">
        <v>7</v>
      </c>
      <c r="AY10" s="8">
        <v>7</v>
      </c>
      <c r="AZ10" s="8">
        <v>7</v>
      </c>
      <c r="BA10" s="8">
        <v>7</v>
      </c>
      <c r="BB10" s="8">
        <v>7</v>
      </c>
      <c r="BC10" s="8">
        <v>7</v>
      </c>
      <c r="BD10" s="8">
        <v>7</v>
      </c>
      <c r="BE10" s="8">
        <v>7</v>
      </c>
      <c r="BF10" s="8">
        <v>7</v>
      </c>
      <c r="BG10" s="8">
        <v>7</v>
      </c>
      <c r="BH10" s="8">
        <v>7</v>
      </c>
      <c r="BI10" s="8">
        <v>7</v>
      </c>
      <c r="BJ10" s="8">
        <v>7</v>
      </c>
      <c r="BK10" s="8">
        <v>7</v>
      </c>
      <c r="BL10" s="8">
        <v>7</v>
      </c>
      <c r="BM10" s="8">
        <v>7</v>
      </c>
      <c r="BN10" s="8">
        <v>7</v>
      </c>
      <c r="BO10" s="8">
        <v>7</v>
      </c>
      <c r="BP10" s="8">
        <v>7</v>
      </c>
      <c r="BQ10" s="8">
        <v>7</v>
      </c>
      <c r="BR10" s="8">
        <v>7</v>
      </c>
      <c r="BS10" s="8">
        <v>7</v>
      </c>
      <c r="BT10" s="8">
        <v>7</v>
      </c>
      <c r="BU10" s="8">
        <v>7</v>
      </c>
      <c r="BV10" s="8">
        <v>7</v>
      </c>
      <c r="BW10" s="8">
        <v>7</v>
      </c>
      <c r="BX10" s="8">
        <v>8</v>
      </c>
      <c r="BY10" s="8">
        <v>8</v>
      </c>
      <c r="BZ10" s="8">
        <v>8</v>
      </c>
      <c r="CA10" s="8">
        <v>8</v>
      </c>
      <c r="CB10" s="8">
        <v>8</v>
      </c>
      <c r="CC10" s="8">
        <v>8</v>
      </c>
      <c r="CD10" s="8">
        <v>8</v>
      </c>
      <c r="CE10" s="8">
        <v>8</v>
      </c>
      <c r="CF10" s="8">
        <v>8</v>
      </c>
      <c r="CG10" s="8">
        <v>8</v>
      </c>
      <c r="CH10" s="8">
        <v>8</v>
      </c>
      <c r="CI10" s="8">
        <v>8</v>
      </c>
      <c r="CJ10" s="8">
        <v>8</v>
      </c>
      <c r="CK10" s="8">
        <v>8</v>
      </c>
      <c r="CL10" s="8">
        <v>8</v>
      </c>
      <c r="CM10" s="8">
        <v>8</v>
      </c>
      <c r="CN10" s="8">
        <v>8</v>
      </c>
      <c r="CO10" s="8">
        <v>8</v>
      </c>
      <c r="CP10" s="8">
        <v>8</v>
      </c>
      <c r="CQ10" s="8">
        <v>8</v>
      </c>
      <c r="CR10" s="8">
        <v>8</v>
      </c>
      <c r="CS10" s="8">
        <v>8</v>
      </c>
      <c r="CT10" s="8">
        <v>8</v>
      </c>
      <c r="CU10" s="8">
        <v>8</v>
      </c>
      <c r="CV10" s="8">
        <v>8</v>
      </c>
      <c r="CW10" s="8">
        <v>8</v>
      </c>
      <c r="CX10" s="8">
        <v>8</v>
      </c>
      <c r="CY10" s="8">
        <v>8</v>
      </c>
      <c r="CZ10" s="8">
        <v>8</v>
      </c>
      <c r="DA10" s="8">
        <v>8</v>
      </c>
      <c r="DB10" s="8">
        <v>8</v>
      </c>
      <c r="DC10" s="8">
        <v>9</v>
      </c>
      <c r="DD10" s="8">
        <v>9</v>
      </c>
      <c r="DE10" s="8">
        <v>9</v>
      </c>
      <c r="DF10" s="8">
        <v>9</v>
      </c>
      <c r="DG10" s="8">
        <v>9</v>
      </c>
      <c r="DH10" s="8">
        <v>9</v>
      </c>
      <c r="DI10" s="8">
        <v>9</v>
      </c>
      <c r="DJ10" s="8">
        <v>9</v>
      </c>
      <c r="DK10" s="8">
        <v>9</v>
      </c>
      <c r="DL10" s="8">
        <v>9</v>
      </c>
      <c r="DM10" s="8">
        <v>9</v>
      </c>
      <c r="DN10" s="8">
        <v>9</v>
      </c>
      <c r="DO10" s="8">
        <v>9</v>
      </c>
      <c r="DP10" s="8">
        <v>9</v>
      </c>
      <c r="DQ10" s="8">
        <v>9</v>
      </c>
      <c r="DR10" s="8">
        <v>9</v>
      </c>
      <c r="DS10" s="8">
        <v>9</v>
      </c>
      <c r="DT10" s="8">
        <v>9</v>
      </c>
      <c r="DU10" s="8">
        <v>9</v>
      </c>
      <c r="DV10" s="8">
        <v>9</v>
      </c>
      <c r="DW10" s="8">
        <v>9</v>
      </c>
      <c r="DX10" s="8">
        <v>9</v>
      </c>
      <c r="DY10" s="8">
        <v>9</v>
      </c>
      <c r="DZ10" s="8">
        <v>9</v>
      </c>
      <c r="EA10" s="8">
        <v>9</v>
      </c>
      <c r="EB10" s="8">
        <v>9</v>
      </c>
      <c r="EC10" s="8">
        <v>9</v>
      </c>
      <c r="ED10" s="8">
        <v>9</v>
      </c>
      <c r="EE10" s="8">
        <v>9</v>
      </c>
      <c r="EF10" s="8">
        <v>9</v>
      </c>
      <c r="EG10" s="8" t="s">
        <v>143</v>
      </c>
      <c r="EH10" t="s">
        <v>29</v>
      </c>
    </row>
    <row r="11" spans="2:138" x14ac:dyDescent="0.15">
      <c r="O11" s="9">
        <f>O10</f>
        <v>43252</v>
      </c>
      <c r="P11" s="9">
        <f>O11+1</f>
        <v>43253</v>
      </c>
      <c r="Q11" s="9">
        <f t="shared" ref="Q11:BF11" si="0">P11+1</f>
        <v>43254</v>
      </c>
      <c r="R11" s="9">
        <f t="shared" si="0"/>
        <v>43255</v>
      </c>
      <c r="S11" s="9">
        <f t="shared" si="0"/>
        <v>43256</v>
      </c>
      <c r="T11" s="9">
        <f t="shared" si="0"/>
        <v>43257</v>
      </c>
      <c r="U11" s="9">
        <f t="shared" si="0"/>
        <v>43258</v>
      </c>
      <c r="V11" s="9">
        <f t="shared" si="0"/>
        <v>43259</v>
      </c>
      <c r="W11" s="9">
        <f t="shared" si="0"/>
        <v>43260</v>
      </c>
      <c r="X11" s="9">
        <f t="shared" si="0"/>
        <v>43261</v>
      </c>
      <c r="Y11" s="9">
        <f t="shared" si="0"/>
        <v>43262</v>
      </c>
      <c r="Z11" s="9">
        <f t="shared" si="0"/>
        <v>43263</v>
      </c>
      <c r="AA11" s="9">
        <f t="shared" si="0"/>
        <v>43264</v>
      </c>
      <c r="AB11" s="9">
        <f t="shared" si="0"/>
        <v>43265</v>
      </c>
      <c r="AC11" s="9">
        <f t="shared" si="0"/>
        <v>43266</v>
      </c>
      <c r="AD11" s="9">
        <f t="shared" si="0"/>
        <v>43267</v>
      </c>
      <c r="AE11" s="9">
        <f t="shared" si="0"/>
        <v>43268</v>
      </c>
      <c r="AF11" s="9">
        <f t="shared" si="0"/>
        <v>43269</v>
      </c>
      <c r="AG11" s="9">
        <f t="shared" si="0"/>
        <v>43270</v>
      </c>
      <c r="AH11" s="9">
        <f t="shared" si="0"/>
        <v>43271</v>
      </c>
      <c r="AI11" s="9">
        <f t="shared" si="0"/>
        <v>43272</v>
      </c>
      <c r="AJ11" s="9">
        <f t="shared" si="0"/>
        <v>43273</v>
      </c>
      <c r="AK11" s="9">
        <f t="shared" si="0"/>
        <v>43274</v>
      </c>
      <c r="AL11" s="9">
        <f t="shared" si="0"/>
        <v>43275</v>
      </c>
      <c r="AM11" s="9">
        <f t="shared" si="0"/>
        <v>43276</v>
      </c>
      <c r="AN11" s="9">
        <f t="shared" si="0"/>
        <v>43277</v>
      </c>
      <c r="AO11" s="9">
        <f t="shared" si="0"/>
        <v>43278</v>
      </c>
      <c r="AP11" s="9">
        <f t="shared" si="0"/>
        <v>43279</v>
      </c>
      <c r="AQ11" s="9">
        <f t="shared" si="0"/>
        <v>43280</v>
      </c>
      <c r="AR11" s="9">
        <f t="shared" si="0"/>
        <v>43281</v>
      </c>
      <c r="AS11" s="9">
        <f t="shared" si="0"/>
        <v>43282</v>
      </c>
      <c r="AT11" s="9">
        <f t="shared" si="0"/>
        <v>43283</v>
      </c>
      <c r="AU11" s="9">
        <f t="shared" si="0"/>
        <v>43284</v>
      </c>
      <c r="AV11" s="9">
        <f t="shared" si="0"/>
        <v>43285</v>
      </c>
      <c r="AW11" s="9">
        <f t="shared" si="0"/>
        <v>43286</v>
      </c>
      <c r="AX11" s="9">
        <f t="shared" si="0"/>
        <v>43287</v>
      </c>
      <c r="AY11" s="9">
        <f t="shared" si="0"/>
        <v>43288</v>
      </c>
      <c r="AZ11" s="9">
        <f t="shared" si="0"/>
        <v>43289</v>
      </c>
      <c r="BA11" s="9">
        <f t="shared" si="0"/>
        <v>43290</v>
      </c>
      <c r="BB11" s="9">
        <f t="shared" si="0"/>
        <v>43291</v>
      </c>
      <c r="BC11" s="9">
        <f t="shared" si="0"/>
        <v>43292</v>
      </c>
      <c r="BD11" s="9">
        <f t="shared" si="0"/>
        <v>43293</v>
      </c>
      <c r="BE11" s="9">
        <f t="shared" si="0"/>
        <v>43294</v>
      </c>
      <c r="BF11" s="9">
        <f t="shared" si="0"/>
        <v>43295</v>
      </c>
      <c r="BG11" s="9">
        <f t="shared" ref="BG11" si="1">BF11+1</f>
        <v>43296</v>
      </c>
      <c r="BH11" s="9">
        <f t="shared" ref="BH11" si="2">BG11+1</f>
        <v>43297</v>
      </c>
      <c r="BI11" s="9">
        <f t="shared" ref="BI11" si="3">BH11+1</f>
        <v>43298</v>
      </c>
      <c r="BJ11" s="9">
        <f t="shared" ref="BJ11" si="4">BI11+1</f>
        <v>43299</v>
      </c>
      <c r="BK11" s="9">
        <f t="shared" ref="BK11" si="5">BJ11+1</f>
        <v>43300</v>
      </c>
      <c r="BL11" s="9">
        <f t="shared" ref="BL11" si="6">BK11+1</f>
        <v>43301</v>
      </c>
      <c r="BM11" s="9">
        <f t="shared" ref="BM11" si="7">BL11+1</f>
        <v>43302</v>
      </c>
      <c r="BN11" s="9">
        <f t="shared" ref="BN11" si="8">BM11+1</f>
        <v>43303</v>
      </c>
      <c r="BO11" s="9">
        <f t="shared" ref="BO11" si="9">BN11+1</f>
        <v>43304</v>
      </c>
      <c r="BP11" s="9">
        <f t="shared" ref="BP11" si="10">BO11+1</f>
        <v>43305</v>
      </c>
      <c r="BQ11" s="9">
        <f t="shared" ref="BQ11" si="11">BP11+1</f>
        <v>43306</v>
      </c>
      <c r="BR11" s="9">
        <f t="shared" ref="BR11" si="12">BQ11+1</f>
        <v>43307</v>
      </c>
      <c r="BS11" s="9">
        <f t="shared" ref="BS11" si="13">BR11+1</f>
        <v>43308</v>
      </c>
      <c r="BT11" s="9">
        <f t="shared" ref="BT11" si="14">BS11+1</f>
        <v>43309</v>
      </c>
      <c r="BU11" s="9">
        <f t="shared" ref="BU11" si="15">BT11+1</f>
        <v>43310</v>
      </c>
      <c r="BV11" s="9">
        <f t="shared" ref="BV11" si="16">BU11+1</f>
        <v>43311</v>
      </c>
      <c r="BW11" s="9">
        <f t="shared" ref="BW11" si="17">BV11+1</f>
        <v>43312</v>
      </c>
      <c r="BX11" s="9">
        <f t="shared" ref="BX11" si="18">BW11+1</f>
        <v>43313</v>
      </c>
      <c r="BY11" s="9">
        <f t="shared" ref="BY11" si="19">BX11+1</f>
        <v>43314</v>
      </c>
      <c r="BZ11" s="9">
        <f t="shared" ref="BZ11" si="20">BY11+1</f>
        <v>43315</v>
      </c>
      <c r="CA11" s="9">
        <f t="shared" ref="CA11" si="21">BZ11+1</f>
        <v>43316</v>
      </c>
      <c r="CB11" s="9">
        <f t="shared" ref="CB11" si="22">CA11+1</f>
        <v>43317</v>
      </c>
      <c r="CC11" s="9">
        <f t="shared" ref="CC11" si="23">CB11+1</f>
        <v>43318</v>
      </c>
      <c r="CD11" s="9">
        <f t="shared" ref="CD11" si="24">CC11+1</f>
        <v>43319</v>
      </c>
      <c r="CE11" s="9">
        <f t="shared" ref="CE11" si="25">CD11+1</f>
        <v>43320</v>
      </c>
      <c r="CF11" s="9">
        <f t="shared" ref="CF11" si="26">CE11+1</f>
        <v>43321</v>
      </c>
      <c r="CG11" s="9">
        <f t="shared" ref="CG11" si="27">CF11+1</f>
        <v>43322</v>
      </c>
      <c r="CH11" s="9">
        <f t="shared" ref="CH11" si="28">CG11+1</f>
        <v>43323</v>
      </c>
      <c r="CI11" s="9">
        <f t="shared" ref="CI11" si="29">CH11+1</f>
        <v>43324</v>
      </c>
      <c r="CJ11" s="9">
        <f t="shared" ref="CJ11" si="30">CI11+1</f>
        <v>43325</v>
      </c>
      <c r="CK11" s="9">
        <f t="shared" ref="CK11" si="31">CJ11+1</f>
        <v>43326</v>
      </c>
      <c r="CL11" s="9">
        <f t="shared" ref="CL11" si="32">CK11+1</f>
        <v>43327</v>
      </c>
      <c r="CM11" s="9">
        <f t="shared" ref="CM11" si="33">CL11+1</f>
        <v>43328</v>
      </c>
      <c r="CN11" s="9">
        <f t="shared" ref="CN11" si="34">CM11+1</f>
        <v>43329</v>
      </c>
      <c r="CO11" s="9">
        <f t="shared" ref="CO11" si="35">CN11+1</f>
        <v>43330</v>
      </c>
      <c r="CP11" s="9">
        <f t="shared" ref="CP11" si="36">CO11+1</f>
        <v>43331</v>
      </c>
      <c r="CQ11" s="9">
        <f t="shared" ref="CQ11" si="37">CP11+1</f>
        <v>43332</v>
      </c>
      <c r="CR11" s="9">
        <f t="shared" ref="CR11" si="38">CQ11+1</f>
        <v>43333</v>
      </c>
      <c r="CS11" s="9">
        <f t="shared" ref="CS11" si="39">CR11+1</f>
        <v>43334</v>
      </c>
      <c r="CT11" s="9">
        <f t="shared" ref="CT11" si="40">CS11+1</f>
        <v>43335</v>
      </c>
      <c r="CU11" s="9">
        <f t="shared" ref="CU11" si="41">CT11+1</f>
        <v>43336</v>
      </c>
      <c r="CV11" s="9">
        <f t="shared" ref="CV11" si="42">CU11+1</f>
        <v>43337</v>
      </c>
      <c r="CW11" s="9">
        <f t="shared" ref="CW11" si="43">CV11+1</f>
        <v>43338</v>
      </c>
      <c r="CX11" s="9">
        <f t="shared" ref="CX11" si="44">CW11+1</f>
        <v>43339</v>
      </c>
      <c r="CY11" s="9">
        <f t="shared" ref="CY11" si="45">CX11+1</f>
        <v>43340</v>
      </c>
      <c r="CZ11" s="9">
        <f t="shared" ref="CZ11" si="46">CY11+1</f>
        <v>43341</v>
      </c>
      <c r="DA11" s="9">
        <f t="shared" ref="DA11" si="47">CZ11+1</f>
        <v>43342</v>
      </c>
      <c r="DB11" s="9">
        <f>DA11+1</f>
        <v>43343</v>
      </c>
      <c r="DC11" s="9">
        <f t="shared" ref="DC11:DF11" si="48">DB11+1</f>
        <v>43344</v>
      </c>
      <c r="DD11" s="9">
        <f t="shared" si="48"/>
        <v>43345</v>
      </c>
      <c r="DE11" s="9">
        <f t="shared" si="48"/>
        <v>43346</v>
      </c>
      <c r="DF11" s="9">
        <f t="shared" si="48"/>
        <v>43347</v>
      </c>
      <c r="DG11" s="9">
        <f t="shared" ref="DG11:EB11" si="49">DF11+1</f>
        <v>43348</v>
      </c>
      <c r="DH11" s="9">
        <f t="shared" si="49"/>
        <v>43349</v>
      </c>
      <c r="DI11" s="9">
        <f t="shared" si="49"/>
        <v>43350</v>
      </c>
      <c r="DJ11" s="9">
        <f t="shared" si="49"/>
        <v>43351</v>
      </c>
      <c r="DK11" s="9">
        <f t="shared" si="49"/>
        <v>43352</v>
      </c>
      <c r="DL11" s="9">
        <f t="shared" si="49"/>
        <v>43353</v>
      </c>
      <c r="DM11" s="9">
        <f t="shared" si="49"/>
        <v>43354</v>
      </c>
      <c r="DN11" s="9">
        <f t="shared" si="49"/>
        <v>43355</v>
      </c>
      <c r="DO11" s="9">
        <f t="shared" si="49"/>
        <v>43356</v>
      </c>
      <c r="DP11" s="9">
        <f t="shared" si="49"/>
        <v>43357</v>
      </c>
      <c r="DQ11" s="9">
        <f t="shared" si="49"/>
        <v>43358</v>
      </c>
      <c r="DR11" s="9">
        <f t="shared" si="49"/>
        <v>43359</v>
      </c>
      <c r="DS11" s="9">
        <f t="shared" si="49"/>
        <v>43360</v>
      </c>
      <c r="DT11" s="9">
        <f t="shared" si="49"/>
        <v>43361</v>
      </c>
      <c r="DU11" s="9">
        <f t="shared" si="49"/>
        <v>43362</v>
      </c>
      <c r="DV11" s="9">
        <f t="shared" si="49"/>
        <v>43363</v>
      </c>
      <c r="DW11" s="9">
        <f t="shared" si="49"/>
        <v>43364</v>
      </c>
      <c r="DX11" s="9">
        <f t="shared" si="49"/>
        <v>43365</v>
      </c>
      <c r="DY11" s="9">
        <f t="shared" si="49"/>
        <v>43366</v>
      </c>
      <c r="DZ11" s="9">
        <f t="shared" si="49"/>
        <v>43367</v>
      </c>
      <c r="EA11" s="9">
        <f t="shared" si="49"/>
        <v>43368</v>
      </c>
      <c r="EB11" s="9">
        <f t="shared" si="49"/>
        <v>43369</v>
      </c>
      <c r="EC11" s="9">
        <f t="shared" ref="EC11:EF11" si="50">EB11+1</f>
        <v>43370</v>
      </c>
      <c r="ED11" s="9">
        <f t="shared" si="50"/>
        <v>43371</v>
      </c>
      <c r="EE11" s="9">
        <f t="shared" si="50"/>
        <v>43372</v>
      </c>
      <c r="EF11" s="9">
        <f t="shared" si="50"/>
        <v>43373</v>
      </c>
      <c r="EG11" s="9">
        <f t="shared" ref="EG11" si="51">EF11+1</f>
        <v>43374</v>
      </c>
      <c r="EH11" t="s">
        <v>29</v>
      </c>
    </row>
    <row r="12" spans="2:138" ht="28.5" customHeight="1" x14ac:dyDescent="0.15">
      <c r="B12" s="80" t="s">
        <v>0</v>
      </c>
      <c r="C12" s="81"/>
      <c r="D12" s="34" t="s">
        <v>28</v>
      </c>
      <c r="E12" s="35"/>
      <c r="F12" s="35"/>
      <c r="G12" s="36"/>
      <c r="H12" s="36" t="s">
        <v>174</v>
      </c>
      <c r="I12" s="32" t="s">
        <v>163</v>
      </c>
      <c r="J12" s="32" t="s">
        <v>135</v>
      </c>
      <c r="K12" s="32" t="s">
        <v>142</v>
      </c>
      <c r="L12" s="32" t="s">
        <v>134</v>
      </c>
      <c r="M12" s="46" t="s">
        <v>162</v>
      </c>
      <c r="O12" s="10" t="str">
        <f t="shared" ref="O12:BF12" si="52">TEXT(O11,"aaa")</f>
        <v>金</v>
      </c>
      <c r="P12" s="10" t="str">
        <f t="shared" si="52"/>
        <v>土</v>
      </c>
      <c r="Q12" s="10" t="str">
        <f t="shared" si="52"/>
        <v>日</v>
      </c>
      <c r="R12" s="10" t="str">
        <f t="shared" si="52"/>
        <v>月</v>
      </c>
      <c r="S12" s="10" t="str">
        <f t="shared" si="52"/>
        <v>火</v>
      </c>
      <c r="T12" s="10" t="str">
        <f t="shared" si="52"/>
        <v>水</v>
      </c>
      <c r="U12" s="10" t="str">
        <f t="shared" si="52"/>
        <v>木</v>
      </c>
      <c r="V12" s="10" t="str">
        <f t="shared" si="52"/>
        <v>金</v>
      </c>
      <c r="W12" s="10" t="str">
        <f t="shared" si="52"/>
        <v>土</v>
      </c>
      <c r="X12" s="10" t="str">
        <f t="shared" si="52"/>
        <v>日</v>
      </c>
      <c r="Y12" s="10" t="str">
        <f t="shared" si="52"/>
        <v>月</v>
      </c>
      <c r="Z12" s="10" t="str">
        <f t="shared" si="52"/>
        <v>火</v>
      </c>
      <c r="AA12" s="10" t="str">
        <f t="shared" si="52"/>
        <v>水</v>
      </c>
      <c r="AB12" s="10" t="str">
        <f t="shared" si="52"/>
        <v>木</v>
      </c>
      <c r="AC12" s="10" t="str">
        <f t="shared" si="52"/>
        <v>金</v>
      </c>
      <c r="AD12" s="10" t="str">
        <f t="shared" si="52"/>
        <v>土</v>
      </c>
      <c r="AE12" s="10" t="str">
        <f t="shared" si="52"/>
        <v>日</v>
      </c>
      <c r="AF12" s="10" t="str">
        <f t="shared" si="52"/>
        <v>月</v>
      </c>
      <c r="AG12" s="10" t="str">
        <f t="shared" si="52"/>
        <v>火</v>
      </c>
      <c r="AH12" s="10" t="str">
        <f t="shared" si="52"/>
        <v>水</v>
      </c>
      <c r="AI12" s="10" t="str">
        <f t="shared" si="52"/>
        <v>木</v>
      </c>
      <c r="AJ12" s="10" t="str">
        <f t="shared" si="52"/>
        <v>金</v>
      </c>
      <c r="AK12" s="10" t="str">
        <f t="shared" si="52"/>
        <v>土</v>
      </c>
      <c r="AL12" s="10" t="str">
        <f t="shared" si="52"/>
        <v>日</v>
      </c>
      <c r="AM12" s="10" t="str">
        <f t="shared" si="52"/>
        <v>月</v>
      </c>
      <c r="AN12" s="10" t="str">
        <f t="shared" si="52"/>
        <v>火</v>
      </c>
      <c r="AO12" s="10" t="str">
        <f t="shared" si="52"/>
        <v>水</v>
      </c>
      <c r="AP12" s="10" t="str">
        <f t="shared" si="52"/>
        <v>木</v>
      </c>
      <c r="AQ12" s="10" t="str">
        <f t="shared" si="52"/>
        <v>金</v>
      </c>
      <c r="AR12" s="10" t="str">
        <f t="shared" si="52"/>
        <v>土</v>
      </c>
      <c r="AS12" s="10" t="str">
        <f t="shared" si="52"/>
        <v>日</v>
      </c>
      <c r="AT12" s="10" t="str">
        <f t="shared" si="52"/>
        <v>月</v>
      </c>
      <c r="AU12" s="10" t="str">
        <f t="shared" si="52"/>
        <v>火</v>
      </c>
      <c r="AV12" s="10" t="str">
        <f t="shared" si="52"/>
        <v>水</v>
      </c>
      <c r="AW12" s="10" t="str">
        <f t="shared" si="52"/>
        <v>木</v>
      </c>
      <c r="AX12" s="10" t="str">
        <f t="shared" si="52"/>
        <v>金</v>
      </c>
      <c r="AY12" s="10" t="str">
        <f t="shared" si="52"/>
        <v>土</v>
      </c>
      <c r="AZ12" s="10" t="str">
        <f t="shared" si="52"/>
        <v>日</v>
      </c>
      <c r="BA12" s="10" t="str">
        <f t="shared" si="52"/>
        <v>月</v>
      </c>
      <c r="BB12" s="10" t="str">
        <f t="shared" si="52"/>
        <v>火</v>
      </c>
      <c r="BC12" s="10" t="str">
        <f t="shared" si="52"/>
        <v>水</v>
      </c>
      <c r="BD12" s="10" t="str">
        <f t="shared" si="52"/>
        <v>木</v>
      </c>
      <c r="BE12" s="10" t="str">
        <f t="shared" si="52"/>
        <v>金</v>
      </c>
      <c r="BF12" s="10" t="str">
        <f t="shared" si="52"/>
        <v>土</v>
      </c>
      <c r="BG12" s="10" t="str">
        <f t="shared" ref="BG12:DB12" si="53">TEXT(BG11,"aaa")</f>
        <v>日</v>
      </c>
      <c r="BH12" s="10" t="str">
        <f t="shared" si="53"/>
        <v>月</v>
      </c>
      <c r="BI12" s="10" t="str">
        <f t="shared" si="53"/>
        <v>火</v>
      </c>
      <c r="BJ12" s="10" t="str">
        <f t="shared" si="53"/>
        <v>水</v>
      </c>
      <c r="BK12" s="10" t="str">
        <f t="shared" si="53"/>
        <v>木</v>
      </c>
      <c r="BL12" s="10" t="str">
        <f t="shared" si="53"/>
        <v>金</v>
      </c>
      <c r="BM12" s="10" t="str">
        <f t="shared" si="53"/>
        <v>土</v>
      </c>
      <c r="BN12" s="10" t="str">
        <f t="shared" si="53"/>
        <v>日</v>
      </c>
      <c r="BO12" s="10" t="str">
        <f t="shared" si="53"/>
        <v>月</v>
      </c>
      <c r="BP12" s="10" t="str">
        <f t="shared" si="53"/>
        <v>火</v>
      </c>
      <c r="BQ12" s="10" t="str">
        <f t="shared" si="53"/>
        <v>水</v>
      </c>
      <c r="BR12" s="10" t="str">
        <f t="shared" si="53"/>
        <v>木</v>
      </c>
      <c r="BS12" s="10" t="str">
        <f t="shared" si="53"/>
        <v>金</v>
      </c>
      <c r="BT12" s="10" t="str">
        <f t="shared" si="53"/>
        <v>土</v>
      </c>
      <c r="BU12" s="10" t="str">
        <f t="shared" si="53"/>
        <v>日</v>
      </c>
      <c r="BV12" s="10" t="str">
        <f t="shared" si="53"/>
        <v>月</v>
      </c>
      <c r="BW12" s="10" t="str">
        <f t="shared" si="53"/>
        <v>火</v>
      </c>
      <c r="BX12" s="10" t="str">
        <f t="shared" si="53"/>
        <v>水</v>
      </c>
      <c r="BY12" s="10" t="str">
        <f t="shared" si="53"/>
        <v>木</v>
      </c>
      <c r="BZ12" s="10" t="str">
        <f t="shared" si="53"/>
        <v>金</v>
      </c>
      <c r="CA12" s="10" t="str">
        <f t="shared" si="53"/>
        <v>土</v>
      </c>
      <c r="CB12" s="10" t="str">
        <f t="shared" si="53"/>
        <v>日</v>
      </c>
      <c r="CC12" s="10" t="str">
        <f t="shared" si="53"/>
        <v>月</v>
      </c>
      <c r="CD12" s="10" t="str">
        <f t="shared" si="53"/>
        <v>火</v>
      </c>
      <c r="CE12" s="10" t="str">
        <f t="shared" si="53"/>
        <v>水</v>
      </c>
      <c r="CF12" s="10" t="str">
        <f t="shared" si="53"/>
        <v>木</v>
      </c>
      <c r="CG12" s="10" t="str">
        <f t="shared" si="53"/>
        <v>金</v>
      </c>
      <c r="CH12" s="10" t="str">
        <f t="shared" si="53"/>
        <v>土</v>
      </c>
      <c r="CI12" s="10" t="str">
        <f t="shared" si="53"/>
        <v>日</v>
      </c>
      <c r="CJ12" s="10" t="str">
        <f t="shared" si="53"/>
        <v>月</v>
      </c>
      <c r="CK12" s="10" t="str">
        <f t="shared" si="53"/>
        <v>火</v>
      </c>
      <c r="CL12" s="10" t="str">
        <f t="shared" si="53"/>
        <v>水</v>
      </c>
      <c r="CM12" s="10" t="str">
        <f t="shared" si="53"/>
        <v>木</v>
      </c>
      <c r="CN12" s="10" t="str">
        <f t="shared" si="53"/>
        <v>金</v>
      </c>
      <c r="CO12" s="10" t="str">
        <f t="shared" si="53"/>
        <v>土</v>
      </c>
      <c r="CP12" s="10" t="str">
        <f t="shared" si="53"/>
        <v>日</v>
      </c>
      <c r="CQ12" s="10" t="str">
        <f t="shared" si="53"/>
        <v>月</v>
      </c>
      <c r="CR12" s="10" t="str">
        <f t="shared" si="53"/>
        <v>火</v>
      </c>
      <c r="CS12" s="10" t="str">
        <f t="shared" si="53"/>
        <v>水</v>
      </c>
      <c r="CT12" s="10" t="str">
        <f t="shared" si="53"/>
        <v>木</v>
      </c>
      <c r="CU12" s="10" t="str">
        <f t="shared" si="53"/>
        <v>金</v>
      </c>
      <c r="CV12" s="10" t="str">
        <f t="shared" si="53"/>
        <v>土</v>
      </c>
      <c r="CW12" s="10" t="str">
        <f t="shared" si="53"/>
        <v>日</v>
      </c>
      <c r="CX12" s="10" t="str">
        <f t="shared" si="53"/>
        <v>月</v>
      </c>
      <c r="CY12" s="10" t="str">
        <f t="shared" si="53"/>
        <v>火</v>
      </c>
      <c r="CZ12" s="10" t="str">
        <f t="shared" si="53"/>
        <v>水</v>
      </c>
      <c r="DA12" s="10" t="str">
        <f t="shared" si="53"/>
        <v>木</v>
      </c>
      <c r="DB12" s="10" t="str">
        <f t="shared" si="53"/>
        <v>金</v>
      </c>
      <c r="DC12" s="10" t="str">
        <f t="shared" ref="DC12:DF12" si="54">TEXT(DC11,"aaa")</f>
        <v>土</v>
      </c>
      <c r="DD12" s="10" t="str">
        <f t="shared" si="54"/>
        <v>日</v>
      </c>
      <c r="DE12" s="10" t="str">
        <f t="shared" si="54"/>
        <v>月</v>
      </c>
      <c r="DF12" s="10" t="str">
        <f t="shared" si="54"/>
        <v>火</v>
      </c>
      <c r="DG12" s="10" t="str">
        <f t="shared" ref="DG12:EB12" si="55">TEXT(DG11,"aaa")</f>
        <v>水</v>
      </c>
      <c r="DH12" s="10" t="str">
        <f t="shared" si="55"/>
        <v>木</v>
      </c>
      <c r="DI12" s="10" t="str">
        <f t="shared" si="55"/>
        <v>金</v>
      </c>
      <c r="DJ12" s="10" t="str">
        <f t="shared" si="55"/>
        <v>土</v>
      </c>
      <c r="DK12" s="10" t="str">
        <f t="shared" si="55"/>
        <v>日</v>
      </c>
      <c r="DL12" s="10" t="str">
        <f t="shared" si="55"/>
        <v>月</v>
      </c>
      <c r="DM12" s="10" t="str">
        <f t="shared" si="55"/>
        <v>火</v>
      </c>
      <c r="DN12" s="10" t="str">
        <f t="shared" si="55"/>
        <v>水</v>
      </c>
      <c r="DO12" s="10" t="str">
        <f t="shared" si="55"/>
        <v>木</v>
      </c>
      <c r="DP12" s="10" t="str">
        <f t="shared" si="55"/>
        <v>金</v>
      </c>
      <c r="DQ12" s="10" t="str">
        <f t="shared" si="55"/>
        <v>土</v>
      </c>
      <c r="DR12" s="10" t="str">
        <f t="shared" si="55"/>
        <v>日</v>
      </c>
      <c r="DS12" s="10" t="str">
        <f t="shared" si="55"/>
        <v>月</v>
      </c>
      <c r="DT12" s="10" t="str">
        <f t="shared" si="55"/>
        <v>火</v>
      </c>
      <c r="DU12" s="10" t="str">
        <f t="shared" si="55"/>
        <v>水</v>
      </c>
      <c r="DV12" s="10" t="str">
        <f t="shared" si="55"/>
        <v>木</v>
      </c>
      <c r="DW12" s="10" t="str">
        <f t="shared" si="55"/>
        <v>金</v>
      </c>
      <c r="DX12" s="10" t="str">
        <f t="shared" si="55"/>
        <v>土</v>
      </c>
      <c r="DY12" s="10" t="str">
        <f t="shared" si="55"/>
        <v>日</v>
      </c>
      <c r="DZ12" s="10" t="str">
        <f t="shared" si="55"/>
        <v>月</v>
      </c>
      <c r="EA12" s="10" t="str">
        <f t="shared" si="55"/>
        <v>火</v>
      </c>
      <c r="EB12" s="10" t="str">
        <f t="shared" si="55"/>
        <v>水</v>
      </c>
      <c r="EC12" s="10" t="str">
        <f t="shared" ref="EC12:EF12" si="56">TEXT(EC11,"aaa")</f>
        <v>木</v>
      </c>
      <c r="ED12" s="10" t="str">
        <f t="shared" si="56"/>
        <v>金</v>
      </c>
      <c r="EE12" s="10" t="str">
        <f t="shared" si="56"/>
        <v>土</v>
      </c>
      <c r="EF12" s="10" t="str">
        <f t="shared" si="56"/>
        <v>日</v>
      </c>
      <c r="EG12" s="10" t="str">
        <f t="shared" ref="EG12" si="57">TEXT(EG11,"aaa")</f>
        <v>月</v>
      </c>
      <c r="EH12" t="s">
        <v>29</v>
      </c>
    </row>
    <row r="13" spans="2:138" x14ac:dyDescent="0.15">
      <c r="B13" s="30">
        <v>1</v>
      </c>
      <c r="C13" s="30">
        <v>1</v>
      </c>
      <c r="D13" s="42" t="s">
        <v>150</v>
      </c>
      <c r="E13" s="40" t="s">
        <v>128</v>
      </c>
      <c r="F13" s="40" t="s">
        <v>126</v>
      </c>
      <c r="G13" s="40"/>
      <c r="H13" s="41" t="s">
        <v>175</v>
      </c>
      <c r="I13" s="50" t="s">
        <v>167</v>
      </c>
      <c r="J13" s="50" t="s">
        <v>165</v>
      </c>
      <c r="K13" s="40" t="s">
        <v>188</v>
      </c>
      <c r="L13" s="40"/>
      <c r="M13" s="48">
        <f>SUM(O13:EF13)</f>
        <v>0</v>
      </c>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t="s">
        <v>29</v>
      </c>
    </row>
    <row r="14" spans="2:138" x14ac:dyDescent="0.15">
      <c r="B14" s="30"/>
      <c r="C14" s="30"/>
      <c r="D14" s="42" t="s">
        <v>161</v>
      </c>
      <c r="E14" s="40"/>
      <c r="F14" s="40" t="s">
        <v>123</v>
      </c>
      <c r="G14" s="40"/>
      <c r="H14" s="41" t="s">
        <v>175</v>
      </c>
      <c r="I14" s="50" t="s">
        <v>167</v>
      </c>
      <c r="J14" s="50" t="s">
        <v>165</v>
      </c>
      <c r="K14" s="40" t="s">
        <v>188</v>
      </c>
      <c r="L14" s="40"/>
      <c r="M14" s="48">
        <f>SUM(O14:EF14)</f>
        <v>0</v>
      </c>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t="s">
        <v>29</v>
      </c>
    </row>
    <row r="15" spans="2:138" x14ac:dyDescent="0.15">
      <c r="B15" s="30"/>
      <c r="C15" s="30"/>
      <c r="D15" s="42"/>
      <c r="E15" s="40"/>
      <c r="F15" s="40"/>
      <c r="G15" s="40"/>
      <c r="H15" s="41"/>
      <c r="I15" s="50" t="s">
        <v>167</v>
      </c>
      <c r="J15" s="50"/>
      <c r="K15" s="40"/>
      <c r="L15" s="40"/>
      <c r="M15" s="48">
        <f>SUM(O15:EF15)</f>
        <v>0</v>
      </c>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t="s">
        <v>29</v>
      </c>
    </row>
    <row r="16" spans="2:138" x14ac:dyDescent="0.15">
      <c r="B16" s="30"/>
      <c r="C16" s="30"/>
      <c r="D16" s="42"/>
      <c r="E16" s="40"/>
      <c r="F16" s="40"/>
      <c r="G16" s="40"/>
      <c r="H16" s="41"/>
      <c r="I16" s="50"/>
      <c r="J16" s="50"/>
      <c r="K16" s="52"/>
      <c r="L16" s="40"/>
      <c r="M16" s="48">
        <f>SUM(O16:EF16)</f>
        <v>0</v>
      </c>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t="s">
        <v>29</v>
      </c>
    </row>
    <row r="17" spans="2:138" x14ac:dyDescent="0.15">
      <c r="B17" s="30"/>
      <c r="C17" s="30"/>
      <c r="D17" s="42"/>
      <c r="E17" s="40"/>
      <c r="F17" s="40" t="s">
        <v>151</v>
      </c>
      <c r="G17" s="78">
        <v>5</v>
      </c>
      <c r="H17" s="41" t="s">
        <v>175</v>
      </c>
      <c r="I17" s="79" t="str">
        <f>VLOOKUP($G17,課題整理_0609!$B$8:$M$38,7,FALSE)</f>
        <v>～6月4週目</v>
      </c>
      <c r="J17" s="79" t="str">
        <f>VLOOKUP($G17,課題整理_0609!$B$8:$M$38,5,FALSE)</f>
        <v>完了</v>
      </c>
      <c r="K17" s="51" t="s">
        <v>160</v>
      </c>
      <c r="L17" s="40"/>
      <c r="M17" s="48">
        <f>SUM(O17:EF17)</f>
        <v>0</v>
      </c>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t="s">
        <v>29</v>
      </c>
    </row>
    <row r="18" spans="2:138" x14ac:dyDescent="0.15">
      <c r="B18" s="30"/>
      <c r="C18" s="30"/>
      <c r="D18" s="42"/>
      <c r="E18" s="40"/>
      <c r="F18" s="40"/>
      <c r="G18" s="78">
        <v>6</v>
      </c>
      <c r="H18" s="41" t="s">
        <v>175</v>
      </c>
      <c r="I18" s="79" t="str">
        <f>VLOOKUP($G18,課題整理_0609!$B$8:$M$38,7,FALSE)</f>
        <v>～6月4週目</v>
      </c>
      <c r="J18" s="79" t="str">
        <f>VLOOKUP($G18,課題整理_0609!$B$8:$M$38,5,FALSE)</f>
        <v>完了</v>
      </c>
      <c r="K18" s="51" t="s">
        <v>160</v>
      </c>
      <c r="L18" s="40"/>
      <c r="M18" s="48">
        <f>SUM(O18:EF18)</f>
        <v>0</v>
      </c>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t="s">
        <v>29</v>
      </c>
    </row>
    <row r="19" spans="2:138" x14ac:dyDescent="0.15">
      <c r="B19" s="30"/>
      <c r="C19" s="30"/>
      <c r="D19" s="42"/>
      <c r="E19" s="40"/>
      <c r="F19" s="40"/>
      <c r="G19" s="78">
        <v>11</v>
      </c>
      <c r="H19" s="41" t="s">
        <v>175</v>
      </c>
      <c r="I19" s="79" t="str">
        <f>VLOOKUP($G19,課題整理_0609!$B$8:$M$38,7,FALSE)</f>
        <v>～6月4週目</v>
      </c>
      <c r="J19" s="79" t="str">
        <f>VLOOKUP($G19,課題整理_0609!$B$8:$M$38,5,FALSE)</f>
        <v>完了</v>
      </c>
      <c r="K19" s="51" t="s">
        <v>160</v>
      </c>
      <c r="L19" s="40"/>
      <c r="M19" s="48">
        <f>SUM(O19:EF19)</f>
        <v>0</v>
      </c>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t="s">
        <v>29</v>
      </c>
    </row>
    <row r="20" spans="2:138" x14ac:dyDescent="0.15">
      <c r="B20" s="30"/>
      <c r="C20" s="30"/>
      <c r="D20" s="42"/>
      <c r="E20" s="40"/>
      <c r="F20" s="40"/>
      <c r="G20" s="78">
        <v>18</v>
      </c>
      <c r="H20" s="41" t="s">
        <v>184</v>
      </c>
      <c r="I20" s="79" t="str">
        <f>VLOOKUP($G20,課題整理_0609!$B$8:$M$38,7,FALSE)</f>
        <v>～6月4週目</v>
      </c>
      <c r="J20" s="79" t="str">
        <f>VLOOKUP($G20,課題整理_0609!$B$8:$M$38,5,FALSE)</f>
        <v>完了</v>
      </c>
      <c r="K20" s="51" t="s">
        <v>160</v>
      </c>
      <c r="L20" s="40"/>
      <c r="M20" s="48">
        <f>SUM(O20:EF20)</f>
        <v>4</v>
      </c>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v>1.5</v>
      </c>
      <c r="AP20" s="11"/>
      <c r="AQ20" s="11">
        <v>1.5</v>
      </c>
      <c r="AR20" s="11"/>
      <c r="AS20" s="11">
        <v>1</v>
      </c>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t="s">
        <v>29</v>
      </c>
    </row>
    <row r="21" spans="2:138" x14ac:dyDescent="0.15">
      <c r="B21" s="30"/>
      <c r="C21" s="30"/>
      <c r="D21" s="42"/>
      <c r="E21" s="40"/>
      <c r="F21" s="40"/>
      <c r="G21" s="78">
        <v>20</v>
      </c>
      <c r="H21" s="41" t="s">
        <v>175</v>
      </c>
      <c r="I21" s="79" t="str">
        <f>VLOOKUP($G21,課題整理_0609!$B$8:$M$38,7,FALSE)</f>
        <v>～6月4週目</v>
      </c>
      <c r="J21" s="79" t="str">
        <f>VLOOKUP($G21,課題整理_0609!$B$8:$M$38,5,FALSE)</f>
        <v>完了</v>
      </c>
      <c r="K21" s="51" t="s">
        <v>160</v>
      </c>
      <c r="L21" s="40"/>
      <c r="M21" s="48">
        <f>SUM(O21:EF21)</f>
        <v>0</v>
      </c>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c r="CD21" s="11"/>
      <c r="CE21" s="11"/>
      <c r="CF21" s="11"/>
      <c r="CG21" s="11"/>
      <c r="CH21" s="11"/>
      <c r="CI21" s="11"/>
      <c r="CJ21" s="11"/>
      <c r="CK21" s="11"/>
      <c r="CL21" s="11"/>
      <c r="CM21" s="11"/>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t="s">
        <v>29</v>
      </c>
    </row>
    <row r="22" spans="2:138" x14ac:dyDescent="0.15">
      <c r="B22" s="30"/>
      <c r="C22" s="30"/>
      <c r="D22" s="42"/>
      <c r="E22" s="40"/>
      <c r="F22" s="40"/>
      <c r="G22" s="78">
        <v>21</v>
      </c>
      <c r="H22" s="41" t="s">
        <v>175</v>
      </c>
      <c r="I22" s="79" t="str">
        <f>VLOOKUP($G22,課題整理_0609!$B$8:$M$38,7,FALSE)</f>
        <v>未定</v>
      </c>
      <c r="J22" s="79" t="str">
        <f>VLOOKUP($G22,課題整理_0609!$B$8:$M$38,5,FALSE)</f>
        <v>保留</v>
      </c>
      <c r="K22" s="51" t="s">
        <v>160</v>
      </c>
      <c r="L22" s="40" t="s">
        <v>164</v>
      </c>
      <c r="M22" s="48">
        <f>SUM(O22:EF22)</f>
        <v>0</v>
      </c>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c r="CO22" s="11"/>
      <c r="CP22" s="11"/>
      <c r="CQ22" s="11"/>
      <c r="CR22" s="11"/>
      <c r="CS22" s="11"/>
      <c r="CT22" s="11"/>
      <c r="CU22" s="11"/>
      <c r="CV22" s="11"/>
      <c r="CW22" s="11"/>
      <c r="CX22" s="11"/>
      <c r="CY22" s="11"/>
      <c r="CZ22" s="11"/>
      <c r="DA22" s="11"/>
      <c r="DB22" s="11"/>
      <c r="DC22" s="11"/>
      <c r="DD22" s="11"/>
      <c r="DE22" s="11"/>
      <c r="DF22" s="11"/>
      <c r="DG22" s="11"/>
      <c r="DH22" s="11"/>
      <c r="DI22" s="11"/>
      <c r="DJ22" s="11"/>
      <c r="DK22" s="11"/>
      <c r="DL22" s="11"/>
      <c r="DM22" s="11"/>
      <c r="DN22" s="11"/>
      <c r="DO22" s="11"/>
      <c r="DP22" s="11"/>
      <c r="DQ22" s="11"/>
      <c r="DR22" s="11"/>
      <c r="DS22" s="11"/>
      <c r="DT22" s="11"/>
      <c r="DU22" s="11"/>
      <c r="DV22" s="11"/>
      <c r="DW22" s="11"/>
      <c r="DX22" s="11"/>
      <c r="DY22" s="11"/>
      <c r="DZ22" s="11"/>
      <c r="EA22" s="11"/>
      <c r="EB22" s="11"/>
      <c r="EC22" s="11"/>
      <c r="ED22" s="11"/>
      <c r="EE22" s="11"/>
      <c r="EF22" s="11"/>
      <c r="EG22" s="11"/>
      <c r="EH22" t="s">
        <v>29</v>
      </c>
    </row>
    <row r="23" spans="2:138" x14ac:dyDescent="0.15">
      <c r="B23" s="30"/>
      <c r="C23" s="30"/>
      <c r="D23" s="42"/>
      <c r="E23" s="40"/>
      <c r="F23" s="40"/>
      <c r="G23" s="78">
        <v>23</v>
      </c>
      <c r="H23" s="41" t="s">
        <v>183</v>
      </c>
      <c r="I23" s="79" t="str">
        <f>VLOOKUP($G23,課題整理_0609!$B$8:$M$38,7,FALSE)</f>
        <v>～6月4週目</v>
      </c>
      <c r="J23" s="79" t="str">
        <f>VLOOKUP($G23,課題整理_0609!$B$8:$M$38,5,FALSE)</f>
        <v>完了</v>
      </c>
      <c r="K23" s="51" t="s">
        <v>160</v>
      </c>
      <c r="L23" s="40"/>
      <c r="M23" s="48">
        <f>SUM(O23:EF23)</f>
        <v>0</v>
      </c>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11"/>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t="s">
        <v>29</v>
      </c>
    </row>
    <row r="24" spans="2:138" x14ac:dyDescent="0.15">
      <c r="B24" s="30"/>
      <c r="C24" s="30"/>
      <c r="D24" s="42"/>
      <c r="E24" s="40"/>
      <c r="F24" s="40"/>
      <c r="G24" s="78">
        <v>24</v>
      </c>
      <c r="H24" s="41" t="s">
        <v>183</v>
      </c>
      <c r="I24" s="79" t="str">
        <f>VLOOKUP($G24,課題整理_0609!$B$8:$M$38,7,FALSE)</f>
        <v>～9月4週目</v>
      </c>
      <c r="J24" s="79" t="str">
        <f>VLOOKUP($G24,課題整理_0609!$B$8:$M$38,5,FALSE)</f>
        <v>未着手</v>
      </c>
      <c r="K24" s="51" t="s">
        <v>160</v>
      </c>
      <c r="L24" s="40"/>
      <c r="M24" s="48">
        <f>SUM(O24:EF24)</f>
        <v>0</v>
      </c>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t="s">
        <v>29</v>
      </c>
    </row>
    <row r="25" spans="2:138" x14ac:dyDescent="0.15">
      <c r="B25" s="30"/>
      <c r="C25" s="30"/>
      <c r="D25" s="42"/>
      <c r="E25" s="40"/>
      <c r="F25" s="40"/>
      <c r="G25" s="40"/>
      <c r="H25" s="41"/>
      <c r="I25" s="50"/>
      <c r="J25" s="50"/>
      <c r="K25" s="51"/>
      <c r="L25" s="40"/>
      <c r="M25" s="48">
        <f>SUM(O25:EF25)</f>
        <v>0</v>
      </c>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c r="CG25" s="11"/>
      <c r="CH25" s="11"/>
      <c r="CI25" s="11"/>
      <c r="CJ25" s="11"/>
      <c r="CK25" s="11"/>
      <c r="CL25" s="11"/>
      <c r="CM25" s="11"/>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t="s">
        <v>29</v>
      </c>
    </row>
    <row r="26" spans="2:138" x14ac:dyDescent="0.15">
      <c r="B26" s="30"/>
      <c r="C26" s="30"/>
      <c r="D26" s="42"/>
      <c r="E26" s="40"/>
      <c r="F26" s="40"/>
      <c r="G26" s="40"/>
      <c r="H26" s="41"/>
      <c r="I26" s="50"/>
      <c r="J26" s="50"/>
      <c r="K26" s="40"/>
      <c r="L26" s="40"/>
      <c r="M26" s="48">
        <f>SUM(O26:EF26)</f>
        <v>0</v>
      </c>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t="s">
        <v>29</v>
      </c>
    </row>
    <row r="27" spans="2:138" x14ac:dyDescent="0.15">
      <c r="B27" s="30"/>
      <c r="C27" s="30">
        <v>2</v>
      </c>
      <c r="D27" s="42"/>
      <c r="E27" s="40" t="s">
        <v>129</v>
      </c>
      <c r="F27" s="40" t="s">
        <v>136</v>
      </c>
      <c r="G27" s="40"/>
      <c r="H27" s="41" t="s">
        <v>175</v>
      </c>
      <c r="I27" s="41" t="s">
        <v>166</v>
      </c>
      <c r="J27" s="41" t="s">
        <v>156</v>
      </c>
      <c r="K27" s="40"/>
      <c r="L27" s="40"/>
      <c r="M27" s="48">
        <f>SUM(O27:EF27)</f>
        <v>0</v>
      </c>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t="s">
        <v>29</v>
      </c>
    </row>
    <row r="28" spans="2:138" x14ac:dyDescent="0.15">
      <c r="B28" s="30"/>
      <c r="C28" s="30"/>
      <c r="D28" s="42"/>
      <c r="E28" s="40"/>
      <c r="F28" s="40" t="s">
        <v>151</v>
      </c>
      <c r="G28" s="78">
        <v>2</v>
      </c>
      <c r="H28" s="41" t="s">
        <v>175</v>
      </c>
      <c r="I28" s="79" t="str">
        <f>VLOOKUP($G28,課題整理_0609!$B$8:$M$38,7,FALSE)</f>
        <v>～9月3週目</v>
      </c>
      <c r="J28" s="79" t="str">
        <f>VLOOKUP($G28,課題整理_0609!$B$8:$M$38,5,FALSE)</f>
        <v>未着手</v>
      </c>
      <c r="K28" s="52" t="s">
        <v>160</v>
      </c>
      <c r="L28" s="40"/>
      <c r="M28" s="48">
        <f>SUM(O28:EF28)</f>
        <v>0</v>
      </c>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t="s">
        <v>29</v>
      </c>
    </row>
    <row r="29" spans="2:138" x14ac:dyDescent="0.15">
      <c r="B29" s="30"/>
      <c r="C29" s="30"/>
      <c r="D29" s="42"/>
      <c r="E29" s="40"/>
      <c r="F29" s="40"/>
      <c r="G29" s="78">
        <v>7</v>
      </c>
      <c r="H29" s="41" t="s">
        <v>175</v>
      </c>
      <c r="I29" s="79" t="str">
        <f>VLOOKUP($G29,課題整理_0609!$B$8:$M$38,7,FALSE)</f>
        <v>～9月3週目</v>
      </c>
      <c r="J29" s="79" t="str">
        <f>VLOOKUP($G29,課題整理_0609!$B$8:$M$38,5,FALSE)</f>
        <v>対応中</v>
      </c>
      <c r="K29" s="52" t="s">
        <v>160</v>
      </c>
      <c r="L29" s="40"/>
      <c r="M29" s="48">
        <f>SUM(O29:EF29)</f>
        <v>0.5</v>
      </c>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v>0.5</v>
      </c>
      <c r="CQ29" s="11"/>
      <c r="CR29" s="11"/>
      <c r="CS29" s="11"/>
      <c r="CT29" s="11"/>
      <c r="CU29" s="11"/>
      <c r="CV29" s="11"/>
      <c r="CW29" s="11"/>
      <c r="CX29" s="11"/>
      <c r="CY29" s="11"/>
      <c r="CZ29" s="11"/>
      <c r="DA29" s="11"/>
      <c r="DB29" s="11"/>
      <c r="DC29" s="11"/>
      <c r="DD29" s="11"/>
      <c r="DE29" s="11"/>
      <c r="DF29" s="11"/>
      <c r="DG29" s="11"/>
      <c r="DH29" s="11"/>
      <c r="DI29" s="11"/>
      <c r="DJ29" s="11"/>
      <c r="DK29" s="11"/>
      <c r="DL29" s="11"/>
      <c r="DM29" s="11"/>
      <c r="DN29" s="11"/>
      <c r="DO29" s="11"/>
      <c r="DP29" s="11"/>
      <c r="DQ29" s="11"/>
      <c r="DR29" s="11"/>
      <c r="DS29" s="11"/>
      <c r="DT29" s="11"/>
      <c r="DU29" s="11"/>
      <c r="DV29" s="11"/>
      <c r="DW29" s="11"/>
      <c r="DX29" s="11"/>
      <c r="DY29" s="11"/>
      <c r="DZ29" s="11"/>
      <c r="EA29" s="11"/>
      <c r="EB29" s="11"/>
      <c r="EC29" s="11"/>
      <c r="ED29" s="11"/>
      <c r="EE29" s="11"/>
      <c r="EF29" s="11"/>
      <c r="EG29" s="11"/>
      <c r="EH29" t="s">
        <v>29</v>
      </c>
    </row>
    <row r="30" spans="2:138" x14ac:dyDescent="0.15">
      <c r="B30" s="30"/>
      <c r="C30" s="30"/>
      <c r="D30" s="42"/>
      <c r="E30" s="40"/>
      <c r="F30" s="40"/>
      <c r="G30" s="78">
        <v>8</v>
      </c>
      <c r="H30" s="41" t="s">
        <v>175</v>
      </c>
      <c r="I30" s="79" t="str">
        <f>VLOOKUP($G30,課題整理_0609!$B$8:$M$38,7,FALSE)</f>
        <v>～7月3週目</v>
      </c>
      <c r="J30" s="79" t="str">
        <f>VLOOKUP($G30,課題整理_0609!$B$8:$M$38,5,FALSE)</f>
        <v>完了</v>
      </c>
      <c r="K30" s="52" t="s">
        <v>160</v>
      </c>
      <c r="L30" s="40"/>
      <c r="M30" s="48">
        <f>SUM(O30:EF30)</f>
        <v>15.5</v>
      </c>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v>10.5</v>
      </c>
      <c r="BG30" s="11">
        <v>2</v>
      </c>
      <c r="BH30" s="11">
        <v>3</v>
      </c>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t="s">
        <v>29</v>
      </c>
    </row>
    <row r="31" spans="2:138" x14ac:dyDescent="0.15">
      <c r="B31" s="30"/>
      <c r="C31" s="30"/>
      <c r="D31" s="42"/>
      <c r="E31" s="40"/>
      <c r="F31" s="40"/>
      <c r="G31" s="78">
        <v>12</v>
      </c>
      <c r="H31" s="41" t="s">
        <v>175</v>
      </c>
      <c r="I31" s="79" t="str">
        <f>VLOOKUP($G31,課題整理_0609!$B$8:$M$38,7,FALSE)</f>
        <v>～9月2週目</v>
      </c>
      <c r="J31" s="79" t="str">
        <f>VLOOKUP($G31,課題整理_0609!$B$8:$M$38,5,FALSE)</f>
        <v>対応中</v>
      </c>
      <c r="K31" s="52" t="s">
        <v>160</v>
      </c>
      <c r="L31" s="40"/>
      <c r="M31" s="48">
        <f>SUM(O31:EF31)</f>
        <v>0.5</v>
      </c>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v>0.5</v>
      </c>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t="s">
        <v>29</v>
      </c>
    </row>
    <row r="32" spans="2:138" x14ac:dyDescent="0.15">
      <c r="B32" s="30"/>
      <c r="C32" s="30"/>
      <c r="D32" s="42"/>
      <c r="E32" s="40"/>
      <c r="F32" s="40"/>
      <c r="G32" s="78">
        <v>13</v>
      </c>
      <c r="H32" s="41" t="s">
        <v>175</v>
      </c>
      <c r="I32" s="79" t="str">
        <f>VLOOKUP($G32,課題整理_0609!$B$8:$M$38,7,FALSE)</f>
        <v>～7月3週目</v>
      </c>
      <c r="J32" s="79" t="str">
        <f>VLOOKUP($G32,課題整理_0609!$B$8:$M$38,5,FALSE)</f>
        <v>完了</v>
      </c>
      <c r="K32" s="52" t="s">
        <v>160</v>
      </c>
      <c r="L32" s="40"/>
      <c r="M32" s="48">
        <f>SUM(O32:EF32)</f>
        <v>52</v>
      </c>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v>4</v>
      </c>
      <c r="BI32" s="11"/>
      <c r="BJ32" s="11"/>
      <c r="BK32" s="11"/>
      <c r="BL32" s="11"/>
      <c r="BM32" s="11">
        <v>6</v>
      </c>
      <c r="BN32" s="11"/>
      <c r="BO32" s="11"/>
      <c r="BP32" s="11">
        <v>2</v>
      </c>
      <c r="BQ32" s="11">
        <v>1</v>
      </c>
      <c r="BR32" s="11">
        <v>1</v>
      </c>
      <c r="BS32" s="11">
        <v>1</v>
      </c>
      <c r="BT32" s="11"/>
      <c r="BU32" s="11">
        <v>2</v>
      </c>
      <c r="BV32" s="11">
        <f>4.5+7.5</f>
        <v>12</v>
      </c>
      <c r="BW32" s="11"/>
      <c r="BX32" s="11"/>
      <c r="BY32" s="11">
        <v>1.5</v>
      </c>
      <c r="BZ32" s="11"/>
      <c r="CA32" s="11">
        <v>8.5</v>
      </c>
      <c r="CB32" s="11"/>
      <c r="CC32" s="11">
        <v>0.5</v>
      </c>
      <c r="CD32" s="11"/>
      <c r="CE32" s="11"/>
      <c r="CF32" s="11"/>
      <c r="CG32" s="11"/>
      <c r="CH32" s="11"/>
      <c r="CI32" s="11"/>
      <c r="CJ32" s="11"/>
      <c r="CK32" s="11"/>
      <c r="CL32" s="11"/>
      <c r="CM32" s="11">
        <v>2</v>
      </c>
      <c r="CN32" s="11">
        <v>2.5</v>
      </c>
      <c r="CO32" s="11">
        <v>8</v>
      </c>
      <c r="CP32" s="11"/>
      <c r="CQ32" s="11"/>
      <c r="CR32" s="11"/>
      <c r="CS32" s="11"/>
      <c r="CT32" s="11"/>
      <c r="CU32" s="11"/>
      <c r="CV32" s="11"/>
      <c r="CW32" s="11"/>
      <c r="CX32" s="11"/>
      <c r="CY32" s="11"/>
      <c r="CZ32" s="11"/>
      <c r="DA32" s="11"/>
      <c r="DB32" s="11"/>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t="s">
        <v>29</v>
      </c>
    </row>
    <row r="33" spans="2:138" x14ac:dyDescent="0.15">
      <c r="B33" s="30"/>
      <c r="C33" s="30"/>
      <c r="D33" s="42"/>
      <c r="E33" s="40"/>
      <c r="F33" s="40"/>
      <c r="G33" s="78">
        <v>14</v>
      </c>
      <c r="H33" s="41" t="s">
        <v>175</v>
      </c>
      <c r="I33" s="79" t="str">
        <f>VLOOKUP($G33,課題整理_0609!$B$8:$M$38,7,FALSE)</f>
        <v>～7月4週目</v>
      </c>
      <c r="J33" s="79" t="str">
        <f>VLOOKUP($G33,課題整理_0609!$B$8:$M$38,5,FALSE)</f>
        <v>完了</v>
      </c>
      <c r="K33" s="52" t="s">
        <v>160</v>
      </c>
      <c r="L33" s="40"/>
      <c r="M33" s="48">
        <f>SUM(O33:EF33)</f>
        <v>3</v>
      </c>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v>3</v>
      </c>
      <c r="CQ33" s="11"/>
      <c r="CR33" s="11"/>
      <c r="CS33" s="11"/>
      <c r="CT33" s="11"/>
      <c r="CU33" s="11"/>
      <c r="CV33" s="11"/>
      <c r="CW33" s="11"/>
      <c r="CX33" s="11"/>
      <c r="CY33" s="11"/>
      <c r="CZ33" s="11"/>
      <c r="DA33" s="11"/>
      <c r="DB33" s="11"/>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t="s">
        <v>29</v>
      </c>
    </row>
    <row r="34" spans="2:138" x14ac:dyDescent="0.15">
      <c r="B34" s="30"/>
      <c r="C34" s="30"/>
      <c r="D34" s="42"/>
      <c r="E34" s="40"/>
      <c r="F34" s="40"/>
      <c r="G34" s="78">
        <v>15</v>
      </c>
      <c r="H34" s="41" t="s">
        <v>175</v>
      </c>
      <c r="I34" s="79" t="str">
        <f>VLOOKUP($G34,課題整理_0609!$B$8:$M$38,7,FALSE)</f>
        <v>～7月1週目（余裕があれば）</v>
      </c>
      <c r="J34" s="79" t="str">
        <f>VLOOKUP($G34,課題整理_0609!$B$8:$M$38,5,FALSE)</f>
        <v>完了</v>
      </c>
      <c r="K34" s="52" t="s">
        <v>160</v>
      </c>
      <c r="L34" s="40"/>
      <c r="M34" s="48">
        <f>SUM(O34:EF34)</f>
        <v>2</v>
      </c>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v>2</v>
      </c>
      <c r="BB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11"/>
      <c r="CB34" s="11"/>
      <c r="CC34" s="11"/>
      <c r="CD34" s="11"/>
      <c r="CE34" s="11"/>
      <c r="CF34" s="11"/>
      <c r="CG34" s="11"/>
      <c r="CH34" s="11"/>
      <c r="CI34" s="11"/>
      <c r="CJ34" s="11"/>
      <c r="CK34" s="11"/>
      <c r="CL34" s="11"/>
      <c r="CM34" s="11"/>
      <c r="CN34" s="11"/>
      <c r="CO34" s="11"/>
      <c r="CP34" s="11"/>
      <c r="CQ34" s="11"/>
      <c r="CR34" s="11"/>
      <c r="CS34" s="11"/>
      <c r="CT34" s="11"/>
      <c r="CU34" s="11"/>
      <c r="CV34" s="11"/>
      <c r="CW34" s="11"/>
      <c r="CX34" s="11"/>
      <c r="CY34" s="11"/>
      <c r="CZ34" s="11"/>
      <c r="DA34" s="11"/>
      <c r="DB34" s="11"/>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11"/>
      <c r="EH34" t="s">
        <v>29</v>
      </c>
    </row>
    <row r="35" spans="2:138" x14ac:dyDescent="0.15">
      <c r="B35" s="30"/>
      <c r="C35" s="30"/>
      <c r="D35" s="42"/>
      <c r="E35" s="40"/>
      <c r="F35" s="40"/>
      <c r="G35" s="78">
        <v>16</v>
      </c>
      <c r="H35" s="41" t="s">
        <v>175</v>
      </c>
      <c r="I35" s="79" t="str">
        <f>VLOOKUP($G35,課題整理_0609!$B$8:$M$38,7,FALSE)</f>
        <v>～7月4週目</v>
      </c>
      <c r="J35" s="79" t="str">
        <f>VLOOKUP($G35,課題整理_0609!$B$8:$M$38,5,FALSE)</f>
        <v>完了</v>
      </c>
      <c r="K35" s="52" t="s">
        <v>160</v>
      </c>
      <c r="L35" s="40"/>
      <c r="M35" s="48">
        <f>SUM(O35:EF35)</f>
        <v>3</v>
      </c>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v>3</v>
      </c>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t="s">
        <v>29</v>
      </c>
    </row>
    <row r="36" spans="2:138" x14ac:dyDescent="0.15">
      <c r="B36" s="30"/>
      <c r="C36" s="30"/>
      <c r="D36" s="42"/>
      <c r="E36" s="40"/>
      <c r="F36" s="40"/>
      <c r="G36" s="78">
        <v>17</v>
      </c>
      <c r="H36" s="41" t="s">
        <v>175</v>
      </c>
      <c r="I36" s="79" t="str">
        <f>VLOOKUP($G36,課題整理_0609!$B$8:$M$38,7,FALSE)</f>
        <v>～7月1週目</v>
      </c>
      <c r="J36" s="79" t="str">
        <f>VLOOKUP($G36,課題整理_0609!$B$8:$M$38,5,FALSE)</f>
        <v>完了</v>
      </c>
      <c r="K36" s="52" t="s">
        <v>160</v>
      </c>
      <c r="L36" s="40"/>
      <c r="M36" s="48">
        <f>SUM(O36:EF36)</f>
        <v>15</v>
      </c>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v>2</v>
      </c>
      <c r="AZ36" s="11">
        <v>13</v>
      </c>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t="s">
        <v>29</v>
      </c>
    </row>
    <row r="37" spans="2:138" x14ac:dyDescent="0.15">
      <c r="B37" s="30"/>
      <c r="C37" s="30"/>
      <c r="D37" s="42"/>
      <c r="E37" s="40"/>
      <c r="F37" s="40"/>
      <c r="G37" s="78">
        <v>19</v>
      </c>
      <c r="H37" s="41" t="s">
        <v>175</v>
      </c>
      <c r="I37" s="79" t="str">
        <f>VLOOKUP($G37,課題整理_0609!$B$8:$M$38,7,FALSE)</f>
        <v>未定</v>
      </c>
      <c r="J37" s="79" t="str">
        <f>VLOOKUP($G37,課題整理_0609!$B$8:$M$38,5,FALSE)</f>
        <v>保留</v>
      </c>
      <c r="K37" s="52" t="s">
        <v>160</v>
      </c>
      <c r="L37" s="40"/>
      <c r="M37" s="48">
        <f>SUM(O37:EF37)</f>
        <v>0</v>
      </c>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t="s">
        <v>29</v>
      </c>
    </row>
    <row r="38" spans="2:138" x14ac:dyDescent="0.15">
      <c r="B38" s="30"/>
      <c r="C38" s="30"/>
      <c r="D38" s="42"/>
      <c r="E38" s="40"/>
      <c r="F38" s="40"/>
      <c r="G38" s="78">
        <v>22</v>
      </c>
      <c r="H38" s="41" t="s">
        <v>175</v>
      </c>
      <c r="I38" s="79" t="str">
        <f>VLOOKUP($G38,課題整理_0609!$B$8:$M$38,7,FALSE)</f>
        <v>～9月2週目</v>
      </c>
      <c r="J38" s="79" t="str">
        <f>VLOOKUP($G38,課題整理_0609!$B$8:$M$38,5,FALSE)</f>
        <v>未着手</v>
      </c>
      <c r="K38" s="52" t="s">
        <v>160</v>
      </c>
      <c r="L38" s="40"/>
      <c r="M38" s="48">
        <f>SUM(O38:EF38)</f>
        <v>0</v>
      </c>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11"/>
      <c r="CC38" s="11"/>
      <c r="CD38" s="11"/>
      <c r="CE38" s="11"/>
      <c r="CF38" s="11"/>
      <c r="CG38" s="11"/>
      <c r="CH38" s="11"/>
      <c r="CI38" s="11"/>
      <c r="CJ38" s="11"/>
      <c r="CK38" s="11"/>
      <c r="CL38" s="11"/>
      <c r="CM38" s="11"/>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t="s">
        <v>29</v>
      </c>
    </row>
    <row r="39" spans="2:138" x14ac:dyDescent="0.15">
      <c r="B39" s="30"/>
      <c r="C39" s="30"/>
      <c r="D39" s="42"/>
      <c r="E39" s="40"/>
      <c r="F39" s="40"/>
      <c r="G39" s="78">
        <v>25</v>
      </c>
      <c r="H39" s="41" t="s">
        <v>194</v>
      </c>
      <c r="I39" s="79" t="str">
        <f>VLOOKUP($G39,課題整理_0609!$B$8:$M$38,7,FALSE)</f>
        <v>～9月4週目</v>
      </c>
      <c r="J39" s="79" t="str">
        <f>VLOOKUP($G39,課題整理_0609!$B$8:$M$38,5,FALSE)</f>
        <v>未着手</v>
      </c>
      <c r="K39" s="52" t="s">
        <v>160</v>
      </c>
      <c r="L39" s="40"/>
      <c r="M39" s="48">
        <f>SUM(O39:EF39)</f>
        <v>0</v>
      </c>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c r="CH39" s="11"/>
      <c r="CI39" s="11"/>
      <c r="CJ39" s="11"/>
      <c r="CK39" s="11"/>
      <c r="CL39" s="11"/>
      <c r="CM39" s="11"/>
      <c r="CN39" s="11"/>
      <c r="CO39" s="11"/>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t="s">
        <v>29</v>
      </c>
    </row>
    <row r="40" spans="2:138" x14ac:dyDescent="0.15">
      <c r="B40" s="30"/>
      <c r="C40" s="30"/>
      <c r="D40" s="42"/>
      <c r="E40" s="40"/>
      <c r="F40" s="40"/>
      <c r="G40" s="40"/>
      <c r="H40" s="41"/>
      <c r="I40" s="41"/>
      <c r="J40" s="41"/>
      <c r="K40" s="40"/>
      <c r="L40" s="40"/>
      <c r="M40" s="48">
        <f>SUM(O40:EF40)</f>
        <v>0</v>
      </c>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c r="CO40" s="11"/>
      <c r="CP40" s="11"/>
      <c r="CQ40" s="11"/>
      <c r="CR40" s="11"/>
      <c r="CS40" s="11"/>
      <c r="CT40" s="11"/>
      <c r="CU40" s="11"/>
      <c r="CV40" s="11"/>
      <c r="CW40" s="11"/>
      <c r="CX40" s="11"/>
      <c r="CY40" s="11"/>
      <c r="CZ40" s="11"/>
      <c r="DA40" s="11"/>
      <c r="DB40" s="11"/>
      <c r="DC40" s="11"/>
      <c r="DD40" s="11"/>
      <c r="DE40" s="11"/>
      <c r="DF40" s="11"/>
      <c r="DG40" s="11"/>
      <c r="DH40" s="11"/>
      <c r="DI40" s="11"/>
      <c r="DJ40" s="11"/>
      <c r="DK40" s="11"/>
      <c r="DL40" s="11"/>
      <c r="DM40" s="11"/>
      <c r="DN40" s="11"/>
      <c r="DO40" s="11"/>
      <c r="DP40" s="11"/>
      <c r="DQ40" s="11"/>
      <c r="DR40" s="11"/>
      <c r="DS40" s="11"/>
      <c r="DT40" s="11"/>
      <c r="DU40" s="11"/>
      <c r="DV40" s="11"/>
      <c r="DW40" s="11"/>
      <c r="DX40" s="11"/>
      <c r="DY40" s="11"/>
      <c r="DZ40" s="11"/>
      <c r="EA40" s="11"/>
      <c r="EB40" s="11"/>
      <c r="EC40" s="11"/>
      <c r="ED40" s="11"/>
      <c r="EE40" s="11"/>
      <c r="EF40" s="11"/>
      <c r="EG40" s="11"/>
      <c r="EH40" t="s">
        <v>29</v>
      </c>
    </row>
    <row r="41" spans="2:138" x14ac:dyDescent="0.15">
      <c r="B41" s="30"/>
      <c r="C41" s="30">
        <v>3</v>
      </c>
      <c r="D41" s="42"/>
      <c r="E41" s="40" t="s">
        <v>130</v>
      </c>
      <c r="F41" s="40" t="s">
        <v>157</v>
      </c>
      <c r="G41" s="40"/>
      <c r="H41" s="41" t="s">
        <v>177</v>
      </c>
      <c r="I41" s="41" t="s">
        <v>166</v>
      </c>
      <c r="J41" s="41" t="s">
        <v>156</v>
      </c>
      <c r="K41" s="40"/>
      <c r="L41" s="40" t="s">
        <v>158</v>
      </c>
      <c r="M41" s="48">
        <f>SUM(O41:EF41)</f>
        <v>0</v>
      </c>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c r="DA41" s="11"/>
      <c r="DB41" s="11"/>
      <c r="DC41" s="11"/>
      <c r="DD41" s="11"/>
      <c r="DE41" s="11"/>
      <c r="DF41" s="11"/>
      <c r="DG41" s="11"/>
      <c r="DH41" s="11"/>
      <c r="DI41" s="11"/>
      <c r="DJ41" s="11"/>
      <c r="DK41" s="11"/>
      <c r="DL41" s="11"/>
      <c r="DM41" s="11"/>
      <c r="DN41" s="11"/>
      <c r="DO41" s="11"/>
      <c r="DP41" s="11"/>
      <c r="DQ41" s="11"/>
      <c r="DR41" s="11"/>
      <c r="DS41" s="11"/>
      <c r="DT41" s="11"/>
      <c r="DU41" s="11"/>
      <c r="DV41" s="11"/>
      <c r="DW41" s="11"/>
      <c r="DX41" s="11"/>
      <c r="DY41" s="11"/>
      <c r="DZ41" s="11"/>
      <c r="EA41" s="11"/>
      <c r="EB41" s="11"/>
      <c r="EC41" s="11"/>
      <c r="ED41" s="11"/>
      <c r="EE41" s="11"/>
      <c r="EF41" s="11"/>
      <c r="EG41" s="11"/>
      <c r="EH41" t="s">
        <v>29</v>
      </c>
    </row>
    <row r="42" spans="2:138" x14ac:dyDescent="0.15">
      <c r="B42" s="30"/>
      <c r="C42" s="30"/>
      <c r="D42" s="42"/>
      <c r="E42" s="40"/>
      <c r="F42" s="40"/>
      <c r="G42" s="40"/>
      <c r="H42" s="41"/>
      <c r="I42" s="41"/>
      <c r="J42" s="41"/>
      <c r="K42" s="40"/>
      <c r="L42" s="40"/>
      <c r="M42" s="48">
        <f>SUM(O42:EF42)</f>
        <v>0</v>
      </c>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t="s">
        <v>29</v>
      </c>
    </row>
    <row r="43" spans="2:138" x14ac:dyDescent="0.15">
      <c r="B43" s="30"/>
      <c r="C43" s="30"/>
      <c r="D43" s="42"/>
      <c r="E43" s="40" t="s">
        <v>137</v>
      </c>
      <c r="F43" s="40" t="s">
        <v>152</v>
      </c>
      <c r="G43" s="40"/>
      <c r="H43" s="41" t="s">
        <v>177</v>
      </c>
      <c r="I43" s="41" t="s">
        <v>168</v>
      </c>
      <c r="J43" s="41" t="s">
        <v>156</v>
      </c>
      <c r="K43" s="40"/>
      <c r="L43" s="40"/>
      <c r="M43" s="48">
        <f>SUM(O43:EF43)</f>
        <v>0</v>
      </c>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t="s">
        <v>29</v>
      </c>
    </row>
    <row r="44" spans="2:138" x14ac:dyDescent="0.15">
      <c r="B44" s="30"/>
      <c r="C44" s="30"/>
      <c r="D44" s="42"/>
      <c r="E44" s="40"/>
      <c r="F44" s="40"/>
      <c r="G44" s="40"/>
      <c r="H44" s="41"/>
      <c r="I44" s="41"/>
      <c r="J44" s="41"/>
      <c r="K44" s="40"/>
      <c r="L44" s="40"/>
      <c r="M44" s="48">
        <f>SUM(O44:EF44)</f>
        <v>0</v>
      </c>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t="s">
        <v>29</v>
      </c>
    </row>
    <row r="45" spans="2:138" x14ac:dyDescent="0.15">
      <c r="B45" s="30"/>
      <c r="C45" s="30"/>
      <c r="D45" s="42"/>
      <c r="E45" s="40" t="s">
        <v>155</v>
      </c>
      <c r="F45" s="40"/>
      <c r="G45" s="40"/>
      <c r="H45" s="41" t="s">
        <v>171</v>
      </c>
      <c r="I45" s="50" t="s">
        <v>170</v>
      </c>
      <c r="J45" s="50" t="s">
        <v>171</v>
      </c>
      <c r="K45" s="52"/>
      <c r="L45" s="40"/>
      <c r="M45" s="48">
        <f>SUM(O45:EF45)</f>
        <v>0</v>
      </c>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t="s">
        <v>29</v>
      </c>
    </row>
    <row r="46" spans="2:138" x14ac:dyDescent="0.15">
      <c r="B46" s="30"/>
      <c r="C46" s="30"/>
      <c r="D46" s="42"/>
      <c r="E46" s="4"/>
      <c r="F46" s="4" t="s">
        <v>181</v>
      </c>
      <c r="G46" s="4"/>
      <c r="H46" s="30"/>
      <c r="I46" s="33"/>
      <c r="J46" s="33"/>
      <c r="K46" s="44"/>
      <c r="L46" s="4" t="s">
        <v>182</v>
      </c>
      <c r="M46" s="47">
        <f>SUM(O46:EF46)</f>
        <v>16.5</v>
      </c>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v>16.5</v>
      </c>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t="s">
        <v>29</v>
      </c>
    </row>
    <row r="47" spans="2:138" ht="48" customHeight="1" x14ac:dyDescent="0.15">
      <c r="B47" s="30"/>
      <c r="C47" s="30"/>
      <c r="D47" s="42"/>
      <c r="E47" s="4"/>
      <c r="F47" s="4"/>
      <c r="G47" s="4"/>
      <c r="H47" s="30"/>
      <c r="I47" s="30"/>
      <c r="J47" s="30"/>
      <c r="K47" s="4"/>
      <c r="L47" s="4"/>
      <c r="M47" s="47">
        <f>SUM(O47:EF47)</f>
        <v>0</v>
      </c>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t="s">
        <v>29</v>
      </c>
    </row>
    <row r="48" spans="2:138" ht="27" x14ac:dyDescent="0.15">
      <c r="B48" s="30">
        <v>2</v>
      </c>
      <c r="C48" s="30">
        <v>1</v>
      </c>
      <c r="D48" s="43" t="s">
        <v>132</v>
      </c>
      <c r="E48" s="4" t="s">
        <v>131</v>
      </c>
      <c r="F48" s="4" t="s">
        <v>127</v>
      </c>
      <c r="G48" s="4"/>
      <c r="H48" s="30" t="s">
        <v>175</v>
      </c>
      <c r="I48" s="30" t="s">
        <v>178</v>
      </c>
      <c r="J48" s="30"/>
      <c r="K48" s="37" t="s">
        <v>185</v>
      </c>
      <c r="L48" s="4" t="s">
        <v>145</v>
      </c>
      <c r="M48" s="47">
        <f>SUM(O48:EF48)</f>
        <v>3.5</v>
      </c>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v>1</v>
      </c>
      <c r="AY48" s="11"/>
      <c r="AZ48" s="11"/>
      <c r="BA48" s="11"/>
      <c r="BB48" s="11"/>
      <c r="BC48" s="11"/>
      <c r="BD48" s="11"/>
      <c r="BE48" s="11"/>
      <c r="BF48" s="11"/>
      <c r="BG48" s="11">
        <v>2.5</v>
      </c>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t="s">
        <v>29</v>
      </c>
    </row>
    <row r="49" spans="2:138" x14ac:dyDescent="0.15">
      <c r="B49" s="30"/>
      <c r="C49" s="30"/>
      <c r="D49" s="43"/>
      <c r="E49" s="4"/>
      <c r="F49" s="4"/>
      <c r="G49" s="4"/>
      <c r="H49" s="30"/>
      <c r="I49" s="30"/>
      <c r="J49" s="30"/>
      <c r="K49" s="4"/>
      <c r="L49" s="4"/>
      <c r="M49" s="47">
        <f>SUM(O49:EF49)</f>
        <v>0</v>
      </c>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c r="DF49" s="11"/>
      <c r="DG49" s="11"/>
      <c r="DH49" s="11"/>
      <c r="DI49" s="11"/>
      <c r="DJ49" s="11"/>
      <c r="DK49" s="11"/>
      <c r="DL49" s="11"/>
      <c r="DM49" s="11"/>
      <c r="DN49" s="11"/>
      <c r="DO49" s="11"/>
      <c r="DP49" s="11"/>
      <c r="DQ49" s="11"/>
      <c r="DR49" s="11"/>
      <c r="DS49" s="11"/>
      <c r="DT49" s="11"/>
      <c r="DU49" s="11"/>
      <c r="DV49" s="11"/>
      <c r="DW49" s="11"/>
      <c r="DX49" s="11"/>
      <c r="DY49" s="11"/>
      <c r="DZ49" s="11"/>
      <c r="EA49" s="11"/>
      <c r="EB49" s="11"/>
      <c r="EC49" s="11"/>
      <c r="ED49" s="11"/>
      <c r="EE49" s="11"/>
      <c r="EF49" s="11"/>
      <c r="EG49" s="11"/>
      <c r="EH49" t="s">
        <v>29</v>
      </c>
    </row>
    <row r="50" spans="2:138" x14ac:dyDescent="0.15">
      <c r="B50" s="30"/>
      <c r="C50" s="30"/>
      <c r="D50" s="43"/>
      <c r="E50" s="4" t="s">
        <v>133</v>
      </c>
      <c r="F50" s="4"/>
      <c r="G50" s="4"/>
      <c r="H50" s="30" t="s">
        <v>177</v>
      </c>
      <c r="I50" s="30" t="s">
        <v>173</v>
      </c>
      <c r="J50" s="30"/>
      <c r="K50" s="30" t="s">
        <v>173</v>
      </c>
      <c r="L50" s="4"/>
      <c r="M50" s="47">
        <f>SUM(O50:EF50)</f>
        <v>0</v>
      </c>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11"/>
      <c r="CB50" s="11"/>
      <c r="CC50" s="11"/>
      <c r="CD50" s="11"/>
      <c r="CE50" s="11"/>
      <c r="CF50" s="11"/>
      <c r="CG50" s="11"/>
      <c r="CH50" s="11"/>
      <c r="CI50" s="11"/>
      <c r="CJ50" s="11"/>
      <c r="CK50" s="11"/>
      <c r="CL50" s="11"/>
      <c r="CM50" s="11"/>
      <c r="CN50" s="11"/>
      <c r="CO50" s="11"/>
      <c r="CP50" s="11"/>
      <c r="CQ50" s="11"/>
      <c r="CR50" s="11"/>
      <c r="CS50" s="11"/>
      <c r="CT50" s="11"/>
      <c r="CU50" s="11"/>
      <c r="CV50" s="11"/>
      <c r="CW50" s="11"/>
      <c r="CX50" s="11"/>
      <c r="CY50" s="11"/>
      <c r="CZ50" s="11"/>
      <c r="DA50" s="11"/>
      <c r="DB50" s="11"/>
      <c r="DC50" s="11"/>
      <c r="DD50" s="11"/>
      <c r="DE50" s="11"/>
      <c r="DF50" s="11"/>
      <c r="DG50" s="11"/>
      <c r="DH50" s="11"/>
      <c r="DI50" s="11"/>
      <c r="DJ50" s="11"/>
      <c r="DK50" s="11"/>
      <c r="DL50" s="11"/>
      <c r="DM50" s="11"/>
      <c r="DN50" s="11"/>
      <c r="DO50" s="11"/>
      <c r="DP50" s="11"/>
      <c r="DQ50" s="11"/>
      <c r="DR50" s="11"/>
      <c r="DS50" s="11"/>
      <c r="DT50" s="11"/>
      <c r="DU50" s="11"/>
      <c r="DV50" s="11"/>
      <c r="DW50" s="11"/>
      <c r="DX50" s="11"/>
      <c r="DY50" s="11"/>
      <c r="DZ50" s="11"/>
      <c r="EA50" s="11"/>
      <c r="EB50" s="11"/>
      <c r="EC50" s="11"/>
      <c r="ED50" s="11"/>
      <c r="EE50" s="11"/>
      <c r="EF50" s="11"/>
      <c r="EG50" s="11"/>
      <c r="EH50" t="s">
        <v>29</v>
      </c>
    </row>
    <row r="51" spans="2:138" x14ac:dyDescent="0.15">
      <c r="B51" s="30"/>
      <c r="C51" s="30"/>
      <c r="D51" s="43"/>
      <c r="E51" s="4"/>
      <c r="F51" s="4"/>
      <c r="G51" s="4"/>
      <c r="H51" s="30"/>
      <c r="I51" s="30"/>
      <c r="J51" s="30"/>
      <c r="K51" s="4"/>
      <c r="L51" s="4"/>
      <c r="M51" s="47">
        <f>SUM(O51:EF51)</f>
        <v>0</v>
      </c>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11"/>
      <c r="CF51" s="11"/>
      <c r="CG51" s="11"/>
      <c r="CH51" s="11"/>
      <c r="CI51" s="11"/>
      <c r="CJ51" s="11"/>
      <c r="CK51" s="11"/>
      <c r="CL51" s="11"/>
      <c r="CM51" s="11"/>
      <c r="CN51" s="11"/>
      <c r="CO51" s="11"/>
      <c r="CP51" s="11"/>
      <c r="CQ51" s="11"/>
      <c r="CR51" s="11"/>
      <c r="CS51" s="11"/>
      <c r="CT51" s="11"/>
      <c r="CU51" s="11"/>
      <c r="CV51" s="11"/>
      <c r="CW51" s="11"/>
      <c r="CX51" s="11"/>
      <c r="CY51" s="11"/>
      <c r="CZ51" s="11"/>
      <c r="DA51" s="11"/>
      <c r="DB51" s="11"/>
      <c r="DC51" s="11"/>
      <c r="DD51" s="11"/>
      <c r="DE51" s="11"/>
      <c r="DF51" s="11"/>
      <c r="DG51" s="11"/>
      <c r="DH51" s="11"/>
      <c r="DI51" s="11"/>
      <c r="DJ51" s="11"/>
      <c r="DK51" s="11"/>
      <c r="DL51" s="11"/>
      <c r="DM51" s="11"/>
      <c r="DN51" s="11"/>
      <c r="DO51" s="11"/>
      <c r="DP51" s="11"/>
      <c r="DQ51" s="11"/>
      <c r="DR51" s="11"/>
      <c r="DS51" s="11"/>
      <c r="DT51" s="11"/>
      <c r="DU51" s="11"/>
      <c r="DV51" s="11"/>
      <c r="DW51" s="11"/>
      <c r="DX51" s="11"/>
      <c r="DY51" s="11"/>
      <c r="DZ51" s="11"/>
      <c r="EA51" s="11"/>
      <c r="EB51" s="11"/>
      <c r="EC51" s="11"/>
      <c r="ED51" s="11"/>
      <c r="EE51" s="11"/>
      <c r="EF51" s="11"/>
      <c r="EG51" s="11"/>
      <c r="EH51" t="s">
        <v>29</v>
      </c>
    </row>
    <row r="52" spans="2:138" x14ac:dyDescent="0.15">
      <c r="B52" s="30"/>
      <c r="C52" s="30"/>
      <c r="D52" s="43"/>
      <c r="E52" s="40" t="s">
        <v>154</v>
      </c>
      <c r="F52" s="40"/>
      <c r="G52" s="40"/>
      <c r="H52" s="41" t="s">
        <v>177</v>
      </c>
      <c r="I52" s="30" t="s">
        <v>192</v>
      </c>
      <c r="J52" s="41" t="s">
        <v>189</v>
      </c>
      <c r="K52" s="30" t="s">
        <v>193</v>
      </c>
      <c r="L52" s="40"/>
      <c r="M52" s="48">
        <f>SUM(O52:EF52)</f>
        <v>1.5</v>
      </c>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v>1.5</v>
      </c>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c r="CE52" s="11"/>
      <c r="CF52" s="11"/>
      <c r="CG52" s="11"/>
      <c r="CH52" s="11"/>
      <c r="CI52" s="11"/>
      <c r="CJ52" s="11"/>
      <c r="CK52" s="11"/>
      <c r="CL52" s="11"/>
      <c r="CM52" s="11"/>
      <c r="CN52" s="11"/>
      <c r="CO52" s="11"/>
      <c r="CP52" s="11"/>
      <c r="CQ52" s="11"/>
      <c r="CR52" s="11"/>
      <c r="CS52" s="11"/>
      <c r="CT52" s="11"/>
      <c r="CU52" s="11"/>
      <c r="CV52" s="11"/>
      <c r="CW52" s="11"/>
      <c r="CX52" s="11"/>
      <c r="CY52" s="11"/>
      <c r="CZ52" s="11"/>
      <c r="DA52" s="11"/>
      <c r="DB52" s="11"/>
      <c r="DC52" s="11"/>
      <c r="DD52" s="11"/>
      <c r="DE52" s="11"/>
      <c r="DF52" s="11"/>
      <c r="DG52" s="11"/>
      <c r="DH52" s="11"/>
      <c r="DI52" s="11"/>
      <c r="DJ52" s="11"/>
      <c r="DK52" s="11"/>
      <c r="DL52" s="11"/>
      <c r="DM52" s="11"/>
      <c r="DN52" s="11"/>
      <c r="DO52" s="11"/>
      <c r="DP52" s="11"/>
      <c r="DQ52" s="11"/>
      <c r="DR52" s="11"/>
      <c r="DS52" s="11"/>
      <c r="DT52" s="11"/>
      <c r="DU52" s="11"/>
      <c r="DV52" s="11"/>
      <c r="DW52" s="11"/>
      <c r="DX52" s="11"/>
      <c r="DY52" s="11"/>
      <c r="DZ52" s="11"/>
      <c r="EA52" s="11"/>
      <c r="EB52" s="11"/>
      <c r="EC52" s="11"/>
      <c r="ED52" s="11"/>
      <c r="EE52" s="11"/>
      <c r="EF52" s="11"/>
      <c r="EG52" s="11"/>
      <c r="EH52" t="s">
        <v>29</v>
      </c>
    </row>
    <row r="53" spans="2:138" x14ac:dyDescent="0.15">
      <c r="B53" s="30"/>
      <c r="C53" s="30"/>
      <c r="D53" s="43"/>
      <c r="E53" s="4"/>
      <c r="F53" s="4"/>
      <c r="G53" s="4"/>
      <c r="H53" s="30"/>
      <c r="I53" s="30"/>
      <c r="J53" s="30"/>
      <c r="K53" s="4"/>
      <c r="L53" s="4"/>
      <c r="M53" s="47">
        <f>SUM(O53:EF53)</f>
        <v>0</v>
      </c>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t="s">
        <v>29</v>
      </c>
    </row>
    <row r="54" spans="2:138" ht="27" x14ac:dyDescent="0.15">
      <c r="B54" s="30"/>
      <c r="C54" s="30"/>
      <c r="D54" s="43"/>
      <c r="E54" s="4" t="s">
        <v>138</v>
      </c>
      <c r="F54" s="4"/>
      <c r="G54" s="4"/>
      <c r="H54" s="30" t="s">
        <v>175</v>
      </c>
      <c r="I54" s="30" t="s">
        <v>179</v>
      </c>
      <c r="J54" s="30"/>
      <c r="K54" s="37" t="s">
        <v>186</v>
      </c>
      <c r="L54" s="4"/>
      <c r="M54" s="47">
        <f>SUM(O54:EF54)</f>
        <v>0</v>
      </c>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t="s">
        <v>29</v>
      </c>
    </row>
    <row r="55" spans="2:138" x14ac:dyDescent="0.15">
      <c r="B55" s="30"/>
      <c r="C55" s="30"/>
      <c r="D55" s="43"/>
      <c r="E55" s="4"/>
      <c r="F55" s="4"/>
      <c r="G55" s="4"/>
      <c r="H55" s="30"/>
      <c r="I55" s="30"/>
      <c r="J55" s="30"/>
      <c r="K55" s="4"/>
      <c r="L55" s="4"/>
      <c r="M55" s="47">
        <f>SUM(O55:EF55)</f>
        <v>0</v>
      </c>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t="s">
        <v>29</v>
      </c>
    </row>
    <row r="56" spans="2:138" ht="27" x14ac:dyDescent="0.15">
      <c r="B56" s="30"/>
      <c r="C56" s="30"/>
      <c r="D56" s="43"/>
      <c r="E56" s="4" t="s">
        <v>140</v>
      </c>
      <c r="F56" s="4" t="s">
        <v>139</v>
      </c>
      <c r="G56" s="4"/>
      <c r="H56" s="30" t="s">
        <v>175</v>
      </c>
      <c r="I56" s="30" t="s">
        <v>180</v>
      </c>
      <c r="J56" s="30"/>
      <c r="K56" s="37" t="s">
        <v>172</v>
      </c>
      <c r="L56" s="4" t="s">
        <v>144</v>
      </c>
      <c r="M56" s="47">
        <f>SUM(O56:EF56)</f>
        <v>3</v>
      </c>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v>1.5</v>
      </c>
      <c r="BH56" s="11"/>
      <c r="BI56" s="11">
        <v>0.5</v>
      </c>
      <c r="BJ56" s="11">
        <v>1</v>
      </c>
      <c r="BK56" s="11"/>
      <c r="BL56" s="11"/>
      <c r="BM56" s="11"/>
      <c r="BN56" s="11"/>
      <c r="BO56" s="11"/>
      <c r="BP56" s="11"/>
      <c r="BQ56" s="11"/>
      <c r="BR56" s="11"/>
      <c r="BS56" s="11"/>
      <c r="BT56" s="11"/>
      <c r="BU56" s="11"/>
      <c r="BV56" s="11"/>
      <c r="BW56" s="11"/>
      <c r="BX56" s="11"/>
      <c r="BY56" s="11"/>
      <c r="BZ56" s="11"/>
      <c r="CA56" s="11"/>
      <c r="CB56" s="11"/>
      <c r="CC56" s="11"/>
      <c r="CD56" s="11"/>
      <c r="CE56" s="11"/>
      <c r="CF56" s="11"/>
      <c r="CG56" s="11"/>
      <c r="CH56" s="11"/>
      <c r="CI56" s="11"/>
      <c r="CJ56" s="11"/>
      <c r="CK56" s="11"/>
      <c r="CL56" s="11"/>
      <c r="CM56" s="11"/>
      <c r="CN56" s="11"/>
      <c r="CO56" s="11"/>
      <c r="CP56" s="11"/>
      <c r="CQ56" s="11"/>
      <c r="CR56" s="11"/>
      <c r="CS56" s="11"/>
      <c r="CT56" s="11"/>
      <c r="CU56" s="11"/>
      <c r="CV56" s="11"/>
      <c r="CW56" s="11"/>
      <c r="CX56" s="11"/>
      <c r="CY56" s="11"/>
      <c r="CZ56" s="11"/>
      <c r="DA56" s="11"/>
      <c r="DB56" s="11"/>
      <c r="DC56" s="11"/>
      <c r="DD56" s="11"/>
      <c r="DE56" s="11"/>
      <c r="DF56" s="11"/>
      <c r="DG56" s="11"/>
      <c r="DH56" s="11"/>
      <c r="DI56" s="11"/>
      <c r="DJ56" s="11"/>
      <c r="DK56" s="11"/>
      <c r="DL56" s="11"/>
      <c r="DM56" s="11"/>
      <c r="DN56" s="11"/>
      <c r="DO56" s="11"/>
      <c r="DP56" s="11"/>
      <c r="DQ56" s="11"/>
      <c r="DR56" s="11"/>
      <c r="DS56" s="11"/>
      <c r="DT56" s="11"/>
      <c r="DU56" s="11"/>
      <c r="DV56" s="11"/>
      <c r="DW56" s="11"/>
      <c r="DX56" s="11"/>
      <c r="DY56" s="11"/>
      <c r="DZ56" s="11"/>
      <c r="EA56" s="11"/>
      <c r="EB56" s="11"/>
      <c r="EC56" s="11"/>
      <c r="ED56" s="11"/>
      <c r="EE56" s="11"/>
      <c r="EF56" s="11"/>
      <c r="EG56" s="11"/>
      <c r="EH56" t="s">
        <v>29</v>
      </c>
    </row>
    <row r="57" spans="2:138" x14ac:dyDescent="0.15">
      <c r="B57" s="30"/>
      <c r="C57" s="30"/>
      <c r="D57" s="43"/>
      <c r="E57" s="4"/>
      <c r="F57" s="4"/>
      <c r="G57" s="4"/>
      <c r="H57" s="30"/>
      <c r="I57" s="30"/>
      <c r="J57" s="30"/>
      <c r="K57" s="4"/>
      <c r="L57" s="4"/>
      <c r="M57" s="47">
        <f>SUM(O57:EF57)</f>
        <v>0</v>
      </c>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11"/>
      <c r="CC57" s="11"/>
      <c r="CD57" s="11"/>
      <c r="CE57" s="11"/>
      <c r="CF57" s="11"/>
      <c r="CG57" s="11"/>
      <c r="CH57" s="11"/>
      <c r="CI57" s="11"/>
      <c r="CJ57" s="11"/>
      <c r="CK57" s="11"/>
      <c r="CL57" s="11"/>
      <c r="CM57" s="11"/>
      <c r="CN57" s="11"/>
      <c r="CO57" s="11"/>
      <c r="CP57" s="11"/>
      <c r="CQ57" s="11"/>
      <c r="CR57" s="11"/>
      <c r="CS57" s="11"/>
      <c r="CT57" s="11"/>
      <c r="CU57" s="11"/>
      <c r="CV57" s="11"/>
      <c r="CW57" s="11"/>
      <c r="CX57" s="11"/>
      <c r="CY57" s="11"/>
      <c r="CZ57" s="11"/>
      <c r="DA57" s="11"/>
      <c r="DB57" s="11"/>
      <c r="DC57" s="11"/>
      <c r="DD57" s="11"/>
      <c r="DE57" s="11"/>
      <c r="DF57" s="11"/>
      <c r="DG57" s="11"/>
      <c r="DH57" s="11"/>
      <c r="DI57" s="11"/>
      <c r="DJ57" s="11"/>
      <c r="DK57" s="11"/>
      <c r="DL57" s="11"/>
      <c r="DM57" s="11"/>
      <c r="DN57" s="11"/>
      <c r="DO57" s="11"/>
      <c r="DP57" s="11"/>
      <c r="DQ57" s="11"/>
      <c r="DR57" s="11"/>
      <c r="DS57" s="11"/>
      <c r="DT57" s="11"/>
      <c r="DU57" s="11"/>
      <c r="DV57" s="11"/>
      <c r="DW57" s="11"/>
      <c r="DX57" s="11"/>
      <c r="DY57" s="11"/>
      <c r="DZ57" s="11"/>
      <c r="EA57" s="11"/>
      <c r="EB57" s="11"/>
      <c r="EC57" s="11"/>
      <c r="ED57" s="11"/>
      <c r="EE57" s="11"/>
      <c r="EF57" s="11"/>
      <c r="EG57" s="11"/>
      <c r="EH57" t="s">
        <v>29</v>
      </c>
    </row>
    <row r="58" spans="2:138" x14ac:dyDescent="0.15">
      <c r="B58" s="30"/>
      <c r="C58" s="30"/>
      <c r="D58" s="43"/>
      <c r="E58" s="4" t="s">
        <v>141</v>
      </c>
      <c r="F58" s="4" t="s">
        <v>153</v>
      </c>
      <c r="G58" s="4"/>
      <c r="H58" s="30" t="s">
        <v>176</v>
      </c>
      <c r="I58" s="30"/>
      <c r="J58" s="30"/>
      <c r="K58" s="4"/>
      <c r="L58" s="4"/>
      <c r="M58" s="47">
        <f>SUM(O58:EF58)</f>
        <v>0</v>
      </c>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1"/>
      <c r="DV58" s="11"/>
      <c r="DW58" s="11"/>
      <c r="DX58" s="11"/>
      <c r="DY58" s="11"/>
      <c r="DZ58" s="11"/>
      <c r="EA58" s="11"/>
      <c r="EB58" s="11"/>
      <c r="EC58" s="11"/>
      <c r="ED58" s="11"/>
      <c r="EE58" s="11"/>
      <c r="EF58" s="11"/>
      <c r="EG58" s="11"/>
      <c r="EH58" t="s">
        <v>29</v>
      </c>
    </row>
    <row r="59" spans="2:138" x14ac:dyDescent="0.15">
      <c r="B59" s="30"/>
      <c r="C59" s="30"/>
      <c r="D59" s="43"/>
      <c r="E59" s="4"/>
      <c r="F59" s="4"/>
      <c r="G59" s="4"/>
      <c r="H59" s="30"/>
      <c r="I59" s="30"/>
      <c r="J59" s="30"/>
      <c r="K59" s="4"/>
      <c r="L59" s="4"/>
      <c r="M59" s="47">
        <f>SUM(O59:EF59)</f>
        <v>0</v>
      </c>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c r="DA59" s="11"/>
      <c r="DB59" s="11"/>
      <c r="DC59" s="11"/>
      <c r="DD59" s="11"/>
      <c r="DE59" s="11"/>
      <c r="DF59" s="11"/>
      <c r="DG59" s="11"/>
      <c r="DH59" s="11"/>
      <c r="DI59" s="11"/>
      <c r="DJ59" s="11"/>
      <c r="DK59" s="11"/>
      <c r="DL59" s="11"/>
      <c r="DM59" s="11"/>
      <c r="DN59" s="11"/>
      <c r="DO59" s="11"/>
      <c r="DP59" s="11"/>
      <c r="DQ59" s="11"/>
      <c r="DR59" s="11"/>
      <c r="DS59" s="11"/>
      <c r="DT59" s="11"/>
      <c r="DU59" s="11"/>
      <c r="DV59" s="11"/>
      <c r="DW59" s="11"/>
      <c r="DX59" s="11"/>
      <c r="DY59" s="11"/>
      <c r="DZ59" s="11"/>
      <c r="EA59" s="11"/>
      <c r="EB59" s="11"/>
      <c r="EC59" s="11"/>
      <c r="ED59" s="11"/>
      <c r="EE59" s="11"/>
      <c r="EF59" s="11"/>
      <c r="EG59" s="11"/>
      <c r="EH59" t="s">
        <v>29</v>
      </c>
    </row>
    <row r="60" spans="2:138" x14ac:dyDescent="0.15">
      <c r="B60" s="30"/>
      <c r="C60" s="30"/>
      <c r="D60" s="4"/>
      <c r="E60" s="4"/>
      <c r="F60" s="4"/>
      <c r="G60" s="4"/>
      <c r="H60" s="30"/>
      <c r="I60" s="30"/>
      <c r="J60" s="30"/>
      <c r="K60" s="4"/>
      <c r="L60" s="4"/>
      <c r="M60" s="47">
        <f>SUM(O60:EF60)</f>
        <v>0</v>
      </c>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s="11"/>
      <c r="DF60" s="11"/>
      <c r="DG60" s="11"/>
      <c r="DH60" s="11"/>
      <c r="DI60" s="11"/>
      <c r="DJ60" s="11"/>
      <c r="DK60" s="11"/>
      <c r="DL60" s="11"/>
      <c r="DM60" s="11"/>
      <c r="DN60" s="11"/>
      <c r="DO60" s="11"/>
      <c r="DP60" s="11"/>
      <c r="DQ60" s="11"/>
      <c r="DR60" s="11"/>
      <c r="DS60" s="11"/>
      <c r="DT60" s="11"/>
      <c r="DU60" s="11"/>
      <c r="DV60" s="11"/>
      <c r="DW60" s="11"/>
      <c r="DX60" s="11"/>
      <c r="DY60" s="11"/>
      <c r="DZ60" s="11"/>
      <c r="EA60" s="11"/>
      <c r="EB60" s="11"/>
      <c r="EC60" s="11"/>
      <c r="ED60" s="11"/>
      <c r="EE60" s="11"/>
      <c r="EF60" s="11"/>
      <c r="EG60" s="11"/>
      <c r="EH60" t="s">
        <v>29</v>
      </c>
    </row>
    <row r="61" spans="2:138" x14ac:dyDescent="0.15">
      <c r="B61" s="30"/>
      <c r="C61" s="30"/>
      <c r="D61" s="4"/>
      <c r="E61" s="4"/>
      <c r="F61" s="4"/>
      <c r="G61" s="4"/>
      <c r="H61" s="30"/>
      <c r="I61" s="30"/>
      <c r="J61" s="30"/>
      <c r="K61" s="4"/>
      <c r="L61" s="4"/>
      <c r="M61" s="47">
        <f>SUM(O61:EF61)</f>
        <v>0</v>
      </c>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c r="DA61" s="11"/>
      <c r="DB61" s="11"/>
      <c r="DC61" s="11"/>
      <c r="DD61" s="11"/>
      <c r="DE61" s="11"/>
      <c r="DF61" s="11"/>
      <c r="DG61" s="11"/>
      <c r="DH61" s="11"/>
      <c r="DI61" s="11"/>
      <c r="DJ61" s="11"/>
      <c r="DK61" s="11"/>
      <c r="DL61" s="11"/>
      <c r="DM61" s="11"/>
      <c r="DN61" s="11"/>
      <c r="DO61" s="11"/>
      <c r="DP61" s="11"/>
      <c r="DQ61" s="11"/>
      <c r="DR61" s="11"/>
      <c r="DS61" s="11"/>
      <c r="DT61" s="11"/>
      <c r="DU61" s="11"/>
      <c r="DV61" s="11"/>
      <c r="DW61" s="11"/>
      <c r="DX61" s="11"/>
      <c r="DY61" s="11"/>
      <c r="DZ61" s="11"/>
      <c r="EA61" s="11"/>
      <c r="EB61" s="11"/>
      <c r="EC61" s="11"/>
      <c r="ED61" s="11"/>
      <c r="EE61" s="11"/>
      <c r="EF61" s="11"/>
      <c r="EG61" s="11"/>
      <c r="EH61" t="s">
        <v>29</v>
      </c>
    </row>
    <row r="62" spans="2:138" x14ac:dyDescent="0.15">
      <c r="B62" s="30"/>
      <c r="C62" s="30"/>
      <c r="D62" s="4"/>
      <c r="E62" s="4"/>
      <c r="F62" s="4"/>
      <c r="G62" s="4"/>
      <c r="H62" s="30"/>
      <c r="I62" s="30"/>
      <c r="J62" s="30"/>
      <c r="K62" s="4"/>
      <c r="L62" s="4"/>
      <c r="M62" s="47">
        <f>SUM(O62:EF62)</f>
        <v>0</v>
      </c>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s="11"/>
      <c r="DF62" s="11"/>
      <c r="DG62" s="11"/>
      <c r="DH62" s="11"/>
      <c r="DI62" s="11"/>
      <c r="DJ62" s="11"/>
      <c r="DK62" s="11"/>
      <c r="DL62" s="11"/>
      <c r="DM62" s="11"/>
      <c r="DN62" s="11"/>
      <c r="DO62" s="11"/>
      <c r="DP62" s="11"/>
      <c r="DQ62" s="11"/>
      <c r="DR62" s="11"/>
      <c r="DS62" s="11"/>
      <c r="DT62" s="11"/>
      <c r="DU62" s="11"/>
      <c r="DV62" s="11"/>
      <c r="DW62" s="11"/>
      <c r="DX62" s="11"/>
      <c r="DY62" s="11"/>
      <c r="DZ62" s="11"/>
      <c r="EA62" s="11"/>
      <c r="EB62" s="11"/>
      <c r="EC62" s="11"/>
      <c r="ED62" s="11"/>
      <c r="EE62" s="11"/>
      <c r="EF62" s="11"/>
      <c r="EG62" s="11"/>
      <c r="EH62" t="s">
        <v>29</v>
      </c>
    </row>
    <row r="63" spans="2:138" x14ac:dyDescent="0.15">
      <c r="B63" s="30"/>
      <c r="C63" s="30"/>
      <c r="D63" s="4"/>
      <c r="E63" s="4"/>
      <c r="F63" s="4"/>
      <c r="G63" s="4"/>
      <c r="H63" s="30"/>
      <c r="I63" s="30"/>
      <c r="J63" s="30"/>
      <c r="K63" s="4"/>
      <c r="L63" s="4"/>
      <c r="M63" s="47">
        <f>SUM(O63:EF63)</f>
        <v>0</v>
      </c>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t="s">
        <v>29</v>
      </c>
    </row>
    <row r="64" spans="2:138" x14ac:dyDescent="0.15">
      <c r="B64" s="30"/>
      <c r="C64" s="30"/>
      <c r="D64" s="4"/>
      <c r="E64" s="4"/>
      <c r="F64" s="4"/>
      <c r="G64" s="4"/>
      <c r="H64" s="30"/>
      <c r="I64" s="30"/>
      <c r="J64" s="30"/>
      <c r="K64" s="4"/>
      <c r="L64" s="4"/>
      <c r="M64" s="47">
        <f>SUM(O64:EF64)</f>
        <v>0</v>
      </c>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c r="DA64" s="11"/>
      <c r="DB64" s="11"/>
      <c r="DC64" s="11"/>
      <c r="DD64" s="11"/>
      <c r="DE64" s="11"/>
      <c r="DF64" s="11"/>
      <c r="DG64" s="11"/>
      <c r="DH64" s="11"/>
      <c r="DI64" s="11"/>
      <c r="DJ64" s="11"/>
      <c r="DK64" s="11"/>
      <c r="DL64" s="11"/>
      <c r="DM64" s="11"/>
      <c r="DN64" s="11"/>
      <c r="DO64" s="11"/>
      <c r="DP64" s="11"/>
      <c r="DQ64" s="11"/>
      <c r="DR64" s="11"/>
      <c r="DS64" s="11"/>
      <c r="DT64" s="11"/>
      <c r="DU64" s="11"/>
      <c r="DV64" s="11"/>
      <c r="DW64" s="11"/>
      <c r="DX64" s="11"/>
      <c r="DY64" s="11"/>
      <c r="DZ64" s="11"/>
      <c r="EA64" s="11"/>
      <c r="EB64" s="11"/>
      <c r="EC64" s="11"/>
      <c r="ED64" s="11"/>
      <c r="EE64" s="11"/>
      <c r="EF64" s="11"/>
      <c r="EG64" s="11"/>
      <c r="EH64" t="s">
        <v>29</v>
      </c>
    </row>
    <row r="65" spans="2:138" x14ac:dyDescent="0.15">
      <c r="B65" s="31"/>
      <c r="C65" s="31"/>
      <c r="D65" s="5"/>
      <c r="E65" s="5"/>
      <c r="F65" s="5"/>
      <c r="G65" s="5"/>
      <c r="H65" s="31"/>
      <c r="I65" s="31"/>
      <c r="J65" s="31"/>
      <c r="K65" s="5"/>
      <c r="L65" s="5"/>
      <c r="M65" s="49">
        <f>SUM(O65:EF65)</f>
        <v>0</v>
      </c>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2"/>
      <c r="BU65" s="12"/>
      <c r="BV65" s="12"/>
      <c r="BW65" s="12"/>
      <c r="BX65" s="12"/>
      <c r="BY65" s="12"/>
      <c r="BZ65" s="12"/>
      <c r="CA65" s="12"/>
      <c r="CB65" s="12"/>
      <c r="CC65" s="12"/>
      <c r="CD65" s="12"/>
      <c r="CE65" s="12"/>
      <c r="CF65" s="12"/>
      <c r="CG65" s="12"/>
      <c r="CH65" s="12"/>
      <c r="CI65" s="12"/>
      <c r="CJ65" s="12"/>
      <c r="CK65" s="12"/>
      <c r="CL65" s="12"/>
      <c r="CM65" s="12"/>
      <c r="CN65" s="12"/>
      <c r="CO65" s="12"/>
      <c r="CP65" s="12"/>
      <c r="CQ65" s="12"/>
      <c r="CR65" s="12"/>
      <c r="CS65" s="12"/>
      <c r="CT65" s="12"/>
      <c r="CU65" s="12"/>
      <c r="CV65" s="12"/>
      <c r="CW65" s="12"/>
      <c r="CX65" s="12"/>
      <c r="CY65" s="12"/>
      <c r="CZ65" s="12"/>
      <c r="DA65" s="12"/>
      <c r="DB65" s="12"/>
      <c r="DC65" s="12"/>
      <c r="DD65" s="12"/>
      <c r="DE65" s="12"/>
      <c r="DF65" s="12"/>
      <c r="DG65" s="12"/>
      <c r="DH65" s="12"/>
      <c r="DI65" s="12"/>
      <c r="DJ65" s="12"/>
      <c r="DK65" s="12"/>
      <c r="DL65" s="12"/>
      <c r="DM65" s="12"/>
      <c r="DN65" s="12"/>
      <c r="DO65" s="12"/>
      <c r="DP65" s="12"/>
      <c r="DQ65" s="12"/>
      <c r="DR65" s="12"/>
      <c r="DS65" s="12"/>
      <c r="DT65" s="12"/>
      <c r="DU65" s="12"/>
      <c r="DV65" s="12"/>
      <c r="DW65" s="12"/>
      <c r="DX65" s="12"/>
      <c r="DY65" s="12"/>
      <c r="DZ65" s="12"/>
      <c r="EA65" s="12"/>
      <c r="EB65" s="12"/>
      <c r="EC65" s="12"/>
      <c r="ED65" s="12"/>
      <c r="EE65" s="12"/>
      <c r="EF65" s="12"/>
      <c r="EG65" s="12"/>
      <c r="EH65" t="s">
        <v>29</v>
      </c>
    </row>
    <row r="66" spans="2:138" x14ac:dyDescent="0.15">
      <c r="M66" s="45">
        <f>SUM(O66:EF66)</f>
        <v>120</v>
      </c>
      <c r="O66" s="14">
        <f t="shared" ref="O66:AT66" si="58">SUM(O13:O65)</f>
        <v>0</v>
      </c>
      <c r="P66" s="14">
        <f t="shared" si="58"/>
        <v>0</v>
      </c>
      <c r="Q66" s="14">
        <f t="shared" si="58"/>
        <v>0</v>
      </c>
      <c r="R66" s="14">
        <f t="shared" si="58"/>
        <v>0</v>
      </c>
      <c r="S66" s="14">
        <f t="shared" si="58"/>
        <v>0</v>
      </c>
      <c r="T66" s="14">
        <f t="shared" si="58"/>
        <v>0</v>
      </c>
      <c r="U66" s="14">
        <f t="shared" si="58"/>
        <v>0</v>
      </c>
      <c r="V66" s="14">
        <f t="shared" si="58"/>
        <v>0</v>
      </c>
      <c r="W66" s="14">
        <f t="shared" si="58"/>
        <v>0</v>
      </c>
      <c r="X66" s="14">
        <f t="shared" si="58"/>
        <v>0</v>
      </c>
      <c r="Y66" s="14">
        <f t="shared" si="58"/>
        <v>0</v>
      </c>
      <c r="Z66" s="14">
        <f t="shared" si="58"/>
        <v>0</v>
      </c>
      <c r="AA66" s="14">
        <f t="shared" si="58"/>
        <v>0</v>
      </c>
      <c r="AB66" s="14">
        <f t="shared" si="58"/>
        <v>0</v>
      </c>
      <c r="AC66" s="14">
        <f t="shared" si="58"/>
        <v>0</v>
      </c>
      <c r="AD66" s="14">
        <f t="shared" si="58"/>
        <v>0</v>
      </c>
      <c r="AE66" s="14">
        <f t="shared" si="58"/>
        <v>0</v>
      </c>
      <c r="AF66" s="14">
        <f t="shared" si="58"/>
        <v>0</v>
      </c>
      <c r="AG66" s="14">
        <f t="shared" si="58"/>
        <v>0</v>
      </c>
      <c r="AH66" s="14">
        <f t="shared" si="58"/>
        <v>0</v>
      </c>
      <c r="AI66" s="14">
        <f t="shared" si="58"/>
        <v>0</v>
      </c>
      <c r="AJ66" s="14">
        <f t="shared" si="58"/>
        <v>0</v>
      </c>
      <c r="AK66" s="14">
        <f t="shared" si="58"/>
        <v>0</v>
      </c>
      <c r="AL66" s="14">
        <f t="shared" si="58"/>
        <v>0</v>
      </c>
      <c r="AM66" s="14">
        <f t="shared" si="58"/>
        <v>0</v>
      </c>
      <c r="AN66" s="14">
        <f t="shared" si="58"/>
        <v>16.5</v>
      </c>
      <c r="AO66" s="14">
        <f t="shared" si="58"/>
        <v>1.5</v>
      </c>
      <c r="AP66" s="14">
        <f t="shared" si="58"/>
        <v>0</v>
      </c>
      <c r="AQ66" s="14">
        <f t="shared" si="58"/>
        <v>1.5</v>
      </c>
      <c r="AR66" s="14">
        <f t="shared" si="58"/>
        <v>0</v>
      </c>
      <c r="AS66" s="14">
        <f t="shared" si="58"/>
        <v>1</v>
      </c>
      <c r="AT66" s="14">
        <f t="shared" si="58"/>
        <v>0</v>
      </c>
      <c r="AU66" s="14">
        <f t="shared" ref="AU66:BZ66" si="59">SUM(AU13:AU65)</f>
        <v>0</v>
      </c>
      <c r="AV66" s="14">
        <f t="shared" si="59"/>
        <v>0</v>
      </c>
      <c r="AW66" s="14">
        <f t="shared" si="59"/>
        <v>0</v>
      </c>
      <c r="AX66" s="14">
        <f t="shared" si="59"/>
        <v>1</v>
      </c>
      <c r="AY66" s="14">
        <f t="shared" si="59"/>
        <v>2</v>
      </c>
      <c r="AZ66" s="14">
        <f t="shared" si="59"/>
        <v>13</v>
      </c>
      <c r="BA66" s="14">
        <f t="shared" si="59"/>
        <v>3.5</v>
      </c>
      <c r="BB66" s="14">
        <f t="shared" si="59"/>
        <v>0</v>
      </c>
      <c r="BC66" s="14">
        <f t="shared" si="59"/>
        <v>0</v>
      </c>
      <c r="BD66" s="14">
        <f t="shared" si="59"/>
        <v>0</v>
      </c>
      <c r="BE66" s="14">
        <f t="shared" si="59"/>
        <v>0</v>
      </c>
      <c r="BF66" s="14">
        <f t="shared" si="59"/>
        <v>10.5</v>
      </c>
      <c r="BG66" s="14">
        <f t="shared" si="59"/>
        <v>6</v>
      </c>
      <c r="BH66" s="14">
        <f t="shared" si="59"/>
        <v>7</v>
      </c>
      <c r="BI66" s="14">
        <f t="shared" si="59"/>
        <v>0.5</v>
      </c>
      <c r="BJ66" s="14">
        <f t="shared" si="59"/>
        <v>1</v>
      </c>
      <c r="BK66" s="14">
        <f t="shared" si="59"/>
        <v>0</v>
      </c>
      <c r="BL66" s="14">
        <f t="shared" si="59"/>
        <v>0</v>
      </c>
      <c r="BM66" s="14">
        <f t="shared" si="59"/>
        <v>6</v>
      </c>
      <c r="BN66" s="14">
        <f t="shared" si="59"/>
        <v>0</v>
      </c>
      <c r="BO66" s="14">
        <f t="shared" si="59"/>
        <v>0</v>
      </c>
      <c r="BP66" s="14">
        <f t="shared" si="59"/>
        <v>2</v>
      </c>
      <c r="BQ66" s="14">
        <f t="shared" si="59"/>
        <v>1</v>
      </c>
      <c r="BR66" s="14">
        <f t="shared" si="59"/>
        <v>1</v>
      </c>
      <c r="BS66" s="14">
        <f t="shared" si="59"/>
        <v>1</v>
      </c>
      <c r="BT66" s="14">
        <f t="shared" si="59"/>
        <v>0</v>
      </c>
      <c r="BU66" s="14">
        <f t="shared" si="59"/>
        <v>2</v>
      </c>
      <c r="BV66" s="14">
        <f t="shared" si="59"/>
        <v>12</v>
      </c>
      <c r="BW66" s="14">
        <f t="shared" si="59"/>
        <v>0</v>
      </c>
      <c r="BX66" s="14">
        <f t="shared" si="59"/>
        <v>0</v>
      </c>
      <c r="BY66" s="14">
        <f t="shared" si="59"/>
        <v>1.5</v>
      </c>
      <c r="BZ66" s="14">
        <f t="shared" si="59"/>
        <v>0</v>
      </c>
      <c r="CA66" s="14">
        <f t="shared" ref="CA66:DC66" si="60">SUM(CA13:CA65)</f>
        <v>8.5</v>
      </c>
      <c r="CB66" s="14">
        <f t="shared" si="60"/>
        <v>0</v>
      </c>
      <c r="CC66" s="14">
        <f t="shared" si="60"/>
        <v>0.5</v>
      </c>
      <c r="CD66" s="14">
        <f t="shared" si="60"/>
        <v>0</v>
      </c>
      <c r="CE66" s="14">
        <f t="shared" si="60"/>
        <v>0</v>
      </c>
      <c r="CF66" s="14">
        <f t="shared" si="60"/>
        <v>0</v>
      </c>
      <c r="CG66" s="14">
        <f t="shared" si="60"/>
        <v>0</v>
      </c>
      <c r="CH66" s="14">
        <f t="shared" si="60"/>
        <v>0</v>
      </c>
      <c r="CI66" s="14">
        <f t="shared" si="60"/>
        <v>0</v>
      </c>
      <c r="CJ66" s="14">
        <f t="shared" si="60"/>
        <v>0</v>
      </c>
      <c r="CK66" s="14">
        <f t="shared" si="60"/>
        <v>0</v>
      </c>
      <c r="CL66" s="14">
        <f t="shared" si="60"/>
        <v>0</v>
      </c>
      <c r="CM66" s="14">
        <f t="shared" si="60"/>
        <v>2</v>
      </c>
      <c r="CN66" s="14">
        <f t="shared" si="60"/>
        <v>2.5</v>
      </c>
      <c r="CO66" s="14">
        <f t="shared" si="60"/>
        <v>8</v>
      </c>
      <c r="CP66" s="14">
        <f t="shared" si="60"/>
        <v>7</v>
      </c>
      <c r="CQ66" s="14">
        <f t="shared" si="60"/>
        <v>0</v>
      </c>
      <c r="CR66" s="14">
        <f t="shared" si="60"/>
        <v>0</v>
      </c>
      <c r="CS66" s="14">
        <f t="shared" si="60"/>
        <v>0</v>
      </c>
      <c r="CT66" s="14">
        <f t="shared" si="60"/>
        <v>0</v>
      </c>
      <c r="CU66" s="14">
        <f t="shared" si="60"/>
        <v>0</v>
      </c>
      <c r="CV66" s="14">
        <f t="shared" si="60"/>
        <v>0</v>
      </c>
      <c r="CW66" s="14">
        <f t="shared" si="60"/>
        <v>0</v>
      </c>
      <c r="CX66" s="14">
        <f t="shared" si="60"/>
        <v>0</v>
      </c>
      <c r="CY66" s="14">
        <f t="shared" si="60"/>
        <v>0</v>
      </c>
      <c r="CZ66" s="14">
        <f t="shared" si="60"/>
        <v>0</v>
      </c>
      <c r="DA66" s="14">
        <f t="shared" si="60"/>
        <v>0</v>
      </c>
      <c r="DB66" s="14">
        <f t="shared" si="60"/>
        <v>0</v>
      </c>
      <c r="DC66" s="14">
        <f t="shared" si="60"/>
        <v>0</v>
      </c>
      <c r="DD66" s="14">
        <f t="shared" ref="DD66:DF66" si="61">SUM(DD13:DD65)</f>
        <v>0</v>
      </c>
      <c r="DE66" s="14">
        <f t="shared" si="61"/>
        <v>0</v>
      </c>
      <c r="DF66" s="14">
        <f t="shared" si="61"/>
        <v>0</v>
      </c>
      <c r="DG66" s="14">
        <f t="shared" ref="DG66:EB66" si="62">SUM(DG13:DG65)</f>
        <v>0</v>
      </c>
      <c r="DH66" s="14">
        <f t="shared" si="62"/>
        <v>0</v>
      </c>
      <c r="DI66" s="14">
        <f t="shared" si="62"/>
        <v>0</v>
      </c>
      <c r="DJ66" s="14">
        <f t="shared" si="62"/>
        <v>0</v>
      </c>
      <c r="DK66" s="14">
        <f t="shared" si="62"/>
        <v>0</v>
      </c>
      <c r="DL66" s="14">
        <f t="shared" si="62"/>
        <v>0</v>
      </c>
      <c r="DM66" s="14">
        <f t="shared" si="62"/>
        <v>0</v>
      </c>
      <c r="DN66" s="14">
        <f t="shared" si="62"/>
        <v>0</v>
      </c>
      <c r="DO66" s="14">
        <f t="shared" si="62"/>
        <v>0</v>
      </c>
      <c r="DP66" s="14">
        <f t="shared" si="62"/>
        <v>0</v>
      </c>
      <c r="DQ66" s="14">
        <f t="shared" si="62"/>
        <v>0</v>
      </c>
      <c r="DR66" s="14">
        <f t="shared" si="62"/>
        <v>0</v>
      </c>
      <c r="DS66" s="14">
        <f t="shared" si="62"/>
        <v>0</v>
      </c>
      <c r="DT66" s="14">
        <f t="shared" si="62"/>
        <v>0</v>
      </c>
      <c r="DU66" s="14">
        <f t="shared" si="62"/>
        <v>0</v>
      </c>
      <c r="DV66" s="14">
        <f t="shared" si="62"/>
        <v>0</v>
      </c>
      <c r="DW66" s="14">
        <f t="shared" si="62"/>
        <v>0</v>
      </c>
      <c r="DX66" s="14">
        <f t="shared" si="62"/>
        <v>0</v>
      </c>
      <c r="DY66" s="14">
        <f t="shared" si="62"/>
        <v>0</v>
      </c>
      <c r="DZ66" s="14">
        <f t="shared" si="62"/>
        <v>0</v>
      </c>
      <c r="EA66" s="14">
        <f t="shared" si="62"/>
        <v>0</v>
      </c>
      <c r="EB66" s="14">
        <f t="shared" si="62"/>
        <v>0</v>
      </c>
      <c r="EC66" s="14">
        <f t="shared" ref="EC66:EF66" si="63">SUM(EC13:EC65)</f>
        <v>0</v>
      </c>
      <c r="ED66" s="14">
        <f t="shared" si="63"/>
        <v>0</v>
      </c>
      <c r="EE66" s="14">
        <f t="shared" si="63"/>
        <v>0</v>
      </c>
      <c r="EF66" s="14">
        <f t="shared" si="63"/>
        <v>0</v>
      </c>
      <c r="EG66" s="14">
        <f t="shared" ref="EG66" si="64">SUM(EG13:EG65)</f>
        <v>0</v>
      </c>
      <c r="EH66" t="s">
        <v>29</v>
      </c>
    </row>
    <row r="67" spans="2:138" x14ac:dyDescent="0.15">
      <c r="O67" s="8">
        <v>6</v>
      </c>
      <c r="EH67" t="s">
        <v>29</v>
      </c>
    </row>
    <row r="68" spans="2:138" x14ac:dyDescent="0.15">
      <c r="E68" s="15"/>
      <c r="I68" s="8">
        <v>1.5</v>
      </c>
      <c r="EH68" t="s">
        <v>29</v>
      </c>
    </row>
    <row r="69" spans="2:138" x14ac:dyDescent="0.15">
      <c r="I69" s="8">
        <v>1</v>
      </c>
      <c r="EH69" t="s">
        <v>29</v>
      </c>
    </row>
    <row r="70" spans="2:138" x14ac:dyDescent="0.15">
      <c r="I70" s="8">
        <v>1</v>
      </c>
    </row>
    <row r="73" spans="2:138" x14ac:dyDescent="0.15">
      <c r="O73" s="8">
        <v>6</v>
      </c>
      <c r="P73" s="8">
        <v>6</v>
      </c>
      <c r="Q73" s="8">
        <v>7</v>
      </c>
    </row>
    <row r="74" spans="2:138" x14ac:dyDescent="0.15">
      <c r="O74" s="8">
        <v>10</v>
      </c>
      <c r="P74" s="8">
        <v>12</v>
      </c>
      <c r="Q74" s="8">
        <v>10</v>
      </c>
    </row>
    <row r="81" spans="15:137" x14ac:dyDescent="0.15">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row>
    <row r="84" spans="15:137" x14ac:dyDescent="0.15">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row>
    <row r="85" spans="15:137" x14ac:dyDescent="0.1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row>
    <row r="86" spans="15:137" x14ac:dyDescent="0.15">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row>
    <row r="87" spans="15:137" x14ac:dyDescent="0.15">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row>
    <row r="88" spans="15:137" x14ac:dyDescent="0.15">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row>
    <row r="89" spans="15:137" x14ac:dyDescent="0.15">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row>
    <row r="90" spans="15:137" x14ac:dyDescent="0.15">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row>
    <row r="91" spans="15:137" x14ac:dyDescent="0.15">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row>
    <row r="93" spans="15:137" x14ac:dyDescent="0.15">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row>
    <row r="94" spans="15:137" x14ac:dyDescent="0.15">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row>
  </sheetData>
  <autoFilter ref="B12:EK14">
    <filterColumn colId="0" showButton="0"/>
  </autoFilter>
  <mergeCells count="1">
    <mergeCell ref="B12:C12"/>
  </mergeCells>
  <phoneticPr fontId="1"/>
  <conditionalFormatting sqref="O64:BN65 O11:BF12 O47:DC49 O26:DC27 O13:DC19 O41:DC44 O21:DC22 EC11:EF65">
    <cfRule type="expression" dxfId="173" priority="206">
      <formula>O$9="祝"</formula>
    </cfRule>
    <cfRule type="expression" dxfId="172" priority="207">
      <formula>O$12="日"</formula>
    </cfRule>
    <cfRule type="expression" dxfId="171" priority="208">
      <formula>O$12="土"</formula>
    </cfRule>
  </conditionalFormatting>
  <conditionalFormatting sqref="O11:BF11 EC11:EF11">
    <cfRule type="expression" dxfId="170" priority="205">
      <formula>O$11=TODAY()</formula>
    </cfRule>
  </conditionalFormatting>
  <conditionalFormatting sqref="O50:BN63">
    <cfRule type="expression" dxfId="169" priority="202">
      <formula>O$9="祝"</formula>
    </cfRule>
    <cfRule type="expression" dxfId="168" priority="203">
      <formula>O$12="日"</formula>
    </cfRule>
    <cfRule type="expression" dxfId="167" priority="204">
      <formula>O$12="土"</formula>
    </cfRule>
  </conditionalFormatting>
  <conditionalFormatting sqref="BO64:DC65">
    <cfRule type="expression" dxfId="166" priority="199">
      <formula>BO$9="祝"</formula>
    </cfRule>
    <cfRule type="expression" dxfId="165" priority="200">
      <formula>BO$12="日"</formula>
    </cfRule>
    <cfRule type="expression" dxfId="164" priority="201">
      <formula>BO$12="土"</formula>
    </cfRule>
  </conditionalFormatting>
  <conditionalFormatting sqref="BO50:DC63">
    <cfRule type="expression" dxfId="163" priority="195">
      <formula>BO$9="祝"</formula>
    </cfRule>
    <cfRule type="expression" dxfId="162" priority="196">
      <formula>BO$12="日"</formula>
    </cfRule>
    <cfRule type="expression" dxfId="161" priority="197">
      <formula>BO$12="土"</formula>
    </cfRule>
  </conditionalFormatting>
  <conditionalFormatting sqref="BG11:DB12">
    <cfRule type="expression" dxfId="160" priority="192">
      <formula>BG$9="祝"</formula>
    </cfRule>
    <cfRule type="expression" dxfId="159" priority="193">
      <formula>BG$12="日"</formula>
    </cfRule>
    <cfRule type="expression" dxfId="158" priority="194">
      <formula>BG$12="土"</formula>
    </cfRule>
  </conditionalFormatting>
  <conditionalFormatting sqref="BG11:DB11">
    <cfRule type="expression" dxfId="157" priority="191">
      <formula>BG$11=TODAY()</formula>
    </cfRule>
  </conditionalFormatting>
  <conditionalFormatting sqref="O45:DC45">
    <cfRule type="expression" dxfId="156" priority="187">
      <formula>O$9="祝"</formula>
    </cfRule>
    <cfRule type="expression" dxfId="155" priority="188">
      <formula>O$12="日"</formula>
    </cfRule>
    <cfRule type="expression" dxfId="154" priority="189">
      <formula>O$12="土"</formula>
    </cfRule>
  </conditionalFormatting>
  <conditionalFormatting sqref="O46:AM46 AP46:DC46">
    <cfRule type="expression" dxfId="153" priority="180">
      <formula>O$9="祝"</formula>
    </cfRule>
    <cfRule type="expression" dxfId="152" priority="181">
      <formula>O$12="日"</formula>
    </cfRule>
    <cfRule type="expression" dxfId="151" priority="182">
      <formula>O$12="土"</formula>
    </cfRule>
  </conditionalFormatting>
  <conditionalFormatting sqref="O25:DC25">
    <cfRule type="expression" dxfId="150" priority="169">
      <formula>O$9="祝"</formula>
    </cfRule>
    <cfRule type="expression" dxfId="149" priority="170">
      <formula>O$12="日"</formula>
    </cfRule>
    <cfRule type="expression" dxfId="148" priority="171">
      <formula>O$12="土"</formula>
    </cfRule>
  </conditionalFormatting>
  <conditionalFormatting sqref="O40:DC40">
    <cfRule type="expression" dxfId="147" priority="165">
      <formula>O$9="祝"</formula>
    </cfRule>
    <cfRule type="expression" dxfId="146" priority="166">
      <formula>O$12="日"</formula>
    </cfRule>
    <cfRule type="expression" dxfId="145" priority="167">
      <formula>O$12="土"</formula>
    </cfRule>
  </conditionalFormatting>
  <conditionalFormatting sqref="O28:DC38">
    <cfRule type="expression" dxfId="144" priority="161">
      <formula>O$9="祝"</formula>
    </cfRule>
    <cfRule type="expression" dxfId="143" priority="162">
      <formula>O$12="日"</formula>
    </cfRule>
    <cfRule type="expression" dxfId="142" priority="163">
      <formula>O$12="土"</formula>
    </cfRule>
  </conditionalFormatting>
  <conditionalFormatting sqref="AO46">
    <cfRule type="expression" dxfId="141" priority="148">
      <formula>AO$9="祝"</formula>
    </cfRule>
    <cfRule type="expression" dxfId="140" priority="149">
      <formula>AO$12="日"</formula>
    </cfRule>
    <cfRule type="expression" dxfId="139" priority="150">
      <formula>AO$12="土"</formula>
    </cfRule>
  </conditionalFormatting>
  <conditionalFormatting sqref="O23:DC23">
    <cfRule type="expression" dxfId="138" priority="145">
      <formula>O$9="祝"</formula>
    </cfRule>
    <cfRule type="expression" dxfId="137" priority="146">
      <formula>O$12="日"</formula>
    </cfRule>
    <cfRule type="expression" dxfId="136" priority="147">
      <formula>O$12="土"</formula>
    </cfRule>
  </conditionalFormatting>
  <conditionalFormatting sqref="AN46">
    <cfRule type="expression" dxfId="135" priority="141">
      <formula>AN$9="祝"</formula>
    </cfRule>
    <cfRule type="expression" dxfId="134" priority="142">
      <formula>AN$12="日"</formula>
    </cfRule>
    <cfRule type="expression" dxfId="133" priority="143">
      <formula>AN$12="土"</formula>
    </cfRule>
  </conditionalFormatting>
  <conditionalFormatting sqref="O20:DC20">
    <cfRule type="expression" dxfId="132" priority="138">
      <formula>O$9="祝"</formula>
    </cfRule>
    <cfRule type="expression" dxfId="131" priority="139">
      <formula>O$12="日"</formula>
    </cfRule>
    <cfRule type="expression" dxfId="130" priority="140">
      <formula>O$12="土"</formula>
    </cfRule>
  </conditionalFormatting>
  <conditionalFormatting sqref="O24:DC24">
    <cfRule type="expression" dxfId="129" priority="134">
      <formula>O$9="祝"</formula>
    </cfRule>
    <cfRule type="expression" dxfId="128" priority="135">
      <formula>O$12="日"</formula>
    </cfRule>
    <cfRule type="expression" dxfId="127" priority="136">
      <formula>O$12="土"</formula>
    </cfRule>
  </conditionalFormatting>
  <conditionalFormatting sqref="O39:DC39">
    <cfRule type="expression" dxfId="126" priority="129">
      <formula>O$9="祝"</formula>
    </cfRule>
    <cfRule type="expression" dxfId="125" priority="130">
      <formula>O$12="日"</formula>
    </cfRule>
    <cfRule type="expression" dxfId="124" priority="131">
      <formula>O$12="土"</formula>
    </cfRule>
  </conditionalFormatting>
  <conditionalFormatting sqref="I13:M65">
    <cfRule type="expression" dxfId="123" priority="120">
      <formula>$J13="対応中"</formula>
    </cfRule>
    <cfRule type="expression" dxfId="122" priority="190">
      <formula>$J13="完了"</formula>
    </cfRule>
  </conditionalFormatting>
  <conditionalFormatting sqref="DD64:DF65 DD21:DF22 DD41:DF44 DD13:DF19 DD26:DF27 DD47:DF49">
    <cfRule type="expression" dxfId="121" priority="117">
      <formula>DD$9="祝"</formula>
    </cfRule>
    <cfRule type="expression" dxfId="120" priority="118">
      <formula>DD$12="日"</formula>
    </cfRule>
    <cfRule type="expression" dxfId="119" priority="119">
      <formula>DD$12="土"</formula>
    </cfRule>
  </conditionalFormatting>
  <conditionalFormatting sqref="DD50:DF63">
    <cfRule type="expression" dxfId="118" priority="114">
      <formula>DD$9="祝"</formula>
    </cfRule>
    <cfRule type="expression" dxfId="117" priority="115">
      <formula>DD$12="日"</formula>
    </cfRule>
    <cfRule type="expression" dxfId="116" priority="116">
      <formula>DD$12="土"</formula>
    </cfRule>
  </conditionalFormatting>
  <conditionalFormatting sqref="DD45:DF45">
    <cfRule type="expression" dxfId="115" priority="107">
      <formula>DD$9="祝"</formula>
    </cfRule>
    <cfRule type="expression" dxfId="114" priority="108">
      <formula>DD$12="日"</formula>
    </cfRule>
    <cfRule type="expression" dxfId="113" priority="109">
      <formula>DD$12="土"</formula>
    </cfRule>
  </conditionalFormatting>
  <conditionalFormatting sqref="DD46:DF46">
    <cfRule type="expression" dxfId="112" priority="104">
      <formula>DD$9="祝"</formula>
    </cfRule>
    <cfRule type="expression" dxfId="111" priority="105">
      <formula>DD$12="日"</formula>
    </cfRule>
    <cfRule type="expression" dxfId="110" priority="106">
      <formula>DD$12="土"</formula>
    </cfRule>
  </conditionalFormatting>
  <conditionalFormatting sqref="DD25:DF25">
    <cfRule type="expression" dxfId="109" priority="101">
      <formula>DD$9="祝"</formula>
    </cfRule>
    <cfRule type="expression" dxfId="108" priority="102">
      <formula>DD$12="日"</formula>
    </cfRule>
    <cfRule type="expression" dxfId="107" priority="103">
      <formula>DD$12="土"</formula>
    </cfRule>
  </conditionalFormatting>
  <conditionalFormatting sqref="DD40:DF40">
    <cfRule type="expression" dxfId="106" priority="98">
      <formula>DD$9="祝"</formula>
    </cfRule>
    <cfRule type="expression" dxfId="105" priority="99">
      <formula>DD$12="日"</formula>
    </cfRule>
    <cfRule type="expression" dxfId="104" priority="100">
      <formula>DD$12="土"</formula>
    </cfRule>
  </conditionalFormatting>
  <conditionalFormatting sqref="DD28:DF38">
    <cfRule type="expression" dxfId="103" priority="95">
      <formula>DD$9="祝"</formula>
    </cfRule>
    <cfRule type="expression" dxfId="102" priority="96">
      <formula>DD$12="日"</formula>
    </cfRule>
    <cfRule type="expression" dxfId="101" priority="97">
      <formula>DD$12="土"</formula>
    </cfRule>
  </conditionalFormatting>
  <conditionalFormatting sqref="DD23:DF23">
    <cfRule type="expression" dxfId="100" priority="92">
      <formula>DD$9="祝"</formula>
    </cfRule>
    <cfRule type="expression" dxfId="99" priority="93">
      <formula>DD$12="日"</formula>
    </cfRule>
    <cfRule type="expression" dxfId="98" priority="94">
      <formula>DD$12="土"</formula>
    </cfRule>
  </conditionalFormatting>
  <conditionalFormatting sqref="DD20:DF20">
    <cfRule type="expression" dxfId="97" priority="89">
      <formula>DD$9="祝"</formula>
    </cfRule>
    <cfRule type="expression" dxfId="96" priority="90">
      <formula>DD$12="日"</formula>
    </cfRule>
    <cfRule type="expression" dxfId="95" priority="91">
      <formula>DD$12="土"</formula>
    </cfRule>
  </conditionalFormatting>
  <conditionalFormatting sqref="DD24:DF24">
    <cfRule type="expression" dxfId="94" priority="86">
      <formula>DD$9="祝"</formula>
    </cfRule>
    <cfRule type="expression" dxfId="93" priority="87">
      <formula>DD$12="日"</formula>
    </cfRule>
    <cfRule type="expression" dxfId="92" priority="88">
      <formula>DD$12="土"</formula>
    </cfRule>
  </conditionalFormatting>
  <conditionalFormatting sqref="DD39:DF39">
    <cfRule type="expression" dxfId="91" priority="83">
      <formula>DD$9="祝"</formula>
    </cfRule>
    <cfRule type="expression" dxfId="90" priority="84">
      <formula>DD$12="日"</formula>
    </cfRule>
    <cfRule type="expression" dxfId="89" priority="85">
      <formula>DD$12="土"</formula>
    </cfRule>
  </conditionalFormatting>
  <conditionalFormatting sqref="DC11:DF12">
    <cfRule type="expression" dxfId="88" priority="80">
      <formula>DC$9="祝"</formula>
    </cfRule>
    <cfRule type="expression" dxfId="87" priority="81">
      <formula>DC$12="日"</formula>
    </cfRule>
    <cfRule type="expression" dxfId="86" priority="82">
      <formula>DC$12="土"</formula>
    </cfRule>
  </conditionalFormatting>
  <conditionalFormatting sqref="DC11:DF11">
    <cfRule type="expression" dxfId="85" priority="79">
      <formula>DC$11=TODAY()</formula>
    </cfRule>
  </conditionalFormatting>
  <conditionalFormatting sqref="DG64:EB65 DG21:EB22 DG41:EB44 DG13:EB19 DG26:EB27 DG47:EB49">
    <cfRule type="expression" dxfId="84" priority="76">
      <formula>DG$9="祝"</formula>
    </cfRule>
    <cfRule type="expression" dxfId="83" priority="77">
      <formula>DG$12="日"</formula>
    </cfRule>
    <cfRule type="expression" dxfId="82" priority="78">
      <formula>DG$12="土"</formula>
    </cfRule>
  </conditionalFormatting>
  <conditionalFormatting sqref="DG50:EB63">
    <cfRule type="expression" dxfId="81" priority="73">
      <formula>DG$9="祝"</formula>
    </cfRule>
    <cfRule type="expression" dxfId="80" priority="74">
      <formula>DG$12="日"</formula>
    </cfRule>
    <cfRule type="expression" dxfId="79" priority="75">
      <formula>DG$12="土"</formula>
    </cfRule>
  </conditionalFormatting>
  <conditionalFormatting sqref="DG45:EB45">
    <cfRule type="expression" dxfId="78" priority="70">
      <formula>DG$9="祝"</formula>
    </cfRule>
    <cfRule type="expression" dxfId="77" priority="71">
      <formula>DG$12="日"</formula>
    </cfRule>
    <cfRule type="expression" dxfId="76" priority="72">
      <formula>DG$12="土"</formula>
    </cfRule>
  </conditionalFormatting>
  <conditionalFormatting sqref="DG46:EB46">
    <cfRule type="expression" dxfId="75" priority="67">
      <formula>DG$9="祝"</formula>
    </cfRule>
    <cfRule type="expression" dxfId="74" priority="68">
      <formula>DG$12="日"</formula>
    </cfRule>
    <cfRule type="expression" dxfId="73" priority="69">
      <formula>DG$12="土"</formula>
    </cfRule>
  </conditionalFormatting>
  <conditionalFormatting sqref="DG25:EB25">
    <cfRule type="expression" dxfId="72" priority="64">
      <formula>DG$9="祝"</formula>
    </cfRule>
    <cfRule type="expression" dxfId="71" priority="65">
      <formula>DG$12="日"</formula>
    </cfRule>
    <cfRule type="expression" dxfId="70" priority="66">
      <formula>DG$12="土"</formula>
    </cfRule>
  </conditionalFormatting>
  <conditionalFormatting sqref="DG40:EB40">
    <cfRule type="expression" dxfId="69" priority="61">
      <formula>DG$9="祝"</formula>
    </cfRule>
    <cfRule type="expression" dxfId="68" priority="62">
      <formula>DG$12="日"</formula>
    </cfRule>
    <cfRule type="expression" dxfId="67" priority="63">
      <formula>DG$12="土"</formula>
    </cfRule>
  </conditionalFormatting>
  <conditionalFormatting sqref="DG28:EB38">
    <cfRule type="expression" dxfId="66" priority="58">
      <formula>DG$9="祝"</formula>
    </cfRule>
    <cfRule type="expression" dxfId="65" priority="59">
      <formula>DG$12="日"</formula>
    </cfRule>
    <cfRule type="expression" dxfId="64" priority="60">
      <formula>DG$12="土"</formula>
    </cfRule>
  </conditionalFormatting>
  <conditionalFormatting sqref="DG23:EB23">
    <cfRule type="expression" dxfId="63" priority="55">
      <formula>DG$9="祝"</formula>
    </cfRule>
    <cfRule type="expression" dxfId="62" priority="56">
      <formula>DG$12="日"</formula>
    </cfRule>
    <cfRule type="expression" dxfId="61" priority="57">
      <formula>DG$12="土"</formula>
    </cfRule>
  </conditionalFormatting>
  <conditionalFormatting sqref="DG20:EB20">
    <cfRule type="expression" dxfId="60" priority="52">
      <formula>DG$9="祝"</formula>
    </cfRule>
    <cfRule type="expression" dxfId="59" priority="53">
      <formula>DG$12="日"</formula>
    </cfRule>
    <cfRule type="expression" dxfId="58" priority="54">
      <formula>DG$12="土"</formula>
    </cfRule>
  </conditionalFormatting>
  <conditionalFormatting sqref="DG24:EB24">
    <cfRule type="expression" dxfId="57" priority="49">
      <formula>DG$9="祝"</formula>
    </cfRule>
    <cfRule type="expression" dxfId="56" priority="50">
      <formula>DG$12="日"</formula>
    </cfRule>
    <cfRule type="expression" dxfId="55" priority="51">
      <formula>DG$12="土"</formula>
    </cfRule>
  </conditionalFormatting>
  <conditionalFormatting sqref="DG39:EB39">
    <cfRule type="expression" dxfId="54" priority="46">
      <formula>DG$9="祝"</formula>
    </cfRule>
    <cfRule type="expression" dxfId="53" priority="47">
      <formula>DG$12="日"</formula>
    </cfRule>
    <cfRule type="expression" dxfId="52" priority="48">
      <formula>DG$12="土"</formula>
    </cfRule>
  </conditionalFormatting>
  <conditionalFormatting sqref="DG11:EB12">
    <cfRule type="expression" dxfId="51" priority="43">
      <formula>DG$9="祝"</formula>
    </cfRule>
    <cfRule type="expression" dxfId="50" priority="44">
      <formula>DG$12="日"</formula>
    </cfRule>
    <cfRule type="expression" dxfId="49" priority="45">
      <formula>DG$12="土"</formula>
    </cfRule>
  </conditionalFormatting>
  <conditionalFormatting sqref="DG11:EB11">
    <cfRule type="expression" dxfId="48" priority="42">
      <formula>DG$11=TODAY()</formula>
    </cfRule>
  </conditionalFormatting>
  <conditionalFormatting sqref="EG11:EG65">
    <cfRule type="expression" dxfId="47" priority="2">
      <formula>EG$9="祝"</formula>
    </cfRule>
    <cfRule type="expression" dxfId="46" priority="3">
      <formula>EG$12="日"</formula>
    </cfRule>
    <cfRule type="expression" dxfId="45" priority="4">
      <formula>EG$12="土"</formula>
    </cfRule>
  </conditionalFormatting>
  <conditionalFormatting sqref="EG11">
    <cfRule type="expression" dxfId="44" priority="1">
      <formula>EG$11=TODAY()</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WBS_value!$B$4:$B$10</xm:f>
          </x14:formula1>
          <xm:sqref>J13:J16 J25:J27 J40:J65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56"/>
  <sheetViews>
    <sheetView zoomScale="85" zoomScaleNormal="85" workbookViewId="0">
      <pane xSplit="2" ySplit="7" topLeftCell="D10" activePane="bottomRight" state="frozen"/>
      <selection activeCell="D37" sqref="D37"/>
      <selection pane="topRight" activeCell="D37" sqref="D37"/>
      <selection pane="bottomLeft" activeCell="D37" sqref="D37"/>
      <selection pane="bottomRight" activeCell="K19" sqref="K19"/>
    </sheetView>
  </sheetViews>
  <sheetFormatPr defaultRowHeight="13.5" x14ac:dyDescent="0.15"/>
  <cols>
    <col min="1" max="1" width="16.5" customWidth="1"/>
    <col min="2" max="2" width="6.875" customWidth="1"/>
    <col min="3" max="3" width="44.5" customWidth="1"/>
    <col min="4" max="4" width="10.5" bestFit="1" customWidth="1"/>
    <col min="5" max="5" width="9.125" bestFit="1" customWidth="1"/>
    <col min="6" max="6" width="14.5" customWidth="1"/>
    <col min="7" max="7" width="10.5" bestFit="1" customWidth="1"/>
    <col min="8" max="8" width="14.25" bestFit="1" customWidth="1"/>
    <col min="9" max="9" width="11" bestFit="1" customWidth="1"/>
    <col min="10" max="10" width="17.625" style="16" bestFit="1" customWidth="1"/>
    <col min="11" max="11" width="59.625" customWidth="1"/>
    <col min="12" max="12" width="62.125" customWidth="1"/>
    <col min="13" max="13" width="61.75" customWidth="1"/>
  </cols>
  <sheetData>
    <row r="2" spans="2:13" x14ac:dyDescent="0.15">
      <c r="B2" s="6" t="s">
        <v>195</v>
      </c>
      <c r="C2" t="s">
        <v>196</v>
      </c>
    </row>
    <row r="3" spans="2:13" x14ac:dyDescent="0.15">
      <c r="B3" s="6"/>
      <c r="C3" t="s">
        <v>197</v>
      </c>
    </row>
    <row r="4" spans="2:13" x14ac:dyDescent="0.15">
      <c r="C4" t="s">
        <v>198</v>
      </c>
    </row>
    <row r="5" spans="2:13" x14ac:dyDescent="0.15">
      <c r="B5" s="6"/>
    </row>
    <row r="6" spans="2:13" x14ac:dyDescent="0.15">
      <c r="B6">
        <v>1</v>
      </c>
      <c r="C6">
        <f>B6+1</f>
        <v>2</v>
      </c>
      <c r="D6">
        <f t="shared" ref="D6:M6" si="0">C6+1</f>
        <v>3</v>
      </c>
      <c r="E6">
        <f t="shared" si="0"/>
        <v>4</v>
      </c>
      <c r="F6">
        <f t="shared" si="0"/>
        <v>5</v>
      </c>
      <c r="G6">
        <f t="shared" si="0"/>
        <v>6</v>
      </c>
      <c r="H6">
        <f t="shared" si="0"/>
        <v>7</v>
      </c>
      <c r="I6">
        <f t="shared" si="0"/>
        <v>8</v>
      </c>
      <c r="J6">
        <f t="shared" si="0"/>
        <v>9</v>
      </c>
      <c r="K6">
        <f t="shared" si="0"/>
        <v>10</v>
      </c>
      <c r="L6">
        <f t="shared" si="0"/>
        <v>11</v>
      </c>
      <c r="M6">
        <f t="shared" si="0"/>
        <v>12</v>
      </c>
    </row>
    <row r="7" spans="2:13" s="62" customFormat="1" ht="37.5" customHeight="1" x14ac:dyDescent="0.15">
      <c r="B7" s="59" t="s">
        <v>199</v>
      </c>
      <c r="C7" s="60" t="s">
        <v>43</v>
      </c>
      <c r="D7" s="60" t="s">
        <v>200</v>
      </c>
      <c r="E7" s="60" t="s">
        <v>174</v>
      </c>
      <c r="F7" s="60" t="s">
        <v>201</v>
      </c>
      <c r="G7" s="60" t="s">
        <v>202</v>
      </c>
      <c r="H7" s="60" t="s">
        <v>163</v>
      </c>
      <c r="I7" s="60" t="s">
        <v>203</v>
      </c>
      <c r="J7" s="61" t="s">
        <v>204</v>
      </c>
      <c r="K7" s="60" t="s">
        <v>205</v>
      </c>
      <c r="L7" s="60" t="s">
        <v>206</v>
      </c>
      <c r="M7" s="60" t="s">
        <v>207</v>
      </c>
    </row>
    <row r="8" spans="2:13" x14ac:dyDescent="0.15">
      <c r="B8" s="63">
        <v>1</v>
      </c>
      <c r="C8" s="18" t="s">
        <v>208</v>
      </c>
      <c r="D8" s="64">
        <v>43276</v>
      </c>
      <c r="E8" s="18" t="s">
        <v>209</v>
      </c>
      <c r="F8" s="63" t="s">
        <v>210</v>
      </c>
      <c r="G8" s="63" t="s">
        <v>210</v>
      </c>
      <c r="H8" s="63" t="s">
        <v>210</v>
      </c>
      <c r="I8" s="18"/>
      <c r="J8" s="18" t="s">
        <v>209</v>
      </c>
      <c r="K8" s="63" t="s">
        <v>211</v>
      </c>
      <c r="L8" s="63"/>
      <c r="M8" s="63"/>
    </row>
    <row r="9" spans="2:13" ht="69" customHeight="1" x14ac:dyDescent="0.15">
      <c r="B9" s="63">
        <v>2</v>
      </c>
      <c r="C9" s="18" t="s">
        <v>53</v>
      </c>
      <c r="D9" s="64">
        <v>43276</v>
      </c>
      <c r="E9" s="18" t="s">
        <v>212</v>
      </c>
      <c r="F9" s="63" t="s">
        <v>156</v>
      </c>
      <c r="G9" s="63"/>
      <c r="H9" s="63" t="s">
        <v>367</v>
      </c>
      <c r="I9" s="18" t="s">
        <v>129</v>
      </c>
      <c r="J9" s="18" t="s">
        <v>213</v>
      </c>
      <c r="K9" s="63" t="s">
        <v>214</v>
      </c>
      <c r="L9" s="18"/>
      <c r="M9" s="18"/>
    </row>
    <row r="10" spans="2:13" x14ac:dyDescent="0.15">
      <c r="B10" s="63">
        <v>3</v>
      </c>
      <c r="C10" s="18" t="s">
        <v>56</v>
      </c>
      <c r="D10" s="64">
        <v>43276</v>
      </c>
      <c r="E10" s="18" t="s">
        <v>209</v>
      </c>
      <c r="F10" s="63" t="s">
        <v>210</v>
      </c>
      <c r="G10" s="63" t="s">
        <v>210</v>
      </c>
      <c r="H10" s="63" t="s">
        <v>210</v>
      </c>
      <c r="I10" s="18"/>
      <c r="J10" s="18" t="s">
        <v>209</v>
      </c>
      <c r="K10" s="63" t="s">
        <v>211</v>
      </c>
      <c r="L10" s="18"/>
      <c r="M10" s="18"/>
    </row>
    <row r="11" spans="2:13" x14ac:dyDescent="0.15">
      <c r="B11" s="63">
        <v>4</v>
      </c>
      <c r="C11" s="18" t="s">
        <v>58</v>
      </c>
      <c r="D11" s="64">
        <v>43276</v>
      </c>
      <c r="E11" s="18" t="s">
        <v>209</v>
      </c>
      <c r="F11" s="63" t="s">
        <v>210</v>
      </c>
      <c r="G11" s="63" t="s">
        <v>210</v>
      </c>
      <c r="H11" s="63" t="s">
        <v>210</v>
      </c>
      <c r="I11" s="18"/>
      <c r="J11" s="18" t="s">
        <v>209</v>
      </c>
      <c r="K11" s="63" t="s">
        <v>211</v>
      </c>
      <c r="L11" s="18"/>
      <c r="M11" s="18"/>
    </row>
    <row r="12" spans="2:13" ht="27" x14ac:dyDescent="0.15">
      <c r="B12" s="63">
        <v>5</v>
      </c>
      <c r="C12" s="18" t="s">
        <v>59</v>
      </c>
      <c r="D12" s="64">
        <v>43276</v>
      </c>
      <c r="E12" s="18" t="s">
        <v>212</v>
      </c>
      <c r="F12" s="63" t="s">
        <v>190</v>
      </c>
      <c r="G12" s="65">
        <v>43278</v>
      </c>
      <c r="H12" s="65" t="s">
        <v>215</v>
      </c>
      <c r="I12" s="18" t="s">
        <v>128</v>
      </c>
      <c r="J12" s="18" t="s">
        <v>216</v>
      </c>
      <c r="K12" s="63" t="s">
        <v>217</v>
      </c>
      <c r="L12" s="18" t="s">
        <v>218</v>
      </c>
      <c r="M12" s="18"/>
    </row>
    <row r="13" spans="2:13" ht="148.5" x14ac:dyDescent="0.15">
      <c r="B13" s="63">
        <v>6</v>
      </c>
      <c r="C13" s="66" t="s">
        <v>59</v>
      </c>
      <c r="D13" s="64">
        <v>43276</v>
      </c>
      <c r="E13" s="18" t="s">
        <v>219</v>
      </c>
      <c r="F13" s="63" t="s">
        <v>190</v>
      </c>
      <c r="G13" s="65">
        <v>43278</v>
      </c>
      <c r="H13" s="65" t="s">
        <v>215</v>
      </c>
      <c r="I13" s="18" t="s">
        <v>128</v>
      </c>
      <c r="J13" s="18" t="s">
        <v>216</v>
      </c>
      <c r="K13" s="63" t="s">
        <v>220</v>
      </c>
      <c r="L13" s="67" t="s">
        <v>221</v>
      </c>
      <c r="M13" s="18"/>
    </row>
    <row r="14" spans="2:13" ht="94.5" x14ac:dyDescent="0.15">
      <c r="B14" s="63">
        <v>7</v>
      </c>
      <c r="C14" s="18" t="s">
        <v>62</v>
      </c>
      <c r="D14" s="64">
        <v>43276</v>
      </c>
      <c r="E14" s="18" t="s">
        <v>222</v>
      </c>
      <c r="F14" s="63" t="s">
        <v>189</v>
      </c>
      <c r="G14" s="63"/>
      <c r="H14" s="63" t="s">
        <v>367</v>
      </c>
      <c r="I14" s="18" t="s">
        <v>129</v>
      </c>
      <c r="J14" s="18" t="s">
        <v>213</v>
      </c>
      <c r="K14" s="68" t="s">
        <v>223</v>
      </c>
      <c r="L14" s="63" t="s">
        <v>369</v>
      </c>
      <c r="M14" s="18"/>
    </row>
    <row r="15" spans="2:13" ht="108" x14ac:dyDescent="0.15">
      <c r="B15" s="63">
        <v>8</v>
      </c>
      <c r="C15" s="18" t="s">
        <v>65</v>
      </c>
      <c r="D15" s="64">
        <v>43276</v>
      </c>
      <c r="E15" s="18" t="s">
        <v>224</v>
      </c>
      <c r="F15" s="63" t="s">
        <v>190</v>
      </c>
      <c r="G15" s="69">
        <v>43296</v>
      </c>
      <c r="H15" s="63" t="s">
        <v>225</v>
      </c>
      <c r="I15" s="18" t="s">
        <v>129</v>
      </c>
      <c r="J15" s="18" t="s">
        <v>213</v>
      </c>
      <c r="K15" s="63" t="s">
        <v>226</v>
      </c>
      <c r="L15" s="70" t="s">
        <v>227</v>
      </c>
      <c r="M15" s="18"/>
    </row>
    <row r="16" spans="2:13" x14ac:dyDescent="0.15">
      <c r="B16" s="63">
        <v>9</v>
      </c>
      <c r="C16" s="18" t="s">
        <v>68</v>
      </c>
      <c r="D16" s="64">
        <v>43276</v>
      </c>
      <c r="E16" s="18" t="s">
        <v>209</v>
      </c>
      <c r="F16" s="63" t="s">
        <v>210</v>
      </c>
      <c r="G16" s="63" t="s">
        <v>210</v>
      </c>
      <c r="H16" s="63" t="s">
        <v>210</v>
      </c>
      <c r="I16" s="18"/>
      <c r="J16" s="18" t="s">
        <v>209</v>
      </c>
      <c r="K16" s="63" t="s">
        <v>211</v>
      </c>
      <c r="L16" s="18"/>
      <c r="M16" s="18"/>
    </row>
    <row r="17" spans="2:13" x14ac:dyDescent="0.15">
      <c r="B17" s="63">
        <v>10</v>
      </c>
      <c r="C17" s="18" t="s">
        <v>70</v>
      </c>
      <c r="D17" s="64">
        <v>43276</v>
      </c>
      <c r="E17" s="18" t="s">
        <v>209</v>
      </c>
      <c r="F17" s="63" t="s">
        <v>210</v>
      </c>
      <c r="G17" s="63" t="s">
        <v>210</v>
      </c>
      <c r="H17" s="63" t="s">
        <v>210</v>
      </c>
      <c r="I17" s="18"/>
      <c r="J17" s="18" t="s">
        <v>209</v>
      </c>
      <c r="K17" s="18" t="s">
        <v>228</v>
      </c>
      <c r="L17" s="18"/>
      <c r="M17" s="18"/>
    </row>
    <row r="18" spans="2:13" x14ac:dyDescent="0.15">
      <c r="B18" s="63">
        <v>11</v>
      </c>
      <c r="C18" s="18" t="s">
        <v>71</v>
      </c>
      <c r="D18" s="64">
        <v>43276</v>
      </c>
      <c r="E18" s="18" t="s">
        <v>219</v>
      </c>
      <c r="F18" s="63" t="s">
        <v>190</v>
      </c>
      <c r="G18" s="65">
        <v>43278</v>
      </c>
      <c r="H18" s="65" t="s">
        <v>215</v>
      </c>
      <c r="I18" s="18" t="s">
        <v>128</v>
      </c>
      <c r="J18" s="18" t="s">
        <v>216</v>
      </c>
      <c r="K18" s="71" t="s">
        <v>229</v>
      </c>
      <c r="L18" s="18" t="s">
        <v>218</v>
      </c>
      <c r="M18" s="18"/>
    </row>
    <row r="19" spans="2:13" ht="94.5" x14ac:dyDescent="0.15">
      <c r="B19" s="63">
        <v>12</v>
      </c>
      <c r="C19" s="21" t="s">
        <v>73</v>
      </c>
      <c r="D19" s="64">
        <v>43276</v>
      </c>
      <c r="E19" s="21" t="s">
        <v>230</v>
      </c>
      <c r="F19" s="63" t="s">
        <v>189</v>
      </c>
      <c r="G19" s="63"/>
      <c r="H19" s="63" t="s">
        <v>366</v>
      </c>
      <c r="I19" s="18" t="s">
        <v>129</v>
      </c>
      <c r="J19" s="21" t="s">
        <v>213</v>
      </c>
      <c r="K19" s="72" t="s">
        <v>231</v>
      </c>
      <c r="L19" s="18"/>
      <c r="M19" s="18"/>
    </row>
    <row r="20" spans="2:13" ht="67.5" x14ac:dyDescent="0.15">
      <c r="B20" s="63">
        <v>13</v>
      </c>
      <c r="C20" s="21" t="s">
        <v>74</v>
      </c>
      <c r="D20" s="64">
        <v>43276</v>
      </c>
      <c r="E20" s="21" t="s">
        <v>230</v>
      </c>
      <c r="F20" s="63" t="s">
        <v>190</v>
      </c>
      <c r="G20" s="65">
        <v>43330</v>
      </c>
      <c r="H20" s="63" t="s">
        <v>225</v>
      </c>
      <c r="I20" s="18" t="s">
        <v>129</v>
      </c>
      <c r="J20" s="21" t="s">
        <v>213</v>
      </c>
      <c r="K20" s="63" t="s">
        <v>232</v>
      </c>
      <c r="L20" s="63" t="s">
        <v>276</v>
      </c>
      <c r="M20" s="18" t="s">
        <v>233</v>
      </c>
    </row>
    <row r="21" spans="2:13" ht="135" x14ac:dyDescent="0.15">
      <c r="B21" s="63">
        <v>14</v>
      </c>
      <c r="C21" s="21" t="s">
        <v>234</v>
      </c>
      <c r="D21" s="64">
        <v>43276</v>
      </c>
      <c r="E21" s="21" t="s">
        <v>222</v>
      </c>
      <c r="F21" s="63" t="s">
        <v>190</v>
      </c>
      <c r="G21" s="63"/>
      <c r="H21" s="63" t="s">
        <v>235</v>
      </c>
      <c r="I21" s="18" t="s">
        <v>129</v>
      </c>
      <c r="J21" s="21" t="s">
        <v>213</v>
      </c>
      <c r="K21" s="68" t="s">
        <v>236</v>
      </c>
      <c r="L21" s="63" t="s">
        <v>327</v>
      </c>
      <c r="M21" s="18"/>
    </row>
    <row r="22" spans="2:13" ht="81" x14ac:dyDescent="0.15">
      <c r="B22" s="63">
        <v>15</v>
      </c>
      <c r="C22" s="21" t="s">
        <v>234</v>
      </c>
      <c r="D22" s="64">
        <v>43276</v>
      </c>
      <c r="E22" s="21" t="s">
        <v>222</v>
      </c>
      <c r="F22" s="63" t="s">
        <v>190</v>
      </c>
      <c r="G22" s="65">
        <v>43290</v>
      </c>
      <c r="H22" s="63" t="s">
        <v>237</v>
      </c>
      <c r="I22" s="18" t="s">
        <v>129</v>
      </c>
      <c r="J22" s="73" t="s">
        <v>213</v>
      </c>
      <c r="K22" s="67" t="s">
        <v>238</v>
      </c>
      <c r="L22" s="63" t="s">
        <v>239</v>
      </c>
      <c r="M22" s="18"/>
    </row>
    <row r="23" spans="2:13" ht="165" customHeight="1" x14ac:dyDescent="0.15">
      <c r="B23" s="63">
        <v>16</v>
      </c>
      <c r="C23" s="21" t="s">
        <v>234</v>
      </c>
      <c r="D23" s="64">
        <v>43276</v>
      </c>
      <c r="E23" s="21" t="s">
        <v>222</v>
      </c>
      <c r="F23" s="63" t="s">
        <v>190</v>
      </c>
      <c r="G23" s="63"/>
      <c r="H23" s="63" t="s">
        <v>235</v>
      </c>
      <c r="I23" s="18" t="s">
        <v>129</v>
      </c>
      <c r="J23" s="21" t="s">
        <v>213</v>
      </c>
      <c r="K23" s="68" t="s">
        <v>240</v>
      </c>
      <c r="L23" s="63" t="s">
        <v>364</v>
      </c>
      <c r="M23" s="18"/>
    </row>
    <row r="24" spans="2:13" ht="240.75" customHeight="1" x14ac:dyDescent="0.15">
      <c r="B24" s="63">
        <v>17</v>
      </c>
      <c r="C24" s="21" t="s">
        <v>234</v>
      </c>
      <c r="D24" s="64">
        <v>43276</v>
      </c>
      <c r="E24" s="21" t="s">
        <v>230</v>
      </c>
      <c r="F24" s="63" t="s">
        <v>190</v>
      </c>
      <c r="G24" s="65">
        <v>43289</v>
      </c>
      <c r="H24" s="63" t="s">
        <v>241</v>
      </c>
      <c r="I24" s="18" t="s">
        <v>129</v>
      </c>
      <c r="J24" s="73" t="s">
        <v>213</v>
      </c>
      <c r="K24" s="63" t="s">
        <v>242</v>
      </c>
      <c r="L24" s="74" t="s">
        <v>243</v>
      </c>
      <c r="M24" s="18"/>
    </row>
    <row r="25" spans="2:13" ht="186.75" customHeight="1" x14ac:dyDescent="0.15">
      <c r="B25" s="63">
        <v>18</v>
      </c>
      <c r="C25" s="21" t="s">
        <v>234</v>
      </c>
      <c r="D25" s="64">
        <v>43276</v>
      </c>
      <c r="E25" s="21" t="s">
        <v>219</v>
      </c>
      <c r="F25" s="63" t="s">
        <v>190</v>
      </c>
      <c r="G25" s="65">
        <v>43282</v>
      </c>
      <c r="H25" s="65" t="s">
        <v>215</v>
      </c>
      <c r="I25" s="18" t="s">
        <v>128</v>
      </c>
      <c r="J25" s="73" t="s">
        <v>216</v>
      </c>
      <c r="K25" s="63" t="s">
        <v>244</v>
      </c>
      <c r="L25" s="75" t="s">
        <v>245</v>
      </c>
      <c r="M25" s="18"/>
    </row>
    <row r="26" spans="2:13" ht="108" x14ac:dyDescent="0.15">
      <c r="B26" s="63">
        <v>19</v>
      </c>
      <c r="C26" s="21" t="s">
        <v>234</v>
      </c>
      <c r="D26" s="64">
        <v>43276</v>
      </c>
      <c r="E26" s="21" t="s">
        <v>246</v>
      </c>
      <c r="F26" s="63" t="s">
        <v>169</v>
      </c>
      <c r="G26" s="63"/>
      <c r="H26" s="63" t="s">
        <v>173</v>
      </c>
      <c r="I26" s="18" t="s">
        <v>129</v>
      </c>
      <c r="J26" s="21" t="s">
        <v>247</v>
      </c>
      <c r="K26" s="63" t="s">
        <v>248</v>
      </c>
      <c r="L26" s="75"/>
      <c r="M26" s="18"/>
    </row>
    <row r="27" spans="2:13" ht="67.5" x14ac:dyDescent="0.15">
      <c r="B27" s="63">
        <v>20</v>
      </c>
      <c r="C27" s="21" t="s">
        <v>234</v>
      </c>
      <c r="D27" s="64">
        <v>43276</v>
      </c>
      <c r="E27" s="21" t="s">
        <v>184</v>
      </c>
      <c r="F27" s="63" t="s">
        <v>190</v>
      </c>
      <c r="G27" s="65">
        <v>43278</v>
      </c>
      <c r="H27" s="65" t="s">
        <v>215</v>
      </c>
      <c r="I27" s="18" t="s">
        <v>128</v>
      </c>
      <c r="J27" s="21" t="s">
        <v>216</v>
      </c>
      <c r="K27" s="63" t="s">
        <v>249</v>
      </c>
      <c r="L27" s="75" t="s">
        <v>250</v>
      </c>
      <c r="M27" s="18"/>
    </row>
    <row r="28" spans="2:13" ht="256.5" x14ac:dyDescent="0.15">
      <c r="B28" s="63">
        <v>21</v>
      </c>
      <c r="C28" s="21" t="s">
        <v>234</v>
      </c>
      <c r="D28" s="64">
        <v>43276</v>
      </c>
      <c r="E28" s="21" t="s">
        <v>246</v>
      </c>
      <c r="F28" s="63" t="s">
        <v>169</v>
      </c>
      <c r="G28" s="63"/>
      <c r="H28" s="63" t="s">
        <v>173</v>
      </c>
      <c r="I28" s="21"/>
      <c r="J28" s="21" t="s">
        <v>251</v>
      </c>
      <c r="K28" s="63" t="s">
        <v>277</v>
      </c>
      <c r="L28" s="75"/>
      <c r="M28" s="18"/>
    </row>
    <row r="29" spans="2:13" ht="67.5" x14ac:dyDescent="0.15">
      <c r="B29" s="63">
        <v>22</v>
      </c>
      <c r="C29" s="21" t="s">
        <v>73</v>
      </c>
      <c r="D29" s="64">
        <v>43276</v>
      </c>
      <c r="E29" s="21" t="s">
        <v>230</v>
      </c>
      <c r="F29" s="63" t="s">
        <v>156</v>
      </c>
      <c r="G29" s="63"/>
      <c r="H29" s="63" t="s">
        <v>366</v>
      </c>
      <c r="I29" s="18" t="s">
        <v>129</v>
      </c>
      <c r="J29" s="21" t="s">
        <v>213</v>
      </c>
      <c r="K29" s="72" t="s">
        <v>252</v>
      </c>
      <c r="L29" s="18"/>
      <c r="M29" s="18"/>
    </row>
    <row r="30" spans="2:13" ht="121.5" customHeight="1" x14ac:dyDescent="0.15">
      <c r="B30" s="63">
        <v>23</v>
      </c>
      <c r="C30" s="21" t="s">
        <v>234</v>
      </c>
      <c r="D30" s="76">
        <v>43278</v>
      </c>
      <c r="E30" s="21" t="s">
        <v>230</v>
      </c>
      <c r="F30" s="63" t="s">
        <v>190</v>
      </c>
      <c r="G30" s="65">
        <v>43281</v>
      </c>
      <c r="H30" s="63" t="s">
        <v>215</v>
      </c>
      <c r="I30" s="18" t="s">
        <v>128</v>
      </c>
      <c r="J30" s="21" t="s">
        <v>253</v>
      </c>
      <c r="K30" s="77" t="s">
        <v>254</v>
      </c>
      <c r="L30" s="75" t="s">
        <v>255</v>
      </c>
      <c r="M30" s="18"/>
    </row>
    <row r="31" spans="2:13" ht="121.5" customHeight="1" x14ac:dyDescent="0.15">
      <c r="B31" s="63">
        <v>24</v>
      </c>
      <c r="C31" s="21" t="s">
        <v>234</v>
      </c>
      <c r="D31" s="76">
        <v>43288</v>
      </c>
      <c r="E31" s="21" t="s">
        <v>246</v>
      </c>
      <c r="F31" s="63" t="s">
        <v>156</v>
      </c>
      <c r="G31" s="65"/>
      <c r="H31" s="63" t="s">
        <v>368</v>
      </c>
      <c r="I31" s="18" t="s">
        <v>128</v>
      </c>
      <c r="J31" s="73" t="s">
        <v>256</v>
      </c>
      <c r="K31" s="77" t="s">
        <v>257</v>
      </c>
      <c r="L31" s="75" t="s">
        <v>278</v>
      </c>
      <c r="M31" s="18"/>
    </row>
    <row r="32" spans="2:13" ht="121.5" customHeight="1" x14ac:dyDescent="0.15">
      <c r="B32" s="63">
        <v>25</v>
      </c>
      <c r="C32" s="21" t="s">
        <v>234</v>
      </c>
      <c r="D32" s="76">
        <v>43310</v>
      </c>
      <c r="E32" s="21" t="s">
        <v>260</v>
      </c>
      <c r="F32" s="63" t="s">
        <v>156</v>
      </c>
      <c r="G32" s="65"/>
      <c r="H32" s="63" t="s">
        <v>368</v>
      </c>
      <c r="I32" s="18" t="s">
        <v>128</v>
      </c>
      <c r="J32" s="73" t="s">
        <v>258</v>
      </c>
      <c r="K32" s="77" t="s">
        <v>259</v>
      </c>
      <c r="L32" s="75" t="s">
        <v>279</v>
      </c>
      <c r="M32" s="18"/>
    </row>
    <row r="33" spans="2:13" x14ac:dyDescent="0.15">
      <c r="B33" s="63">
        <v>26</v>
      </c>
      <c r="C33" s="21" t="s">
        <v>234</v>
      </c>
      <c r="D33" s="76">
        <v>43329</v>
      </c>
      <c r="E33" s="21" t="s">
        <v>260</v>
      </c>
      <c r="F33" s="63" t="s">
        <v>156</v>
      </c>
      <c r="G33" s="65"/>
      <c r="H33" s="63" t="s">
        <v>367</v>
      </c>
      <c r="I33" s="18" t="s">
        <v>129</v>
      </c>
      <c r="J33" s="73" t="s">
        <v>261</v>
      </c>
      <c r="K33" s="77" t="s">
        <v>262</v>
      </c>
      <c r="L33" s="75"/>
      <c r="M33" s="18"/>
    </row>
    <row r="34" spans="2:13" ht="121.5" customHeight="1" x14ac:dyDescent="0.15">
      <c r="B34" s="63"/>
      <c r="C34" s="21"/>
      <c r="D34" s="76"/>
      <c r="E34" s="21"/>
      <c r="F34" s="63"/>
      <c r="G34" s="65"/>
      <c r="H34" s="63"/>
      <c r="I34" s="18"/>
      <c r="J34" s="73"/>
      <c r="K34" s="77"/>
      <c r="L34" s="75"/>
      <c r="M34" s="18"/>
    </row>
    <row r="35" spans="2:13" ht="121.5" customHeight="1" x14ac:dyDescent="0.15">
      <c r="B35" s="63"/>
      <c r="C35" s="21"/>
      <c r="D35" s="76"/>
      <c r="E35" s="21"/>
      <c r="F35" s="63"/>
      <c r="G35" s="65"/>
      <c r="H35" s="63"/>
      <c r="I35" s="18"/>
      <c r="J35" s="73"/>
      <c r="K35" s="77"/>
      <c r="L35" s="75"/>
      <c r="M35" s="18"/>
    </row>
    <row r="36" spans="2:13" ht="121.5" customHeight="1" x14ac:dyDescent="0.15">
      <c r="B36" s="63"/>
      <c r="C36" s="21"/>
      <c r="D36" s="76"/>
      <c r="E36" s="21"/>
      <c r="F36" s="63"/>
      <c r="G36" s="65"/>
      <c r="H36" s="63"/>
      <c r="I36" s="18"/>
      <c r="J36" s="73"/>
      <c r="K36" s="77"/>
      <c r="L36" s="75"/>
      <c r="M36" s="18"/>
    </row>
    <row r="37" spans="2:13" ht="121.5" customHeight="1" x14ac:dyDescent="0.15">
      <c r="B37" s="63"/>
      <c r="C37" s="21"/>
      <c r="D37" s="76"/>
      <c r="E37" s="21"/>
      <c r="F37" s="63"/>
      <c r="G37" s="65"/>
      <c r="H37" s="63"/>
      <c r="I37" s="18"/>
      <c r="J37" s="73"/>
      <c r="K37" s="77"/>
      <c r="L37" s="75"/>
      <c r="M37" s="18"/>
    </row>
    <row r="38" spans="2:13" x14ac:dyDescent="0.15">
      <c r="B38" s="63"/>
      <c r="C38" s="21"/>
      <c r="D38" s="18"/>
      <c r="E38" s="21"/>
      <c r="F38" s="21"/>
      <c r="G38" s="21"/>
      <c r="H38" s="21"/>
      <c r="I38" s="21"/>
      <c r="J38" s="73"/>
      <c r="K38" s="63"/>
      <c r="L38" s="18"/>
      <c r="M38" s="18"/>
    </row>
    <row r="44" spans="2:13" x14ac:dyDescent="0.15">
      <c r="C44" t="s">
        <v>263</v>
      </c>
    </row>
    <row r="45" spans="2:13" x14ac:dyDescent="0.15">
      <c r="D45" t="s">
        <v>30</v>
      </c>
    </row>
    <row r="46" spans="2:13" x14ac:dyDescent="0.15">
      <c r="C46" t="s">
        <v>264</v>
      </c>
      <c r="D46" s="15">
        <v>8</v>
      </c>
    </row>
    <row r="47" spans="2:13" x14ac:dyDescent="0.15">
      <c r="C47" t="s">
        <v>265</v>
      </c>
      <c r="D47" s="15">
        <v>4</v>
      </c>
    </row>
    <row r="48" spans="2:13" x14ac:dyDescent="0.15">
      <c r="C48" t="s">
        <v>264</v>
      </c>
      <c r="D48" s="15">
        <v>8</v>
      </c>
    </row>
    <row r="49" spans="3:4" x14ac:dyDescent="0.15">
      <c r="C49" t="s">
        <v>266</v>
      </c>
      <c r="D49" s="15">
        <v>3</v>
      </c>
    </row>
    <row r="50" spans="3:4" x14ac:dyDescent="0.15">
      <c r="C50" t="s">
        <v>125</v>
      </c>
      <c r="D50" s="15">
        <f>SUM(D46:D49)</f>
        <v>23</v>
      </c>
    </row>
    <row r="51" spans="3:4" x14ac:dyDescent="0.15">
      <c r="D51" s="15"/>
    </row>
    <row r="52" spans="3:4" x14ac:dyDescent="0.15">
      <c r="C52" t="s">
        <v>267</v>
      </c>
      <c r="D52" s="15">
        <v>1.3</v>
      </c>
    </row>
    <row r="53" spans="3:4" x14ac:dyDescent="0.15">
      <c r="D53" s="15"/>
    </row>
    <row r="54" spans="3:4" x14ac:dyDescent="0.15">
      <c r="C54" t="s">
        <v>268</v>
      </c>
      <c r="D54" s="15">
        <f>D50*D52</f>
        <v>29.900000000000002</v>
      </c>
    </row>
    <row r="55" spans="3:4" x14ac:dyDescent="0.15">
      <c r="C55" t="s">
        <v>269</v>
      </c>
      <c r="D55" s="15">
        <f>ROUND(D54/6,1)</f>
        <v>5</v>
      </c>
    </row>
    <row r="56" spans="3:4" x14ac:dyDescent="0.15">
      <c r="D56" s="15"/>
    </row>
  </sheetData>
  <autoFilter ref="B7:M33"/>
  <phoneticPr fontId="1"/>
  <conditionalFormatting sqref="B38:C38 B8:C28 E29:F30 E8:F27 E38:G38 E28 J8:M30 H8:I28 J38:M38">
    <cfRule type="expression" dxfId="43" priority="49">
      <formula>$F8="完了"</formula>
    </cfRule>
  </conditionalFormatting>
  <conditionalFormatting sqref="G8:G28">
    <cfRule type="expression" dxfId="42" priority="48">
      <formula>$F8="完了"</formula>
    </cfRule>
  </conditionalFormatting>
  <conditionalFormatting sqref="H38">
    <cfRule type="expression" dxfId="41" priority="47">
      <formula>$F38="完了"</formula>
    </cfRule>
  </conditionalFormatting>
  <conditionalFormatting sqref="B29">
    <cfRule type="expression" dxfId="40" priority="46">
      <formula>$F29="完了"</formula>
    </cfRule>
  </conditionalFormatting>
  <conditionalFormatting sqref="G29">
    <cfRule type="expression" dxfId="39" priority="45">
      <formula>$F29="完了"</formula>
    </cfRule>
  </conditionalFormatting>
  <conditionalFormatting sqref="G30">
    <cfRule type="expression" dxfId="38" priority="38">
      <formula>$F30="完了"</formula>
    </cfRule>
  </conditionalFormatting>
  <conditionalFormatting sqref="C29">
    <cfRule type="expression" dxfId="37" priority="44">
      <formula>$F29="完了"</formula>
    </cfRule>
  </conditionalFormatting>
  <conditionalFormatting sqref="F28">
    <cfRule type="expression" dxfId="36" priority="42">
      <formula>$F28="完了"</formula>
    </cfRule>
  </conditionalFormatting>
  <conditionalFormatting sqref="I38">
    <cfRule type="expression" dxfId="35" priority="41">
      <formula>$F38="完了"</formula>
    </cfRule>
  </conditionalFormatting>
  <conditionalFormatting sqref="I29">
    <cfRule type="expression" dxfId="34" priority="40">
      <formula>$F29="完了"</formula>
    </cfRule>
  </conditionalFormatting>
  <conditionalFormatting sqref="B30">
    <cfRule type="expression" dxfId="33" priority="39">
      <formula>$F30="完了"</formula>
    </cfRule>
  </conditionalFormatting>
  <conditionalFormatting sqref="H30">
    <cfRule type="expression" dxfId="32" priority="37">
      <formula>$F30="完了"</formula>
    </cfRule>
  </conditionalFormatting>
  <conditionalFormatting sqref="I30">
    <cfRule type="expression" dxfId="31" priority="36">
      <formula>$F30="完了"</formula>
    </cfRule>
  </conditionalFormatting>
  <conditionalFormatting sqref="C30">
    <cfRule type="expression" dxfId="30" priority="35">
      <formula>$F30="完了"</formula>
    </cfRule>
  </conditionalFormatting>
  <conditionalFormatting sqref="D8:D30 D38">
    <cfRule type="expression" dxfId="29" priority="34">
      <formula>$F8="完了"</formula>
    </cfRule>
  </conditionalFormatting>
  <conditionalFormatting sqref="E31:F31 J31:M31">
    <cfRule type="expression" dxfId="28" priority="33">
      <formula>$F31="完了"</formula>
    </cfRule>
  </conditionalFormatting>
  <conditionalFormatting sqref="B31">
    <cfRule type="expression" dxfId="27" priority="32">
      <formula>$F31="完了"</formula>
    </cfRule>
  </conditionalFormatting>
  <conditionalFormatting sqref="G31">
    <cfRule type="expression" dxfId="26" priority="31">
      <formula>$F31="完了"</formula>
    </cfRule>
  </conditionalFormatting>
  <conditionalFormatting sqref="B33:B37">
    <cfRule type="expression" dxfId="25" priority="26">
      <formula>$F33="完了"</formula>
    </cfRule>
  </conditionalFormatting>
  <conditionalFormatting sqref="I31">
    <cfRule type="expression" dxfId="24" priority="29">
      <formula>$F31="完了"</formula>
    </cfRule>
  </conditionalFormatting>
  <conditionalFormatting sqref="D31">
    <cfRule type="expression" dxfId="23" priority="28">
      <formula>$F31="完了"</formula>
    </cfRule>
  </conditionalFormatting>
  <conditionalFormatting sqref="E34:F37 J34:M37 L33:M33">
    <cfRule type="expression" dxfId="22" priority="27">
      <formula>$F33="完了"</formula>
    </cfRule>
  </conditionalFormatting>
  <conditionalFormatting sqref="G34:G37">
    <cfRule type="expression" dxfId="21" priority="25">
      <formula>$F34="完了"</formula>
    </cfRule>
  </conditionalFormatting>
  <conditionalFormatting sqref="H34:H37">
    <cfRule type="expression" dxfId="20" priority="24">
      <formula>$F34="完了"</formula>
    </cfRule>
  </conditionalFormatting>
  <conditionalFormatting sqref="I34:I37">
    <cfRule type="expression" dxfId="19" priority="23">
      <formula>$F34="完了"</formula>
    </cfRule>
  </conditionalFormatting>
  <conditionalFormatting sqref="C34:C37">
    <cfRule type="expression" dxfId="18" priority="22">
      <formula>$F34="完了"</formula>
    </cfRule>
  </conditionalFormatting>
  <conditionalFormatting sqref="D34:D37">
    <cfRule type="expression" dxfId="17" priority="21">
      <formula>$F34="完了"</formula>
    </cfRule>
  </conditionalFormatting>
  <conditionalFormatting sqref="C31">
    <cfRule type="expression" dxfId="16" priority="20">
      <formula>$F31="完了"</formula>
    </cfRule>
  </conditionalFormatting>
  <conditionalFormatting sqref="E32:F32 J32:K32 M32">
    <cfRule type="expression" dxfId="15" priority="19">
      <formula>$F32="完了"</formula>
    </cfRule>
  </conditionalFormatting>
  <conditionalFormatting sqref="B32">
    <cfRule type="expression" dxfId="14" priority="18">
      <formula>$F32="完了"</formula>
    </cfRule>
  </conditionalFormatting>
  <conditionalFormatting sqref="G32">
    <cfRule type="expression" dxfId="13" priority="17">
      <formula>$F32="完了"</formula>
    </cfRule>
  </conditionalFormatting>
  <conditionalFormatting sqref="C32">
    <cfRule type="expression" dxfId="12" priority="13">
      <formula>$F32="完了"</formula>
    </cfRule>
  </conditionalFormatting>
  <conditionalFormatting sqref="I32">
    <cfRule type="expression" dxfId="11" priority="15">
      <formula>$F32="完了"</formula>
    </cfRule>
  </conditionalFormatting>
  <conditionalFormatting sqref="D32">
    <cfRule type="expression" dxfId="10" priority="14">
      <formula>$F32="完了"</formula>
    </cfRule>
  </conditionalFormatting>
  <conditionalFormatting sqref="E33:F33 J33:K33">
    <cfRule type="expression" dxfId="9" priority="12">
      <formula>$F33="完了"</formula>
    </cfRule>
  </conditionalFormatting>
  <conditionalFormatting sqref="G33">
    <cfRule type="expression" dxfId="8" priority="11">
      <formula>$F33="完了"</formula>
    </cfRule>
  </conditionalFormatting>
  <conditionalFormatting sqref="D33">
    <cfRule type="expression" dxfId="7" priority="8">
      <formula>$F33="完了"</formula>
    </cfRule>
  </conditionalFormatting>
  <conditionalFormatting sqref="I33">
    <cfRule type="expression" dxfId="6" priority="9">
      <formula>$F33="完了"</formula>
    </cfRule>
  </conditionalFormatting>
  <conditionalFormatting sqref="C33">
    <cfRule type="expression" dxfId="5" priority="7">
      <formula>$F33="完了"</formula>
    </cfRule>
  </conditionalFormatting>
  <conditionalFormatting sqref="L32">
    <cfRule type="expression" dxfId="4" priority="6">
      <formula>$F32="完了"</formula>
    </cfRule>
  </conditionalFormatting>
  <conditionalFormatting sqref="H29">
    <cfRule type="expression" dxfId="3" priority="5">
      <formula>$F29="完了"</formula>
    </cfRule>
  </conditionalFormatting>
  <conditionalFormatting sqref="H32">
    <cfRule type="expression" dxfId="2" priority="3">
      <formula>$F32="完了"</formula>
    </cfRule>
  </conditionalFormatting>
  <conditionalFormatting sqref="H33">
    <cfRule type="expression" dxfId="1" priority="2">
      <formula>$F33="完了"</formula>
    </cfRule>
  </conditionalFormatting>
  <conditionalFormatting sqref="H31">
    <cfRule type="expression" dxfId="0" priority="1">
      <formula>$F31="完了"</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else!$A$1:$A$7</xm:f>
          </x14:formula1>
          <xm:sqref>E8:E38 G38:H38</xm:sqref>
        </x14:dataValidation>
        <x14:dataValidation type="list" allowBlank="1" showInputMessage="1" showErrorMessage="1">
          <x14:formula1>
            <xm:f>WBS_value!$B$4:$B$10</xm:f>
          </x14:formula1>
          <xm:sqref>F8:F38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zoomScale="130" zoomScaleNormal="130" workbookViewId="0"/>
  </sheetViews>
  <sheetFormatPr defaultRowHeight="13.5" x14ac:dyDescent="0.15"/>
  <sheetData>
    <row r="1" spans="1:5" x14ac:dyDescent="0.15">
      <c r="A1" t="s">
        <v>300</v>
      </c>
    </row>
    <row r="2" spans="1:5" x14ac:dyDescent="0.15">
      <c r="B2" t="s">
        <v>301</v>
      </c>
    </row>
    <row r="3" spans="1:5" x14ac:dyDescent="0.15">
      <c r="B3" t="s">
        <v>302</v>
      </c>
    </row>
    <row r="5" spans="1:5" x14ac:dyDescent="0.15">
      <c r="B5" t="s">
        <v>303</v>
      </c>
    </row>
    <row r="6" spans="1:5" x14ac:dyDescent="0.15">
      <c r="B6" t="s">
        <v>304</v>
      </c>
    </row>
    <row r="7" spans="1:5" x14ac:dyDescent="0.15">
      <c r="B7" t="s">
        <v>305</v>
      </c>
    </row>
    <row r="8" spans="1:5" x14ac:dyDescent="0.15">
      <c r="B8" t="s">
        <v>306</v>
      </c>
    </row>
    <row r="9" spans="1:5" x14ac:dyDescent="0.15">
      <c r="B9" t="s">
        <v>307</v>
      </c>
    </row>
    <row r="11" spans="1:5" x14ac:dyDescent="0.15">
      <c r="A11" t="s">
        <v>281</v>
      </c>
      <c r="B11" t="s">
        <v>282</v>
      </c>
      <c r="C11" t="s">
        <v>283</v>
      </c>
    </row>
    <row r="12" spans="1:5" x14ac:dyDescent="0.15">
      <c r="B12" t="s">
        <v>284</v>
      </c>
    </row>
    <row r="13" spans="1:5" x14ac:dyDescent="0.15">
      <c r="B13" t="s">
        <v>285</v>
      </c>
    </row>
    <row r="14" spans="1:5" x14ac:dyDescent="0.15">
      <c r="B14" t="s">
        <v>286</v>
      </c>
    </row>
    <row r="16" spans="1:5" x14ac:dyDescent="0.15">
      <c r="A16" t="s">
        <v>287</v>
      </c>
      <c r="B16" t="s">
        <v>288</v>
      </c>
      <c r="E16" t="s">
        <v>293</v>
      </c>
    </row>
    <row r="17" spans="1:6" x14ac:dyDescent="0.15">
      <c r="B17" t="s">
        <v>289</v>
      </c>
      <c r="F17" t="s">
        <v>296</v>
      </c>
    </row>
    <row r="18" spans="1:6" x14ac:dyDescent="0.15">
      <c r="B18" t="s">
        <v>290</v>
      </c>
      <c r="F18" t="s">
        <v>297</v>
      </c>
    </row>
    <row r="19" spans="1:6" x14ac:dyDescent="0.15">
      <c r="F19" t="s">
        <v>298</v>
      </c>
    </row>
    <row r="20" spans="1:6" x14ac:dyDescent="0.15">
      <c r="F20" t="s">
        <v>299</v>
      </c>
    </row>
    <row r="22" spans="1:6" x14ac:dyDescent="0.15">
      <c r="B22" t="s">
        <v>291</v>
      </c>
      <c r="E22" t="s">
        <v>294</v>
      </c>
    </row>
    <row r="23" spans="1:6" x14ac:dyDescent="0.15">
      <c r="B23" t="s">
        <v>289</v>
      </c>
      <c r="E23" t="s">
        <v>289</v>
      </c>
      <c r="F23" t="s">
        <v>296</v>
      </c>
    </row>
    <row r="24" spans="1:6" x14ac:dyDescent="0.15">
      <c r="B24" t="s">
        <v>290</v>
      </c>
      <c r="E24" t="s">
        <v>290</v>
      </c>
      <c r="F24" t="s">
        <v>297</v>
      </c>
    </row>
    <row r="25" spans="1:6" x14ac:dyDescent="0.15">
      <c r="B25" t="s">
        <v>292</v>
      </c>
      <c r="E25" t="s">
        <v>295</v>
      </c>
    </row>
    <row r="26" spans="1:6" x14ac:dyDescent="0.15">
      <c r="B26" t="s">
        <v>289</v>
      </c>
      <c r="E26" t="s">
        <v>289</v>
      </c>
    </row>
    <row r="27" spans="1:6" x14ac:dyDescent="0.15">
      <c r="B27" t="s">
        <v>290</v>
      </c>
      <c r="E27" t="s">
        <v>290</v>
      </c>
    </row>
    <row r="29" spans="1:6" s="1" customFormat="1" x14ac:dyDescent="0.15">
      <c r="A29" s="82">
        <v>43331</v>
      </c>
    </row>
    <row r="30" spans="1:6" x14ac:dyDescent="0.15">
      <c r="B30" t="s">
        <v>308</v>
      </c>
    </row>
    <row r="31" spans="1:6" x14ac:dyDescent="0.15">
      <c r="B31" t="s">
        <v>309</v>
      </c>
    </row>
    <row r="32" spans="1:6" x14ac:dyDescent="0.15">
      <c r="B32" t="s">
        <v>310</v>
      </c>
    </row>
    <row r="33" spans="2:2" x14ac:dyDescent="0.15">
      <c r="B33" t="s">
        <v>311</v>
      </c>
    </row>
    <row r="34" spans="2:2" x14ac:dyDescent="0.15">
      <c r="B34" t="s">
        <v>312</v>
      </c>
    </row>
    <row r="35" spans="2:2" x14ac:dyDescent="0.15">
      <c r="B35" t="s">
        <v>313</v>
      </c>
    </row>
    <row r="36" spans="2:2" x14ac:dyDescent="0.15">
      <c r="B36" t="s">
        <v>310</v>
      </c>
    </row>
    <row r="37" spans="2:2" x14ac:dyDescent="0.15">
      <c r="B37" t="s">
        <v>314</v>
      </c>
    </row>
    <row r="39" spans="2:2" x14ac:dyDescent="0.15">
      <c r="B39" t="s">
        <v>315</v>
      </c>
    </row>
    <row r="40" spans="2:2" x14ac:dyDescent="0.15">
      <c r="B40" t="s">
        <v>316</v>
      </c>
    </row>
    <row r="41" spans="2:2" x14ac:dyDescent="0.15">
      <c r="B41" t="s">
        <v>317</v>
      </c>
    </row>
    <row r="42" spans="2:2" x14ac:dyDescent="0.15">
      <c r="B42" t="s">
        <v>318</v>
      </c>
    </row>
    <row r="43" spans="2:2" x14ac:dyDescent="0.15">
      <c r="B43" t="s">
        <v>319</v>
      </c>
    </row>
    <row r="44" spans="2:2" x14ac:dyDescent="0.15">
      <c r="B44" t="s">
        <v>317</v>
      </c>
    </row>
    <row r="45" spans="2:2" x14ac:dyDescent="0.15">
      <c r="B45" t="s">
        <v>318</v>
      </c>
    </row>
    <row r="46" spans="2:2" x14ac:dyDescent="0.15">
      <c r="B46" t="s">
        <v>320</v>
      </c>
    </row>
    <row r="47" spans="2:2" x14ac:dyDescent="0.15">
      <c r="B47" t="s">
        <v>317</v>
      </c>
    </row>
    <row r="48" spans="2:2" x14ac:dyDescent="0.15">
      <c r="B48" t="s">
        <v>318</v>
      </c>
    </row>
    <row r="51" spans="2:2" x14ac:dyDescent="0.15">
      <c r="B51" t="s">
        <v>321</v>
      </c>
    </row>
    <row r="53" spans="2:2" x14ac:dyDescent="0.15">
      <c r="B53" t="s">
        <v>322</v>
      </c>
    </row>
    <row r="54" spans="2:2" x14ac:dyDescent="0.15">
      <c r="B54" t="s">
        <v>323</v>
      </c>
    </row>
    <row r="55" spans="2:2" x14ac:dyDescent="0.15">
      <c r="B55" t="s">
        <v>324</v>
      </c>
    </row>
    <row r="56" spans="2:2" x14ac:dyDescent="0.15">
      <c r="B56" t="s">
        <v>325</v>
      </c>
    </row>
    <row r="58" spans="2:2" x14ac:dyDescent="0.15">
      <c r="B58" t="s">
        <v>326</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41"/>
  <sheetViews>
    <sheetView zoomScale="130" zoomScaleNormal="130" workbookViewId="0">
      <selection activeCell="G7" sqref="G7"/>
    </sheetView>
  </sheetViews>
  <sheetFormatPr defaultRowHeight="13.5" x14ac:dyDescent="0.15"/>
  <sheetData>
    <row r="2" spans="1:1" x14ac:dyDescent="0.15">
      <c r="A2" t="s">
        <v>328</v>
      </c>
    </row>
    <row r="3" spans="1:1" x14ac:dyDescent="0.15">
      <c r="A3" t="s">
        <v>329</v>
      </c>
    </row>
    <row r="4" spans="1:1" x14ac:dyDescent="0.15">
      <c r="A4" t="s">
        <v>330</v>
      </c>
    </row>
    <row r="5" spans="1:1" x14ac:dyDescent="0.15">
      <c r="A5" t="s">
        <v>365</v>
      </c>
    </row>
    <row r="6" spans="1:1" x14ac:dyDescent="0.15">
      <c r="A6" t="s">
        <v>331</v>
      </c>
    </row>
    <row r="7" spans="1:1" x14ac:dyDescent="0.15">
      <c r="A7" t="s">
        <v>332</v>
      </c>
    </row>
    <row r="8" spans="1:1" x14ac:dyDescent="0.15">
      <c r="A8" t="s">
        <v>333</v>
      </c>
    </row>
    <row r="9" spans="1:1" x14ac:dyDescent="0.15">
      <c r="A9" t="s">
        <v>334</v>
      </c>
    </row>
    <row r="10" spans="1:1" x14ac:dyDescent="0.15">
      <c r="A10" t="s">
        <v>335</v>
      </c>
    </row>
    <row r="11" spans="1:1" x14ac:dyDescent="0.15">
      <c r="A11" t="s">
        <v>336</v>
      </c>
    </row>
    <row r="12" spans="1:1" x14ac:dyDescent="0.15">
      <c r="A12" t="s">
        <v>337</v>
      </c>
    </row>
    <row r="13" spans="1:1" x14ac:dyDescent="0.15">
      <c r="A13" t="s">
        <v>338</v>
      </c>
    </row>
    <row r="14" spans="1:1" x14ac:dyDescent="0.15">
      <c r="A14" t="s">
        <v>339</v>
      </c>
    </row>
    <row r="15" spans="1:1" x14ac:dyDescent="0.15">
      <c r="A15" t="s">
        <v>340</v>
      </c>
    </row>
    <row r="16" spans="1:1" x14ac:dyDescent="0.15">
      <c r="A16" t="s">
        <v>341</v>
      </c>
    </row>
    <row r="17" spans="1:1" x14ac:dyDescent="0.15">
      <c r="A17" t="s">
        <v>342</v>
      </c>
    </row>
    <row r="18" spans="1:1" x14ac:dyDescent="0.15">
      <c r="A18" t="s">
        <v>343</v>
      </c>
    </row>
    <row r="19" spans="1:1" x14ac:dyDescent="0.15">
      <c r="A19" t="s">
        <v>344</v>
      </c>
    </row>
    <row r="21" spans="1:1" x14ac:dyDescent="0.15">
      <c r="A21" t="s">
        <v>345</v>
      </c>
    </row>
    <row r="22" spans="1:1" x14ac:dyDescent="0.15">
      <c r="A22" t="s">
        <v>346</v>
      </c>
    </row>
    <row r="23" spans="1:1" x14ac:dyDescent="0.15">
      <c r="A23" t="s">
        <v>347</v>
      </c>
    </row>
    <row r="24" spans="1:1" x14ac:dyDescent="0.15">
      <c r="A24" t="s">
        <v>348</v>
      </c>
    </row>
    <row r="25" spans="1:1" x14ac:dyDescent="0.15">
      <c r="A25" t="s">
        <v>349</v>
      </c>
    </row>
    <row r="26" spans="1:1" x14ac:dyDescent="0.15">
      <c r="A26" t="s">
        <v>331</v>
      </c>
    </row>
    <row r="27" spans="1:1" x14ac:dyDescent="0.15">
      <c r="A27" t="s">
        <v>350</v>
      </c>
    </row>
    <row r="28" spans="1:1" x14ac:dyDescent="0.15">
      <c r="A28" t="s">
        <v>351</v>
      </c>
    </row>
    <row r="29" spans="1:1" x14ac:dyDescent="0.15">
      <c r="A29" t="s">
        <v>352</v>
      </c>
    </row>
    <row r="30" spans="1:1" x14ac:dyDescent="0.15">
      <c r="A30" t="s">
        <v>353</v>
      </c>
    </row>
    <row r="31" spans="1:1" x14ac:dyDescent="0.15">
      <c r="A31" t="s">
        <v>354</v>
      </c>
    </row>
    <row r="32" spans="1:1" x14ac:dyDescent="0.15">
      <c r="A32" t="s">
        <v>355</v>
      </c>
    </row>
    <row r="33" spans="1:1" x14ac:dyDescent="0.15">
      <c r="A33" t="s">
        <v>356</v>
      </c>
    </row>
    <row r="34" spans="1:1" x14ac:dyDescent="0.15">
      <c r="A34" t="s">
        <v>357</v>
      </c>
    </row>
    <row r="35" spans="1:1" x14ac:dyDescent="0.15">
      <c r="A35" t="s">
        <v>358</v>
      </c>
    </row>
    <row r="36" spans="1:1" x14ac:dyDescent="0.15">
      <c r="A36" t="s">
        <v>359</v>
      </c>
    </row>
    <row r="37" spans="1:1" x14ac:dyDescent="0.15">
      <c r="A37" t="s">
        <v>332</v>
      </c>
    </row>
    <row r="38" spans="1:1" x14ac:dyDescent="0.15">
      <c r="A38" t="s">
        <v>360</v>
      </c>
    </row>
    <row r="39" spans="1:1" x14ac:dyDescent="0.15">
      <c r="A39" t="s">
        <v>361</v>
      </c>
    </row>
    <row r="40" spans="1:1" x14ac:dyDescent="0.15">
      <c r="A40" t="s">
        <v>362</v>
      </c>
    </row>
    <row r="41" spans="1:1" x14ac:dyDescent="0.15">
      <c r="A41" t="s">
        <v>363</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zoomScale="130" zoomScaleNormal="130" workbookViewId="0"/>
  </sheetViews>
  <sheetFormatPr defaultRowHeight="13.5" x14ac:dyDescent="0.15"/>
  <sheetData>
    <row r="1" spans="1:1" x14ac:dyDescent="0.15">
      <c r="A1" t="s">
        <v>174</v>
      </c>
    </row>
    <row r="2" spans="1:1" x14ac:dyDescent="0.15">
      <c r="A2" t="s">
        <v>270</v>
      </c>
    </row>
    <row r="3" spans="1:1" x14ac:dyDescent="0.15">
      <c r="A3" t="s">
        <v>271</v>
      </c>
    </row>
    <row r="4" spans="1:1" x14ac:dyDescent="0.15">
      <c r="A4" t="s">
        <v>272</v>
      </c>
    </row>
    <row r="5" spans="1:1" x14ac:dyDescent="0.15">
      <c r="A5" t="s">
        <v>273</v>
      </c>
    </row>
    <row r="6" spans="1:1" x14ac:dyDescent="0.15">
      <c r="A6" t="s">
        <v>274</v>
      </c>
    </row>
    <row r="7" spans="1:1" x14ac:dyDescent="0.15">
      <c r="A7" t="s">
        <v>275</v>
      </c>
    </row>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B10"/>
  <sheetViews>
    <sheetView workbookViewId="0">
      <selection activeCell="B9" sqref="B9"/>
    </sheetView>
  </sheetViews>
  <sheetFormatPr defaultRowHeight="13.5" x14ac:dyDescent="0.15"/>
  <sheetData>
    <row r="4" spans="2:2" x14ac:dyDescent="0.15">
      <c r="B4" s="53" t="s">
        <v>156</v>
      </c>
    </row>
    <row r="5" spans="2:2" x14ac:dyDescent="0.15">
      <c r="B5" s="54" t="s">
        <v>189</v>
      </c>
    </row>
    <row r="6" spans="2:2" x14ac:dyDescent="0.15">
      <c r="B6" s="54" t="s">
        <v>190</v>
      </c>
    </row>
    <row r="7" spans="2:2" x14ac:dyDescent="0.15">
      <c r="B7" s="54" t="s">
        <v>169</v>
      </c>
    </row>
    <row r="8" spans="2:2" x14ac:dyDescent="0.15">
      <c r="B8" s="54" t="s">
        <v>280</v>
      </c>
    </row>
    <row r="9" spans="2:2" x14ac:dyDescent="0.15">
      <c r="B9" s="54" t="s">
        <v>191</v>
      </c>
    </row>
    <row r="10" spans="2:2" x14ac:dyDescent="0.15">
      <c r="B10" s="55"/>
    </row>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zoomScale="85" zoomScaleNormal="85" workbookViewId="0"/>
  </sheetViews>
  <sheetFormatPr defaultRowHeight="13.5" x14ac:dyDescent="0.15"/>
  <cols>
    <col min="1" max="1" width="24.75" customWidth="1"/>
    <col min="2" max="2" width="45.5" customWidth="1"/>
    <col min="3" max="3" width="52.375" style="16" customWidth="1"/>
    <col min="4" max="4" width="77.25" customWidth="1"/>
    <col min="5" max="5" width="36" customWidth="1"/>
    <col min="6" max="6" width="51.5" customWidth="1"/>
  </cols>
  <sheetData>
    <row r="1" spans="1:6" x14ac:dyDescent="0.15">
      <c r="D1" t="s">
        <v>31</v>
      </c>
      <c r="F1" t="s">
        <v>31</v>
      </c>
    </row>
    <row r="2" spans="1:6" x14ac:dyDescent="0.15">
      <c r="A2" t="s">
        <v>32</v>
      </c>
    </row>
    <row r="3" spans="1:6" x14ac:dyDescent="0.15">
      <c r="B3" t="s">
        <v>33</v>
      </c>
    </row>
    <row r="5" spans="1:6" x14ac:dyDescent="0.15">
      <c r="B5" t="s">
        <v>34</v>
      </c>
    </row>
    <row r="6" spans="1:6" x14ac:dyDescent="0.15">
      <c r="B6" s="6" t="s">
        <v>35</v>
      </c>
    </row>
    <row r="7" spans="1:6" x14ac:dyDescent="0.15">
      <c r="B7" s="6" t="s">
        <v>36</v>
      </c>
    </row>
    <row r="8" spans="1:6" x14ac:dyDescent="0.15">
      <c r="B8" t="s">
        <v>37</v>
      </c>
    </row>
    <row r="10" spans="1:6" x14ac:dyDescent="0.15">
      <c r="B10" t="s">
        <v>38</v>
      </c>
    </row>
    <row r="13" spans="1:6" x14ac:dyDescent="0.15">
      <c r="D13" t="s">
        <v>39</v>
      </c>
    </row>
    <row r="14" spans="1:6" x14ac:dyDescent="0.15">
      <c r="D14" t="s">
        <v>40</v>
      </c>
    </row>
    <row r="15" spans="1:6" x14ac:dyDescent="0.15">
      <c r="D15" t="s">
        <v>41</v>
      </c>
    </row>
    <row r="16" spans="1:6" x14ac:dyDescent="0.15">
      <c r="D16" t="s">
        <v>42</v>
      </c>
    </row>
    <row r="17" spans="1:6" x14ac:dyDescent="0.15">
      <c r="B17" s="6" t="s">
        <v>43</v>
      </c>
      <c r="C17" s="17" t="s">
        <v>44</v>
      </c>
    </row>
    <row r="18" spans="1:6" x14ac:dyDescent="0.15">
      <c r="A18" t="s">
        <v>45</v>
      </c>
      <c r="B18" s="18" t="s">
        <v>46</v>
      </c>
      <c r="C18" s="19" t="s">
        <v>47</v>
      </c>
      <c r="D18" t="s">
        <v>48</v>
      </c>
    </row>
    <row r="19" spans="1:6" ht="165" customHeight="1" x14ac:dyDescent="0.15">
      <c r="A19" t="s">
        <v>49</v>
      </c>
      <c r="B19" s="18" t="s">
        <v>50</v>
      </c>
      <c r="C19" s="19" t="s">
        <v>51</v>
      </c>
      <c r="D19" s="16" t="s">
        <v>121</v>
      </c>
      <c r="E19" t="s">
        <v>52</v>
      </c>
      <c r="F19" s="16"/>
    </row>
    <row r="20" spans="1:6" ht="40.5" customHeight="1" x14ac:dyDescent="0.15">
      <c r="B20" s="18" t="s">
        <v>53</v>
      </c>
      <c r="C20" s="19" t="s">
        <v>54</v>
      </c>
      <c r="D20" s="16" t="s">
        <v>55</v>
      </c>
      <c r="E20" t="s">
        <v>52</v>
      </c>
      <c r="F20" s="16"/>
    </row>
    <row r="21" spans="1:6" x14ac:dyDescent="0.15">
      <c r="B21" s="18" t="s">
        <v>56</v>
      </c>
      <c r="C21" s="19"/>
      <c r="D21" t="s">
        <v>57</v>
      </c>
      <c r="E21" t="s">
        <v>52</v>
      </c>
    </row>
    <row r="22" spans="1:6" x14ac:dyDescent="0.15">
      <c r="B22" s="18" t="s">
        <v>58</v>
      </c>
      <c r="C22" s="19"/>
      <c r="D22" t="s">
        <v>57</v>
      </c>
      <c r="E22" t="s">
        <v>52</v>
      </c>
    </row>
    <row r="23" spans="1:6" x14ac:dyDescent="0.15">
      <c r="B23" s="18" t="s">
        <v>59</v>
      </c>
      <c r="C23" s="19" t="s">
        <v>60</v>
      </c>
      <c r="D23" t="s">
        <v>61</v>
      </c>
      <c r="E23" t="s">
        <v>52</v>
      </c>
    </row>
    <row r="24" spans="1:6" ht="54" x14ac:dyDescent="0.15">
      <c r="B24" s="18" t="s">
        <v>62</v>
      </c>
      <c r="C24" s="19" t="s">
        <v>63</v>
      </c>
      <c r="D24" s="16" t="s">
        <v>122</v>
      </c>
      <c r="E24" t="s">
        <v>52</v>
      </c>
      <c r="F24" s="16"/>
    </row>
    <row r="25" spans="1:6" x14ac:dyDescent="0.15">
      <c r="B25" s="18" t="s">
        <v>65</v>
      </c>
      <c r="C25" s="19"/>
      <c r="D25" t="s">
        <v>66</v>
      </c>
      <c r="E25" t="s">
        <v>67</v>
      </c>
    </row>
    <row r="26" spans="1:6" ht="40.5" x14ac:dyDescent="0.15">
      <c r="B26" s="18" t="s">
        <v>68</v>
      </c>
      <c r="C26" s="19" t="s">
        <v>69</v>
      </c>
      <c r="D26" s="16" t="s">
        <v>64</v>
      </c>
      <c r="E26" t="s">
        <v>52</v>
      </c>
      <c r="F26" s="16"/>
    </row>
    <row r="27" spans="1:6" x14ac:dyDescent="0.15">
      <c r="B27" s="18" t="s">
        <v>70</v>
      </c>
      <c r="C27" s="19"/>
      <c r="D27" t="s">
        <v>57</v>
      </c>
      <c r="E27" t="s">
        <v>52</v>
      </c>
    </row>
    <row r="28" spans="1:6" x14ac:dyDescent="0.15">
      <c r="B28" s="18" t="s">
        <v>71</v>
      </c>
      <c r="C28" s="19"/>
      <c r="E28" s="20" t="s">
        <v>72</v>
      </c>
    </row>
    <row r="29" spans="1:6" x14ac:dyDescent="0.15">
      <c r="B29" s="21" t="s">
        <v>73</v>
      </c>
      <c r="C29" s="19"/>
      <c r="D29" t="s">
        <v>57</v>
      </c>
      <c r="E29" t="s">
        <v>52</v>
      </c>
    </row>
    <row r="30" spans="1:6" x14ac:dyDescent="0.15">
      <c r="B30" s="21" t="s">
        <v>74</v>
      </c>
      <c r="C30" s="19" t="s">
        <v>75</v>
      </c>
      <c r="D30" s="16" t="s">
        <v>57</v>
      </c>
      <c r="E30" t="s">
        <v>52</v>
      </c>
      <c r="F30" s="16"/>
    </row>
    <row r="31" spans="1:6" x14ac:dyDescent="0.15">
      <c r="B31" s="21" t="s">
        <v>76</v>
      </c>
      <c r="C31" s="19"/>
      <c r="D31" t="s">
        <v>48</v>
      </c>
      <c r="E31" t="s">
        <v>77</v>
      </c>
    </row>
    <row r="32" spans="1:6" x14ac:dyDescent="0.15">
      <c r="B32" s="22"/>
    </row>
    <row r="33" spans="1:2" x14ac:dyDescent="0.15">
      <c r="B33" s="6"/>
    </row>
    <row r="34" spans="1:2" x14ac:dyDescent="0.15">
      <c r="B34" s="6"/>
    </row>
    <row r="35" spans="1:2" x14ac:dyDescent="0.15">
      <c r="A35" s="6" t="s">
        <v>44</v>
      </c>
    </row>
    <row r="36" spans="1:2" x14ac:dyDescent="0.15">
      <c r="A36" s="6" t="s">
        <v>75</v>
      </c>
      <c r="B36" t="s">
        <v>78</v>
      </c>
    </row>
    <row r="37" spans="1:2" s="16" customFormat="1" x14ac:dyDescent="0.15">
      <c r="A37" s="6" t="s">
        <v>79</v>
      </c>
      <c r="B37" t="s">
        <v>80</v>
      </c>
    </row>
    <row r="38" spans="1:2" s="16" customFormat="1" x14ac:dyDescent="0.15">
      <c r="A38" s="6" t="s">
        <v>81</v>
      </c>
      <c r="B38" t="s">
        <v>82</v>
      </c>
    </row>
    <row r="39" spans="1:2" s="16" customFormat="1" x14ac:dyDescent="0.15">
      <c r="A39" s="6" t="s">
        <v>83</v>
      </c>
      <c r="B39" t="s">
        <v>84</v>
      </c>
    </row>
    <row r="40" spans="1:2" s="16" customFormat="1" x14ac:dyDescent="0.15">
      <c r="A40" s="6"/>
      <c r="B40"/>
    </row>
  </sheetData>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memo</vt:lpstr>
      <vt:lpstr>WBS</vt:lpstr>
      <vt:lpstr>課題整理_0609</vt:lpstr>
      <vt:lpstr>No14</vt:lpstr>
      <vt:lpstr>No16</vt:lpstr>
      <vt:lpstr>wk⇒</vt:lpstr>
      <vt:lpstr>else</vt:lpstr>
      <vt:lpstr>WBS_value</vt:lpstr>
      <vt:lpstr>do0415補足</vt:lpstr>
      <vt:lpstr>do0609</vt:lpstr>
      <vt:lpstr>計画</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2018-06-24T16:14:10Z</dcterms:created>
  <dcterms:modified xsi:type="dcterms:W3CDTF">2018-08-19T11:10:19Z</dcterms:modified>
</cp:coreProperties>
</file>