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wk⇒" sheetId="23" r:id="rId4"/>
    <sheet name="else" sheetId="22" r:id="rId5"/>
    <sheet name="WBS_value" sheetId="20" r:id="rId6"/>
    <sheet name="do0415補足" sheetId="9" r:id="rId7"/>
    <sheet name="do0609" sheetId="10" r:id="rId8"/>
    <sheet name="計画" sheetId="8" state="hidden" r:id="rId9"/>
  </sheets>
  <definedNames>
    <definedName name="_xlnm._FilterDatabase" localSheetId="1" hidden="1">WBS!$B$12:$DH$14</definedName>
    <definedName name="_xlnm._FilterDatabase" localSheetId="2" hidden="1">課題整理_0609!$B$7:$M$31</definedName>
  </definedNames>
  <calcPr calcId="145621"/>
</workbook>
</file>

<file path=xl/calcChain.xml><?xml version="1.0" encoding="utf-8"?>
<calcChain xmlns="http://schemas.openxmlformats.org/spreadsheetml/2006/main">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DD66" i="18"/>
  <c r="BN66" i="18"/>
  <c r="BM66" i="18"/>
  <c r="BL66" i="18"/>
  <c r="BK66" i="18"/>
  <c r="BJ66" i="18"/>
  <c r="BI66" i="18"/>
  <c r="BH66" i="18"/>
  <c r="BG66" i="18"/>
  <c r="BF66" i="18"/>
  <c r="BE66" i="18"/>
  <c r="BD66" i="18"/>
  <c r="BC66" i="18"/>
  <c r="BB66" i="18"/>
  <c r="BA66" i="18"/>
  <c r="AZ66" i="18"/>
  <c r="AY66" i="18"/>
  <c r="AX66" i="18"/>
  <c r="AW66" i="18"/>
  <c r="AV66" i="18"/>
  <c r="AU66" i="18"/>
  <c r="AT66" i="18"/>
  <c r="AS66" i="18"/>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C7" i="17" l="1"/>
  <c r="C6" i="17"/>
  <c r="C8" i="17"/>
  <c r="M66" i="18"/>
  <c r="P11" i="18"/>
  <c r="C9" i="17" l="1"/>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A12" i="18" l="1"/>
  <c r="DB11" i="18"/>
  <c r="DB12" i="18" l="1"/>
  <c r="DC11" i="18"/>
  <c r="DC12" i="18" l="1"/>
  <c r="DD11" i="18"/>
  <c r="DD12" i="18" s="1"/>
</calcChain>
</file>

<file path=xl/comments1.xml><?xml version="1.0" encoding="utf-8"?>
<comments xmlns="http://schemas.openxmlformats.org/spreadsheetml/2006/main">
  <authors>
    <author>作成者</author>
  </authors>
  <commentList>
    <comment ref="CO32" authorId="0">
      <text>
        <r>
          <rPr>
            <b/>
            <sz val="9"/>
            <color indexed="81"/>
            <rFont val="ＭＳ Ｐゴシック"/>
            <family val="3"/>
            <charset val="128"/>
          </rPr>
          <t>0830-0930</t>
        </r>
      </text>
    </comment>
  </commentList>
</comments>
</file>

<file path=xl/sharedStrings.xml><?xml version="1.0" encoding="utf-8"?>
<sst xmlns="http://schemas.openxmlformats.org/spreadsheetml/2006/main" count="553" uniqueCount="284">
  <si>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</si>
  <si>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</si>
  <si>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</si>
  <si>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</si>
  <si>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</si>
  <si>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</si>
  <si>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</si>
  <si>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</si>
  <si>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</si>
  <si>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</si>
  <si>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</si>
  <si>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</si>
  <si>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</si>
  <si>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</si>
  <si>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</si>
  <si>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</si>
  <si>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</si>
  <si>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</si>
  <si>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</si>
  <si>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</si>
  <si>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</si>
  <si>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</si>
  <si>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</si>
  <si>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</si>
  <si>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</si>
  <si>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</si>
  <si>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</si>
  <si>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</si>
  <si>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</si>
  <si>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</si>
  <si>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</si>
  <si>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</si>
  <si>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</si>
  <si>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</si>
  <si>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</si>
  <si>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</si>
  <si>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</si>
  <si>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</si>
  <si>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</si>
  <si>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</si>
  <si>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</si>
  <si>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</si>
  <si>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</si>
  <si>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</si>
  <si>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</si>
  <si>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</si>
  <si>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</si>
  <si>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</si>
  <si>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</si>
  <si>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</si>
  <si>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</si>
  <si>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</si>
  <si>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</si>
  <si>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</si>
  <si>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</si>
  <si>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</si>
  <si>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</si>
  <si>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</si>
  <si>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</si>
  <si>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</si>
  <si>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</si>
  <si>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</si>
  <si>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</si>
  <si>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</si>
  <si>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</si>
  <si>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</si>
  <si>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</si>
  <si>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</si>
  <si>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</si>
  <si>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</si>
  <si>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</si>
  <si>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</si>
  <si>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</si>
  <si>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</si>
  <si>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</si>
  <si>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</si>
  <si>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</si>
  <si>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</si>
  <si>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</si>
  <si>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</si>
  <si>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</si>
  <si>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</si>
  <si>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</si>
  <si>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</si>
  <si>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</si>
  <si>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</si>
  <si>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</si>
  <si>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</si>
  <si>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</si>
  <si>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</si>
  <si>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</si>
  <si>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</si>
  <si>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</si>
  <si>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</si>
  <si>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</si>
  <si>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</si>
  <si>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</si>
  <si>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</si>
  <si>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</si>
  <si>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</si>
  <si>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</si>
  <si>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</si>
  <si>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</si>
  <si>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</si>
  <si>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</si>
  <si>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</si>
  <si>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</si>
  <si>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</si>
  <si>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</si>
  <si>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</si>
  <si>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</si>
  <si>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</si>
  <si>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</si>
  <si>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</si>
  <si>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</si>
  <si>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</si>
  <si>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</si>
  <si>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</si>
  <si>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</si>
  <si>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</si>
  <si>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</si>
  <si>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</si>
  <si>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</si>
  <si>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</si>
  <si>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</si>
  <si>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</si>
  <si>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</si>
  <si>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</si>
  <si>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</si>
  <si>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</si>
  <si>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</si>
  <si>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</si>
  <si>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</si>
  <si>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</si>
  <si>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</si>
  <si>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</si>
  <si>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</si>
  <si>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</si>
  <si>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</si>
  <si>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</si>
  <si>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</si>
  <si>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</si>
  <si>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</si>
  <si>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</si>
  <si>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</si>
  <si>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</si>
  <si>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</si>
  <si>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</si>
  <si>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</si>
  <si>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</si>
  <si>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</si>
  <si>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</si>
  <si>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</si>
  <si>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</si>
  <si>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</si>
  <si>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</si>
  <si>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</si>
  <si>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</si>
  <si>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</si>
  <si>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</si>
  <si>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</si>
  <si>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</si>
  <si>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</si>
  <si>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</si>
  <si>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</si>
  <si>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</si>
  <si>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</si>
  <si>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</si>
  <si>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</si>
  <si>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</si>
  <si>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</si>
  <si>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</si>
  <si>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</si>
  <si>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</si>
  <si>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</si>
  <si>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</si>
  <si>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</si>
  <si>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</si>
  <si>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</si>
  <si>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</si>
  <si>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</si>
  <si>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</si>
  <si>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</si>
  <si>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</si>
  <si>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</si>
  <si>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</si>
  <si>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</si>
  <si>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</si>
  <si>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</si>
  <si>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</si>
  <si>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</si>
  <si>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</si>
  <si>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</si>
  <si>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</si>
  <si>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</si>
  <si>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</si>
  <si>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</si>
  <si>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</si>
  <si>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</si>
  <si>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</si>
  <si>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</si>
  <si>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</si>
  <si>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</si>
  <si>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</si>
  <si>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</si>
  <si>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</si>
  <si>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</si>
  <si>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</si>
  <si>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</si>
  <si>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</si>
  <si>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</si>
  <si>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</si>
  <si>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</si>
  <si>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</si>
  <si>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～8月3週目</t>
    <rPh sb="2" eb="3">
      <t>ガツ</t>
    </rPh>
    <rPh sb="4" eb="5">
      <t>シュウ</t>
    </rPh>
    <rPh sb="5" eb="6">
      <t>メ</t>
    </rPh>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</si>
  <si>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</si>
  <si>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</si>
  <si>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</si>
  <si>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</si>
  <si>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</si>
  <si>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</si>
  <si>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</si>
  <si>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</si>
  <si>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</si>
  <si>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</si>
  <si>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～8月1週目</t>
    <rPh sb="2" eb="3">
      <t>ガツ</t>
    </rPh>
    <rPh sb="4" eb="5">
      <t>シュウ</t>
    </rPh>
    <rPh sb="5" eb="6">
      <t>メ</t>
    </rPh>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</si>
  <si>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</si>
  <si>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</si>
  <si>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</si>
  <si>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</si>
  <si>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</si>
  <si>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</si>
  <si>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</si>
  <si>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</si>
  <si>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～8月2週目</t>
    <rPh sb="2" eb="3">
      <t>ガツ</t>
    </rPh>
    <rPh sb="4" eb="5">
      <t>シュウ</t>
    </rPh>
    <rPh sb="5" eb="6">
      <t>メ</t>
    </rPh>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</si>
  <si>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</si>
  <si>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</si>
  <si>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※esaで管理</t>
    <rPh sb="5" eb="7">
      <t>カンリ</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</si>
  <si>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</si>
  <si>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</si>
  <si>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</si>
  <si>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</si>
  <si>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</si>
  <si>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</si>
  <si>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</si>
  <si>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</si>
  <si>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</si>
  <si>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</si>
  <si>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</si>
  <si>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</si>
  <si>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</si>
  <si>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</si>
  <si>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</si>
  <si>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</si>
  <si>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</si>
  <si>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</si>
  <si>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</si>
  <si>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・実際にディーラが使うことを想定した場合の画面設計、権限制御にしたい（時間がないので設計ｈしないけど）、業務フローをイメージして設計をしてみたい
・地図画面が機能の中心なのでパワーアップしたい
　　例　地図でお気に入り確認
　　　　　地図画面が真ん中、サイドバーでお気に入り確認、mattermost的デザイン
・業務を流れを考慮して、ログインIDを登録したアカウントをディーラとして紐づけ、作品登録など各機能をあつかえるようにしたい
今だとログインしたものが複数のディーラを登録できてしまい、業務の流れがない、みんな管理者みたいなことができてしまう。
ログインIDとディーラを関連させる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5" eb="117">
      <t>ジカン</t>
    </rPh>
    <rPh sb="122" eb="124">
      <t>セッケイ</t>
    </rPh>
    <rPh sb="132" eb="134">
      <t>ギョウム</t>
    </rPh>
    <rPh sb="144" eb="146">
      <t>セッケイ</t>
    </rPh>
    <rPh sb="154" eb="156">
      <t>チズ</t>
    </rPh>
    <rPh sb="156" eb="158">
      <t>ガメン</t>
    </rPh>
    <rPh sb="159" eb="161">
      <t>キノウ</t>
    </rPh>
    <rPh sb="162" eb="164">
      <t>チュウシン</t>
    </rPh>
    <rPh sb="179" eb="180">
      <t>レイ</t>
    </rPh>
    <rPh sb="181" eb="183">
      <t>チズ</t>
    </rPh>
    <rPh sb="185" eb="186">
      <t>キ</t>
    </rPh>
    <rPh sb="187" eb="188">
      <t>イ</t>
    </rPh>
    <rPh sb="189" eb="191">
      <t>カクニン</t>
    </rPh>
    <rPh sb="197" eb="199">
      <t>チズ</t>
    </rPh>
    <rPh sb="199" eb="201">
      <t>ガメン</t>
    </rPh>
    <rPh sb="202" eb="203">
      <t>マ</t>
    </rPh>
    <rPh sb="204" eb="205">
      <t>ナカ</t>
    </rPh>
    <rPh sb="213" eb="214">
      <t>キ</t>
    </rPh>
    <rPh sb="215" eb="216">
      <t>イ</t>
    </rPh>
    <rPh sb="217" eb="219">
      <t>カクニン</t>
    </rPh>
    <rPh sb="230" eb="231">
      <t>テキ</t>
    </rPh>
    <rPh sb="238" eb="240">
      <t>ギョウム</t>
    </rPh>
    <rPh sb="241" eb="242">
      <t>ナガ</t>
    </rPh>
    <rPh sb="244" eb="246">
      <t>コウリョ</t>
    </rPh>
    <rPh sb="256" eb="258">
      <t>トウロク</t>
    </rPh>
    <rPh sb="378" eb="380">
      <t>ジッサイ</t>
    </rPh>
    <rPh sb="390" eb="392">
      <t>リヨウ</t>
    </rPh>
    <rPh sb="392" eb="394">
      <t>キヤク</t>
    </rPh>
    <rPh sb="409" eb="410">
      <t>アタイ</t>
    </rPh>
    <rPh sb="411" eb="413">
      <t>テイギ</t>
    </rPh>
    <rPh sb="420" eb="422">
      <t>カツヨウ</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</si>
  <si>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</si>
  <si>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</si>
  <si>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</si>
  <si>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</si>
  <si>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～7月2週目</t>
    <rPh sb="2" eb="3">
      <t>ガツ</t>
    </rPh>
    <rPh sb="4" eb="5">
      <t>シュウ</t>
    </rPh>
    <rPh sb="5" eb="6">
      <t>メ</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</si>
  <si>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</si>
  <si>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</si>
  <si>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</si>
  <si>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</si>
  <si>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</si>
  <si>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～9月1週目</t>
    <rPh sb="2" eb="3">
      <t>ガツ</t>
    </rPh>
    <rPh sb="4" eb="5">
      <t>シュウ</t>
    </rPh>
    <rPh sb="5" eb="6">
      <t>メ</t>
    </rPh>
    <phoneticPr fontId="1"/>
  </si>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</sst>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7"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
      <b/>
      <sz val="9"/>
      <color indexed="81"/>
      <name val="ＭＳ Ｐゴシック"/>
      <family val="3"/>
      <charset val="128"/>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2">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0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30" zoomScaleNormal="130" workbookViewId="0"/>
  </sheetViews>
  <sheetFormatPr defaultRowHeight="13.5" x14ac:dyDescent="0.15"/>
  <cols>
    <col min="2" max="2" width="12.875" customWidth="1"/>
    <col min="3" max="3" width="12.875" style="15" customWidth="1"/>
  </cols>
  <sheetData>
    <row r="2" spans="2:3" x14ac:dyDescent="0.15">
      <c r="B2" s="28" t="s">
        <v>124</v>
      </c>
      <c r="C2" s="56" t="s">
        <v>30</v>
      </c>
    </row>
    <row r="3" spans="2:3" x14ac:dyDescent="0.15">
      <c r="B3" s="18">
        <v>3</v>
      </c>
      <c r="C3" s="57">
        <v>10.5</v>
      </c>
    </row>
    <row r="4" spans="2:3" x14ac:dyDescent="0.15">
      <c r="B4" s="18">
        <v>4</v>
      </c>
      <c r="C4" s="57">
        <v>58</v>
      </c>
    </row>
    <row r="5" spans="2:3" x14ac:dyDescent="0.15">
      <c r="B5" s="18">
        <v>5</v>
      </c>
      <c r="C5" s="57">
        <v>21</v>
      </c>
    </row>
    <row r="6" spans="2:3" x14ac:dyDescent="0.15">
      <c r="B6" s="18">
        <v>6</v>
      </c>
      <c r="C6" s="57">
        <f>SUM(WBS!O66:AS66)</f>
        <v>20.5</v>
      </c>
    </row>
    <row r="7" spans="2:3" x14ac:dyDescent="0.15">
      <c r="B7" s="18">
        <v>7</v>
      </c>
      <c r="C7" s="57">
        <f>SUM(WBS!AS66:BW66)</f>
        <v>70.5</v>
      </c>
    </row>
    <row r="8" spans="2:3" x14ac:dyDescent="0.15">
      <c r="B8" s="18">
        <v>8</v>
      </c>
      <c r="C8" s="57">
        <f>SUM(WBS!BX66:DD66)</f>
        <v>16</v>
      </c>
    </row>
    <row r="9" spans="2:3" x14ac:dyDescent="0.15">
      <c r="B9" s="18" t="s">
        <v>125</v>
      </c>
      <c r="C9" s="58">
        <f>SUM(C3:C8)</f>
        <v>196.5</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E94"/>
  <sheetViews>
    <sheetView showGridLines="0" tabSelected="1" topLeftCell="A5" zoomScale="85" zoomScaleNormal="85" workbookViewId="0">
      <pane xSplit="14" ySplit="8" topLeftCell="CH16" activePane="bottomRight" state="frozen"/>
      <selection activeCell="A5" sqref="A5"/>
      <selection pane="topRight" activeCell="O5" sqref="O5"/>
      <selection pane="bottomLeft" activeCell="A13" sqref="A13"/>
      <selection pane="bottomRight" activeCell="CO32" sqref="CO32"/>
    </sheetView>
  </sheetViews>
  <sheetFormatPr defaultRowHeight="13.5" x14ac:dyDescent="0.15"/>
  <cols>
    <col min="1" max="1" width="2.25" customWidth="1"/>
    <col min="2" max="3" width="2.375" style="8" customWidth="1"/>
    <col min="4" max="4" width="23.5" bestFit="1" customWidth="1"/>
    <col min="5" max="5" width="23.375" customWidth="1"/>
    <col min="6" max="6" width="14.125"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08" width="7.375" style="8" bestFit="1" customWidth="1"/>
    <col min="109" max="109" width="3.375" bestFit="1" customWidth="1"/>
  </cols>
  <sheetData>
    <row r="1" spans="2:109" s="39" customFormat="1" x14ac:dyDescent="0.15">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9" t="s">
        <v>29</v>
      </c>
    </row>
    <row r="2" spans="2:109" s="39" customFormat="1" x14ac:dyDescent="0.15">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9" t="s">
        <v>29</v>
      </c>
    </row>
    <row r="3" spans="2:109" s="39" customFormat="1" x14ac:dyDescent="0.15">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9" t="s">
        <v>29</v>
      </c>
    </row>
    <row r="4" spans="2:109" s="39" customFormat="1" x14ac:dyDescent="0.15">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9" t="s">
        <v>29</v>
      </c>
    </row>
    <row r="5" spans="2:109" s="39" customFormat="1" x14ac:dyDescent="0.15">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9" t="s">
        <v>29</v>
      </c>
    </row>
    <row r="6" spans="2:109" s="39" customFormat="1" x14ac:dyDescent="0.15">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9" t="s">
        <v>29</v>
      </c>
    </row>
    <row r="7" spans="2:109" s="39" customFormat="1" x14ac:dyDescent="0.15">
      <c r="B7" s="38"/>
      <c r="D7" s="38" t="s">
        <v>160</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188</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9" t="s">
        <v>29</v>
      </c>
    </row>
    <row r="8" spans="2:109" s="39" customFormat="1" x14ac:dyDescent="0.15">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9" t="s">
        <v>29</v>
      </c>
    </row>
    <row r="9" spans="2:109" x14ac:dyDescent="0.15">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t="s">
        <v>29</v>
      </c>
    </row>
    <row r="10" spans="2:109" x14ac:dyDescent="0.15">
      <c r="L10" s="7"/>
      <c r="O10" s="29">
        <v>43252</v>
      </c>
      <c r="AS10" s="8">
        <v>7</v>
      </c>
      <c r="BX10" s="8">
        <v>8</v>
      </c>
      <c r="DD10" s="8" t="s">
        <v>143</v>
      </c>
      <c r="DE10" t="s">
        <v>29</v>
      </c>
    </row>
    <row r="11" spans="2:109" x14ac:dyDescent="0.15">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 t="shared" ref="DB11" si="48">DA11+1</f>
        <v>43343</v>
      </c>
      <c r="DC11" s="9">
        <f t="shared" ref="DC11" si="49">DB11+1</f>
        <v>43344</v>
      </c>
      <c r="DD11" s="9">
        <f t="shared" ref="DD11" si="50">DC11+1</f>
        <v>43345</v>
      </c>
      <c r="DE11" t="s">
        <v>29</v>
      </c>
    </row>
    <row r="12" spans="2:109" ht="28.5" customHeight="1" x14ac:dyDescent="0.15">
      <c r="B12" s="80" t="s">
        <v>0</v>
      </c>
      <c r="C12" s="81"/>
      <c r="D12" s="34" t="s">
        <v>28</v>
      </c>
      <c r="E12" s="35"/>
      <c r="F12" s="35"/>
      <c r="G12" s="36"/>
      <c r="H12" s="36" t="s">
        <v>175</v>
      </c>
      <c r="I12" s="32" t="s">
        <v>164</v>
      </c>
      <c r="J12" s="32" t="s">
        <v>135</v>
      </c>
      <c r="K12" s="32" t="s">
        <v>142</v>
      </c>
      <c r="L12" s="32" t="s">
        <v>134</v>
      </c>
      <c r="M12" s="46" t="s">
        <v>163</v>
      </c>
      <c r="O12" s="10" t="str">
        <f t="shared" ref="O12:BF12" si="51">TEXT(O11,"aaa")</f>
        <v>金</v>
      </c>
      <c r="P12" s="10" t="str">
        <f t="shared" si="51"/>
        <v>土</v>
      </c>
      <c r="Q12" s="10" t="str">
        <f t="shared" si="51"/>
        <v>日</v>
      </c>
      <c r="R12" s="10" t="str">
        <f t="shared" si="51"/>
        <v>月</v>
      </c>
      <c r="S12" s="10" t="str">
        <f t="shared" si="51"/>
        <v>火</v>
      </c>
      <c r="T12" s="10" t="str">
        <f t="shared" si="51"/>
        <v>水</v>
      </c>
      <c r="U12" s="10" t="str">
        <f t="shared" si="51"/>
        <v>木</v>
      </c>
      <c r="V12" s="10" t="str">
        <f t="shared" si="51"/>
        <v>金</v>
      </c>
      <c r="W12" s="10" t="str">
        <f t="shared" si="51"/>
        <v>土</v>
      </c>
      <c r="X12" s="10" t="str">
        <f t="shared" si="51"/>
        <v>日</v>
      </c>
      <c r="Y12" s="10" t="str">
        <f t="shared" si="51"/>
        <v>月</v>
      </c>
      <c r="Z12" s="10" t="str">
        <f t="shared" si="51"/>
        <v>火</v>
      </c>
      <c r="AA12" s="10" t="str">
        <f t="shared" si="51"/>
        <v>水</v>
      </c>
      <c r="AB12" s="10" t="str">
        <f t="shared" si="51"/>
        <v>木</v>
      </c>
      <c r="AC12" s="10" t="str">
        <f t="shared" si="51"/>
        <v>金</v>
      </c>
      <c r="AD12" s="10" t="str">
        <f t="shared" si="51"/>
        <v>土</v>
      </c>
      <c r="AE12" s="10" t="str">
        <f t="shared" si="51"/>
        <v>日</v>
      </c>
      <c r="AF12" s="10" t="str">
        <f t="shared" si="51"/>
        <v>月</v>
      </c>
      <c r="AG12" s="10" t="str">
        <f t="shared" si="51"/>
        <v>火</v>
      </c>
      <c r="AH12" s="10" t="str">
        <f t="shared" si="51"/>
        <v>水</v>
      </c>
      <c r="AI12" s="10" t="str">
        <f t="shared" si="51"/>
        <v>木</v>
      </c>
      <c r="AJ12" s="10" t="str">
        <f t="shared" si="51"/>
        <v>金</v>
      </c>
      <c r="AK12" s="10" t="str">
        <f t="shared" si="51"/>
        <v>土</v>
      </c>
      <c r="AL12" s="10" t="str">
        <f t="shared" si="51"/>
        <v>日</v>
      </c>
      <c r="AM12" s="10" t="str">
        <f t="shared" si="51"/>
        <v>月</v>
      </c>
      <c r="AN12" s="10" t="str">
        <f t="shared" si="51"/>
        <v>火</v>
      </c>
      <c r="AO12" s="10" t="str">
        <f t="shared" si="51"/>
        <v>水</v>
      </c>
      <c r="AP12" s="10" t="str">
        <f t="shared" si="51"/>
        <v>木</v>
      </c>
      <c r="AQ12" s="10" t="str">
        <f t="shared" si="51"/>
        <v>金</v>
      </c>
      <c r="AR12" s="10" t="str">
        <f t="shared" si="51"/>
        <v>土</v>
      </c>
      <c r="AS12" s="10" t="str">
        <f t="shared" si="51"/>
        <v>日</v>
      </c>
      <c r="AT12" s="10" t="str">
        <f t="shared" si="51"/>
        <v>月</v>
      </c>
      <c r="AU12" s="10" t="str">
        <f t="shared" si="51"/>
        <v>火</v>
      </c>
      <c r="AV12" s="10" t="str">
        <f t="shared" si="51"/>
        <v>水</v>
      </c>
      <c r="AW12" s="10" t="str">
        <f t="shared" si="51"/>
        <v>木</v>
      </c>
      <c r="AX12" s="10" t="str">
        <f t="shared" si="51"/>
        <v>金</v>
      </c>
      <c r="AY12" s="10" t="str">
        <f t="shared" si="51"/>
        <v>土</v>
      </c>
      <c r="AZ12" s="10" t="str">
        <f t="shared" si="51"/>
        <v>日</v>
      </c>
      <c r="BA12" s="10" t="str">
        <f t="shared" si="51"/>
        <v>月</v>
      </c>
      <c r="BB12" s="10" t="str">
        <f t="shared" si="51"/>
        <v>火</v>
      </c>
      <c r="BC12" s="10" t="str">
        <f t="shared" si="51"/>
        <v>水</v>
      </c>
      <c r="BD12" s="10" t="str">
        <f t="shared" si="51"/>
        <v>木</v>
      </c>
      <c r="BE12" s="10" t="str">
        <f t="shared" si="51"/>
        <v>金</v>
      </c>
      <c r="BF12" s="10" t="str">
        <f t="shared" si="51"/>
        <v>土</v>
      </c>
      <c r="BG12" s="10" t="str">
        <f t="shared" ref="BG12:DD12" si="52">TEXT(BG11,"aaa")</f>
        <v>日</v>
      </c>
      <c r="BH12" s="10" t="str">
        <f t="shared" si="52"/>
        <v>月</v>
      </c>
      <c r="BI12" s="10" t="str">
        <f t="shared" si="52"/>
        <v>火</v>
      </c>
      <c r="BJ12" s="10" t="str">
        <f t="shared" si="52"/>
        <v>水</v>
      </c>
      <c r="BK12" s="10" t="str">
        <f t="shared" si="52"/>
        <v>木</v>
      </c>
      <c r="BL12" s="10" t="str">
        <f t="shared" si="52"/>
        <v>金</v>
      </c>
      <c r="BM12" s="10" t="str">
        <f t="shared" si="52"/>
        <v>土</v>
      </c>
      <c r="BN12" s="10" t="str">
        <f t="shared" si="52"/>
        <v>日</v>
      </c>
      <c r="BO12" s="10" t="str">
        <f t="shared" si="52"/>
        <v>月</v>
      </c>
      <c r="BP12" s="10" t="str">
        <f t="shared" si="52"/>
        <v>火</v>
      </c>
      <c r="BQ12" s="10" t="str">
        <f t="shared" si="52"/>
        <v>水</v>
      </c>
      <c r="BR12" s="10" t="str">
        <f t="shared" si="52"/>
        <v>木</v>
      </c>
      <c r="BS12" s="10" t="str">
        <f t="shared" si="52"/>
        <v>金</v>
      </c>
      <c r="BT12" s="10" t="str">
        <f t="shared" si="52"/>
        <v>土</v>
      </c>
      <c r="BU12" s="10" t="str">
        <f t="shared" si="52"/>
        <v>日</v>
      </c>
      <c r="BV12" s="10" t="str">
        <f t="shared" si="52"/>
        <v>月</v>
      </c>
      <c r="BW12" s="10" t="str">
        <f t="shared" si="52"/>
        <v>火</v>
      </c>
      <c r="BX12" s="10" t="str">
        <f t="shared" si="52"/>
        <v>水</v>
      </c>
      <c r="BY12" s="10" t="str">
        <f t="shared" si="52"/>
        <v>木</v>
      </c>
      <c r="BZ12" s="10" t="str">
        <f t="shared" si="52"/>
        <v>金</v>
      </c>
      <c r="CA12" s="10" t="str">
        <f t="shared" si="52"/>
        <v>土</v>
      </c>
      <c r="CB12" s="10" t="str">
        <f t="shared" si="52"/>
        <v>日</v>
      </c>
      <c r="CC12" s="10" t="str">
        <f t="shared" si="52"/>
        <v>月</v>
      </c>
      <c r="CD12" s="10" t="str">
        <f t="shared" si="52"/>
        <v>火</v>
      </c>
      <c r="CE12" s="10" t="str">
        <f t="shared" si="52"/>
        <v>水</v>
      </c>
      <c r="CF12" s="10" t="str">
        <f t="shared" si="52"/>
        <v>木</v>
      </c>
      <c r="CG12" s="10" t="str">
        <f t="shared" si="52"/>
        <v>金</v>
      </c>
      <c r="CH12" s="10" t="str">
        <f t="shared" si="52"/>
        <v>土</v>
      </c>
      <c r="CI12" s="10" t="str">
        <f t="shared" si="52"/>
        <v>日</v>
      </c>
      <c r="CJ12" s="10" t="str">
        <f t="shared" si="52"/>
        <v>月</v>
      </c>
      <c r="CK12" s="10" t="str">
        <f t="shared" si="52"/>
        <v>火</v>
      </c>
      <c r="CL12" s="10" t="str">
        <f t="shared" si="52"/>
        <v>水</v>
      </c>
      <c r="CM12" s="10" t="str">
        <f t="shared" si="52"/>
        <v>木</v>
      </c>
      <c r="CN12" s="10" t="str">
        <f t="shared" si="52"/>
        <v>金</v>
      </c>
      <c r="CO12" s="10" t="str">
        <f t="shared" si="52"/>
        <v>土</v>
      </c>
      <c r="CP12" s="10" t="str">
        <f t="shared" si="52"/>
        <v>日</v>
      </c>
      <c r="CQ12" s="10" t="str">
        <f t="shared" si="52"/>
        <v>月</v>
      </c>
      <c r="CR12" s="10" t="str">
        <f t="shared" si="52"/>
        <v>火</v>
      </c>
      <c r="CS12" s="10" t="str">
        <f t="shared" si="52"/>
        <v>水</v>
      </c>
      <c r="CT12" s="10" t="str">
        <f t="shared" si="52"/>
        <v>木</v>
      </c>
      <c r="CU12" s="10" t="str">
        <f t="shared" si="52"/>
        <v>金</v>
      </c>
      <c r="CV12" s="10" t="str">
        <f t="shared" si="52"/>
        <v>土</v>
      </c>
      <c r="CW12" s="10" t="str">
        <f t="shared" si="52"/>
        <v>日</v>
      </c>
      <c r="CX12" s="10" t="str">
        <f t="shared" si="52"/>
        <v>月</v>
      </c>
      <c r="CY12" s="10" t="str">
        <f t="shared" si="52"/>
        <v>火</v>
      </c>
      <c r="CZ12" s="10" t="str">
        <f t="shared" si="52"/>
        <v>水</v>
      </c>
      <c r="DA12" s="10" t="str">
        <f t="shared" si="52"/>
        <v>木</v>
      </c>
      <c r="DB12" s="10" t="str">
        <f t="shared" si="52"/>
        <v>金</v>
      </c>
      <c r="DC12" s="10" t="str">
        <f t="shared" si="52"/>
        <v>土</v>
      </c>
      <c r="DD12" s="10" t="str">
        <f t="shared" si="52"/>
        <v>日</v>
      </c>
      <c r="DE12" t="s">
        <v>29</v>
      </c>
    </row>
    <row r="13" spans="2:109" x14ac:dyDescent="0.15">
      <c r="B13" s="30">
        <v>1</v>
      </c>
      <c r="C13" s="30">
        <v>1</v>
      </c>
      <c r="D13" s="42" t="s">
        <v>150</v>
      </c>
      <c r="E13" s="40" t="s">
        <v>128</v>
      </c>
      <c r="F13" s="40" t="s">
        <v>126</v>
      </c>
      <c r="G13" s="40"/>
      <c r="H13" s="41" t="s">
        <v>176</v>
      </c>
      <c r="I13" s="50" t="s">
        <v>168</v>
      </c>
      <c r="J13" s="50" t="s">
        <v>166</v>
      </c>
      <c r="K13" s="40" t="s">
        <v>189</v>
      </c>
      <c r="L13" s="40"/>
      <c r="M13" s="48">
        <f>SUM(O13:DD13)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t="s">
        <v>29</v>
      </c>
    </row>
    <row r="14" spans="2:109" x14ac:dyDescent="0.15">
      <c r="B14" s="30"/>
      <c r="C14" s="30"/>
      <c r="D14" s="42" t="s">
        <v>162</v>
      </c>
      <c r="E14" s="40"/>
      <c r="F14" s="40" t="s">
        <v>123</v>
      </c>
      <c r="G14" s="40"/>
      <c r="H14" s="41" t="s">
        <v>176</v>
      </c>
      <c r="I14" s="50" t="s">
        <v>168</v>
      </c>
      <c r="J14" s="50" t="s">
        <v>166</v>
      </c>
      <c r="K14" s="40" t="s">
        <v>189</v>
      </c>
      <c r="L14" s="40"/>
      <c r="M14" s="48">
        <f t="shared" ref="M14:M65" si="53">SUM(O14:DD14)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row>
    <row r="15" spans="2:109" x14ac:dyDescent="0.15">
      <c r="B15" s="30"/>
      <c r="C15" s="30"/>
      <c r="D15" s="42"/>
      <c r="E15" s="40"/>
      <c r="F15" s="40"/>
      <c r="G15" s="40"/>
      <c r="H15" s="41"/>
      <c r="I15" s="50" t="s">
        <v>168</v>
      </c>
      <c r="J15" s="50"/>
      <c r="K15" s="40"/>
      <c r="L15" s="40"/>
      <c r="M15" s="48">
        <f t="shared" si="53"/>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row>
    <row r="16" spans="2:109" x14ac:dyDescent="0.15">
      <c r="B16" s="30"/>
      <c r="C16" s="30"/>
      <c r="D16" s="42"/>
      <c r="E16" s="40"/>
      <c r="F16" s="40"/>
      <c r="G16" s="40"/>
      <c r="H16" s="41"/>
      <c r="I16" s="50"/>
      <c r="J16" s="50"/>
      <c r="K16" s="52"/>
      <c r="L16" s="40"/>
      <c r="M16" s="48">
        <f t="shared" ref="M16:M22" si="54">SUM(O16:DD16)</f>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row>
    <row r="17" spans="2:109" x14ac:dyDescent="0.15">
      <c r="B17" s="30"/>
      <c r="C17" s="30"/>
      <c r="D17" s="42"/>
      <c r="E17" s="40"/>
      <c r="F17" s="40" t="s">
        <v>151</v>
      </c>
      <c r="G17" s="78">
        <v>5</v>
      </c>
      <c r="H17" s="41" t="s">
        <v>176</v>
      </c>
      <c r="I17" s="79" t="str">
        <f>VLOOKUP($G17,課題整理_0609!$B$8:$M$38,7,FALSE)</f>
        <v>～6月4週目</v>
      </c>
      <c r="J17" s="50" t="s">
        <v>166</v>
      </c>
      <c r="K17" s="51" t="s">
        <v>161</v>
      </c>
      <c r="L17" s="40"/>
      <c r="M17" s="48">
        <f t="shared" si="54"/>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row>
    <row r="18" spans="2:109" x14ac:dyDescent="0.15">
      <c r="B18" s="30"/>
      <c r="C18" s="30"/>
      <c r="D18" s="42"/>
      <c r="E18" s="40"/>
      <c r="F18" s="40"/>
      <c r="G18" s="78">
        <v>6</v>
      </c>
      <c r="H18" s="41" t="s">
        <v>176</v>
      </c>
      <c r="I18" s="79" t="str">
        <f>VLOOKUP($G18,課題整理_0609!$B$8:$M$38,7,FALSE)</f>
        <v>～6月4週目</v>
      </c>
      <c r="J18" s="50" t="s">
        <v>166</v>
      </c>
      <c r="K18" s="51" t="s">
        <v>161</v>
      </c>
      <c r="L18" s="40"/>
      <c r="M18" s="48">
        <f t="shared" si="54"/>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row>
    <row r="19" spans="2:109" x14ac:dyDescent="0.15">
      <c r="B19" s="30"/>
      <c r="C19" s="30"/>
      <c r="D19" s="42"/>
      <c r="E19" s="40"/>
      <c r="F19" s="40"/>
      <c r="G19" s="78">
        <v>11</v>
      </c>
      <c r="H19" s="41" t="s">
        <v>176</v>
      </c>
      <c r="I19" s="79" t="str">
        <f>VLOOKUP($G19,課題整理_0609!$B$8:$M$38,7,FALSE)</f>
        <v>～6月4週目</v>
      </c>
      <c r="J19" s="50" t="s">
        <v>166</v>
      </c>
      <c r="K19" s="51" t="s">
        <v>161</v>
      </c>
      <c r="L19" s="40"/>
      <c r="M19" s="48">
        <f t="shared" si="54"/>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row>
    <row r="20" spans="2:109" x14ac:dyDescent="0.15">
      <c r="B20" s="30"/>
      <c r="C20" s="30"/>
      <c r="D20" s="42"/>
      <c r="E20" s="40"/>
      <c r="F20" s="40"/>
      <c r="G20" s="78">
        <v>18</v>
      </c>
      <c r="H20" s="41" t="s">
        <v>185</v>
      </c>
      <c r="I20" s="79" t="str">
        <f>VLOOKUP($G20,課題整理_0609!$B$8:$M$38,7,FALSE)</f>
        <v>～6月4週目</v>
      </c>
      <c r="J20" s="50" t="s">
        <v>166</v>
      </c>
      <c r="K20" s="51" t="s">
        <v>161</v>
      </c>
      <c r="L20" s="40"/>
      <c r="M20" s="48">
        <f t="shared" si="54"/>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row>
    <row r="21" spans="2:109" x14ac:dyDescent="0.15">
      <c r="B21" s="30"/>
      <c r="C21" s="30"/>
      <c r="D21" s="42"/>
      <c r="E21" s="40"/>
      <c r="F21" s="40"/>
      <c r="G21" s="78">
        <v>20</v>
      </c>
      <c r="H21" s="41" t="s">
        <v>176</v>
      </c>
      <c r="I21" s="79" t="str">
        <f>VLOOKUP($G21,課題整理_0609!$B$8:$M$38,7,FALSE)</f>
        <v>～6月4週目</v>
      </c>
      <c r="J21" s="50" t="s">
        <v>166</v>
      </c>
      <c r="K21" s="51" t="s">
        <v>161</v>
      </c>
      <c r="L21" s="40"/>
      <c r="M21" s="48">
        <f t="shared" si="54"/>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row>
    <row r="22" spans="2:109" x14ac:dyDescent="0.15">
      <c r="B22" s="30"/>
      <c r="C22" s="30"/>
      <c r="D22" s="42"/>
      <c r="E22" s="40"/>
      <c r="F22" s="40"/>
      <c r="G22" s="78">
        <v>21</v>
      </c>
      <c r="H22" s="41" t="s">
        <v>176</v>
      </c>
      <c r="I22" s="79" t="str">
        <f>VLOOKUP($G22,課題整理_0609!$B$8:$M$38,7,FALSE)</f>
        <v>未定</v>
      </c>
      <c r="J22" s="50" t="s">
        <v>170</v>
      </c>
      <c r="K22" s="51" t="s">
        <v>161</v>
      </c>
      <c r="L22" s="40" t="s">
        <v>165</v>
      </c>
      <c r="M22" s="48">
        <f t="shared" si="54"/>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row>
    <row r="23" spans="2:109" x14ac:dyDescent="0.15">
      <c r="B23" s="30"/>
      <c r="C23" s="30"/>
      <c r="D23" s="42"/>
      <c r="E23" s="40"/>
      <c r="F23" s="40"/>
      <c r="G23" s="78">
        <v>23</v>
      </c>
      <c r="H23" s="41" t="s">
        <v>184</v>
      </c>
      <c r="I23" s="79" t="str">
        <f>VLOOKUP($G23,課題整理_0609!$B$8:$M$38,7,FALSE)</f>
        <v>～6月4週目</v>
      </c>
      <c r="J23" s="50" t="s">
        <v>166</v>
      </c>
      <c r="K23" s="51" t="s">
        <v>161</v>
      </c>
      <c r="L23" s="40"/>
      <c r="M23" s="48">
        <f t="shared" ref="M23" si="55">SUM(O23:DD23)</f>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row>
    <row r="24" spans="2:109" x14ac:dyDescent="0.15">
      <c r="B24" s="30"/>
      <c r="C24" s="30"/>
      <c r="D24" s="42"/>
      <c r="E24" s="40"/>
      <c r="F24" s="40"/>
      <c r="G24" s="78">
        <v>24</v>
      </c>
      <c r="H24" s="41" t="s">
        <v>184</v>
      </c>
      <c r="I24" s="79" t="str">
        <f>VLOOKUP($G24,課題整理_0609!$B$8:$M$38,7,FALSE)</f>
        <v>～7月2週目</v>
      </c>
      <c r="J24" s="50" t="s">
        <v>157</v>
      </c>
      <c r="K24" s="51" t="s">
        <v>161</v>
      </c>
      <c r="L24" s="40"/>
      <c r="M24" s="48">
        <f t="shared" ref="M24" si="56">SUM(O24:DD24)</f>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row>
    <row r="25" spans="2:109" x14ac:dyDescent="0.15">
      <c r="B25" s="30"/>
      <c r="C25" s="30"/>
      <c r="D25" s="42"/>
      <c r="E25" s="40"/>
      <c r="F25" s="40"/>
      <c r="G25" s="40"/>
      <c r="H25" s="41"/>
      <c r="I25" s="50"/>
      <c r="J25" s="50"/>
      <c r="K25" s="51"/>
      <c r="L25" s="40"/>
      <c r="M25" s="48">
        <f t="shared" si="53"/>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row>
    <row r="26" spans="2:109" x14ac:dyDescent="0.15">
      <c r="B26" s="30"/>
      <c r="C26" s="30"/>
      <c r="D26" s="42"/>
      <c r="E26" s="40"/>
      <c r="F26" s="40"/>
      <c r="G26" s="40"/>
      <c r="H26" s="41"/>
      <c r="I26" s="50"/>
      <c r="J26" s="50"/>
      <c r="K26" s="40"/>
      <c r="L26" s="40"/>
      <c r="M26" s="48">
        <f t="shared" si="53"/>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row>
    <row r="27" spans="2:109" x14ac:dyDescent="0.15">
      <c r="B27" s="30"/>
      <c r="C27" s="30">
        <v>2</v>
      </c>
      <c r="D27" s="42"/>
      <c r="E27" s="40" t="s">
        <v>129</v>
      </c>
      <c r="F27" s="40" t="s">
        <v>136</v>
      </c>
      <c r="G27" s="40"/>
      <c r="H27" s="41" t="s">
        <v>176</v>
      </c>
      <c r="I27" s="41" t="s">
        <v>167</v>
      </c>
      <c r="J27" s="41" t="s">
        <v>157</v>
      </c>
      <c r="K27" s="40"/>
      <c r="L27" s="40"/>
      <c r="M27" s="48">
        <f t="shared" si="53"/>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t="s">
        <v>29</v>
      </c>
    </row>
    <row r="28" spans="2:109" x14ac:dyDescent="0.15">
      <c r="B28" s="30"/>
      <c r="C28" s="30"/>
      <c r="D28" s="42"/>
      <c r="E28" s="40"/>
      <c r="F28" s="40" t="s">
        <v>151</v>
      </c>
      <c r="G28" s="78">
        <v>2</v>
      </c>
      <c r="H28" s="41" t="s">
        <v>176</v>
      </c>
      <c r="I28" s="79" t="str">
        <f>VLOOKUP($G28,課題整理_0609!$B$8:$M$38,7,FALSE)</f>
        <v>～8月3週目</v>
      </c>
      <c r="J28" s="50" t="s">
        <v>156</v>
      </c>
      <c r="K28" s="52" t="s">
        <v>161</v>
      </c>
      <c r="L28" s="40"/>
      <c r="M28" s="48">
        <f t="shared" si="53"/>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row>
    <row r="29" spans="2:109" x14ac:dyDescent="0.15">
      <c r="B29" s="30"/>
      <c r="C29" s="30"/>
      <c r="D29" s="42"/>
      <c r="E29" s="40"/>
      <c r="F29" s="40"/>
      <c r="G29" s="78">
        <v>7</v>
      </c>
      <c r="H29" s="41" t="s">
        <v>176</v>
      </c>
      <c r="I29" s="79" t="str">
        <f>VLOOKUP($G29,課題整理_0609!$B$8:$M$38,7,FALSE)</f>
        <v>～8月1週目</v>
      </c>
      <c r="J29" s="50" t="s">
        <v>156</v>
      </c>
      <c r="K29" s="52" t="s">
        <v>161</v>
      </c>
      <c r="L29" s="40"/>
      <c r="M29" s="48">
        <f t="shared" si="53"/>
        <v>0</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row>
    <row r="30" spans="2:109" x14ac:dyDescent="0.15">
      <c r="B30" s="30"/>
      <c r="C30" s="30"/>
      <c r="D30" s="42"/>
      <c r="E30" s="40"/>
      <c r="F30" s="40"/>
      <c r="G30" s="78">
        <v>8</v>
      </c>
      <c r="H30" s="41" t="s">
        <v>176</v>
      </c>
      <c r="I30" s="79" t="str">
        <f>VLOOKUP($G30,課題整理_0609!$B$8:$M$38,7,FALSE)</f>
        <v>～7月3週目</v>
      </c>
      <c r="J30" s="50" t="s">
        <v>191</v>
      </c>
      <c r="K30" s="52" t="s">
        <v>161</v>
      </c>
      <c r="L30" s="40"/>
      <c r="M30" s="48">
        <f t="shared" si="53"/>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row>
    <row r="31" spans="2:109" x14ac:dyDescent="0.15">
      <c r="B31" s="30"/>
      <c r="C31" s="30"/>
      <c r="D31" s="42"/>
      <c r="E31" s="40"/>
      <c r="F31" s="40"/>
      <c r="G31" s="78">
        <v>12</v>
      </c>
      <c r="H31" s="41" t="s">
        <v>176</v>
      </c>
      <c r="I31" s="79" t="str">
        <f>VLOOKUP($G31,課題整理_0609!$B$8:$M$38,7,FALSE)</f>
        <v>～8月2週目</v>
      </c>
      <c r="J31" s="50" t="s">
        <v>156</v>
      </c>
      <c r="K31" s="52" t="s">
        <v>161</v>
      </c>
      <c r="L31" s="40"/>
      <c r="M31" s="48">
        <f t="shared" si="53"/>
        <v>0</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row>
    <row r="32" spans="2:109" x14ac:dyDescent="0.15">
      <c r="B32" s="30"/>
      <c r="C32" s="30"/>
      <c r="D32" s="42"/>
      <c r="E32" s="40"/>
      <c r="F32" s="40"/>
      <c r="G32" s="78">
        <v>13</v>
      </c>
      <c r="H32" s="41" t="s">
        <v>176</v>
      </c>
      <c r="I32" s="79" t="str">
        <f>VLOOKUP($G32,課題整理_0609!$B$8:$M$38,7,FALSE)</f>
        <v>～7月3週目</v>
      </c>
      <c r="J32" s="50" t="s">
        <v>190</v>
      </c>
      <c r="K32" s="52" t="s">
        <v>161</v>
      </c>
      <c r="L32" s="40"/>
      <c r="M32" s="48">
        <f t="shared" si="53"/>
        <v>45</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1</v>
      </c>
      <c r="CP32" s="11"/>
      <c r="CQ32" s="11"/>
      <c r="CR32" s="11"/>
      <c r="CS32" s="11"/>
      <c r="CT32" s="11"/>
      <c r="CU32" s="11"/>
      <c r="CV32" s="11"/>
      <c r="CW32" s="11"/>
      <c r="CX32" s="11"/>
      <c r="CY32" s="11"/>
      <c r="CZ32" s="11"/>
      <c r="DA32" s="11"/>
      <c r="DB32" s="11"/>
      <c r="DC32" s="11"/>
      <c r="DD32" s="11"/>
    </row>
    <row r="33" spans="2:108" x14ac:dyDescent="0.15">
      <c r="B33" s="30"/>
      <c r="C33" s="30"/>
      <c r="D33" s="42"/>
      <c r="E33" s="40"/>
      <c r="F33" s="40"/>
      <c r="G33" s="78">
        <v>14</v>
      </c>
      <c r="H33" s="41" t="s">
        <v>176</v>
      </c>
      <c r="I33" s="79" t="str">
        <f>VLOOKUP($G33,課題整理_0609!$B$8:$M$38,7,FALSE)</f>
        <v>～7月4週目</v>
      </c>
      <c r="J33" s="50" t="s">
        <v>156</v>
      </c>
      <c r="K33" s="52" t="s">
        <v>161</v>
      </c>
      <c r="L33" s="40"/>
      <c r="M33" s="48">
        <f t="shared" si="53"/>
        <v>0</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row>
    <row r="34" spans="2:108" x14ac:dyDescent="0.15">
      <c r="B34" s="30"/>
      <c r="C34" s="30"/>
      <c r="D34" s="42"/>
      <c r="E34" s="40"/>
      <c r="F34" s="40"/>
      <c r="G34" s="78">
        <v>15</v>
      </c>
      <c r="H34" s="41" t="s">
        <v>176</v>
      </c>
      <c r="I34" s="79" t="str">
        <f>VLOOKUP($G34,課題整理_0609!$B$8:$M$38,7,FALSE)</f>
        <v>～7月1週目（余裕があれば）</v>
      </c>
      <c r="J34" s="50" t="s">
        <v>191</v>
      </c>
      <c r="K34" s="52" t="s">
        <v>161</v>
      </c>
      <c r="L34" s="40"/>
      <c r="M34" s="48">
        <f t="shared" si="53"/>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row>
    <row r="35" spans="2:108" x14ac:dyDescent="0.15">
      <c r="B35" s="30"/>
      <c r="C35" s="30"/>
      <c r="D35" s="42"/>
      <c r="E35" s="40"/>
      <c r="F35" s="40"/>
      <c r="G35" s="78">
        <v>16</v>
      </c>
      <c r="H35" s="41" t="s">
        <v>176</v>
      </c>
      <c r="I35" s="79" t="str">
        <f>VLOOKUP($G35,課題整理_0609!$B$8:$M$38,7,FALSE)</f>
        <v>～7月4週目</v>
      </c>
      <c r="J35" s="50" t="s">
        <v>156</v>
      </c>
      <c r="K35" s="52" t="s">
        <v>161</v>
      </c>
      <c r="L35" s="40"/>
      <c r="M35" s="48">
        <f t="shared" si="53"/>
        <v>0</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row>
    <row r="36" spans="2:108" x14ac:dyDescent="0.15">
      <c r="B36" s="30"/>
      <c r="C36" s="30"/>
      <c r="D36" s="42"/>
      <c r="E36" s="40"/>
      <c r="F36" s="40"/>
      <c r="G36" s="78">
        <v>17</v>
      </c>
      <c r="H36" s="41" t="s">
        <v>176</v>
      </c>
      <c r="I36" s="79" t="str">
        <f>VLOOKUP($G36,課題整理_0609!$B$8:$M$38,7,FALSE)</f>
        <v>～7月1週目</v>
      </c>
      <c r="J36" s="50" t="s">
        <v>191</v>
      </c>
      <c r="K36" s="52" t="s">
        <v>161</v>
      </c>
      <c r="L36" s="40"/>
      <c r="M36" s="48">
        <f t="shared" si="53"/>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row>
    <row r="37" spans="2:108" x14ac:dyDescent="0.15">
      <c r="B37" s="30"/>
      <c r="C37" s="30"/>
      <c r="D37" s="42"/>
      <c r="E37" s="40"/>
      <c r="F37" s="40"/>
      <c r="G37" s="78">
        <v>19</v>
      </c>
      <c r="H37" s="41" t="s">
        <v>176</v>
      </c>
      <c r="I37" s="79" t="str">
        <f>VLOOKUP($G37,課題整理_0609!$B$8:$M$38,7,FALSE)</f>
        <v>未定</v>
      </c>
      <c r="J37" s="50" t="s">
        <v>156</v>
      </c>
      <c r="K37" s="52" t="s">
        <v>161</v>
      </c>
      <c r="L37" s="40"/>
      <c r="M37" s="48">
        <f t="shared" si="53"/>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row>
    <row r="38" spans="2:108" x14ac:dyDescent="0.15">
      <c r="B38" s="30"/>
      <c r="C38" s="30"/>
      <c r="D38" s="42"/>
      <c r="E38" s="40"/>
      <c r="F38" s="40"/>
      <c r="G38" s="78">
        <v>22</v>
      </c>
      <c r="H38" s="41" t="s">
        <v>176</v>
      </c>
      <c r="I38" s="79" t="str">
        <f>VLOOKUP($G38,課題整理_0609!$B$8:$M$38,7,FALSE)</f>
        <v>～8月1週目</v>
      </c>
      <c r="J38" s="50" t="s">
        <v>156</v>
      </c>
      <c r="K38" s="52" t="s">
        <v>161</v>
      </c>
      <c r="L38" s="40"/>
      <c r="M38" s="48">
        <f t="shared" si="53"/>
        <v>0</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row>
    <row r="39" spans="2:108" x14ac:dyDescent="0.15">
      <c r="B39" s="30"/>
      <c r="C39" s="30"/>
      <c r="D39" s="42"/>
      <c r="E39" s="40"/>
      <c r="F39" s="40"/>
      <c r="G39" s="78">
        <v>25</v>
      </c>
      <c r="H39" s="41" t="s">
        <v>195</v>
      </c>
      <c r="I39" s="79" t="str">
        <f>VLOOKUP($G39,課題整理_0609!$B$8:$M$38,7,FALSE)</f>
        <v>～7月4週目</v>
      </c>
      <c r="J39" s="50" t="s">
        <v>156</v>
      </c>
      <c r="K39" s="52" t="s">
        <v>161</v>
      </c>
      <c r="L39" s="40"/>
      <c r="M39" s="48">
        <f t="shared" ref="M39" si="57">SUM(O39:DD39)</f>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row>
    <row r="40" spans="2:108" x14ac:dyDescent="0.15">
      <c r="B40" s="30"/>
      <c r="C40" s="30"/>
      <c r="D40" s="42"/>
      <c r="E40" s="40"/>
      <c r="F40" s="40"/>
      <c r="G40" s="40"/>
      <c r="H40" s="41"/>
      <c r="I40" s="41"/>
      <c r="J40" s="41"/>
      <c r="K40" s="40"/>
      <c r="L40" s="40"/>
      <c r="M40" s="48">
        <f t="shared" si="53"/>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row>
    <row r="41" spans="2:108" x14ac:dyDescent="0.15">
      <c r="B41" s="30"/>
      <c r="C41" s="30">
        <v>3</v>
      </c>
      <c r="D41" s="42"/>
      <c r="E41" s="40" t="s">
        <v>130</v>
      </c>
      <c r="F41" s="40" t="s">
        <v>158</v>
      </c>
      <c r="G41" s="40"/>
      <c r="H41" s="41" t="s">
        <v>178</v>
      </c>
      <c r="I41" s="41" t="s">
        <v>167</v>
      </c>
      <c r="J41" s="41" t="s">
        <v>157</v>
      </c>
      <c r="K41" s="40"/>
      <c r="L41" s="40" t="s">
        <v>159</v>
      </c>
      <c r="M41" s="48">
        <f t="shared" si="53"/>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row>
    <row r="42" spans="2:108" x14ac:dyDescent="0.15">
      <c r="B42" s="30"/>
      <c r="C42" s="30"/>
      <c r="D42" s="42"/>
      <c r="E42" s="40"/>
      <c r="F42" s="40"/>
      <c r="G42" s="40"/>
      <c r="H42" s="41"/>
      <c r="I42" s="41"/>
      <c r="J42" s="41"/>
      <c r="K42" s="40"/>
      <c r="L42" s="40"/>
      <c r="M42" s="48">
        <f t="shared" si="53"/>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row>
    <row r="43" spans="2:108" x14ac:dyDescent="0.15">
      <c r="B43" s="30"/>
      <c r="C43" s="30"/>
      <c r="D43" s="42"/>
      <c r="E43" s="40" t="s">
        <v>137</v>
      </c>
      <c r="F43" s="40" t="s">
        <v>152</v>
      </c>
      <c r="G43" s="40"/>
      <c r="H43" s="41" t="s">
        <v>178</v>
      </c>
      <c r="I43" s="41" t="s">
        <v>169</v>
      </c>
      <c r="J43" s="41" t="s">
        <v>157</v>
      </c>
      <c r="K43" s="40"/>
      <c r="L43" s="40"/>
      <c r="M43" s="48">
        <f t="shared" si="53"/>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row>
    <row r="44" spans="2:108" x14ac:dyDescent="0.15">
      <c r="B44" s="30"/>
      <c r="C44" s="30"/>
      <c r="D44" s="42"/>
      <c r="E44" s="40"/>
      <c r="F44" s="40"/>
      <c r="G44" s="40"/>
      <c r="H44" s="41"/>
      <c r="I44" s="41"/>
      <c r="J44" s="41"/>
      <c r="K44" s="40"/>
      <c r="L44" s="40"/>
      <c r="M44" s="48">
        <f t="shared" si="53"/>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row>
    <row r="45" spans="2:108" x14ac:dyDescent="0.15">
      <c r="B45" s="30"/>
      <c r="C45" s="30"/>
      <c r="D45" s="42"/>
      <c r="E45" s="40" t="s">
        <v>155</v>
      </c>
      <c r="F45" s="40"/>
      <c r="G45" s="40"/>
      <c r="H45" s="41" t="s">
        <v>172</v>
      </c>
      <c r="I45" s="50" t="s">
        <v>171</v>
      </c>
      <c r="J45" s="50" t="s">
        <v>172</v>
      </c>
      <c r="K45" s="52"/>
      <c r="L45" s="40"/>
      <c r="M45" s="48">
        <f t="shared" si="53"/>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row>
    <row r="46" spans="2:108" x14ac:dyDescent="0.15">
      <c r="B46" s="30"/>
      <c r="C46" s="30"/>
      <c r="D46" s="42"/>
      <c r="E46" s="4"/>
      <c r="F46" s="4" t="s">
        <v>182</v>
      </c>
      <c r="G46" s="4"/>
      <c r="H46" s="30"/>
      <c r="I46" s="33"/>
      <c r="J46" s="33"/>
      <c r="K46" s="44"/>
      <c r="L46" s="4" t="s">
        <v>183</v>
      </c>
      <c r="M46" s="47">
        <f t="shared" si="53"/>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row>
    <row r="47" spans="2:108" ht="48" customHeight="1" x14ac:dyDescent="0.15">
      <c r="B47" s="30"/>
      <c r="C47" s="30"/>
      <c r="D47" s="42"/>
      <c r="E47" s="4"/>
      <c r="F47" s="4"/>
      <c r="G47" s="4"/>
      <c r="H47" s="30"/>
      <c r="I47" s="30"/>
      <c r="J47" s="30"/>
      <c r="K47" s="4"/>
      <c r="L47" s="4"/>
      <c r="M47" s="47">
        <f t="shared" si="53"/>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row>
    <row r="48" spans="2:108" ht="27" x14ac:dyDescent="0.15">
      <c r="B48" s="30">
        <v>2</v>
      </c>
      <c r="C48" s="30">
        <v>1</v>
      </c>
      <c r="D48" s="43" t="s">
        <v>132</v>
      </c>
      <c r="E48" s="4" t="s">
        <v>131</v>
      </c>
      <c r="F48" s="4" t="s">
        <v>127</v>
      </c>
      <c r="G48" s="4"/>
      <c r="H48" s="30" t="s">
        <v>176</v>
      </c>
      <c r="I48" s="30" t="s">
        <v>179</v>
      </c>
      <c r="J48" s="30"/>
      <c r="K48" s="37" t="s">
        <v>186</v>
      </c>
      <c r="L48" s="4" t="s">
        <v>145</v>
      </c>
      <c r="M48" s="47">
        <f t="shared" si="53"/>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row>
    <row r="49" spans="2:109" x14ac:dyDescent="0.15">
      <c r="B49" s="30"/>
      <c r="C49" s="30"/>
      <c r="D49" s="43"/>
      <c r="E49" s="4"/>
      <c r="F49" s="4"/>
      <c r="G49" s="4"/>
      <c r="H49" s="30"/>
      <c r="I49" s="30"/>
      <c r="J49" s="30"/>
      <c r="K49" s="4"/>
      <c r="L49" s="4"/>
      <c r="M49" s="47">
        <f t="shared" si="53"/>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row>
    <row r="50" spans="2:109" x14ac:dyDescent="0.15">
      <c r="B50" s="30"/>
      <c r="C50" s="30"/>
      <c r="D50" s="43"/>
      <c r="E50" s="4" t="s">
        <v>133</v>
      </c>
      <c r="F50" s="4"/>
      <c r="G50" s="4"/>
      <c r="H50" s="30" t="s">
        <v>178</v>
      </c>
      <c r="I50" s="30" t="s">
        <v>174</v>
      </c>
      <c r="J50" s="30"/>
      <c r="K50" s="30" t="s">
        <v>174</v>
      </c>
      <c r="L50" s="4"/>
      <c r="M50" s="47">
        <f t="shared" si="53"/>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t="s">
        <v>29</v>
      </c>
    </row>
    <row r="51" spans="2:109" x14ac:dyDescent="0.15">
      <c r="B51" s="30"/>
      <c r="C51" s="30"/>
      <c r="D51" s="43"/>
      <c r="E51" s="4"/>
      <c r="F51" s="4"/>
      <c r="G51" s="4"/>
      <c r="H51" s="30"/>
      <c r="I51" s="30"/>
      <c r="J51" s="30"/>
      <c r="K51" s="4"/>
      <c r="L51" s="4"/>
      <c r="M51" s="47">
        <f t="shared" si="53"/>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t="s">
        <v>29</v>
      </c>
    </row>
    <row r="52" spans="2:109" x14ac:dyDescent="0.15">
      <c r="B52" s="30"/>
      <c r="C52" s="30"/>
      <c r="D52" s="43"/>
      <c r="E52" s="40" t="s">
        <v>154</v>
      </c>
      <c r="F52" s="40"/>
      <c r="G52" s="40"/>
      <c r="H52" s="41" t="s">
        <v>178</v>
      </c>
      <c r="I52" s="30" t="s">
        <v>193</v>
      </c>
      <c r="J52" s="41" t="s">
        <v>190</v>
      </c>
      <c r="K52" s="30" t="s">
        <v>194</v>
      </c>
      <c r="L52" s="40"/>
      <c r="M52" s="48">
        <f t="shared" si="53"/>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t="s">
        <v>29</v>
      </c>
    </row>
    <row r="53" spans="2:109" x14ac:dyDescent="0.15">
      <c r="B53" s="30"/>
      <c r="C53" s="30"/>
      <c r="D53" s="43"/>
      <c r="E53" s="4"/>
      <c r="F53" s="4"/>
      <c r="G53" s="4"/>
      <c r="H53" s="30"/>
      <c r="I53" s="30"/>
      <c r="J53" s="30"/>
      <c r="K53" s="4"/>
      <c r="L53" s="4"/>
      <c r="M53" s="47">
        <f t="shared" si="53"/>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t="s">
        <v>29</v>
      </c>
    </row>
    <row r="54" spans="2:109" ht="27" x14ac:dyDescent="0.15">
      <c r="B54" s="30"/>
      <c r="C54" s="30"/>
      <c r="D54" s="43"/>
      <c r="E54" s="4" t="s">
        <v>138</v>
      </c>
      <c r="F54" s="4"/>
      <c r="G54" s="4"/>
      <c r="H54" s="30" t="s">
        <v>176</v>
      </c>
      <c r="I54" s="30" t="s">
        <v>180</v>
      </c>
      <c r="J54" s="30"/>
      <c r="K54" s="37" t="s">
        <v>187</v>
      </c>
      <c r="L54" s="4"/>
      <c r="M54" s="47">
        <f t="shared" si="53"/>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t="s">
        <v>29</v>
      </c>
    </row>
    <row r="55" spans="2:109" x14ac:dyDescent="0.15">
      <c r="B55" s="30"/>
      <c r="C55" s="30"/>
      <c r="D55" s="43"/>
      <c r="E55" s="4"/>
      <c r="F55" s="4"/>
      <c r="G55" s="4"/>
      <c r="H55" s="30"/>
      <c r="I55" s="30"/>
      <c r="J55" s="30"/>
      <c r="K55" s="4"/>
      <c r="L55" s="4"/>
      <c r="M55" s="47">
        <f t="shared" si="53"/>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t="s">
        <v>29</v>
      </c>
    </row>
    <row r="56" spans="2:109" ht="27" x14ac:dyDescent="0.15">
      <c r="B56" s="30"/>
      <c r="C56" s="30"/>
      <c r="D56" s="43"/>
      <c r="E56" s="4" t="s">
        <v>140</v>
      </c>
      <c r="F56" s="4" t="s">
        <v>139</v>
      </c>
      <c r="G56" s="4"/>
      <c r="H56" s="30" t="s">
        <v>176</v>
      </c>
      <c r="I56" s="30" t="s">
        <v>181</v>
      </c>
      <c r="J56" s="30"/>
      <c r="K56" s="37" t="s">
        <v>173</v>
      </c>
      <c r="L56" s="4" t="s">
        <v>144</v>
      </c>
      <c r="M56" s="47">
        <f t="shared" si="53"/>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t="s">
        <v>29</v>
      </c>
    </row>
    <row r="57" spans="2:109" x14ac:dyDescent="0.15">
      <c r="B57" s="30"/>
      <c r="C57" s="30"/>
      <c r="D57" s="43"/>
      <c r="E57" s="4"/>
      <c r="F57" s="4"/>
      <c r="G57" s="4"/>
      <c r="H57" s="30"/>
      <c r="I57" s="30"/>
      <c r="J57" s="30"/>
      <c r="K57" s="4"/>
      <c r="L57" s="4"/>
      <c r="M57" s="47">
        <f t="shared" si="53"/>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t="s">
        <v>29</v>
      </c>
    </row>
    <row r="58" spans="2:109" x14ac:dyDescent="0.15">
      <c r="B58" s="30"/>
      <c r="C58" s="30"/>
      <c r="D58" s="43"/>
      <c r="E58" s="4" t="s">
        <v>141</v>
      </c>
      <c r="F58" s="4" t="s">
        <v>153</v>
      </c>
      <c r="G58" s="4"/>
      <c r="H58" s="30" t="s">
        <v>177</v>
      </c>
      <c r="I58" s="30"/>
      <c r="J58" s="30"/>
      <c r="K58" s="4"/>
      <c r="L58" s="4"/>
      <c r="M58" s="47">
        <f t="shared" si="53"/>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t="s">
        <v>29</v>
      </c>
    </row>
    <row r="59" spans="2:109" x14ac:dyDescent="0.15">
      <c r="B59" s="30"/>
      <c r="C59" s="30"/>
      <c r="D59" s="43"/>
      <c r="E59" s="4"/>
      <c r="F59" s="4"/>
      <c r="G59" s="4"/>
      <c r="H59" s="30"/>
      <c r="I59" s="30"/>
      <c r="J59" s="30"/>
      <c r="K59" s="4"/>
      <c r="L59" s="4"/>
      <c r="M59" s="47">
        <f t="shared" si="53"/>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t="s">
        <v>29</v>
      </c>
    </row>
    <row r="60" spans="2:109" x14ac:dyDescent="0.15">
      <c r="B60" s="30"/>
      <c r="C60" s="30"/>
      <c r="D60" s="4"/>
      <c r="E60" s="4"/>
      <c r="F60" s="4"/>
      <c r="G60" s="4"/>
      <c r="H60" s="30"/>
      <c r="I60" s="30"/>
      <c r="J60" s="30"/>
      <c r="K60" s="4"/>
      <c r="L60" s="4"/>
      <c r="M60" s="47">
        <f t="shared" si="53"/>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t="s">
        <v>29</v>
      </c>
    </row>
    <row r="61" spans="2:109" x14ac:dyDescent="0.15">
      <c r="B61" s="30"/>
      <c r="C61" s="30"/>
      <c r="D61" s="4"/>
      <c r="E61" s="4"/>
      <c r="F61" s="4"/>
      <c r="G61" s="4"/>
      <c r="H61" s="30"/>
      <c r="I61" s="30"/>
      <c r="J61" s="30"/>
      <c r="K61" s="4"/>
      <c r="L61" s="4"/>
      <c r="M61" s="47">
        <f t="shared" si="53"/>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t="s">
        <v>29</v>
      </c>
    </row>
    <row r="62" spans="2:109" x14ac:dyDescent="0.15">
      <c r="B62" s="30"/>
      <c r="C62" s="30"/>
      <c r="D62" s="4"/>
      <c r="E62" s="4"/>
      <c r="F62" s="4"/>
      <c r="G62" s="4"/>
      <c r="H62" s="30"/>
      <c r="I62" s="30"/>
      <c r="J62" s="30"/>
      <c r="K62" s="4"/>
      <c r="L62" s="4"/>
      <c r="M62" s="47">
        <f t="shared" si="53"/>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t="s">
        <v>29</v>
      </c>
    </row>
    <row r="63" spans="2:109" x14ac:dyDescent="0.15">
      <c r="B63" s="30"/>
      <c r="C63" s="30"/>
      <c r="D63" s="4"/>
      <c r="E63" s="4"/>
      <c r="F63" s="4"/>
      <c r="G63" s="4"/>
      <c r="H63" s="30"/>
      <c r="I63" s="30"/>
      <c r="J63" s="30"/>
      <c r="K63" s="4"/>
      <c r="L63" s="4"/>
      <c r="M63" s="47">
        <f t="shared" si="53"/>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t="s">
        <v>29</v>
      </c>
    </row>
    <row r="64" spans="2:109" x14ac:dyDescent="0.15">
      <c r="B64" s="30"/>
      <c r="C64" s="30"/>
      <c r="D64" s="4"/>
      <c r="E64" s="4"/>
      <c r="F64" s="4"/>
      <c r="G64" s="4"/>
      <c r="H64" s="30"/>
      <c r="I64" s="30"/>
      <c r="J64" s="30"/>
      <c r="K64" s="4"/>
      <c r="L64" s="4"/>
      <c r="M64" s="47">
        <f t="shared" si="53"/>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t="s">
        <v>29</v>
      </c>
    </row>
    <row r="65" spans="2:109" x14ac:dyDescent="0.15">
      <c r="B65" s="31"/>
      <c r="C65" s="31"/>
      <c r="D65" s="5"/>
      <c r="E65" s="5"/>
      <c r="F65" s="5"/>
      <c r="G65" s="5"/>
      <c r="H65" s="31"/>
      <c r="I65" s="31"/>
      <c r="J65" s="31"/>
      <c r="K65" s="5"/>
      <c r="L65" s="5"/>
      <c r="M65" s="49">
        <f t="shared" si="53"/>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t="s">
        <v>29</v>
      </c>
    </row>
    <row r="66" spans="2:109" x14ac:dyDescent="0.15">
      <c r="M66" s="45">
        <f>SUM(O66:DD66)</f>
        <v>106</v>
      </c>
      <c r="O66" s="14">
        <f t="shared" ref="O66:AT66" si="58">SUM(O13:O65)</f>
        <v>0</v>
      </c>
      <c r="P66" s="14">
        <f t="shared" si="58"/>
        <v>0</v>
      </c>
      <c r="Q66" s="14">
        <f t="shared" si="58"/>
        <v>0</v>
      </c>
      <c r="R66" s="14">
        <f t="shared" si="58"/>
        <v>0</v>
      </c>
      <c r="S66" s="14">
        <f t="shared" si="58"/>
        <v>0</v>
      </c>
      <c r="T66" s="14">
        <f t="shared" si="58"/>
        <v>0</v>
      </c>
      <c r="U66" s="14">
        <f t="shared" si="58"/>
        <v>0</v>
      </c>
      <c r="V66" s="14">
        <f t="shared" si="58"/>
        <v>0</v>
      </c>
      <c r="W66" s="14">
        <f t="shared" si="58"/>
        <v>0</v>
      </c>
      <c r="X66" s="14">
        <f t="shared" si="58"/>
        <v>0</v>
      </c>
      <c r="Y66" s="14">
        <f t="shared" si="58"/>
        <v>0</v>
      </c>
      <c r="Z66" s="14">
        <f t="shared" si="58"/>
        <v>0</v>
      </c>
      <c r="AA66" s="14">
        <f t="shared" si="58"/>
        <v>0</v>
      </c>
      <c r="AB66" s="14">
        <f t="shared" si="58"/>
        <v>0</v>
      </c>
      <c r="AC66" s="14">
        <f t="shared" si="58"/>
        <v>0</v>
      </c>
      <c r="AD66" s="14">
        <f t="shared" si="58"/>
        <v>0</v>
      </c>
      <c r="AE66" s="14">
        <f t="shared" si="58"/>
        <v>0</v>
      </c>
      <c r="AF66" s="14">
        <f t="shared" si="58"/>
        <v>0</v>
      </c>
      <c r="AG66" s="14">
        <f t="shared" si="58"/>
        <v>0</v>
      </c>
      <c r="AH66" s="14">
        <f t="shared" si="58"/>
        <v>0</v>
      </c>
      <c r="AI66" s="14">
        <f t="shared" si="58"/>
        <v>0</v>
      </c>
      <c r="AJ66" s="14">
        <f t="shared" si="58"/>
        <v>0</v>
      </c>
      <c r="AK66" s="14">
        <f t="shared" si="58"/>
        <v>0</v>
      </c>
      <c r="AL66" s="14">
        <f t="shared" si="58"/>
        <v>0</v>
      </c>
      <c r="AM66" s="14">
        <f t="shared" si="58"/>
        <v>0</v>
      </c>
      <c r="AN66" s="14">
        <f t="shared" si="58"/>
        <v>16.5</v>
      </c>
      <c r="AO66" s="14">
        <f t="shared" si="58"/>
        <v>1.5</v>
      </c>
      <c r="AP66" s="14">
        <f t="shared" si="58"/>
        <v>0</v>
      </c>
      <c r="AQ66" s="14">
        <f t="shared" si="58"/>
        <v>1.5</v>
      </c>
      <c r="AR66" s="14">
        <f t="shared" si="58"/>
        <v>0</v>
      </c>
      <c r="AS66" s="14">
        <f t="shared" si="58"/>
        <v>1</v>
      </c>
      <c r="AT66" s="14">
        <f t="shared" si="58"/>
        <v>0</v>
      </c>
      <c r="AU66" s="14">
        <f t="shared" ref="AU66:BZ66" si="59">SUM(AU13:AU65)</f>
        <v>0</v>
      </c>
      <c r="AV66" s="14">
        <f t="shared" si="59"/>
        <v>0</v>
      </c>
      <c r="AW66" s="14">
        <f t="shared" si="59"/>
        <v>0</v>
      </c>
      <c r="AX66" s="14">
        <f t="shared" si="59"/>
        <v>1</v>
      </c>
      <c r="AY66" s="14">
        <f t="shared" si="59"/>
        <v>2</v>
      </c>
      <c r="AZ66" s="14">
        <f t="shared" si="59"/>
        <v>13</v>
      </c>
      <c r="BA66" s="14">
        <f t="shared" si="59"/>
        <v>3.5</v>
      </c>
      <c r="BB66" s="14">
        <f t="shared" si="59"/>
        <v>0</v>
      </c>
      <c r="BC66" s="14">
        <f t="shared" si="59"/>
        <v>0</v>
      </c>
      <c r="BD66" s="14">
        <f t="shared" si="59"/>
        <v>0</v>
      </c>
      <c r="BE66" s="14">
        <f t="shared" si="59"/>
        <v>0</v>
      </c>
      <c r="BF66" s="14">
        <f t="shared" si="59"/>
        <v>10.5</v>
      </c>
      <c r="BG66" s="14">
        <f t="shared" si="59"/>
        <v>6</v>
      </c>
      <c r="BH66" s="14">
        <f t="shared" si="59"/>
        <v>7</v>
      </c>
      <c r="BI66" s="14">
        <f t="shared" si="59"/>
        <v>0.5</v>
      </c>
      <c r="BJ66" s="14">
        <f t="shared" si="59"/>
        <v>1</v>
      </c>
      <c r="BK66" s="14">
        <f t="shared" si="59"/>
        <v>0</v>
      </c>
      <c r="BL66" s="14">
        <f t="shared" si="59"/>
        <v>0</v>
      </c>
      <c r="BM66" s="14">
        <f t="shared" si="59"/>
        <v>6</v>
      </c>
      <c r="BN66" s="14">
        <f t="shared" si="59"/>
        <v>0</v>
      </c>
      <c r="BO66" s="14">
        <f t="shared" si="59"/>
        <v>0</v>
      </c>
      <c r="BP66" s="14">
        <f t="shared" si="59"/>
        <v>2</v>
      </c>
      <c r="BQ66" s="14">
        <f t="shared" si="59"/>
        <v>1</v>
      </c>
      <c r="BR66" s="14">
        <f t="shared" si="59"/>
        <v>1</v>
      </c>
      <c r="BS66" s="14">
        <f t="shared" si="59"/>
        <v>1</v>
      </c>
      <c r="BT66" s="14">
        <f t="shared" si="59"/>
        <v>0</v>
      </c>
      <c r="BU66" s="14">
        <f t="shared" si="59"/>
        <v>2</v>
      </c>
      <c r="BV66" s="14">
        <f t="shared" si="59"/>
        <v>12</v>
      </c>
      <c r="BW66" s="14">
        <f t="shared" si="59"/>
        <v>0</v>
      </c>
      <c r="BX66" s="14">
        <f t="shared" si="59"/>
        <v>0</v>
      </c>
      <c r="BY66" s="14">
        <f t="shared" si="59"/>
        <v>1.5</v>
      </c>
      <c r="BZ66" s="14">
        <f t="shared" si="59"/>
        <v>0</v>
      </c>
      <c r="CA66" s="14">
        <f t="shared" ref="CA66:DD66" si="60">SUM(CA13:CA65)</f>
        <v>8.5</v>
      </c>
      <c r="CB66" s="14">
        <f t="shared" si="60"/>
        <v>0</v>
      </c>
      <c r="CC66" s="14">
        <f t="shared" si="60"/>
        <v>0.5</v>
      </c>
      <c r="CD66" s="14">
        <f t="shared" si="60"/>
        <v>0</v>
      </c>
      <c r="CE66" s="14">
        <f t="shared" si="60"/>
        <v>0</v>
      </c>
      <c r="CF66" s="14">
        <f t="shared" si="60"/>
        <v>0</v>
      </c>
      <c r="CG66" s="14">
        <f t="shared" si="60"/>
        <v>0</v>
      </c>
      <c r="CH66" s="14">
        <f t="shared" si="60"/>
        <v>0</v>
      </c>
      <c r="CI66" s="14">
        <f t="shared" si="60"/>
        <v>0</v>
      </c>
      <c r="CJ66" s="14">
        <f t="shared" si="60"/>
        <v>0</v>
      </c>
      <c r="CK66" s="14">
        <f t="shared" si="60"/>
        <v>0</v>
      </c>
      <c r="CL66" s="14">
        <f t="shared" si="60"/>
        <v>0</v>
      </c>
      <c r="CM66" s="14">
        <f t="shared" si="60"/>
        <v>2</v>
      </c>
      <c r="CN66" s="14">
        <f t="shared" si="60"/>
        <v>2.5</v>
      </c>
      <c r="CO66" s="14">
        <f t="shared" si="60"/>
        <v>1</v>
      </c>
      <c r="CP66" s="14">
        <f t="shared" si="60"/>
        <v>0</v>
      </c>
      <c r="CQ66" s="14">
        <f t="shared" si="60"/>
        <v>0</v>
      </c>
      <c r="CR66" s="14">
        <f t="shared" si="60"/>
        <v>0</v>
      </c>
      <c r="CS66" s="14">
        <f t="shared" si="60"/>
        <v>0</v>
      </c>
      <c r="CT66" s="14">
        <f t="shared" si="60"/>
        <v>0</v>
      </c>
      <c r="CU66" s="14">
        <f t="shared" si="60"/>
        <v>0</v>
      </c>
      <c r="CV66" s="14">
        <f t="shared" si="60"/>
        <v>0</v>
      </c>
      <c r="CW66" s="14">
        <f t="shared" si="60"/>
        <v>0</v>
      </c>
      <c r="CX66" s="14">
        <f t="shared" si="60"/>
        <v>0</v>
      </c>
      <c r="CY66" s="14">
        <f t="shared" si="60"/>
        <v>0</v>
      </c>
      <c r="CZ66" s="14">
        <f t="shared" si="60"/>
        <v>0</v>
      </c>
      <c r="DA66" s="14">
        <f t="shared" si="60"/>
        <v>0</v>
      </c>
      <c r="DB66" s="14">
        <f t="shared" si="60"/>
        <v>0</v>
      </c>
      <c r="DC66" s="14">
        <f t="shared" si="60"/>
        <v>0</v>
      </c>
      <c r="DD66" s="14">
        <f t="shared" si="60"/>
        <v>0</v>
      </c>
      <c r="DE66" t="s">
        <v>29</v>
      </c>
    </row>
    <row r="67" spans="2:109" x14ac:dyDescent="0.15">
      <c r="DE67" t="s">
        <v>29</v>
      </c>
    </row>
    <row r="68" spans="2:109" x14ac:dyDescent="0.15">
      <c r="E68" s="15"/>
      <c r="I68" s="8">
        <v>1.5</v>
      </c>
      <c r="DE68" t="s">
        <v>29</v>
      </c>
    </row>
    <row r="69" spans="2:109" x14ac:dyDescent="0.15">
      <c r="I69" s="8">
        <v>1</v>
      </c>
      <c r="DE69" t="s">
        <v>29</v>
      </c>
    </row>
    <row r="70" spans="2:109" x14ac:dyDescent="0.15">
      <c r="I70" s="8">
        <v>1</v>
      </c>
    </row>
    <row r="81" spans="15:108" x14ac:dyDescent="0.15">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row>
    <row r="84" spans="15:108" x14ac:dyDescent="0.15">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x14ac:dyDescent="0.1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x14ac:dyDescent="0.15">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x14ac:dyDescent="0.15">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x14ac:dyDescent="0.15">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x14ac:dyDescent="0.15">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5:108" x14ac:dyDescent="0.15">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1" spans="15:108" x14ac:dyDescent="0.15">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row>
    <row r="93" spans="15:108" x14ac:dyDescent="0.15">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row>
    <row r="94" spans="15:108" x14ac:dyDescent="0.15">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row>
  </sheetData>
  <autoFilter ref="B12:DH14">
    <filterColumn colId="0" showButton="0"/>
  </autoFilter>
  <mergeCells count="1">
    <mergeCell ref="B12:C12"/>
  </mergeCells>
  <phoneticPr fontId="1"/>
  <conditionalFormatting sqref="O64:BN65 DD64:DD65 O11:BF12 O47:DD49 O26:DD27 O13:DD19 O41:DD44 O21:DD22">
    <cfRule type="expression" dxfId="105" priority="82">
      <formula>O$9="祝"</formula>
    </cfRule>
    <cfRule type="expression" dxfId="104" priority="83">
      <formula>O$12="日"</formula>
    </cfRule>
    <cfRule type="expression" dxfId="103" priority="84">
      <formula>O$12="土"</formula>
    </cfRule>
  </conditionalFormatting>
  <conditionalFormatting sqref="O11:BF11">
    <cfRule type="expression" dxfId="102" priority="81">
      <formula>O$11=TODAY()</formula>
    </cfRule>
  </conditionalFormatting>
  <conditionalFormatting sqref="O50:BN63 DD50:DD63">
    <cfRule type="expression" dxfId="101" priority="78">
      <formula>O$9="祝"</formula>
    </cfRule>
    <cfRule type="expression" dxfId="100" priority="79">
      <formula>O$12="日"</formula>
    </cfRule>
    <cfRule type="expression" dxfId="99" priority="80">
      <formula>O$12="土"</formula>
    </cfRule>
  </conditionalFormatting>
  <conditionalFormatting sqref="BO64:DC65">
    <cfRule type="expression" dxfId="98" priority="75">
      <formula>BO$9="祝"</formula>
    </cfRule>
    <cfRule type="expression" dxfId="97" priority="76">
      <formula>BO$12="日"</formula>
    </cfRule>
    <cfRule type="expression" dxfId="96" priority="77">
      <formula>BO$12="土"</formula>
    </cfRule>
  </conditionalFormatting>
  <conditionalFormatting sqref="BO50:DC63">
    <cfRule type="expression" dxfId="95" priority="71">
      <formula>BO$9="祝"</formula>
    </cfRule>
    <cfRule type="expression" dxfId="94" priority="72">
      <formula>BO$12="日"</formula>
    </cfRule>
    <cfRule type="expression" dxfId="93" priority="73">
      <formula>BO$12="土"</formula>
    </cfRule>
  </conditionalFormatting>
  <conditionalFormatting sqref="BG11:DD12">
    <cfRule type="expression" dxfId="92" priority="68">
      <formula>BG$9="祝"</formula>
    </cfRule>
    <cfRule type="expression" dxfId="91" priority="69">
      <formula>BG$12="日"</formula>
    </cfRule>
    <cfRule type="expression" dxfId="90" priority="70">
      <formula>BG$12="土"</formula>
    </cfRule>
  </conditionalFormatting>
  <conditionalFormatting sqref="BG11:DD11">
    <cfRule type="expression" dxfId="89" priority="67">
      <formula>BG$11=TODAY()</formula>
    </cfRule>
  </conditionalFormatting>
  <conditionalFormatting sqref="I57:I65 I46:I55 J28:J38 I41:L45 I26:L27 J47:L65 L28:L38 M41:M65 I40:M40 M25:M38 J21:M22 I13:M17 J18:M19">
    <cfRule type="expression" dxfId="88" priority="66">
      <formula>$J13="完了"</formula>
    </cfRule>
  </conditionalFormatting>
  <conditionalFormatting sqref="O45:DD45">
    <cfRule type="expression" dxfId="87" priority="63">
      <formula>O$9="祝"</formula>
    </cfRule>
    <cfRule type="expression" dxfId="86" priority="64">
      <formula>O$12="日"</formula>
    </cfRule>
    <cfRule type="expression" dxfId="85" priority="65">
      <formula>O$12="土"</formula>
    </cfRule>
  </conditionalFormatting>
  <conditionalFormatting sqref="J46:L46">
    <cfRule type="expression" dxfId="84" priority="59">
      <formula>$J46="完了"</formula>
    </cfRule>
  </conditionalFormatting>
  <conditionalFormatting sqref="O46:AM46 AP46:DD46">
    <cfRule type="expression" dxfId="83" priority="56">
      <formula>O$9="祝"</formula>
    </cfRule>
    <cfRule type="expression" dxfId="82" priority="57">
      <formula>O$12="日"</formula>
    </cfRule>
    <cfRule type="expression" dxfId="81" priority="58">
      <formula>O$12="土"</formula>
    </cfRule>
  </conditionalFormatting>
  <conditionalFormatting sqref="I25">
    <cfRule type="expression" dxfId="80" priority="53">
      <formula>$J25="完了"</formula>
    </cfRule>
  </conditionalFormatting>
  <conditionalFormatting sqref="J25:L25">
    <cfRule type="expression" dxfId="79" priority="48">
      <formula>$J25="完了"</formula>
    </cfRule>
  </conditionalFormatting>
  <conditionalFormatting sqref="O25:DD25">
    <cfRule type="expression" dxfId="78" priority="45">
      <formula>O$9="祝"</formula>
    </cfRule>
    <cfRule type="expression" dxfId="77" priority="46">
      <formula>O$12="日"</formula>
    </cfRule>
    <cfRule type="expression" dxfId="76" priority="47">
      <formula>O$12="土"</formula>
    </cfRule>
  </conditionalFormatting>
  <conditionalFormatting sqref="O40:DD40">
    <cfRule type="expression" dxfId="75" priority="41">
      <formula>O$9="祝"</formula>
    </cfRule>
    <cfRule type="expression" dxfId="74" priority="42">
      <formula>O$12="日"</formula>
    </cfRule>
    <cfRule type="expression" dxfId="73" priority="43">
      <formula>O$12="土"</formula>
    </cfRule>
  </conditionalFormatting>
  <conditionalFormatting sqref="O28:DD38">
    <cfRule type="expression" dxfId="72" priority="37">
      <formula>O$9="祝"</formula>
    </cfRule>
    <cfRule type="expression" dxfId="71" priority="38">
      <formula>O$12="日"</formula>
    </cfRule>
    <cfRule type="expression" dxfId="70" priority="39">
      <formula>O$12="土"</formula>
    </cfRule>
  </conditionalFormatting>
  <conditionalFormatting sqref="K28:K38">
    <cfRule type="expression" dxfId="69" priority="30">
      <formula>$J28="完了"</formula>
    </cfRule>
  </conditionalFormatting>
  <conditionalFormatting sqref="I56">
    <cfRule type="expression" dxfId="68" priority="27">
      <formula>$J56="完了"</formula>
    </cfRule>
  </conditionalFormatting>
  <conditionalFormatting sqref="AO46">
    <cfRule type="expression" dxfId="67" priority="24">
      <formula>AO$9="祝"</formula>
    </cfRule>
    <cfRule type="expression" dxfId="66" priority="25">
      <formula>AO$12="日"</formula>
    </cfRule>
    <cfRule type="expression" dxfId="65" priority="26">
      <formula>AO$12="土"</formula>
    </cfRule>
  </conditionalFormatting>
  <conditionalFormatting sqref="O23:DD23">
    <cfRule type="expression" dxfId="64" priority="21">
      <formula>O$9="祝"</formula>
    </cfRule>
    <cfRule type="expression" dxfId="63" priority="22">
      <formula>O$12="日"</formula>
    </cfRule>
    <cfRule type="expression" dxfId="62" priority="23">
      <formula>O$12="土"</formula>
    </cfRule>
  </conditionalFormatting>
  <conditionalFormatting sqref="J23:M23">
    <cfRule type="expression" dxfId="61" priority="20">
      <formula>$J23="完了"</formula>
    </cfRule>
  </conditionalFormatting>
  <conditionalFormatting sqref="AN46">
    <cfRule type="expression" dxfId="60" priority="17">
      <formula>AN$9="祝"</formula>
    </cfRule>
    <cfRule type="expression" dxfId="59" priority="18">
      <formula>AN$12="日"</formula>
    </cfRule>
    <cfRule type="expression" dxfId="58" priority="19">
      <formula>AN$12="土"</formula>
    </cfRule>
  </conditionalFormatting>
  <conditionalFormatting sqref="O20:DD20">
    <cfRule type="expression" dxfId="57" priority="14">
      <formula>O$9="祝"</formula>
    </cfRule>
    <cfRule type="expression" dxfId="56" priority="15">
      <formula>O$12="日"</formula>
    </cfRule>
    <cfRule type="expression" dxfId="55" priority="16">
      <formula>O$12="土"</formula>
    </cfRule>
  </conditionalFormatting>
  <conditionalFormatting sqref="J20:M20">
    <cfRule type="expression" dxfId="54" priority="13">
      <formula>$J20="完了"</formula>
    </cfRule>
  </conditionalFormatting>
  <conditionalFormatting sqref="O24:DD24">
    <cfRule type="expression" dxfId="53" priority="10">
      <formula>O$9="祝"</formula>
    </cfRule>
    <cfRule type="expression" dxfId="52" priority="11">
      <formula>O$12="日"</formula>
    </cfRule>
    <cfRule type="expression" dxfId="51" priority="12">
      <formula>O$12="土"</formula>
    </cfRule>
  </conditionalFormatting>
  <conditionalFormatting sqref="J24:M24">
    <cfRule type="expression" dxfId="50" priority="9">
      <formula>$J24="完了"</formula>
    </cfRule>
  </conditionalFormatting>
  <conditionalFormatting sqref="J39 L39:M39">
    <cfRule type="expression" dxfId="49" priority="8">
      <formula>$J39="完了"</formula>
    </cfRule>
  </conditionalFormatting>
  <conditionalFormatting sqref="O39:DD39">
    <cfRule type="expression" dxfId="48" priority="5">
      <formula>O$9="祝"</formula>
    </cfRule>
    <cfRule type="expression" dxfId="47" priority="6">
      <formula>O$12="日"</formula>
    </cfRule>
    <cfRule type="expression" dxfId="46" priority="7">
      <formula>O$12="土"</formula>
    </cfRule>
  </conditionalFormatting>
  <conditionalFormatting sqref="K39">
    <cfRule type="expression" dxfId="45" priority="4">
      <formula>$J39="完了"</formula>
    </cfRule>
  </conditionalFormatting>
  <conditionalFormatting sqref="I18:I24">
    <cfRule type="expression" dxfId="44" priority="2">
      <formula>$J18="完了"</formula>
    </cfRule>
  </conditionalFormatting>
  <conditionalFormatting sqref="I28:I39">
    <cfRule type="expression" dxfId="43" priority="1">
      <formula>$J28="完了"</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WBS_value!$B$4:$B$10</xm:f>
          </x14:formula1>
          <xm:sqref>J13:J65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6"/>
  <sheetViews>
    <sheetView zoomScale="85" zoomScaleNormal="85" workbookViewId="0">
      <pane xSplit="2" ySplit="7" topLeftCell="C26" activePane="bottomRight" state="frozen"/>
      <selection activeCell="D37" sqref="D37"/>
      <selection pane="topRight" activeCell="D37" sqref="D37"/>
      <selection pane="bottomLeft" activeCell="D37" sqref="D37"/>
      <selection pane="bottomRight" activeCell="H27" sqref="H27"/>
    </sheetView>
  </sheetViews>
  <sheetFormatPr defaultRowHeight="13.5" x14ac:dyDescent="0.15"/>
  <cols>
    <col min="1" max="1" width="16.5" customWidth="1"/>
    <col min="2" max="2" width="6.875" customWidth="1"/>
    <col min="3" max="3" width="44.5" customWidth="1"/>
    <col min="4" max="4" width="18.25" customWidth="1"/>
    <col min="5" max="6" width="7.125" bestFit="1" customWidth="1"/>
    <col min="7" max="8" width="14.375" customWidth="1"/>
    <col min="9" max="9" width="17.625" bestFit="1" customWidth="1"/>
    <col min="10" max="10" width="17.625" style="16" bestFit="1" customWidth="1"/>
    <col min="11" max="11" width="59.625" customWidth="1"/>
    <col min="12" max="12" width="62.125" customWidth="1"/>
    <col min="13" max="13" width="61.75" customWidth="1"/>
  </cols>
  <sheetData>
    <row r="2" spans="2:13" x14ac:dyDescent="0.15">
      <c r="B2" s="6" t="s">
        <v>196</v>
      </c>
      <c r="C2" t="s">
        <v>197</v>
      </c>
    </row>
    <row r="3" spans="2:13" x14ac:dyDescent="0.15">
      <c r="B3" s="6"/>
      <c r="C3" t="s">
        <v>198</v>
      </c>
    </row>
    <row r="4" spans="2:13" x14ac:dyDescent="0.15">
      <c r="C4" t="s">
        <v>199</v>
      </c>
    </row>
    <row r="5" spans="2:13" x14ac:dyDescent="0.15">
      <c r="B5" s="6"/>
    </row>
    <row r="7" spans="2:13" s="62" customFormat="1" ht="37.5" customHeight="1" x14ac:dyDescent="0.15">
      <c r="B7" s="59" t="s">
        <v>200</v>
      </c>
      <c r="C7" s="60" t="s">
        <v>43</v>
      </c>
      <c r="D7" s="60" t="s">
        <v>201</v>
      </c>
      <c r="E7" s="60" t="s">
        <v>175</v>
      </c>
      <c r="F7" s="60" t="s">
        <v>202</v>
      </c>
      <c r="G7" s="60" t="s">
        <v>203</v>
      </c>
      <c r="H7" s="60" t="s">
        <v>164</v>
      </c>
      <c r="I7" s="60" t="s">
        <v>204</v>
      </c>
      <c r="J7" s="61" t="s">
        <v>205</v>
      </c>
      <c r="K7" s="60" t="s">
        <v>206</v>
      </c>
      <c r="L7" s="60" t="s">
        <v>207</v>
      </c>
      <c r="M7" s="60" t="s">
        <v>208</v>
      </c>
    </row>
    <row r="8" spans="2:13" x14ac:dyDescent="0.15">
      <c r="B8" s="63">
        <v>1</v>
      </c>
      <c r="C8" s="18" t="s">
        <v>209</v>
      </c>
      <c r="D8" s="64">
        <v>43276</v>
      </c>
      <c r="E8" s="18" t="s">
        <v>210</v>
      </c>
      <c r="F8" s="63" t="s">
        <v>211</v>
      </c>
      <c r="G8" s="63" t="s">
        <v>211</v>
      </c>
      <c r="H8" s="63" t="s">
        <v>211</v>
      </c>
      <c r="I8" s="18"/>
      <c r="J8" s="18" t="s">
        <v>210</v>
      </c>
      <c r="K8" s="63" t="s">
        <v>212</v>
      </c>
      <c r="L8" s="63"/>
      <c r="M8" s="63"/>
    </row>
    <row r="9" spans="2:13" ht="40.5" x14ac:dyDescent="0.15">
      <c r="B9" s="63">
        <v>2</v>
      </c>
      <c r="C9" s="18" t="s">
        <v>53</v>
      </c>
      <c r="D9" s="64">
        <v>43276</v>
      </c>
      <c r="E9" s="18" t="s">
        <v>213</v>
      </c>
      <c r="F9" s="63" t="s">
        <v>157</v>
      </c>
      <c r="G9" s="63"/>
      <c r="H9" s="63" t="s">
        <v>214</v>
      </c>
      <c r="I9" s="18" t="s">
        <v>129</v>
      </c>
      <c r="J9" s="18" t="s">
        <v>215</v>
      </c>
      <c r="K9" s="63" t="s">
        <v>216</v>
      </c>
      <c r="L9" s="18"/>
      <c r="M9" s="18"/>
    </row>
    <row r="10" spans="2:13" x14ac:dyDescent="0.15">
      <c r="B10" s="63">
        <v>3</v>
      </c>
      <c r="C10" s="18" t="s">
        <v>56</v>
      </c>
      <c r="D10" s="64">
        <v>43276</v>
      </c>
      <c r="E10" s="18" t="s">
        <v>210</v>
      </c>
      <c r="F10" s="63" t="s">
        <v>211</v>
      </c>
      <c r="G10" s="63" t="s">
        <v>211</v>
      </c>
      <c r="H10" s="63" t="s">
        <v>211</v>
      </c>
      <c r="I10" s="18"/>
      <c r="J10" s="18" t="s">
        <v>210</v>
      </c>
      <c r="K10" s="63" t="s">
        <v>212</v>
      </c>
      <c r="L10" s="18"/>
      <c r="M10" s="18"/>
    </row>
    <row r="11" spans="2:13" x14ac:dyDescent="0.15">
      <c r="B11" s="63">
        <v>4</v>
      </c>
      <c r="C11" s="18" t="s">
        <v>58</v>
      </c>
      <c r="D11" s="64">
        <v>43276</v>
      </c>
      <c r="E11" s="18" t="s">
        <v>210</v>
      </c>
      <c r="F11" s="63" t="s">
        <v>211</v>
      </c>
      <c r="G11" s="63" t="s">
        <v>211</v>
      </c>
      <c r="H11" s="63" t="s">
        <v>211</v>
      </c>
      <c r="I11" s="18"/>
      <c r="J11" s="18" t="s">
        <v>210</v>
      </c>
      <c r="K11" s="63" t="s">
        <v>212</v>
      </c>
      <c r="L11" s="18"/>
      <c r="M11" s="18"/>
    </row>
    <row r="12" spans="2:13" ht="27" x14ac:dyDescent="0.15">
      <c r="B12" s="63">
        <v>5</v>
      </c>
      <c r="C12" s="18" t="s">
        <v>59</v>
      </c>
      <c r="D12" s="64">
        <v>43276</v>
      </c>
      <c r="E12" s="18" t="s">
        <v>213</v>
      </c>
      <c r="F12" s="63" t="s">
        <v>191</v>
      </c>
      <c r="G12" s="65">
        <v>43278</v>
      </c>
      <c r="H12" s="65" t="s">
        <v>217</v>
      </c>
      <c r="I12" s="18" t="s">
        <v>128</v>
      </c>
      <c r="J12" s="18" t="s">
        <v>218</v>
      </c>
      <c r="K12" s="63" t="s">
        <v>219</v>
      </c>
      <c r="L12" s="18" t="s">
        <v>220</v>
      </c>
      <c r="M12" s="18"/>
    </row>
    <row r="13" spans="2:13" ht="148.5" x14ac:dyDescent="0.15">
      <c r="B13" s="63">
        <v>6</v>
      </c>
      <c r="C13" s="66" t="s">
        <v>59</v>
      </c>
      <c r="D13" s="64">
        <v>43276</v>
      </c>
      <c r="E13" s="18" t="s">
        <v>221</v>
      </c>
      <c r="F13" s="63" t="s">
        <v>191</v>
      </c>
      <c r="G13" s="65">
        <v>43278</v>
      </c>
      <c r="H13" s="65" t="s">
        <v>217</v>
      </c>
      <c r="I13" s="18" t="s">
        <v>128</v>
      </c>
      <c r="J13" s="18" t="s">
        <v>218</v>
      </c>
      <c r="K13" s="63" t="s">
        <v>222</v>
      </c>
      <c r="L13" s="67" t="s">
        <v>223</v>
      </c>
      <c r="M13" s="18"/>
    </row>
    <row r="14" spans="2:13" ht="94.5" x14ac:dyDescent="0.15">
      <c r="B14" s="63">
        <v>7</v>
      </c>
      <c r="C14" s="18" t="s">
        <v>62</v>
      </c>
      <c r="D14" s="64">
        <v>43276</v>
      </c>
      <c r="E14" s="18" t="s">
        <v>224</v>
      </c>
      <c r="F14" s="63" t="s">
        <v>157</v>
      </c>
      <c r="G14" s="63"/>
      <c r="H14" s="63" t="s">
        <v>225</v>
      </c>
      <c r="I14" s="18" t="s">
        <v>129</v>
      </c>
      <c r="J14" s="18" t="s">
        <v>215</v>
      </c>
      <c r="K14" s="68" t="s">
        <v>226</v>
      </c>
      <c r="L14" s="18"/>
      <c r="M14" s="18"/>
    </row>
    <row r="15" spans="2:13" ht="108" x14ac:dyDescent="0.15">
      <c r="B15" s="63">
        <v>8</v>
      </c>
      <c r="C15" s="18" t="s">
        <v>65</v>
      </c>
      <c r="D15" s="64">
        <v>43276</v>
      </c>
      <c r="E15" s="18" t="s">
        <v>227</v>
      </c>
      <c r="F15" s="63" t="s">
        <v>191</v>
      </c>
      <c r="G15" s="69">
        <v>43296</v>
      </c>
      <c r="H15" s="63" t="s">
        <v>228</v>
      </c>
      <c r="I15" s="18" t="s">
        <v>129</v>
      </c>
      <c r="J15" s="18" t="s">
        <v>215</v>
      </c>
      <c r="K15" s="63" t="s">
        <v>229</v>
      </c>
      <c r="L15" s="70" t="s">
        <v>230</v>
      </c>
      <c r="M15" s="18"/>
    </row>
    <row r="16" spans="2:13" x14ac:dyDescent="0.15">
      <c r="B16" s="63">
        <v>9</v>
      </c>
      <c r="C16" s="18" t="s">
        <v>68</v>
      </c>
      <c r="D16" s="64">
        <v>43276</v>
      </c>
      <c r="E16" s="18" t="s">
        <v>210</v>
      </c>
      <c r="F16" s="63" t="s">
        <v>211</v>
      </c>
      <c r="G16" s="63" t="s">
        <v>211</v>
      </c>
      <c r="H16" s="63" t="s">
        <v>211</v>
      </c>
      <c r="I16" s="18"/>
      <c r="J16" s="18" t="s">
        <v>210</v>
      </c>
      <c r="K16" s="63" t="s">
        <v>212</v>
      </c>
      <c r="L16" s="18"/>
      <c r="M16" s="18"/>
    </row>
    <row r="17" spans="2:13" x14ac:dyDescent="0.15">
      <c r="B17" s="63">
        <v>10</v>
      </c>
      <c r="C17" s="18" t="s">
        <v>70</v>
      </c>
      <c r="D17" s="64">
        <v>43276</v>
      </c>
      <c r="E17" s="18" t="s">
        <v>210</v>
      </c>
      <c r="F17" s="63" t="s">
        <v>211</v>
      </c>
      <c r="G17" s="63" t="s">
        <v>211</v>
      </c>
      <c r="H17" s="63" t="s">
        <v>211</v>
      </c>
      <c r="I17" s="18"/>
      <c r="J17" s="18" t="s">
        <v>210</v>
      </c>
      <c r="K17" s="18" t="s">
        <v>231</v>
      </c>
      <c r="L17" s="18"/>
      <c r="M17" s="18"/>
    </row>
    <row r="18" spans="2:13" x14ac:dyDescent="0.15">
      <c r="B18" s="63">
        <v>11</v>
      </c>
      <c r="C18" s="18" t="s">
        <v>71</v>
      </c>
      <c r="D18" s="64">
        <v>43276</v>
      </c>
      <c r="E18" s="18" t="s">
        <v>221</v>
      </c>
      <c r="F18" s="63" t="s">
        <v>191</v>
      </c>
      <c r="G18" s="65">
        <v>43278</v>
      </c>
      <c r="H18" s="65" t="s">
        <v>217</v>
      </c>
      <c r="I18" s="18" t="s">
        <v>128</v>
      </c>
      <c r="J18" s="18" t="s">
        <v>218</v>
      </c>
      <c r="K18" s="71" t="s">
        <v>232</v>
      </c>
      <c r="L18" s="18" t="s">
        <v>220</v>
      </c>
      <c r="M18" s="18"/>
    </row>
    <row r="19" spans="2:13" ht="94.5" x14ac:dyDescent="0.15">
      <c r="B19" s="63">
        <v>12</v>
      </c>
      <c r="C19" s="21" t="s">
        <v>73</v>
      </c>
      <c r="D19" s="64">
        <v>43276</v>
      </c>
      <c r="E19" s="21" t="s">
        <v>233</v>
      </c>
      <c r="F19" s="63" t="s">
        <v>157</v>
      </c>
      <c r="G19" s="63"/>
      <c r="H19" s="63" t="s">
        <v>234</v>
      </c>
      <c r="I19" s="18" t="s">
        <v>129</v>
      </c>
      <c r="J19" s="21" t="s">
        <v>215</v>
      </c>
      <c r="K19" s="72" t="s">
        <v>235</v>
      </c>
      <c r="L19" s="18"/>
      <c r="M19" s="18"/>
    </row>
    <row r="20" spans="2:13" ht="67.5" x14ac:dyDescent="0.15">
      <c r="B20" s="63">
        <v>13</v>
      </c>
      <c r="C20" s="21" t="s">
        <v>74</v>
      </c>
      <c r="D20" s="64">
        <v>43276</v>
      </c>
      <c r="E20" s="21" t="s">
        <v>233</v>
      </c>
      <c r="F20" s="63" t="s">
        <v>190</v>
      </c>
      <c r="G20" s="63"/>
      <c r="H20" s="63" t="s">
        <v>228</v>
      </c>
      <c r="I20" s="18" t="s">
        <v>129</v>
      </c>
      <c r="J20" s="21" t="s">
        <v>215</v>
      </c>
      <c r="K20" s="63" t="s">
        <v>236</v>
      </c>
      <c r="L20" s="18" t="s">
        <v>237</v>
      </c>
      <c r="M20" s="18" t="s">
        <v>238</v>
      </c>
    </row>
    <row r="21" spans="2:13" ht="212.25" customHeight="1" x14ac:dyDescent="0.15">
      <c r="B21" s="63">
        <v>14</v>
      </c>
      <c r="C21" s="21" t="s">
        <v>239</v>
      </c>
      <c r="D21" s="64">
        <v>43276</v>
      </c>
      <c r="E21" s="21" t="s">
        <v>224</v>
      </c>
      <c r="F21" s="63" t="s">
        <v>157</v>
      </c>
      <c r="G21" s="63"/>
      <c r="H21" s="63" t="s">
        <v>240</v>
      </c>
      <c r="I21" s="18" t="s">
        <v>129</v>
      </c>
      <c r="J21" s="21" t="s">
        <v>215</v>
      </c>
      <c r="K21" s="68" t="s">
        <v>241</v>
      </c>
      <c r="L21" s="18"/>
      <c r="M21" s="18"/>
    </row>
    <row r="22" spans="2:13" ht="81" x14ac:dyDescent="0.15">
      <c r="B22" s="63">
        <v>15</v>
      </c>
      <c r="C22" s="21" t="s">
        <v>239</v>
      </c>
      <c r="D22" s="64">
        <v>43276</v>
      </c>
      <c r="E22" s="21" t="s">
        <v>224</v>
      </c>
      <c r="F22" s="63" t="s">
        <v>191</v>
      </c>
      <c r="G22" s="65">
        <v>43290</v>
      </c>
      <c r="H22" s="63" t="s">
        <v>242</v>
      </c>
      <c r="I22" s="18" t="s">
        <v>129</v>
      </c>
      <c r="J22" s="73" t="s">
        <v>215</v>
      </c>
      <c r="K22" s="67" t="s">
        <v>243</v>
      </c>
      <c r="L22" s="63" t="s">
        <v>244</v>
      </c>
      <c r="M22" s="18"/>
    </row>
    <row r="23" spans="2:13" ht="54" x14ac:dyDescent="0.15">
      <c r="B23" s="63">
        <v>16</v>
      </c>
      <c r="C23" s="21" t="s">
        <v>239</v>
      </c>
      <c r="D23" s="64">
        <v>43276</v>
      </c>
      <c r="E23" s="21" t="s">
        <v>224</v>
      </c>
      <c r="F23" s="63" t="s">
        <v>157</v>
      </c>
      <c r="G23" s="63"/>
      <c r="H23" s="63" t="s">
        <v>240</v>
      </c>
      <c r="I23" s="18" t="s">
        <v>129</v>
      </c>
      <c r="J23" s="21" t="s">
        <v>215</v>
      </c>
      <c r="K23" s="68" t="s">
        <v>245</v>
      </c>
      <c r="L23" s="18"/>
      <c r="M23" s="18"/>
    </row>
    <row r="24" spans="2:13" ht="240.75" customHeight="1" x14ac:dyDescent="0.15">
      <c r="B24" s="63">
        <v>17</v>
      </c>
      <c r="C24" s="21" t="s">
        <v>239</v>
      </c>
      <c r="D24" s="64">
        <v>43276</v>
      </c>
      <c r="E24" s="21" t="s">
        <v>233</v>
      </c>
      <c r="F24" s="63" t="s">
        <v>191</v>
      </c>
      <c r="G24" s="65">
        <v>43289</v>
      </c>
      <c r="H24" s="63" t="s">
        <v>246</v>
      </c>
      <c r="I24" s="18" t="s">
        <v>129</v>
      </c>
      <c r="J24" s="73" t="s">
        <v>215</v>
      </c>
      <c r="K24" s="63" t="s">
        <v>247</v>
      </c>
      <c r="L24" s="74" t="s">
        <v>248</v>
      </c>
      <c r="M24" s="18"/>
    </row>
    <row r="25" spans="2:13" ht="186.75" customHeight="1" x14ac:dyDescent="0.15">
      <c r="B25" s="63">
        <v>18</v>
      </c>
      <c r="C25" s="21" t="s">
        <v>239</v>
      </c>
      <c r="D25" s="64">
        <v>43276</v>
      </c>
      <c r="E25" s="21" t="s">
        <v>221</v>
      </c>
      <c r="F25" s="63" t="s">
        <v>191</v>
      </c>
      <c r="G25" s="65">
        <v>43282</v>
      </c>
      <c r="H25" s="65" t="s">
        <v>217</v>
      </c>
      <c r="I25" s="18" t="s">
        <v>128</v>
      </c>
      <c r="J25" s="73" t="s">
        <v>218</v>
      </c>
      <c r="K25" s="63" t="s">
        <v>249</v>
      </c>
      <c r="L25" s="75" t="s">
        <v>250</v>
      </c>
      <c r="M25" s="18"/>
    </row>
    <row r="26" spans="2:13" ht="108" x14ac:dyDescent="0.15">
      <c r="B26" s="63">
        <v>19</v>
      </c>
      <c r="C26" s="21" t="s">
        <v>239</v>
      </c>
      <c r="D26" s="64">
        <v>43276</v>
      </c>
      <c r="E26" s="21" t="s">
        <v>251</v>
      </c>
      <c r="F26" s="63" t="s">
        <v>170</v>
      </c>
      <c r="G26" s="63"/>
      <c r="H26" s="63" t="s">
        <v>174</v>
      </c>
      <c r="I26" s="18" t="s">
        <v>129</v>
      </c>
      <c r="J26" s="21" t="s">
        <v>252</v>
      </c>
      <c r="K26" s="63" t="s">
        <v>253</v>
      </c>
      <c r="L26" s="75"/>
      <c r="M26" s="18"/>
    </row>
    <row r="27" spans="2:13" ht="67.5" x14ac:dyDescent="0.15">
      <c r="B27" s="63">
        <v>20</v>
      </c>
      <c r="C27" s="21" t="s">
        <v>239</v>
      </c>
      <c r="D27" s="64">
        <v>43276</v>
      </c>
      <c r="E27" s="21" t="s">
        <v>185</v>
      </c>
      <c r="F27" s="63" t="s">
        <v>191</v>
      </c>
      <c r="G27" s="65">
        <v>43278</v>
      </c>
      <c r="H27" s="65" t="s">
        <v>217</v>
      </c>
      <c r="I27" s="18" t="s">
        <v>128</v>
      </c>
      <c r="J27" s="21" t="s">
        <v>218</v>
      </c>
      <c r="K27" s="63" t="s">
        <v>254</v>
      </c>
      <c r="L27" s="75" t="s">
        <v>255</v>
      </c>
      <c r="M27" s="18"/>
    </row>
    <row r="28" spans="2:13" ht="270" x14ac:dyDescent="0.15">
      <c r="B28" s="63">
        <v>21</v>
      </c>
      <c r="C28" s="21" t="s">
        <v>239</v>
      </c>
      <c r="D28" s="64">
        <v>43276</v>
      </c>
      <c r="E28" s="21" t="s">
        <v>251</v>
      </c>
      <c r="F28" s="63" t="s">
        <v>170</v>
      </c>
      <c r="G28" s="63"/>
      <c r="H28" s="63" t="s">
        <v>174</v>
      </c>
      <c r="I28" s="21"/>
      <c r="J28" s="21" t="s">
        <v>256</v>
      </c>
      <c r="K28" s="63" t="s">
        <v>257</v>
      </c>
      <c r="L28" s="75"/>
      <c r="M28" s="18"/>
    </row>
    <row r="29" spans="2:13" ht="67.5" x14ac:dyDescent="0.15">
      <c r="B29" s="63">
        <v>22</v>
      </c>
      <c r="C29" s="21" t="s">
        <v>73</v>
      </c>
      <c r="D29" s="64">
        <v>43276</v>
      </c>
      <c r="E29" s="21" t="s">
        <v>233</v>
      </c>
      <c r="F29" s="63" t="s">
        <v>157</v>
      </c>
      <c r="G29" s="63"/>
      <c r="H29" s="63" t="s">
        <v>225</v>
      </c>
      <c r="I29" s="18" t="s">
        <v>129</v>
      </c>
      <c r="J29" s="21" t="s">
        <v>215</v>
      </c>
      <c r="K29" s="72" t="s">
        <v>258</v>
      </c>
      <c r="L29" s="18"/>
      <c r="M29" s="18"/>
    </row>
    <row r="30" spans="2:13" ht="121.5" customHeight="1" x14ac:dyDescent="0.15">
      <c r="B30" s="63">
        <v>23</v>
      </c>
      <c r="C30" s="21" t="s">
        <v>239</v>
      </c>
      <c r="D30" s="76">
        <v>43278</v>
      </c>
      <c r="E30" s="21" t="s">
        <v>233</v>
      </c>
      <c r="F30" s="63" t="s">
        <v>191</v>
      </c>
      <c r="G30" s="65">
        <v>43281</v>
      </c>
      <c r="H30" s="63" t="s">
        <v>217</v>
      </c>
      <c r="I30" s="18" t="s">
        <v>128</v>
      </c>
      <c r="J30" s="21" t="s">
        <v>259</v>
      </c>
      <c r="K30" s="77" t="s">
        <v>260</v>
      </c>
      <c r="L30" s="75" t="s">
        <v>261</v>
      </c>
      <c r="M30" s="18"/>
    </row>
    <row r="31" spans="2:13" ht="121.5" customHeight="1" x14ac:dyDescent="0.15">
      <c r="B31" s="63">
        <v>24</v>
      </c>
      <c r="C31" s="21" t="s">
        <v>239</v>
      </c>
      <c r="D31" s="76">
        <v>43288</v>
      </c>
      <c r="E31" s="21" t="s">
        <v>184</v>
      </c>
      <c r="F31" s="63" t="s">
        <v>157</v>
      </c>
      <c r="G31" s="65"/>
      <c r="H31" s="63" t="s">
        <v>262</v>
      </c>
      <c r="I31" s="18" t="s">
        <v>128</v>
      </c>
      <c r="J31" s="73" t="s">
        <v>263</v>
      </c>
      <c r="K31" s="77" t="s">
        <v>264</v>
      </c>
      <c r="L31" s="75"/>
      <c r="M31" s="18"/>
    </row>
    <row r="32" spans="2:13" ht="121.5" customHeight="1" x14ac:dyDescent="0.15">
      <c r="B32" s="63">
        <v>25</v>
      </c>
      <c r="C32" s="21" t="s">
        <v>239</v>
      </c>
      <c r="D32" s="76">
        <v>43310</v>
      </c>
      <c r="E32" s="21" t="s">
        <v>184</v>
      </c>
      <c r="F32" s="63" t="s">
        <v>157</v>
      </c>
      <c r="G32" s="65"/>
      <c r="H32" s="63" t="s">
        <v>240</v>
      </c>
      <c r="I32" s="18" t="s">
        <v>128</v>
      </c>
      <c r="J32" s="73" t="s">
        <v>265</v>
      </c>
      <c r="K32" s="77" t="s">
        <v>266</v>
      </c>
      <c r="L32" s="75"/>
      <c r="M32" s="18"/>
    </row>
    <row r="33" spans="2:13" x14ac:dyDescent="0.15">
      <c r="B33" s="63">
        <v>26</v>
      </c>
      <c r="C33" s="21" t="s">
        <v>239</v>
      </c>
      <c r="D33" s="76">
        <v>43329</v>
      </c>
      <c r="E33" s="21" t="s">
        <v>267</v>
      </c>
      <c r="F33" s="63" t="s">
        <v>157</v>
      </c>
      <c r="G33" s="65"/>
      <c r="H33" s="63" t="s">
        <v>268</v>
      </c>
      <c r="I33" s="18" t="s">
        <v>129</v>
      </c>
      <c r="J33" s="73" t="s">
        <v>269</v>
      </c>
      <c r="K33" s="77" t="s">
        <v>270</v>
      </c>
      <c r="L33" s="75"/>
      <c r="M33" s="18"/>
    </row>
    <row r="34" spans="2:13" ht="121.5" customHeight="1" x14ac:dyDescent="0.15">
      <c r="B34" s="63"/>
      <c r="C34" s="21"/>
      <c r="D34" s="76"/>
      <c r="E34" s="21"/>
      <c r="F34" s="63"/>
      <c r="G34" s="65"/>
      <c r="H34" s="63"/>
      <c r="I34" s="18"/>
      <c r="J34" s="73"/>
      <c r="K34" s="77"/>
      <c r="L34" s="75"/>
      <c r="M34" s="18"/>
    </row>
    <row r="35" spans="2:13" ht="121.5" customHeight="1" x14ac:dyDescent="0.15">
      <c r="B35" s="63"/>
      <c r="C35" s="21"/>
      <c r="D35" s="76"/>
      <c r="E35" s="21"/>
      <c r="F35" s="63"/>
      <c r="G35" s="65"/>
      <c r="H35" s="63"/>
      <c r="I35" s="18"/>
      <c r="J35" s="73"/>
      <c r="K35" s="77"/>
      <c r="L35" s="75"/>
      <c r="M35" s="18"/>
    </row>
    <row r="36" spans="2:13" ht="121.5" customHeight="1" x14ac:dyDescent="0.15">
      <c r="B36" s="63"/>
      <c r="C36" s="21"/>
      <c r="D36" s="76"/>
      <c r="E36" s="21"/>
      <c r="F36" s="63"/>
      <c r="G36" s="65"/>
      <c r="H36" s="63"/>
      <c r="I36" s="18"/>
      <c r="J36" s="73"/>
      <c r="K36" s="77"/>
      <c r="L36" s="75"/>
      <c r="M36" s="18"/>
    </row>
    <row r="37" spans="2:13" ht="121.5" customHeight="1" x14ac:dyDescent="0.15">
      <c r="B37" s="63"/>
      <c r="C37" s="21"/>
      <c r="D37" s="76"/>
      <c r="E37" s="21"/>
      <c r="F37" s="63"/>
      <c r="G37" s="65"/>
      <c r="H37" s="63"/>
      <c r="I37" s="18"/>
      <c r="J37" s="73"/>
      <c r="K37" s="77"/>
      <c r="L37" s="75"/>
      <c r="M37" s="18"/>
    </row>
    <row r="38" spans="2:13" x14ac:dyDescent="0.15">
      <c r="B38" s="63"/>
      <c r="C38" s="21"/>
      <c r="D38" s="18"/>
      <c r="E38" s="21"/>
      <c r="F38" s="21"/>
      <c r="G38" s="21"/>
      <c r="H38" s="21"/>
      <c r="I38" s="21"/>
      <c r="J38" s="73"/>
      <c r="K38" s="63"/>
      <c r="L38" s="18"/>
      <c r="M38" s="18"/>
    </row>
    <row r="44" spans="2:13" x14ac:dyDescent="0.15">
      <c r="C44" t="s">
        <v>271</v>
      </c>
    </row>
    <row r="45" spans="2:13" x14ac:dyDescent="0.15">
      <c r="D45" t="s">
        <v>30</v>
      </c>
    </row>
    <row r="46" spans="2:13" x14ac:dyDescent="0.15">
      <c r="C46" t="s">
        <v>272</v>
      </c>
      <c r="D46" s="15">
        <v>8</v>
      </c>
    </row>
    <row r="47" spans="2:13" x14ac:dyDescent="0.15">
      <c r="C47" t="s">
        <v>273</v>
      </c>
      <c r="D47" s="15">
        <v>4</v>
      </c>
    </row>
    <row r="48" spans="2:13" x14ac:dyDescent="0.15">
      <c r="C48" t="s">
        <v>272</v>
      </c>
      <c r="D48" s="15">
        <v>8</v>
      </c>
    </row>
    <row r="49" spans="3:4" x14ac:dyDescent="0.15">
      <c r="C49" t="s">
        <v>274</v>
      </c>
      <c r="D49" s="15">
        <v>3</v>
      </c>
    </row>
    <row r="50" spans="3:4" x14ac:dyDescent="0.15">
      <c r="C50" t="s">
        <v>125</v>
      </c>
      <c r="D50" s="15">
        <f>SUM(D46:D49)</f>
        <v>23</v>
      </c>
    </row>
    <row r="51" spans="3:4" x14ac:dyDescent="0.15">
      <c r="D51" s="15"/>
    </row>
    <row r="52" spans="3:4" x14ac:dyDescent="0.15">
      <c r="C52" t="s">
        <v>275</v>
      </c>
      <c r="D52" s="15">
        <v>1.3</v>
      </c>
    </row>
    <row r="53" spans="3:4" x14ac:dyDescent="0.15">
      <c r="D53" s="15"/>
    </row>
    <row r="54" spans="3:4" x14ac:dyDescent="0.15">
      <c r="C54" t="s">
        <v>276</v>
      </c>
      <c r="D54" s="15">
        <f>D50*D52</f>
        <v>29.900000000000002</v>
      </c>
    </row>
    <row r="55" spans="3:4" x14ac:dyDescent="0.15">
      <c r="C55" t="s">
        <v>277</v>
      </c>
      <c r="D55" s="15">
        <f>ROUND(D54/6,1)</f>
        <v>5</v>
      </c>
    </row>
    <row r="56" spans="3:4" x14ac:dyDescent="0.15">
      <c r="D56" s="15"/>
    </row>
  </sheetData>
  <autoFilter ref="B7:M31"/>
  <phoneticPr fontId="1"/>
  <conditionalFormatting sqref="B38:C38 B8:C28 E29:F30 E8:F27 E38:G38 E28 J8:M30 H8:I28 J38:M38">
    <cfRule type="expression" dxfId="42" priority="43">
      <formula>$F8="完了"</formula>
    </cfRule>
  </conditionalFormatting>
  <conditionalFormatting sqref="G8:G28">
    <cfRule type="expression" dxfId="41" priority="42">
      <formula>$F8="完了"</formula>
    </cfRule>
  </conditionalFormatting>
  <conditionalFormatting sqref="H38">
    <cfRule type="expression" dxfId="40" priority="41">
      <formula>$F38="完了"</formula>
    </cfRule>
  </conditionalFormatting>
  <conditionalFormatting sqref="B29">
    <cfRule type="expression" dxfId="39" priority="40">
      <formula>$F29="完了"</formula>
    </cfRule>
  </conditionalFormatting>
  <conditionalFormatting sqref="G29">
    <cfRule type="expression" dxfId="38" priority="39">
      <formula>$F29="完了"</formula>
    </cfRule>
  </conditionalFormatting>
  <conditionalFormatting sqref="H29">
    <cfRule type="expression" dxfId="37" priority="37">
      <formula>$F29="完了"</formula>
    </cfRule>
  </conditionalFormatting>
  <conditionalFormatting sqref="C29">
    <cfRule type="expression" dxfId="36" priority="38">
      <formula>$F29="完了"</formula>
    </cfRule>
  </conditionalFormatting>
  <conditionalFormatting sqref="F28">
    <cfRule type="expression" dxfId="35" priority="36">
      <formula>$F28="完了"</formula>
    </cfRule>
  </conditionalFormatting>
  <conditionalFormatting sqref="I38">
    <cfRule type="expression" dxfId="34" priority="35">
      <formula>$F38="完了"</formula>
    </cfRule>
  </conditionalFormatting>
  <conditionalFormatting sqref="I29">
    <cfRule type="expression" dxfId="33" priority="34">
      <formula>$F29="完了"</formula>
    </cfRule>
  </conditionalFormatting>
  <conditionalFormatting sqref="B30">
    <cfRule type="expression" dxfId="32" priority="33">
      <formula>$F30="完了"</formula>
    </cfRule>
  </conditionalFormatting>
  <conditionalFormatting sqref="G30">
    <cfRule type="expression" dxfId="31" priority="32">
      <formula>$F30="完了"</formula>
    </cfRule>
  </conditionalFormatting>
  <conditionalFormatting sqref="H30">
    <cfRule type="expression" dxfId="30" priority="31">
      <formula>$F30="完了"</formula>
    </cfRule>
  </conditionalFormatting>
  <conditionalFormatting sqref="I30">
    <cfRule type="expression" dxfId="29" priority="30">
      <formula>$F30="完了"</formula>
    </cfRule>
  </conditionalFormatting>
  <conditionalFormatting sqref="C30">
    <cfRule type="expression" dxfId="28" priority="29">
      <formula>$F30="完了"</formula>
    </cfRule>
  </conditionalFormatting>
  <conditionalFormatting sqref="D8:D30 D38">
    <cfRule type="expression" dxfId="27" priority="28">
      <formula>$F8="完了"</formula>
    </cfRule>
  </conditionalFormatting>
  <conditionalFormatting sqref="E31:F31 J31:M31">
    <cfRule type="expression" dxfId="26" priority="27">
      <formula>$F31="完了"</formula>
    </cfRule>
  </conditionalFormatting>
  <conditionalFormatting sqref="B31">
    <cfRule type="expression" dxfId="25" priority="26">
      <formula>$F31="完了"</formula>
    </cfRule>
  </conditionalFormatting>
  <conditionalFormatting sqref="G31">
    <cfRule type="expression" dxfId="24" priority="25">
      <formula>$F31="完了"</formula>
    </cfRule>
  </conditionalFormatting>
  <conditionalFormatting sqref="H31">
    <cfRule type="expression" dxfId="23" priority="24">
      <formula>$F31="完了"</formula>
    </cfRule>
  </conditionalFormatting>
  <conditionalFormatting sqref="I31">
    <cfRule type="expression" dxfId="22" priority="23">
      <formula>$F31="完了"</formula>
    </cfRule>
  </conditionalFormatting>
  <conditionalFormatting sqref="D31">
    <cfRule type="expression" dxfId="21" priority="22">
      <formula>$F31="完了"</formula>
    </cfRule>
  </conditionalFormatting>
  <conditionalFormatting sqref="E34:F37 J34:M37 L33:M33">
    <cfRule type="expression" dxfId="20" priority="21">
      <formula>$F33="完了"</formula>
    </cfRule>
  </conditionalFormatting>
  <conditionalFormatting sqref="B33:B37">
    <cfRule type="expression" dxfId="19" priority="20">
      <formula>$F33="完了"</formula>
    </cfRule>
  </conditionalFormatting>
  <conditionalFormatting sqref="G34:G37">
    <cfRule type="expression" dxfId="18" priority="19">
      <formula>$F34="完了"</formula>
    </cfRule>
  </conditionalFormatting>
  <conditionalFormatting sqref="H34:H37">
    <cfRule type="expression" dxfId="17" priority="18">
      <formula>$F34="完了"</formula>
    </cfRule>
  </conditionalFormatting>
  <conditionalFormatting sqref="I34:I37">
    <cfRule type="expression" dxfId="16" priority="17">
      <formula>$F34="完了"</formula>
    </cfRule>
  </conditionalFormatting>
  <conditionalFormatting sqref="C34:C37">
    <cfRule type="expression" dxfId="15" priority="16">
      <formula>$F34="完了"</formula>
    </cfRule>
  </conditionalFormatting>
  <conditionalFormatting sqref="D34:D37">
    <cfRule type="expression" dxfId="14" priority="15">
      <formula>$F34="完了"</formula>
    </cfRule>
  </conditionalFormatting>
  <conditionalFormatting sqref="C31">
    <cfRule type="expression" dxfId="13" priority="14">
      <formula>$F31="完了"</formula>
    </cfRule>
  </conditionalFormatting>
  <conditionalFormatting sqref="E32:F32 J32:M32">
    <cfRule type="expression" dxfId="12" priority="13">
      <formula>$F32="完了"</formula>
    </cfRule>
  </conditionalFormatting>
  <conditionalFormatting sqref="B32">
    <cfRule type="expression" dxfId="11" priority="12">
      <formula>$F32="完了"</formula>
    </cfRule>
  </conditionalFormatting>
  <conditionalFormatting sqref="G32">
    <cfRule type="expression" dxfId="10" priority="11">
      <formula>$F32="完了"</formula>
    </cfRule>
  </conditionalFormatting>
  <conditionalFormatting sqref="H32">
    <cfRule type="expression" dxfId="9" priority="10">
      <formula>$F32="完了"</formula>
    </cfRule>
  </conditionalFormatting>
  <conditionalFormatting sqref="I32">
    <cfRule type="expression" dxfId="8" priority="9">
      <formula>$F32="完了"</formula>
    </cfRule>
  </conditionalFormatting>
  <conditionalFormatting sqref="D32">
    <cfRule type="expression" dxfId="7" priority="8">
      <formula>$F32="完了"</formula>
    </cfRule>
  </conditionalFormatting>
  <conditionalFormatting sqref="C32">
    <cfRule type="expression" dxfId="6" priority="7">
      <formula>$F32="完了"</formula>
    </cfRule>
  </conditionalFormatting>
  <conditionalFormatting sqref="E33:F33 J33:K33">
    <cfRule type="expression" dxfId="5" priority="6">
      <formula>$F33="完了"</formula>
    </cfRule>
  </conditionalFormatting>
  <conditionalFormatting sqref="G33">
    <cfRule type="expression" dxfId="4" priority="5">
      <formula>$F33="完了"</formula>
    </cfRule>
  </conditionalFormatting>
  <conditionalFormatting sqref="H33">
    <cfRule type="expression" dxfId="3" priority="4">
      <formula>$F33="完了"</formula>
    </cfRule>
  </conditionalFormatting>
  <conditionalFormatting sqref="I33">
    <cfRule type="expression" dxfId="2" priority="3">
      <formula>$F33="完了"</formula>
    </cfRule>
  </conditionalFormatting>
  <conditionalFormatting sqref="D33">
    <cfRule type="expression" dxfId="1" priority="2">
      <formula>$F33="完了"</formula>
    </cfRule>
  </conditionalFormatting>
  <conditionalFormatting sqref="C33">
    <cfRule type="expression" dxfId="0" priority="1">
      <formula>$F33="完了"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else!$A$1:$A$7</xm:f>
          </x14:formula1>
          <xm:sqref>F38:H38 E8:E38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C42" sqref="C42"/>
    </sheetView>
  </sheetViews>
  <sheetFormatPr defaultRowHeight="13.5" x14ac:dyDescent="0.15"/>
  <sheetData>
    <row r="1" spans="1:1" x14ac:dyDescent="0.15">
      <c r="A1" t="s">
        <v>175</v>
      </c>
    </row>
    <row r="2" spans="1:1" x14ac:dyDescent="0.15">
      <c r="A2" t="s">
        <v>278</v>
      </c>
    </row>
    <row r="3" spans="1:1" x14ac:dyDescent="0.15">
      <c r="A3" t="s">
        <v>279</v>
      </c>
    </row>
    <row r="4" spans="1:1" x14ac:dyDescent="0.15">
      <c r="A4" t="s">
        <v>280</v>
      </c>
    </row>
    <row r="5" spans="1:1" x14ac:dyDescent="0.15">
      <c r="A5" t="s">
        <v>281</v>
      </c>
    </row>
    <row r="6" spans="1:1" x14ac:dyDescent="0.15">
      <c r="A6" t="s">
        <v>282</v>
      </c>
    </row>
    <row r="7" spans="1:1" x14ac:dyDescent="0.15">
      <c r="A7" t="s">
        <v>283</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C11" sqref="C11"/>
    </sheetView>
  </sheetViews>
  <sheetFormatPr defaultRowHeight="13.5" x14ac:dyDescent="0.15"/>
  <sheetData>
    <row r="4" spans="2:2" x14ac:dyDescent="0.15">
      <c r="B4" s="53" t="s">
        <v>157</v>
      </c>
    </row>
    <row r="5" spans="2:2" x14ac:dyDescent="0.15">
      <c r="B5" s="54" t="s">
        <v>190</v>
      </c>
    </row>
    <row r="6" spans="2:2" x14ac:dyDescent="0.15">
      <c r="B6" s="54" t="s">
        <v>191</v>
      </c>
    </row>
    <row r="7" spans="2:2" x14ac:dyDescent="0.15">
      <c r="B7" s="54" t="s">
        <v>170</v>
      </c>
    </row>
    <row r="8" spans="2:2" x14ac:dyDescent="0.15">
      <c r="B8" s="54" t="s">
        <v>192</v>
      </c>
    </row>
    <row r="9" spans="2:2" x14ac:dyDescent="0.15">
      <c r="B9" s="54"/>
    </row>
    <row r="10" spans="2:2" x14ac:dyDescent="0.15">
      <c r="B10" s="55"/>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16" customWidth="1"/>
    <col min="4" max="4" width="77.25" customWidth="1"/>
    <col min="5" max="5" width="36" customWidth="1"/>
    <col min="6" max="6" width="51.5" customWidth="1"/>
  </cols>
  <sheetData>
    <row r="1" spans="1:6" x14ac:dyDescent="0.15">
      <c r="D1" t="s">
        <v>31</v>
      </c>
      <c r="F1" t="s">
        <v>31</v>
      </c>
    </row>
    <row r="2" spans="1:6" x14ac:dyDescent="0.15">
      <c r="A2" t="s">
        <v>32</v>
      </c>
    </row>
    <row r="3" spans="1:6" x14ac:dyDescent="0.15">
      <c r="B3" t="s">
        <v>33</v>
      </c>
    </row>
    <row r="5" spans="1:6" x14ac:dyDescent="0.15">
      <c r="B5" t="s">
        <v>34</v>
      </c>
    </row>
    <row r="6" spans="1:6" x14ac:dyDescent="0.15">
      <c r="B6" s="6" t="s">
        <v>35</v>
      </c>
    </row>
    <row r="7" spans="1:6" x14ac:dyDescent="0.15">
      <c r="B7" s="6" t="s">
        <v>36</v>
      </c>
    </row>
    <row r="8" spans="1:6" x14ac:dyDescent="0.15">
      <c r="B8" t="s">
        <v>37</v>
      </c>
    </row>
    <row r="10" spans="1:6" x14ac:dyDescent="0.15">
      <c r="B10" t="s">
        <v>38</v>
      </c>
    </row>
    <row r="13" spans="1:6" x14ac:dyDescent="0.15">
      <c r="D13" t="s">
        <v>39</v>
      </c>
    </row>
    <row r="14" spans="1:6" x14ac:dyDescent="0.15">
      <c r="D14" t="s">
        <v>40</v>
      </c>
    </row>
    <row r="15" spans="1:6" x14ac:dyDescent="0.15">
      <c r="D15" t="s">
        <v>41</v>
      </c>
    </row>
    <row r="16" spans="1:6" x14ac:dyDescent="0.15">
      <c r="D16" t="s">
        <v>42</v>
      </c>
    </row>
    <row r="17" spans="1:6" x14ac:dyDescent="0.15">
      <c r="B17" s="6" t="s">
        <v>43</v>
      </c>
      <c r="C17" s="17" t="s">
        <v>44</v>
      </c>
    </row>
    <row r="18" spans="1:6" x14ac:dyDescent="0.15">
      <c r="A18" t="s">
        <v>45</v>
      </c>
      <c r="B18" s="18" t="s">
        <v>46</v>
      </c>
      <c r="C18" s="19" t="s">
        <v>47</v>
      </c>
      <c r="D18" t="s">
        <v>48</v>
      </c>
    </row>
    <row r="19" spans="1:6" ht="165" customHeight="1" x14ac:dyDescent="0.15">
      <c r="A19" t="s">
        <v>49</v>
      </c>
      <c r="B19" s="18" t="s">
        <v>50</v>
      </c>
      <c r="C19" s="19" t="s">
        <v>51</v>
      </c>
      <c r="D19" s="16" t="s">
        <v>121</v>
      </c>
      <c r="E19" t="s">
        <v>52</v>
      </c>
      <c r="F19" s="16"/>
    </row>
    <row r="20" spans="1:6" ht="40.5" customHeight="1" x14ac:dyDescent="0.15">
      <c r="B20" s="18" t="s">
        <v>53</v>
      </c>
      <c r="C20" s="19" t="s">
        <v>54</v>
      </c>
      <c r="D20" s="16" t="s">
        <v>55</v>
      </c>
      <c r="E20" t="s">
        <v>52</v>
      </c>
      <c r="F20" s="16"/>
    </row>
    <row r="21" spans="1:6" x14ac:dyDescent="0.15">
      <c r="B21" s="18" t="s">
        <v>56</v>
      </c>
      <c r="C21" s="19"/>
      <c r="D21" t="s">
        <v>57</v>
      </c>
      <c r="E21" t="s">
        <v>52</v>
      </c>
    </row>
    <row r="22" spans="1:6" x14ac:dyDescent="0.15">
      <c r="B22" s="18" t="s">
        <v>58</v>
      </c>
      <c r="C22" s="19"/>
      <c r="D22" t="s">
        <v>57</v>
      </c>
      <c r="E22" t="s">
        <v>52</v>
      </c>
    </row>
    <row r="23" spans="1:6" x14ac:dyDescent="0.15">
      <c r="B23" s="18" t="s">
        <v>59</v>
      </c>
      <c r="C23" s="19" t="s">
        <v>60</v>
      </c>
      <c r="D23" t="s">
        <v>61</v>
      </c>
      <c r="E23" t="s">
        <v>52</v>
      </c>
    </row>
    <row r="24" spans="1:6" ht="54" x14ac:dyDescent="0.15">
      <c r="B24" s="18" t="s">
        <v>62</v>
      </c>
      <c r="C24" s="19" t="s">
        <v>63</v>
      </c>
      <c r="D24" s="16" t="s">
        <v>122</v>
      </c>
      <c r="E24" t="s">
        <v>52</v>
      </c>
      <c r="F24" s="16"/>
    </row>
    <row r="25" spans="1:6" x14ac:dyDescent="0.15">
      <c r="B25" s="18" t="s">
        <v>65</v>
      </c>
      <c r="C25" s="19"/>
      <c r="D25" t="s">
        <v>66</v>
      </c>
      <c r="E25" t="s">
        <v>67</v>
      </c>
    </row>
    <row r="26" spans="1:6" ht="40.5" x14ac:dyDescent="0.15">
      <c r="B26" s="18" t="s">
        <v>68</v>
      </c>
      <c r="C26" s="19" t="s">
        <v>69</v>
      </c>
      <c r="D26" s="16" t="s">
        <v>64</v>
      </c>
      <c r="E26" t="s">
        <v>52</v>
      </c>
      <c r="F26" s="16"/>
    </row>
    <row r="27" spans="1:6" x14ac:dyDescent="0.15">
      <c r="B27" s="18" t="s">
        <v>70</v>
      </c>
      <c r="C27" s="19"/>
      <c r="D27" t="s">
        <v>57</v>
      </c>
      <c r="E27" t="s">
        <v>52</v>
      </c>
    </row>
    <row r="28" spans="1:6" x14ac:dyDescent="0.15">
      <c r="B28" s="18" t="s">
        <v>71</v>
      </c>
      <c r="C28" s="19"/>
      <c r="E28" s="20" t="s">
        <v>72</v>
      </c>
    </row>
    <row r="29" spans="1:6" x14ac:dyDescent="0.15">
      <c r="B29" s="21" t="s">
        <v>73</v>
      </c>
      <c r="C29" s="19"/>
      <c r="D29" t="s">
        <v>57</v>
      </c>
      <c r="E29" t="s">
        <v>52</v>
      </c>
    </row>
    <row r="30" spans="1:6" x14ac:dyDescent="0.15">
      <c r="B30" s="21" t="s">
        <v>74</v>
      </c>
      <c r="C30" s="19" t="s">
        <v>75</v>
      </c>
      <c r="D30" s="16" t="s">
        <v>57</v>
      </c>
      <c r="E30" t="s">
        <v>52</v>
      </c>
      <c r="F30" s="16"/>
    </row>
    <row r="31" spans="1:6" x14ac:dyDescent="0.15">
      <c r="B31" s="21" t="s">
        <v>76</v>
      </c>
      <c r="C31" s="19"/>
      <c r="D31" t="s">
        <v>48</v>
      </c>
      <c r="E31" t="s">
        <v>77</v>
      </c>
    </row>
    <row r="32" spans="1:6" x14ac:dyDescent="0.15">
      <c r="B32" s="22"/>
    </row>
    <row r="33" spans="1:2" x14ac:dyDescent="0.15">
      <c r="B33" s="6"/>
    </row>
    <row r="34" spans="1:2" x14ac:dyDescent="0.15">
      <c r="B34" s="6"/>
    </row>
    <row r="35" spans="1:2" x14ac:dyDescent="0.15">
      <c r="A35" s="6" t="s">
        <v>44</v>
      </c>
    </row>
    <row r="36" spans="1:2" x14ac:dyDescent="0.15">
      <c r="A36" s="6" t="s">
        <v>75</v>
      </c>
      <c r="B36" t="s">
        <v>78</v>
      </c>
    </row>
    <row r="37" spans="1:2" s="16" customFormat="1" x14ac:dyDescent="0.15">
      <c r="A37" s="6" t="s">
        <v>79</v>
      </c>
      <c r="B37" t="s">
        <v>80</v>
      </c>
    </row>
    <row r="38" spans="1:2" s="16" customFormat="1" x14ac:dyDescent="0.15">
      <c r="A38" s="6" t="s">
        <v>81</v>
      </c>
      <c r="B38" t="s">
        <v>82</v>
      </c>
    </row>
    <row r="39" spans="1:2" s="16" customFormat="1" x14ac:dyDescent="0.15">
      <c r="A39" s="6" t="s">
        <v>83</v>
      </c>
      <c r="B39" t="s">
        <v>84</v>
      </c>
    </row>
    <row r="40" spans="1:2" s="16" customFormat="1" x14ac:dyDescent="0.15">
      <c r="A40" s="6"/>
      <c r="B40"/>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85</v>
      </c>
      <c r="P3" s="23" t="s">
        <v>97</v>
      </c>
    </row>
    <row r="4" spans="1:18" x14ac:dyDescent="0.15">
      <c r="B4" t="s">
        <v>87</v>
      </c>
      <c r="I4" t="s">
        <v>86</v>
      </c>
    </row>
    <row r="5" spans="1:18" x14ac:dyDescent="0.15">
      <c r="I5" t="s">
        <v>106</v>
      </c>
      <c r="P5" s="20" t="s">
        <v>118</v>
      </c>
    </row>
    <row r="6" spans="1:18" x14ac:dyDescent="0.15">
      <c r="B6" t="s">
        <v>88</v>
      </c>
      <c r="I6" t="s">
        <v>119</v>
      </c>
      <c r="P6" t="s">
        <v>107</v>
      </c>
    </row>
    <row r="7" spans="1:18" x14ac:dyDescent="0.15">
      <c r="I7" s="27" t="s">
        <v>120</v>
      </c>
      <c r="P7" t="s">
        <v>112</v>
      </c>
    </row>
    <row r="8" spans="1:18" x14ac:dyDescent="0.15">
      <c r="Q8" t="s">
        <v>108</v>
      </c>
    </row>
    <row r="9" spans="1:18" x14ac:dyDescent="0.15">
      <c r="Q9" t="s">
        <v>110</v>
      </c>
    </row>
    <row r="10" spans="1:18" x14ac:dyDescent="0.15">
      <c r="R10" t="s">
        <v>109</v>
      </c>
    </row>
    <row r="11" spans="1:18" x14ac:dyDescent="0.15">
      <c r="Q11" t="s">
        <v>111</v>
      </c>
    </row>
    <row r="12" spans="1:18" x14ac:dyDescent="0.15">
      <c r="B12" t="s">
        <v>89</v>
      </c>
    </row>
    <row r="14" spans="1:18" x14ac:dyDescent="0.15">
      <c r="B14" t="s">
        <v>113</v>
      </c>
    </row>
    <row r="16" spans="1:18" s="26" customFormat="1" x14ac:dyDescent="0.15">
      <c r="B16" s="26" t="s">
        <v>114</v>
      </c>
    </row>
    <row r="17" spans="2:16" s="26" customFormat="1" x14ac:dyDescent="0.15">
      <c r="C17" s="26" t="s">
        <v>115</v>
      </c>
    </row>
    <row r="18" spans="2:16" s="26" customFormat="1" x14ac:dyDescent="0.15">
      <c r="B18" s="26" t="s">
        <v>116</v>
      </c>
    </row>
    <row r="19" spans="2:16" s="26" customFormat="1" x14ac:dyDescent="0.15">
      <c r="C19" s="26" t="s">
        <v>117</v>
      </c>
    </row>
    <row r="20" spans="2:16" s="26" customFormat="1" x14ac:dyDescent="0.15"/>
    <row r="22" spans="2:16" s="24" customFormat="1" x14ac:dyDescent="0.15">
      <c r="B22" s="25" t="s">
        <v>105</v>
      </c>
    </row>
    <row r="23" spans="2:16" x14ac:dyDescent="0.15">
      <c r="B23" t="s">
        <v>90</v>
      </c>
    </row>
    <row r="24" spans="2:16" x14ac:dyDescent="0.15">
      <c r="D24" t="s">
        <v>91</v>
      </c>
      <c r="P24" s="6" t="s">
        <v>97</v>
      </c>
    </row>
    <row r="25" spans="2:16" x14ac:dyDescent="0.15">
      <c r="E25" t="s">
        <v>93</v>
      </c>
    </row>
    <row r="27" spans="2:16" x14ac:dyDescent="0.15">
      <c r="D27" t="s">
        <v>92</v>
      </c>
    </row>
    <row r="28" spans="2:16" x14ac:dyDescent="0.15">
      <c r="E28" t="s">
        <v>94</v>
      </c>
    </row>
    <row r="29" spans="2:16" x14ac:dyDescent="0.15">
      <c r="E29" t="s">
        <v>95</v>
      </c>
    </row>
    <row r="30" spans="2:16" x14ac:dyDescent="0.15">
      <c r="E30" t="s">
        <v>96</v>
      </c>
      <c r="P30" t="s">
        <v>98</v>
      </c>
    </row>
    <row r="32" spans="2:16" x14ac:dyDescent="0.15">
      <c r="B32" t="s">
        <v>99</v>
      </c>
    </row>
    <row r="33" spans="2:16" x14ac:dyDescent="0.15">
      <c r="B33" t="s">
        <v>100</v>
      </c>
    </row>
    <row r="34" spans="2:16" x14ac:dyDescent="0.15">
      <c r="D34" t="s">
        <v>91</v>
      </c>
    </row>
    <row r="35" spans="2:16" x14ac:dyDescent="0.15">
      <c r="E35" t="s">
        <v>101</v>
      </c>
    </row>
    <row r="36" spans="2:16" x14ac:dyDescent="0.15">
      <c r="E36" t="s">
        <v>102</v>
      </c>
    </row>
    <row r="37" spans="2:16" x14ac:dyDescent="0.15">
      <c r="D37" t="s">
        <v>92</v>
      </c>
    </row>
    <row r="38" spans="2:16" x14ac:dyDescent="0.15">
      <c r="E38" t="s">
        <v>103</v>
      </c>
      <c r="P38" t="s">
        <v>104</v>
      </c>
    </row>
  </sheetData>
  <phoneticPr fontId="1"/>
  <hyperlinks>
    <hyperlink ref="I7" r:id="rId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memo</vt:lpstr>
      <vt:lpstr>WBS</vt:lpstr>
      <vt:lpstr>課題整理_0609</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2018-08-18T00:26:13Z</dcterms:modified>
</cp:coreProperties>
</file>