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xr:revisionPtr revIDLastSave="0" documentId="13_ncr:1_{4D4FE197-B971-4C93-B534-CD64F769566B}" xr6:coauthVersionLast="40" xr6:coauthVersionMax="40" xr10:uidLastSave="{00000000-0000-0000-0000-000000000000}"/>
  <bookViews>
    <workbookView xWindow="0" yWindow="0" windowWidth="18080" windowHeight="8180" tabRatio="457" firstSheet="20" activeTab="23"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<sst xmlns="http://schemas.openxmlformats.org/spreadsheetml/2006/main" count="4635" uniqueCount="1320">
  <si>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</si>
  <si>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</si>
  <si>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</si>
  <si>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</si>
  <si>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</si>
  <si>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</si>
  <si>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</si>
  <si>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</si>
  <si>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</si>
  <si>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</si>
  <si>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</si>
  <si>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</si>
  <si>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</si>
  <si>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</si>
  <si>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</si>
  <si>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</si>
  <si>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</si>
  <si>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</si>
  <si>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</si>
  <si>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</si>
  <si>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</si>
  <si>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</si>
  <si>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</si>
  <si>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</si>
  <si>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</si>
  <si>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</si>
  <si>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</si>
  <si>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</si>
  <si>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</si>
  <si>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</si>
  <si>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</si>
  <si>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</si>
  <si>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</si>
  <si>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</si>
  <si>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</si>
  <si>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</si>
  <si>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</si>
  <si>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</si>
  <si>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</si>
  <si>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</si>
  <si>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</si>
  <si>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</si>
  <si>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</si>
  <si>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</si>
  <si>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</si>
  <si>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</si>
  <si>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</si>
  <si>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</si>
  <si>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</si>
  <si>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</si>
  <si>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</si>
  <si>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</si>
  <si>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</si>
  <si>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</si>
  <si>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</si>
  <si>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</si>
  <si>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</si>
  <si>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</si>
  <si>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</si>
  <si>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</si>
  <si>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</si>
  <si>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</si>
  <si>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</si>
  <si>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</si>
  <si>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</si>
  <si>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</si>
  <si>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</si>
  <si>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</si>
  <si>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</si>
  <si>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</si>
  <si>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</si>
  <si>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</si>
  <si>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</si>
  <si>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</si>
  <si>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</si>
  <si>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</si>
  <si>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</si>
  <si>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</si>
  <si>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</si>
  <si>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</si>
  <si>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</si>
  <si>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</si>
  <si>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</si>
  <si>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</si>
  <si>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</si>
  <si>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</si>
  <si>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</si>
  <si>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</si>
  <si>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</si>
  <si>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</si>
  <si>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</si>
  <si>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</si>
  <si>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</si>
  <si>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</si>
  <si>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</si>
  <si>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</si>
  <si>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</si>
  <si>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</si>
  <si>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</si>
  <si>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</si>
  <si>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</si>
  <si>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</si>
  <si>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</si>
  <si>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</si>
  <si>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</si>
  <si>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</si>
  <si>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</si>
  <si>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</si>
  <si>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</si>
  <si>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</si>
  <si>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</si>
  <si>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</si>
  <si>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</si>
  <si>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</si>
  <si>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</si>
  <si>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</si>
  <si>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</si>
  <si>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</si>
  <si>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</si>
  <si>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</si>
  <si>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</si>
  <si>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</si>
  <si>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</si>
  <si>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</si>
  <si>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</si>
  <si>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</si>
  <si>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</si>
  <si>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</si>
  <si>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</si>
  <si>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</si>
  <si>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</si>
  <si>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</si>
  <si>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</si>
  <si>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</si>
  <si>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</si>
  <si>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</si>
  <si>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</si>
  <si>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</si>
  <si>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</si>
  <si>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</si>
  <si>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</si>
  <si>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</si>
  <si>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</si>
  <si>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</si>
  <si>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</si>
  <si>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</si>
  <si>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</si>
  <si>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</si>
  <si>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</si>
  <si>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</si>
  <si>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</si>
  <si>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</si>
  <si>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</si>
  <si>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</si>
  <si>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</si>
  <si>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</si>
  <si>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</si>
  <si>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</si>
  <si>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</si>
  <si>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</si>
  <si>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</si>
  <si>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</si>
  <si>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</si>
  <si>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</si>
  <si>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</si>
  <si>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</si>
  <si>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</si>
  <si>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</si>
  <si>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</si>
  <si>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</si>
  <si>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</si>
  <si>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</si>
  <si>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</si>
  <si>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</si>
  <si>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</si>
  <si>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</si>
  <si>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</si>
  <si>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</si>
  <si>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</si>
  <si>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</si>
  <si>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</si>
  <si>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</si>
  <si>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</si>
  <si>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</si>
  <si>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</si>
  <si>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</si>
  <si>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</si>
  <si>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</si>
  <si>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</si>
  <si>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</si>
  <si>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</si>
  <si>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</si>
  <si>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</si>
  <si>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</si>
  <si>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</si>
  <si>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</si>
  <si>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</si>
  <si>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</si>
  <si>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</si>
  <si>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</si>
  <si>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</si>
  <si>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</si>
  <si>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</si>
  <si>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</si>
  <si>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</si>
  <si>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</si>
  <si>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</si>
  <si>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</si>
  <si>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</si>
  <si>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</si>
  <si>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</si>
  <si>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</si>
  <si>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</si>
  <si>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</si>
  <si>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</si>
  <si>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</si>
  <si>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</si>
  <si>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</si>
  <si>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</si>
  <si>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</si>
  <si>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</si>
  <si>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</si>
  <si>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</si>
  <si>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</si>
  <si>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</si>
  <si>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</si>
  <si>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</si>
  <si>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</si>
  <si>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</si>
  <si>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</si>
  <si>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</si>
  <si>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</si>
  <si>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</si>
  <si>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</si>
  <si>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</si>
  <si>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</si>
  <si>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</si>
  <si>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</si>
  <si>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</si>
  <si>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</si>
  <si>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</si>
  <si>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</si>
  <si>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</si>
  <si>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</si>
  <si>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</si>
  <si>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</si>
  <si>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</si>
  <si>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</si>
  <si>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</si>
  <si>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</si>
  <si>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</si>
  <si>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</si>
  <si>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</si>
  <si>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</si>
  <si>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</si>
  <si>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</si>
  <si>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</si>
  <si>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</si>
  <si>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</si>
  <si>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</si>
  <si>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</si>
  <si>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</si>
  <si>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</si>
  <si>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</si>
  <si>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</si>
  <si>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</si>
  <si>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</si>
  <si>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</si>
  <si>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</si>
  <si>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</si>
  <si>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</si>
  <si>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</si>
  <si>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</si>
  <si>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</si>
  <si>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</si>
  <si>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</si>
  <si>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</si>
  <si>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</si>
  <si>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</si>
  <si>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</si>
  <si>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</si>
  <si>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</si>
  <si>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</si>
  <si>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</si>
  <si>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</si>
  <si>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</si>
  <si>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</si>
  <si>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</si>
  <si>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</si>
  <si>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</si>
  <si>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</si>
  <si>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</si>
  <si>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</si>
  <si>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</si>
  <si>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</si>
  <si>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</si>
  <si>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</si>
  <si>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</si>
  <si>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</si>
  <si>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</si>
  <si>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</si>
  <si>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</si>
  <si>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</si>
  <si>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</si>
  <si>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</si>
  <si>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</si>
  <si>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</si>
  <si>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</si>
  <si>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</si>
  <si>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</si>
  <si>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</si>
  <si>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</si>
  <si>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</si>
  <si>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</si>
  <si>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</si>
  <si>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</si>
  <si>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</si>
  <si>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</si>
  <si>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</si>
  <si>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</si>
  <si>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</si>
  <si>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</si>
  <si>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</si>
  <si>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</si>
  <si>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</si>
  <si>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</si>
  <si>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</si>
  <si>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</si>
  <si>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</si>
  <si>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</si>
  <si>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</si>
  <si>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</si>
  <si>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</si>
  <si>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</si>
  <si>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</si>
  <si>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</si>
  <si>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</si>
  <si>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</si>
  <si>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</si>
  <si>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</si>
  <si>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</si>
  <si>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</si>
  <si>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</si>
  <si>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</si>
  <si>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</si>
  <si>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</si>
  <si>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</si>
  <si>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</si>
  <si>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</si>
  <si>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</si>
  <si>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</si>
  <si>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</si>
  <si>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</si>
  <si>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</si>
  <si>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</si>
  <si>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</si>
  <si>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</si>
  <si>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</si>
  <si>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</si>
  <si>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</si>
  <si>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</si>
  <si>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</si>
  <si>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</si>
  <si>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</si>
  <si>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</si>
  <si>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</si>
  <si>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</si>
  <si>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</si>
  <si>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</si>
  <si>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</si>
  <si>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</si>
  <si>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</si>
  <si>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</si>
  <si>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</si>
  <si>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</si>
  <si>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</si>
  <si>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</si>
  <si>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</si>
  <si>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</si>
  <si>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</si>
  <si>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</si>
  <si>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</si>
  <si>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</si>
  <si>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</si>
  <si>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</si>
  <si>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</si>
  <si>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</si>
  <si>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</si>
  <si>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</si>
  <si>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</si>
  <si>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</si>
  <si>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</si>
  <si>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</si>
  <si>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</si>
  <si>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</si>
  <si>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</si>
  <si>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</si>
  <si>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</si>
  <si>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</si>
  <si>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</si>
  <si>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</si>
  <si>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</si>
  <si>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</si>
  <si>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</si>
  <si>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</si>
  <si>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</si>
  <si>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</si>
  <si>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</si>
  <si>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</si>
  <si>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</si>
  <si>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</si>
  <si>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</si>
  <si>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</si>
  <si>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</si>
  <si>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</si>
  <si>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</si>
  <si>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</si>
  <si>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</si>
  <si>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</si>
  <si>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</si>
  <si>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</si>
  <si>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</si>
  <si>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</si>
  <si>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</si>
  <si>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</si>
  <si>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</si>
  <si>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</si>
  <si>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</si>
  <si>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</si>
  <si>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</si>
  <si>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</si>
  <si>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</si>
  <si>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</si>
  <si>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</si>
  <si>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</si>
  <si>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</si>
  <si>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</si>
  <si>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</si>
  <si>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</si>
  <si>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</si>
  <si>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</si>
  <si>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</si>
  <si>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</si>
  <si>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</si>
  <si>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</si>
  <si>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</si>
  <si>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</si>
  <si>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</si>
  <si>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</si>
  <si>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</si>
  <si>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</si>
  <si>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</si>
  <si>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</si>
  <si>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</si>
  <si>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</si>
  <si>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</si>
  <si>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</si>
  <si>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</si>
  <si>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</si>
  <si>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</si>
  <si>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</si>
  <si>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</si>
  <si>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</si>
  <si>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</si>
  <si>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</si>
  <si>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</si>
  <si>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</si>
  <si>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</si>
  <si>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</si>
  <si>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</si>
  <si>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</si>
  <si>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</si>
  <si>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</si>
  <si>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</si>
  <si>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</si>
  <si>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</si>
  <si>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</si>
  <si>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</si>
  <si>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</si>
  <si>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</si>
  <si>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</si>
  <si>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</si>
  <si>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</si>
  <si>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</si>
  <si>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</si>
  <si>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</si>
  <si>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</si>
  <si>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</si>
  <si>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</si>
  <si>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</si>
  <si>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</si>
  <si>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</si>
  <si>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</si>
  <si>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</si>
  <si>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</si>
  <si>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</si>
  <si>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</si>
  <si>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</si>
  <si>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</si>
  <si>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</si>
  <si>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</si>
  <si>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</si>
  <si>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</si>
  <si>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</si>
  <si>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</si>
  <si>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</si>
  <si>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</si>
  <si>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</si>
  <si>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</si>
  <si>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</si>
  <si>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</si>
  <si>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</si>
  <si>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</si>
  <si>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</si>
  <si>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</si>
  <si>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</si>
  <si>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</si>
  <si>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</si>
  <si>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</si>
  <si>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</si>
  <si>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</si>
  <si>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</si>
  <si>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</si>
  <si>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</si>
  <si>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</si>
  <si>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</si>
  <si>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</si>
  <si>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</si>
  <si>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</si>
  <si>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</si>
  <si>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</si>
  <si>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</si>
  <si>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</si>
  <si>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</si>
  <si>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</si>
  <si>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</si>
  <si>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</si>
  <si>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</si>
  <si>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</si>
  <si>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</si>
  <si>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</si>
  <si>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</si>
  <si>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</si>
  <si>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</si>
  <si>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</si>
  <si>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</si>
  <si>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</si>
  <si>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</si>
  <si>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</si>
  <si>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</si>
  <si>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</si>
  <si>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</si>
  <si>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</si>
  <si>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</si>
  <si>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</si>
  <si>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</si>
  <si>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</si>
  <si>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</si>
  <si>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</si>
  <si>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</si>
  <si>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</si>
  <si>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</si>
  <si>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</si>
  <si>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</si>
  <si>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</si>
  <si>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</si>
  <si>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</si>
  <si>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</si>
  <si>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</si>
  <si>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</si>
  <si>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</si>
  <si>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</si>
  <si>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</si>
  <si>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</si>
  <si>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</si>
  <si>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</si>
  <si>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</si>
  <si>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</si>
  <si>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</si>
  <si>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</si>
  <si>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</si>
  <si>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</si>
  <si>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</si>
  <si>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</si>
  <si>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</si>
  <si>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</si>
  <si>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</si>
  <si>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</si>
  <si>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</si>
  <si>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</si>
  <si>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</si>
  <si>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</si>
  <si>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</si>
  <si>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</si>
  <si>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</si>
  <si>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</si>
  <si>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</si>
  <si>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</si>
  <si>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</si>
  <si>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</si>
  <si>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</si>
  <si>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</si>
  <si>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</si>
  <si>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</si>
  <si>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</si>
  <si>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</si>
  <si>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</si>
  <si>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</si>
  <si>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</si>
  <si>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</si>
  <si>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</si>
  <si>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</si>
  <si>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</si>
  <si>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</si>
  <si>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</si>
  <si>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</si>
  <si>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</si>
  <si>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</si>
  <si>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</si>
  <si>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</si>
  <si>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</si>
  <si>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</si>
  <si>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</si>
  <si>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</si>
  <si>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</si>
  <si>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</si>
  <si>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</si>
  <si>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</si>
  <si>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</si>
  <si>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</si>
  <si>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</si>
  <si>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</si>
  <si>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</si>
  <si>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</si>
  <si>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</si>
  <si>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</si>
  <si>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</si>
  <si>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</si>
  <si>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</si>
  <si>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</si>
  <si>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</si>
  <si>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</si>
  <si>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</si>
  <si>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</si>
  <si>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</si>
  <si>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</si>
  <si>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</si>
  <si>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</si>
  <si>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</si>
  <si>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</si>
  <si>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</si>
  <si>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</si>
  <si>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</si>
  <si>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</si>
  <si>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</si>
  <si>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</si>
  <si>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</si>
  <si>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</si>
  <si>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</si>
  <si>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</si>
  <si>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</si>
  <si>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</si>
  <si>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</si>
  <si>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</si>
  <si>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</si>
  <si>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</si>
  <si>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</si>
  <si>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</si>
  <si>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</si>
  <si>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</si>
  <si>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</si>
  <si>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</si>
  <si>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</si>
  <si>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</si>
  <si>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</si>
  <si>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</si>
  <si>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</si>
  <si>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</si>
  <si>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</si>
  <si>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</si>
  <si>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</si>
  <si>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</si>
  <si>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</si>
  <si>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</si>
  <si>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</si>
  <si>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</si>
  <si>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</si>
  <si>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</si>
  <si>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</si>
  <si>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</si>
  <si>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</si>
  <si>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</si>
  <si>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</si>
  <si>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</si>
  <si>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</si>
  <si>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</si>
  <si>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</si>
  <si>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</si>
  <si>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</si>
  <si>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</si>
  <si>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</si>
  <si>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</si>
  <si>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</si>
  <si>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</si>
  <si>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</si>
  <si>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</si>
  <si>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</si>
  <si>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</si>
  <si>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</si>
  <si>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</si>
  <si>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</si>
  <si>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</si>
  <si>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</si>
  <si>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</si>
  <si>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</si>
  <si>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</si>
  <si>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</si>
  <si>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</si>
  <si>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</si>
  <si>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</si>
  <si>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</si>
  <si>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</si>
  <si>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</si>
  <si>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</si>
  <si>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</si>
  <si>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</si>
  <si>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</si>
  <si>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</si>
  <si>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</si>
  <si>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</si>
  <si>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</si>
  <si>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</si>
  <si>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</si>
  <si>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</si>
  <si>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</si>
  <si>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</si>
  <si>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</si>
  <si>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</si>
  <si>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</si>
  <si>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</si>
  <si>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</si>
  <si>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</si>
  <si>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</si>
  <si>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</si>
  <si>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</si>
  <si>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</si>
  <si>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</si>
  <si>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</si>
  <si>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</si>
  <si>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</si>
  <si>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</si>
  <si>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</si>
  <si>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</si>
  <si>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</si>
  <si>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</si>
  <si>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</si>
  <si>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</si>
  <si>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</si>
  <si>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</si>
  <si>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</si>
  <si>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</si>
  <si>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</si>
  <si>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</si>
  <si>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</si>
  <si>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</si>
  <si>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</si>
  <si>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</si>
  <si>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</si>
  <si>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</si>
  <si>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</si>
  <si>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</si>
  <si>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</si>
  <si>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</si>
  <si>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</si>
  <si>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</si>
  <si>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</si>
  <si>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</si>
  <si>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</si>
  <si>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</si>
  <si>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</si>
  <si>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</si>
  <si>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</si>
  <si>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</si>
  <si>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</si>
  <si>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</si>
  <si>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</si>
  <si>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</si>
  <si>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</si>
  <si>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</si>
  <si>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</si>
  <si>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</si>
  <si>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</si>
  <si>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</si>
  <si>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</si>
  <si>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</si>
  <si>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</si>
  <si>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</si>
  <si>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</si>
  <si>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</si>
  <si>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</si>
  <si>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</si>
  <si>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</si>
  <si>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</si>
  <si>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</si>
  <si>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</si>
  <si>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</si>
  <si>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</si>
  <si>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</si>
  <si>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</si>
  <si>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</si>
  <si>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</si>
  <si>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</si>
  <si>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</si>
  <si>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</si>
  <si>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</si>
  <si>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</si>
  <si>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</si>
  <si>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</si>
  <si>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</si>
  <si>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</si>
  <si>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</si>
  <si>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</si>
  <si>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</si>
  <si>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</si>
  <si>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</si>
  <si>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</si>
  <si>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</si>
  <si>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</si>
  <si>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</si>
  <si>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</si>
  <si>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</si>
  <si>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</si>
  <si>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</si>
  <si>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</si>
  <si>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</si>
  <si>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</si>
  <si>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</si>
  <si>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</si>
  <si>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</si>
  <si>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</si>
  <si>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</si>
  <si>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</si>
  <si>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</si>
  <si>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</si>
  <si>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</si>
  <si>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</si>
  <si>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</si>
  <si>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</si>
  <si>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</si>
  <si>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</si>
  <si>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</si>
  <si>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</si>
  <si>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</si>
  <si>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</si>
  <si>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</si>
  <si>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</si>
  <si>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</si>
  <si>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</si>
  <si>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</si>
  <si>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</si>
  <si>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</si>
  <si>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</si>
  <si>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</si>
  <si>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</si>
  <si>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</si>
  <si>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</si>
  <si>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</si>
  <si>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</si>
  <si>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</si>
  <si>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</si>
  <si>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</si>
  <si>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</si>
  <si>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</si>
  <si>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</si>
  <si>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</si>
  <si>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</si>
  <si>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</si>
  <si>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</si>
  <si>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</si>
  <si>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</si>
  <si>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</si>
  <si>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</si>
  <si>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</si>
  <si>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</si>
  <si>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</si>
  <si>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</si>
  <si>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</si>
  <si>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</si>
  <si>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</si>
  <si>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</si>
  <si>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</si>
  <si>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</si>
  <si>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</si>
  <si>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</si>
  <si>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</si>
  <si>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</si>
  <si>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</si>
  <si>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</si>
  <si>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</si>
  <si>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</si>
  <si>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</si>
  <si>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</si>
  <si>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</si>
  <si>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</si>
  <si>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</si>
  <si>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</si>
  <si>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</si>
  <si>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</si>
  <si>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</si>
  <si>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</si>
  <si>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</si>
  <si>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</si>
  <si>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</si>
  <si>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</si>
  <si>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</si>
  <si>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</si>
  <si>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</si>
  <si>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</si>
  <si>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</si>
  <si>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</si>
  <si>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</si>
  <si>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</si>
  <si>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</si>
  <si>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</si>
  <si>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</si>
  <si>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</si>
  <si>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</si>
  <si>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</si>
  <si>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</si>
  <si>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</si>
  <si>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</si>
  <si>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</si>
  <si>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</si>
  <si>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</si>
  <si>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</si>
  <si>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</si>
  <si>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</si>
  <si>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</si>
  <si>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</si>
  <si>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</si>
  <si>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</si>
  <si>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</si>
  <si>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</si>
  <si>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</si>
  <si>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</si>
  <si>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</si>
  <si>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</si>
  <si>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</si>
  <si>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</si>
  <si>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</si>
  <si>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</si>
  <si>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</si>
  <si>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</si>
  <si>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</si>
  <si>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</si>
  <si>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</si>
  <si>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</si>
  <si>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</si>
  <si>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</si>
  <si>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</si>
  <si>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</si>
  <si>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</si>
  <si>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</si>
  <si>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</si>
  <si>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</si>
  <si>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</si>
  <si>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</si>
  <si>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</si>
  <si>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</si>
  <si>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</si>
  <si>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</si>
  <si>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</si>
  <si>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</si>
  <si>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</si>
  <si>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</si>
  <si>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</si>
  <si>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</si>
  <si>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</si>
  <si>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</si>
  <si>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</si>
  <si>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</si>
  <si>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</si>
  <si>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</si>
  <si>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</si>
  <si>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</si>
  <si>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</si>
  <si>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</si>
  <si>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</si>
  <si>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</si>
  <si>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</si>
  <si>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</si>
  <si>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</si>
  <si>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</si>
  <si>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</si>
  <si>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</si>
  <si>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</si>
  <si>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</si>
  <si>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</si>
  <si>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</si>
  <si>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</si>
  <si>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</si>
  <si>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</si>
  <si>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</si>
  <si>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</si>
  <si>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</si>
  <si>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</si>
  <si>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</si>
  <si>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</si>
  <si>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</si>
  <si>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</si>
  <si>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</si>
  <si>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</si>
  <si>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</si>
  <si>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</si>
  <si>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</si>
  <si>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</si>
  <si>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</si>
  <si>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</si>
  <si>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</si>
  <si>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</si>
  <si>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</si>
  <si>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</si>
  <si>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</si>
  <si>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</si>
  <si>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</si>
  <si>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</si>
  <si>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</si>
  <si>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</si>
  <si>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</si>
  <si>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</si>
  <si>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</si>
  <si>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</si>
  <si>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</si>
  <si>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</si>
  <si>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</si>
  <si>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</si>
  <si>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</si>
  <si>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</si>
  <si>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</si>
  <si>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</si>
  <si>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</si>
  <si>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</si>
  <si>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</si>
  <si>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</si>
  <si>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</si>
  <si>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</si>
  <si>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</si>
  <si>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</si>
  <si>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</si>
  <si>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</si>
  <si>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</si>
  <si>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</si>
  <si>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</si>
  <si>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</si>
  <si>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</si>
  <si>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</si>
  <si>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</si>
  <si>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</si>
  <si>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</si>
  <si>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</si>
  <si>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</si>
  <si>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</si>
  <si>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</si>
  <si>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</si>
  <si>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</si>
  <si>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</si>
  <si>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</si>
  <si>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</si>
  <si>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</si>
  <si>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</si>
  <si>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</si>
  <si>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</si>
  <si>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</si>
  <si>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</si>
  <si>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</si>
  <si>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</si>
  <si>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</si>
  <si>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</si>
  <si>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</si>
  <si>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</si>
  <si>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</si>
  <si>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</si>
  <si>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</si>
  <si>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</si>
  <si>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</si>
  <si>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</si>
  <si>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</si>
  <si>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</si>
  <si>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</si>
  <si>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</si>
  <si>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</si>
  <si>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</si>
  <si>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</si>
  <si>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</si>
  <si>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</si>
  <si>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</si>
  <si>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</si>
  <si>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</si>
  <si>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</si>
  <si>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</si>
  <si>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</si>
  <si>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</si>
  <si>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</si>
  <si>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</si>
  <si>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</si>
  <si>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</si>
  <si>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</si>
  <si>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</si>
  <si>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</si>
  <si>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</si>
  <si>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</si>
  <si>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</si>
  <si>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</si>
  <si>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</si>
  <si>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</si>
  <si>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</si>
  <si>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</si>
  <si>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</si>
  <si>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</si>
  <si>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</si>
  <si>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</si>
  <si>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</si>
  <si>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</si>
  <si>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</si>
  <si>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</si>
  <si>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</si>
  <si>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</si>
  <si>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</si>
  <si>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</si>
  <si>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</si>
  <si>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</si>
  <si>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</si>
  <si>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</si>
  <si>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</si>
  <si>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</si>
  <si>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</si>
  <si>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</si>
  <si>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</si>
  <si>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</si>
  <si>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</si>
  <si>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</si>
  <si>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</si>
  <si>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</si>
  <si>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</si>
  <si>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</si>
  <si>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</si>
  <si>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</si>
  <si>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</si>
  <si>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</si>
  <si>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</si>
  <si>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</si>
  <si>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</si>
  <si>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</si>
  <si>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</si>
  <si>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</si>
  <si>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</si>
  <si>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</si>
  <si>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</si>
  <si>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</si>
  <si>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</si>
  <si>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</si>
  <si>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</si>
  <si>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</si>
  <si>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</si>
  <si>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</si>
  <si>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</si>
  <si>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</si>
  <si>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</si>
  <si>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</si>
  <si>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</si>
  <si>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</si>
  <si>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</si>
  <si>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</si>
  <si>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</si>
  <si>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</si>
  <si>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</si>
  <si>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</si>
  <si>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</si>
  <si>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</si>
  <si>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</si>
  <si>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</si>
  <si>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</si>
  <si>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</si>
  <si>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</si>
  <si>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</si>
  <si>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</si>
  <si>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</si>
  <si>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</si>
  <si>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</si>
  <si>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</si>
  <si>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</si>
  <si>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</si>
  <si>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</si>
  <si>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</si>
  <si>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</si>
  <si>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</si>
  <si>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</si>
  <si>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</si>
  <si>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</si>
  <si>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</si>
  <si>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</si>
  <si>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</si>
  <si>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</si>
  <si>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</si>
  <si>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</si>
  <si>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</si>
  <si>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</si>
  <si>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</si>
  <si>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</si>
  <si>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</si>
  <si>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</si>
  <si>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</si>
  <si>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</si>
  <si>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</si>
  <si>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</si>
  <si>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</si>
  <si>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</si>
  <si>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</si>
  <si>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</si>
  <si>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</si>
  <si>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</si>
  <si>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</si>
  <si>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</si>
  <si>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</si>
  <si>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</si>
  <si>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</si>
  <si>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</si>
  <si>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</si>
  <si>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</si>
  <si>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</si>
  <si>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</si>
  <si>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</si>
  <si>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</si>
  <si>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</si>
  <si>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</si>
  <si>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</si>
  <si>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</si>
  <si>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</si>
  <si>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</si>
  <si>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</si>
  <si>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</si>
  <si>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</si>
  <si>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</si>
  <si>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</si>
  <si>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</si>
  <si>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</si>
  <si>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</si>
  <si>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</si>
  <si>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</si>
  <si>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</si>
  <si>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</si>
  <si>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</si>
  <si>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</si>
  <si>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</si>
  <si>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</si>
  <si>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</si>
  <si>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</si>
  <si>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</si>
  <si>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</si>
  <si>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</si>
  <si>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</si>
  <si>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</si>
  <si>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</si>
  <si>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</si>
  <si>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</si>
  <si>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</si>
  <si>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</si>
  <si>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</si>
  <si>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</si>
  <si>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</si>
  <si>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</si>
  <si>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</si>
  <si>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</si>
  <si>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</si>
  <si>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</si>
  <si>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</si>
  <si>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</si>
  <si>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</si>
  <si>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</si>
  <si>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</si>
  <si>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</si>
  <si>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</si>
  <si>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</si>
  <si>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</si>
  <si>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</si>
  <si>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</si>
  <si>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</si>
  <si>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</si>
  <si>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</si>
  <si>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</si>
  <si>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</si>
  <si>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</si>
  <si>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</si>
  <si>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</si>
  <si>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</si>
  <si>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</si>
  <si>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</si>
  <si>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</si>
  <si>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</si>
  <si>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</si>
  <si>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</si>
  <si>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</si>
  <si>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</si>
  <si>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</si>
  <si>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</si>
  <si>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</si>
  <si>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</si>
  <si>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</si>
  <si>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</si>
  <si>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</si>
  <si>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</si>
  <si>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</si>
  <si>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</si>
  <si>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</si>
  <si>
    <t>accnt_05</t>
    <phoneticPr fontId="1"/>
  </si>
  <si>
    <t>削除対象のアカウントが選択されていません。</t>
    <rPh sb="0" eb="2">
      <t>サクジョ</t>
    </rPh>
    <rPh sb="2" eb="4">
      <t>タイショウ</t>
    </rPh>
    <rPh sb="11" eb="13">
      <t>センタク</t>
    </rPh>
    <phoneticPr fontId="1"/>
  </si>
  <si>
    <t>アカウント情報は既に削除されています。</t>
    <rPh sb="5" eb="7">
      <t>ジョウホウ</t>
    </rPh>
    <rPh sb="8" eb="9">
      <t>スデ</t>
    </rPh>
    <rPh sb="10" eb="12">
      <t>サクジョ</t>
    </rPh>
    <phoneticPr fontId="1"/>
  </si>
  <si>
    <r>
      <t>ディーラ名→</t>
    </r>
    <r>
      <rPr>
        <strike/>
        <sz val="8"/>
        <color rgb="FFFF0000"/>
        <rFont val="ＭＳ Ｐゴシック"/>
        <family val="3"/>
        <charset val="128"/>
        <scheme val="minor"/>
      </rPr>
      <t xml:space="preserve">前方一致検索 </t>
    </r>
    <r>
      <rPr>
        <sz val="8"/>
        <color theme="1"/>
        <rFont val="ＭＳ Ｐゴシック"/>
        <family val="2"/>
        <scheme val="minor"/>
      </rPr>
      <t>部分一致検索</t>
    </r>
    <rPh sb="4" eb="5">
      <t>メイ</t>
    </rPh>
    <rPh sb="6" eb="8">
      <t>ゼンポウ</t>
    </rPh>
    <rPh sb="8" eb="10">
      <t>イッチ</t>
    </rPh>
    <rPh sb="10" eb="12">
      <t>ケンサク</t>
    </rPh>
    <rPh sb="13" eb="15">
      <t>ブブン</t>
    </rPh>
    <rPh sb="15" eb="17">
      <t>イッチ</t>
    </rPh>
    <rPh sb="17" eb="19">
      <t>ケンサク</t>
    </rPh>
    <phoneticPr fontId="1"/>
  </si>
  <si>
    <t>wrk</t>
  </si>
  <si>
    <t>作品情報の登録に失敗しました。作品情報を確認し、再度登録処理を実施してください。</t>
    <rPh sb="0" eb="2">
      <t>サクヒン</t>
    </rPh>
    <rPh sb="2" eb="4">
      <t>ジョウホウ</t>
    </rPh>
    <rPh sb="5" eb="7">
      <t>トウロク</t>
    </rPh>
    <rPh sb="8" eb="10">
      <t>シッパイ</t>
    </rPh>
    <rPh sb="15" eb="17">
      <t>サクヒン</t>
    </rPh>
    <rPh sb="17" eb="19">
      <t>ジョウホウ</t>
    </rPh>
    <rPh sb="20" eb="22">
      <t>カクニン</t>
    </rPh>
    <rPh sb="24" eb="26">
      <t>サイド</t>
    </rPh>
    <rPh sb="26" eb="28">
      <t>トウロク</t>
    </rPh>
    <rPh sb="28" eb="30">
      <t>ショリ</t>
    </rPh>
    <rPh sb="31" eb="33">
      <t>ジッシ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</si>
</sst>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30"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xf numFmtId="0" fontId="0" fillId="26" borderId="17"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13607</xdr:colOff>
      <xdr:row>2</xdr:row>
      <xdr:rowOff>117929</xdr:rowOff>
    </xdr:from>
    <xdr:to>
      <xdr:col>16</xdr:col>
      <xdr:colOff>299357</xdr:colOff>
      <xdr:row>6</xdr:row>
      <xdr:rowOff>63500</xdr:rowOff>
    </xdr:to>
    <xdr:sp macro="" textlink="">
      <xdr:nvSpPr>
        <xdr:cNvPr id="2" name="吹き出し: 線 1">
          <a:extLst>
            <a:ext uri="{FF2B5EF4-FFF2-40B4-BE49-F238E27FC236}">
              <a16:creationId xmlns:a16="http://schemas.microsoft.com/office/drawing/2014/main" id="{00000000-0008-0000-1100-000002000000}"/>
            </a:ext>
          </a:extLst>
        </xdr:cNvPr>
        <xdr:cNvSpPr/>
      </xdr:nvSpPr>
      <xdr:spPr>
        <a:xfrm>
          <a:off x="12604750" y="762000"/>
          <a:ext cx="3415393" cy="598714"/>
        </a:xfrm>
        <a:prstGeom prst="borderCallout1">
          <a:avLst>
            <a:gd name="adj1" fmla="val 18750"/>
            <a:gd name="adj2" fmla="val -8333"/>
            <a:gd name="adj3" fmla="val 126136"/>
            <a:gd name="adj4" fmla="val -138466"/>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権限制御がリリース後対応なので、あわせてリリース後対応</a:t>
          </a:r>
        </a:p>
      </xdr:txBody>
    </xdr:sp>
    <xdr:clientData/>
  </xdr:twoCellAnchor>
  <xdr:twoCellAnchor>
    <xdr:from>
      <xdr:col>11</xdr:col>
      <xdr:colOff>47625</xdr:colOff>
      <xdr:row>7</xdr:row>
      <xdr:rowOff>47625</xdr:rowOff>
    </xdr:from>
    <xdr:to>
      <xdr:col>16</xdr:col>
      <xdr:colOff>333375</xdr:colOff>
      <xdr:row>10</xdr:row>
      <xdr:rowOff>164646</xdr:rowOff>
    </xdr:to>
    <xdr:sp macro="" textlink="">
      <xdr:nvSpPr>
        <xdr:cNvPr id="3" name="吹き出し: 線 1">
          <a:extLst>
            <a:ext uri="{FF2B5EF4-FFF2-40B4-BE49-F238E27FC236}">
              <a16:creationId xmlns:a16="http://schemas.microsoft.com/office/drawing/2014/main" id="{00000000-0008-0000-1100-000003000000}"/>
            </a:ext>
          </a:extLst>
        </xdr:cNvPr>
        <xdr:cNvSpPr/>
      </xdr:nvSpPr>
      <xdr:spPr>
        <a:xfrm>
          <a:off x="13801725" y="1552575"/>
          <a:ext cx="3714750" cy="631371"/>
        </a:xfrm>
        <a:prstGeom prst="borderCallout1">
          <a:avLst>
            <a:gd name="adj1" fmla="val 18750"/>
            <a:gd name="adj2" fmla="val -8333"/>
            <a:gd name="adj3" fmla="val 12989"/>
            <a:gd name="adj4" fmla="val -137697"/>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100"/>
            <a:t>URL</a:t>
          </a:r>
          <a:r>
            <a:rPr kumimoji="1" lang="ja-JP" altLang="en-US" sz="1100"/>
            <a:t>の整理</a:t>
          </a:r>
          <a:endParaRPr kumimoji="1" lang="en-US" altLang="ja-JP" sz="1100"/>
        </a:p>
        <a:p>
          <a:pPr algn="l"/>
          <a:r>
            <a:rPr kumimoji="1" lang="ja-JP" altLang="en-US" sz="1100"/>
            <a:t>一般と管理は同じ画面</a:t>
          </a:r>
          <a:r>
            <a:rPr kumimoji="1" lang="en-US" altLang="ja-JP" sz="1100"/>
            <a:t>ID</a:t>
          </a:r>
          <a:r>
            <a:rPr kumimoji="1" lang="ja-JP" altLang="en-US" sz="1100"/>
            <a:t>にすること</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5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F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E$71:$R$72" spid="_x0000_s1623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400-000006000000}"/>
                </a:ext>
              </a:extLst>
            </xdr:cNvPr>
            <xdr:cNvPicPr>
              <a:picLocks noChangeAspect="1" noChangeArrowheads="1"/>
              <a:extLst>
                <a:ext uri="{84589F7E-364E-4C9E-8A38-B11213B215E9}">
                  <a14:cameraTool cellRange="$E$71:$R$72" spid="_x0000_s1623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4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twoCellAnchor>
    <xdr:from>
      <xdr:col>26</xdr:col>
      <xdr:colOff>63499</xdr:colOff>
      <xdr:row>111</xdr:row>
      <xdr:rowOff>102577</xdr:rowOff>
    </xdr:from>
    <xdr:to>
      <xdr:col>42</xdr:col>
      <xdr:colOff>68384</xdr:colOff>
      <xdr:row>116</xdr:row>
      <xdr:rowOff>107462</xdr:rowOff>
    </xdr:to>
    <xdr:sp macro="" textlink="">
      <xdr:nvSpPr>
        <xdr:cNvPr id="3" name="吹き出し: 線 2">
          <a:extLst>
            <a:ext uri="{FF2B5EF4-FFF2-40B4-BE49-F238E27FC236}">
              <a16:creationId xmlns:a16="http://schemas.microsoft.com/office/drawing/2014/main" id="{00000000-0008-0000-0400-000003000000}"/>
            </a:ext>
          </a:extLst>
        </xdr:cNvPr>
        <xdr:cNvSpPr/>
      </xdr:nvSpPr>
      <xdr:spPr>
        <a:xfrm>
          <a:off x="4889499" y="13701346"/>
          <a:ext cx="2974731" cy="615462"/>
        </a:xfrm>
        <a:prstGeom prst="borderCallout1">
          <a:avLst>
            <a:gd name="adj1" fmla="val 18750"/>
            <a:gd name="adj2" fmla="val -8333"/>
            <a:gd name="adj3" fmla="val -47024"/>
            <a:gd name="adj4" fmla="val -12060"/>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権限制御なのでリリース後対応とする</a:t>
          </a:r>
          <a:endParaRPr kumimoji="1" lang="en-US" altLang="ja-JP" sz="1100"/>
        </a:p>
        <a:p>
          <a:pPr algn="l"/>
          <a:r>
            <a:rPr kumimoji="1" lang="ja-JP" altLang="en-US" sz="1100"/>
            <a:t>　例　独自</a:t>
          </a:r>
          <a:r>
            <a:rPr kumimoji="1" lang="en-US" altLang="ja-JP" sz="1100"/>
            <a:t>JSP</a:t>
          </a:r>
          <a:r>
            <a:rPr kumimoji="1" lang="ja-JP" altLang="en-US" sz="1100"/>
            <a:t>タグで値を出しわけ</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5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5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00000000-0008-0000-0500-000012000000}"/>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00000000-0008-0000-0500-000013000000}"/>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00000000-0008-0000-0500-000014000000}"/>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00000000-0008-0000-0500-000015000000}"/>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00000000-0008-0000-0500-00001C000000}"/>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00000000-0008-0000-0500-00001D000000}"/>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00000000-0008-0000-0500-00001E000000}"/>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a:extLst>
            <a:ext uri="{FF2B5EF4-FFF2-40B4-BE49-F238E27FC236}">
              <a16:creationId xmlns:a16="http://schemas.microsoft.com/office/drawing/2014/main" id="{00000000-0008-0000-0500-000004000000}"/>
            </a:ext>
          </a:extLst>
        </xdr:cNvPr>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a:extLst>
            <a:ext uri="{FF2B5EF4-FFF2-40B4-BE49-F238E27FC236}">
              <a16:creationId xmlns:a16="http://schemas.microsoft.com/office/drawing/2014/main" id="{00000000-0008-0000-0500-00001F000000}"/>
            </a:ext>
          </a:extLst>
        </xdr:cNvPr>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7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D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D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D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D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D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D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D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D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D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D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D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D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D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D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D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D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D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D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D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D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D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D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D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D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D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D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D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D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D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D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D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D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D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D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D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D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D00-000026000000}"/>
                </a:ext>
              </a:extLst>
            </xdr:cNvPr>
            <xdr:cNvPicPr>
              <a:picLocks noChangeAspect="1" noChangeArrowheads="1"/>
              <a:extLst>
                <a:ext uri="{84589F7E-364E-4C9E-8A38-B11213B215E9}">
                  <a14:cameraTool cellRange="$BJ$66:$BY$81" spid="_x0000_s23985"/>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3.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751</v>
      </c>
      <c r="C3" s="238" t="s">
        <v>615</v>
      </c>
      <c r="D3" s="238" t="s">
        <v>614</v>
      </c>
      <c r="E3" s="238" t="s">
        <v>753</v>
      </c>
      <c r="F3" s="238" t="s">
        <v>616</v>
      </c>
    </row>
    <row r="4" spans="2:6" x14ac:dyDescent="0.2">
      <c r="B4" s="245">
        <v>1</v>
      </c>
      <c r="C4" s="271" t="s">
        <v>511</v>
      </c>
      <c r="D4" s="253" t="s">
        <v>752</v>
      </c>
      <c r="E4" s="253"/>
      <c r="F4" s="253"/>
    </row>
    <row r="5" spans="2:6" x14ac:dyDescent="0.2">
      <c r="B5" s="246">
        <f>MAX(B4)+1</f>
        <v>2</v>
      </c>
      <c r="C5" s="254" t="s">
        <v>491</v>
      </c>
      <c r="D5" s="254" t="s">
        <v>619</v>
      </c>
      <c r="E5" s="254" t="s">
        <v>757</v>
      </c>
      <c r="F5" s="254" t="s">
        <v>492</v>
      </c>
    </row>
    <row r="6" spans="2:6" x14ac:dyDescent="0.2">
      <c r="B6" s="285"/>
      <c r="C6" s="254"/>
      <c r="D6" s="254"/>
      <c r="E6" s="254" t="s">
        <v>758</v>
      </c>
      <c r="F6" s="254" t="s">
        <v>754</v>
      </c>
    </row>
    <row r="7" spans="2:6" x14ac:dyDescent="0.2">
      <c r="B7" s="285"/>
      <c r="C7" s="254"/>
      <c r="D7" s="254" t="s">
        <v>267</v>
      </c>
      <c r="E7" s="254"/>
      <c r="F7" s="254" t="s">
        <v>467</v>
      </c>
    </row>
    <row r="8" spans="2:6" x14ac:dyDescent="0.2">
      <c r="B8" s="246">
        <f>MAX($B$5:B7)+1</f>
        <v>3</v>
      </c>
      <c r="C8" s="254" t="s">
        <v>556</v>
      </c>
      <c r="D8" s="254" t="s">
        <v>618</v>
      </c>
      <c r="E8" s="254"/>
      <c r="F8" s="254" t="s">
        <v>755</v>
      </c>
    </row>
    <row r="9" spans="2:6" x14ac:dyDescent="0.2">
      <c r="B9" s="246">
        <f>MAX($B$5:B8)+1</f>
        <v>4</v>
      </c>
      <c r="C9" s="254" t="s">
        <v>467</v>
      </c>
      <c r="D9" s="254" t="s">
        <v>324</v>
      </c>
      <c r="E9" s="254"/>
      <c r="F9" s="254" t="s">
        <v>756</v>
      </c>
    </row>
    <row r="10" spans="2:6" x14ac:dyDescent="0.2">
      <c r="B10" s="246">
        <f>MAX($B$5:B9)+1</f>
        <v>5</v>
      </c>
      <c r="C10" s="254" t="s">
        <v>492</v>
      </c>
      <c r="D10" s="254" t="s">
        <v>620</v>
      </c>
      <c r="E10" s="254"/>
      <c r="F10" s="254" t="s">
        <v>557</v>
      </c>
    </row>
    <row r="11" spans="2:6" x14ac:dyDescent="0.2">
      <c r="B11" s="285"/>
      <c r="C11" s="254"/>
      <c r="D11" s="254" t="s">
        <v>621</v>
      </c>
      <c r="E11" s="254"/>
      <c r="F11" s="254" t="s">
        <v>759</v>
      </c>
    </row>
    <row r="12" spans="2:6" x14ac:dyDescent="0.2">
      <c r="B12" s="285"/>
      <c r="C12" s="254"/>
      <c r="D12" s="254" t="s">
        <v>622</v>
      </c>
      <c r="E12" s="254"/>
      <c r="F12" s="254" t="s">
        <v>760</v>
      </c>
    </row>
    <row r="13" spans="2:6" x14ac:dyDescent="0.2">
      <c r="B13" s="285"/>
      <c r="C13" s="254"/>
      <c r="D13" s="254" t="s">
        <v>623</v>
      </c>
      <c r="E13" s="254"/>
      <c r="F13" s="254" t="s">
        <v>761</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759</v>
      </c>
    </row>
    <row r="17" spans="2:6" x14ac:dyDescent="0.2">
      <c r="B17" s="285"/>
      <c r="C17" s="254"/>
      <c r="D17" s="254" t="s">
        <v>622</v>
      </c>
      <c r="E17" s="254"/>
      <c r="F17" s="254" t="s">
        <v>760</v>
      </c>
    </row>
    <row r="18" spans="2:6" x14ac:dyDescent="0.2">
      <c r="B18" s="285"/>
      <c r="C18" s="254"/>
      <c r="D18" s="254" t="s">
        <v>623</v>
      </c>
      <c r="E18" s="254"/>
      <c r="F18" s="254" t="s">
        <v>761</v>
      </c>
    </row>
    <row r="19" spans="2:6" x14ac:dyDescent="0.2">
      <c r="B19" s="246">
        <f>MAX($B$5:B18)+1</f>
        <v>7</v>
      </c>
      <c r="C19" s="254" t="s">
        <v>521</v>
      </c>
      <c r="D19" s="254" t="s">
        <v>763</v>
      </c>
      <c r="E19" s="254"/>
      <c r="F19" s="254" t="s">
        <v>492</v>
      </c>
    </row>
    <row r="20" spans="2:6" x14ac:dyDescent="0.2">
      <c r="B20" s="285"/>
      <c r="C20" s="254"/>
      <c r="D20" s="254" t="s">
        <v>293</v>
      </c>
      <c r="E20" s="254"/>
      <c r="F20" s="254" t="s">
        <v>759</v>
      </c>
    </row>
    <row r="21" spans="2:6" x14ac:dyDescent="0.2">
      <c r="B21" s="246">
        <f>MAX($B$5:B20)+1</f>
        <v>8</v>
      </c>
      <c r="C21" s="254" t="s">
        <v>494</v>
      </c>
      <c r="D21" s="256" t="s">
        <v>337</v>
      </c>
      <c r="E21" s="254"/>
      <c r="F21" s="254" t="s">
        <v>764</v>
      </c>
    </row>
    <row r="22" spans="2:6" x14ac:dyDescent="0.2">
      <c r="B22" s="285"/>
      <c r="C22" s="254"/>
      <c r="D22" s="256" t="s">
        <v>423</v>
      </c>
      <c r="E22" s="254"/>
      <c r="F22" s="254" t="s">
        <v>759</v>
      </c>
    </row>
    <row r="23" spans="2:6" x14ac:dyDescent="0.2">
      <c r="B23" s="285"/>
      <c r="C23" s="254"/>
      <c r="D23" s="256" t="s">
        <v>365</v>
      </c>
      <c r="E23" s="254"/>
      <c r="F23" s="254" t="s">
        <v>496</v>
      </c>
    </row>
    <row r="24" spans="2:6" x14ac:dyDescent="0.2">
      <c r="B24" s="246">
        <f>MAX($B$5:B23)+1</f>
        <v>9</v>
      </c>
      <c r="C24" s="254" t="s">
        <v>495</v>
      </c>
      <c r="D24" s="256" t="s">
        <v>337</v>
      </c>
      <c r="E24" s="254"/>
      <c r="F24" s="254" t="s">
        <v>764</v>
      </c>
    </row>
    <row r="25" spans="2:6" x14ac:dyDescent="0.2">
      <c r="B25" s="285"/>
      <c r="C25" s="254"/>
      <c r="D25" s="256" t="s">
        <v>423</v>
      </c>
      <c r="E25" s="254"/>
      <c r="F25" s="254" t="s">
        <v>759</v>
      </c>
    </row>
    <row r="26" spans="2:6" x14ac:dyDescent="0.2">
      <c r="B26" s="285"/>
      <c r="C26" s="254"/>
      <c r="D26" s="256" t="s">
        <v>365</v>
      </c>
      <c r="E26" s="254"/>
      <c r="F26" s="254" t="s">
        <v>496</v>
      </c>
    </row>
    <row r="27" spans="2:6" x14ac:dyDescent="0.2">
      <c r="B27" s="285"/>
      <c r="C27" s="254"/>
      <c r="D27" s="256" t="s">
        <v>437</v>
      </c>
      <c r="E27" s="254"/>
      <c r="F27" s="254" t="s">
        <v>759</v>
      </c>
    </row>
    <row r="28" spans="2:6" x14ac:dyDescent="0.2">
      <c r="B28" s="246">
        <f>MAX($B$5:B27)+1</f>
        <v>10</v>
      </c>
      <c r="C28" s="254" t="s">
        <v>496</v>
      </c>
      <c r="D28" s="254" t="s">
        <v>363</v>
      </c>
      <c r="E28" s="254"/>
      <c r="F28" s="254" t="s">
        <v>497</v>
      </c>
    </row>
    <row r="29" spans="2:6" x14ac:dyDescent="0.2">
      <c r="B29" s="285"/>
      <c r="C29" s="254"/>
      <c r="D29" s="254" t="s">
        <v>460</v>
      </c>
      <c r="E29" s="254" t="s">
        <v>766</v>
      </c>
      <c r="F29" s="254" t="s">
        <v>765</v>
      </c>
    </row>
    <row r="30" spans="2:6" x14ac:dyDescent="0.2">
      <c r="B30" s="286"/>
      <c r="C30" s="269"/>
      <c r="D30" s="269"/>
      <c r="E30" s="254" t="s">
        <v>767</v>
      </c>
      <c r="F30" s="254" t="s">
        <v>768</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759</v>
      </c>
    </row>
    <row r="35" spans="2:6" x14ac:dyDescent="0.2">
      <c r="B35" s="286"/>
      <c r="C35" s="269"/>
      <c r="D35" s="262" t="s">
        <v>0</v>
      </c>
      <c r="E35" s="254"/>
      <c r="F35" s="269" t="s">
        <v>533</v>
      </c>
    </row>
    <row r="36" spans="2:6" x14ac:dyDescent="0.2">
      <c r="B36" s="286"/>
      <c r="C36" s="269"/>
      <c r="D36" s="262" t="s">
        <v>3</v>
      </c>
      <c r="E36" s="254"/>
      <c r="F36" s="254" t="s">
        <v>759</v>
      </c>
    </row>
    <row r="37" spans="2:6" x14ac:dyDescent="0.2">
      <c r="B37" s="286"/>
      <c r="C37" s="269"/>
      <c r="D37" s="262" t="s">
        <v>94</v>
      </c>
      <c r="E37" s="254"/>
      <c r="F37" s="254" t="s">
        <v>775</v>
      </c>
    </row>
    <row r="38" spans="2:6" x14ac:dyDescent="0.2">
      <c r="B38" s="286"/>
      <c r="C38" s="269"/>
      <c r="D38" s="262" t="s">
        <v>95</v>
      </c>
      <c r="E38" s="254"/>
      <c r="F38" s="254" t="s">
        <v>775</v>
      </c>
    </row>
    <row r="39" spans="2:6" x14ac:dyDescent="0.2">
      <c r="B39" s="246">
        <f>MAX($B$5:B38)+1</f>
        <v>14</v>
      </c>
      <c r="C39" s="269" t="s">
        <v>533</v>
      </c>
      <c r="D39" s="262" t="s">
        <v>390</v>
      </c>
      <c r="E39" s="254"/>
      <c r="F39" s="254" t="s">
        <v>775</v>
      </c>
    </row>
    <row r="40" spans="2:6" x14ac:dyDescent="0.2">
      <c r="B40" s="286"/>
      <c r="C40" s="269"/>
      <c r="D40" s="262" t="s">
        <v>391</v>
      </c>
      <c r="E40" s="254"/>
      <c r="F40" s="254" t="s">
        <v>775</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759</v>
      </c>
    </row>
    <row r="47" spans="2:6" x14ac:dyDescent="0.2">
      <c r="B47" s="286"/>
      <c r="C47" s="269"/>
      <c r="D47" s="262" t="s">
        <v>373</v>
      </c>
      <c r="E47" s="254"/>
      <c r="F47" s="254" t="s">
        <v>764</v>
      </c>
    </row>
    <row r="48" spans="2:6" x14ac:dyDescent="0.2">
      <c r="B48" s="286"/>
      <c r="C48" s="269"/>
      <c r="D48" s="262" t="s">
        <v>708</v>
      </c>
      <c r="E48" s="254"/>
      <c r="F48" s="254" t="s">
        <v>764</v>
      </c>
    </row>
    <row r="49" spans="2:6" x14ac:dyDescent="0.2">
      <c r="B49" s="286"/>
      <c r="C49" s="269"/>
      <c r="D49" s="262" t="s">
        <v>710</v>
      </c>
      <c r="E49" s="254"/>
      <c r="F49" s="254" t="s">
        <v>764</v>
      </c>
    </row>
    <row r="50" spans="2:6" x14ac:dyDescent="0.2">
      <c r="B50" s="286"/>
      <c r="C50" s="269"/>
      <c r="D50" s="262" t="s">
        <v>374</v>
      </c>
      <c r="E50" s="254"/>
      <c r="F50" s="254" t="s">
        <v>764</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759</v>
      </c>
    </row>
    <row r="54" spans="2:6" x14ac:dyDescent="0.2">
      <c r="B54" s="286"/>
      <c r="C54" s="269"/>
      <c r="D54" s="262" t="s">
        <v>373</v>
      </c>
      <c r="E54" s="254"/>
      <c r="F54" s="254" t="s">
        <v>764</v>
      </c>
    </row>
    <row r="55" spans="2:6" x14ac:dyDescent="0.2">
      <c r="B55" s="286"/>
      <c r="C55" s="269"/>
      <c r="D55" s="262" t="s">
        <v>708</v>
      </c>
      <c r="E55" s="254"/>
      <c r="F55" s="254" t="s">
        <v>764</v>
      </c>
    </row>
    <row r="56" spans="2:6" x14ac:dyDescent="0.2">
      <c r="B56" s="286"/>
      <c r="C56" s="269"/>
      <c r="D56" s="262" t="s">
        <v>710</v>
      </c>
      <c r="E56" s="254"/>
      <c r="F56" s="254" t="s">
        <v>764</v>
      </c>
    </row>
    <row r="57" spans="2:6" x14ac:dyDescent="0.2">
      <c r="B57" s="286"/>
      <c r="C57" s="269"/>
      <c r="D57" s="262" t="s">
        <v>374</v>
      </c>
      <c r="E57" s="254"/>
      <c r="F57" s="254" t="s">
        <v>764</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773</v>
      </c>
      <c r="E60" s="254"/>
      <c r="F60" s="269" t="s">
        <v>498</v>
      </c>
    </row>
    <row r="61" spans="2:6" x14ac:dyDescent="0.2">
      <c r="B61" s="286"/>
      <c r="C61" s="269"/>
      <c r="D61" s="262" t="s">
        <v>774</v>
      </c>
      <c r="E61" s="254"/>
      <c r="F61" s="254" t="s">
        <v>469</v>
      </c>
    </row>
    <row r="62" spans="2:6" x14ac:dyDescent="0.2">
      <c r="B62" s="246">
        <f>MAX($B$5:B61)+1</f>
        <v>18</v>
      </c>
      <c r="C62" s="254" t="s">
        <v>612</v>
      </c>
      <c r="D62" s="254" t="s">
        <v>772</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759</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759</v>
      </c>
    </row>
    <row r="69" spans="2:6" x14ac:dyDescent="0.2">
      <c r="B69" s="285"/>
      <c r="C69" s="254"/>
      <c r="D69" s="254" t="s">
        <v>675</v>
      </c>
      <c r="E69" s="254"/>
      <c r="F69" s="254" t="s">
        <v>759</v>
      </c>
    </row>
    <row r="70" spans="2:6" x14ac:dyDescent="0.2">
      <c r="B70" s="285"/>
      <c r="C70" s="254"/>
      <c r="D70" s="254" t="s">
        <v>676</v>
      </c>
      <c r="E70" s="254"/>
      <c r="F70" s="254" t="s">
        <v>759</v>
      </c>
    </row>
    <row r="71" spans="2:6" x14ac:dyDescent="0.2">
      <c r="B71" s="246">
        <f>MAX($B$5:B70)+1</f>
        <v>22</v>
      </c>
      <c r="C71" s="254" t="s">
        <v>502</v>
      </c>
      <c r="D71" s="254" t="s">
        <v>346</v>
      </c>
      <c r="E71" s="254"/>
      <c r="F71" s="254" t="s">
        <v>759</v>
      </c>
    </row>
    <row r="72" spans="2:6" x14ac:dyDescent="0.2">
      <c r="B72" s="285"/>
      <c r="C72" s="254"/>
      <c r="D72" s="254" t="s">
        <v>701</v>
      </c>
      <c r="E72" s="254"/>
      <c r="F72" s="254" t="s">
        <v>759</v>
      </c>
    </row>
    <row r="73" spans="2:6" x14ac:dyDescent="0.2">
      <c r="B73" s="285"/>
      <c r="C73" s="254"/>
      <c r="D73" s="254" t="s">
        <v>6</v>
      </c>
      <c r="E73" s="254"/>
      <c r="F73" s="254" t="s">
        <v>759</v>
      </c>
    </row>
    <row r="74" spans="2:6" x14ac:dyDescent="0.2">
      <c r="B74" s="285"/>
      <c r="C74" s="254"/>
      <c r="D74" s="254" t="s">
        <v>703</v>
      </c>
      <c r="E74" s="254"/>
      <c r="F74" s="254" t="s">
        <v>759</v>
      </c>
    </row>
    <row r="75" spans="2:6" x14ac:dyDescent="0.2">
      <c r="B75" s="285"/>
      <c r="C75" s="254"/>
      <c r="D75" s="254" t="s">
        <v>359</v>
      </c>
      <c r="E75" s="254"/>
      <c r="F75" s="254" t="s">
        <v>776</v>
      </c>
    </row>
    <row r="76" spans="2:6" x14ac:dyDescent="0.2">
      <c r="B76" s="285"/>
      <c r="C76" s="254"/>
      <c r="D76" s="254" t="s">
        <v>357</v>
      </c>
      <c r="E76" s="254"/>
      <c r="F76" s="254" t="s">
        <v>759</v>
      </c>
    </row>
    <row r="77" spans="2:6" x14ac:dyDescent="0.2">
      <c r="B77" s="285"/>
      <c r="C77" s="254"/>
      <c r="D77" s="254"/>
      <c r="E77" s="254"/>
      <c r="F77" s="254"/>
    </row>
    <row r="78" spans="2:6" x14ac:dyDescent="0.2">
      <c r="B78" s="246">
        <f>MAX($B$5:B77)+1</f>
        <v>23</v>
      </c>
      <c r="C78" s="254" t="s">
        <v>503</v>
      </c>
      <c r="D78" s="262" t="s">
        <v>777</v>
      </c>
      <c r="E78" s="254"/>
      <c r="F78" s="254"/>
    </row>
    <row r="79" spans="2:6" x14ac:dyDescent="0.2">
      <c r="B79" s="285"/>
      <c r="C79" s="254"/>
      <c r="D79" s="254"/>
      <c r="E79" s="254"/>
      <c r="F79" s="254"/>
    </row>
    <row r="80" spans="2:6" x14ac:dyDescent="0.2">
      <c r="B80" s="246">
        <f>MAX($B$5:B79)+1</f>
        <v>24</v>
      </c>
      <c r="C80" s="254" t="s">
        <v>483</v>
      </c>
      <c r="D80" s="254" t="s">
        <v>266</v>
      </c>
      <c r="E80" s="254"/>
      <c r="F80" s="254" t="s">
        <v>778</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757</v>
      </c>
      <c r="F84" s="254" t="s">
        <v>505</v>
      </c>
    </row>
    <row r="85" spans="2:6" x14ac:dyDescent="0.2">
      <c r="B85" s="285"/>
      <c r="C85" s="254"/>
      <c r="D85" s="254"/>
      <c r="E85" s="254" t="s">
        <v>758</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754</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779</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753</v>
      </c>
      <c r="E2" s="239"/>
      <c r="F2" s="238" t="s">
        <v>616</v>
      </c>
    </row>
    <row r="3" spans="2:6" x14ac:dyDescent="0.2">
      <c r="B3" s="271" t="s">
        <v>511</v>
      </c>
      <c r="C3" s="272" t="s">
        <v>752</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1195</v>
      </c>
    </row>
    <row r="3" spans="1:11" x14ac:dyDescent="0.2">
      <c r="B3" s="228" t="s">
        <v>1187</v>
      </c>
      <c r="C3" s="228" t="s">
        <v>1247</v>
      </c>
      <c r="D3" s="228" t="s">
        <v>1251</v>
      </c>
      <c r="E3" s="228" t="s">
        <v>1256</v>
      </c>
      <c r="F3" s="228" t="s">
        <v>1257</v>
      </c>
      <c r="G3" s="228" t="s">
        <v>1188</v>
      </c>
      <c r="H3" s="228" t="s">
        <v>1189</v>
      </c>
      <c r="I3" s="228" t="s">
        <v>598</v>
      </c>
      <c r="J3" s="369"/>
    </row>
    <row r="4" spans="1:11" x14ac:dyDescent="0.2">
      <c r="B4" s="228"/>
      <c r="C4" s="228"/>
      <c r="D4" s="228"/>
      <c r="E4" s="228" t="s">
        <v>1255</v>
      </c>
      <c r="F4" s="228" t="s">
        <v>1258</v>
      </c>
      <c r="G4" s="228" t="s">
        <v>1267</v>
      </c>
      <c r="H4" s="228" t="s">
        <v>1254</v>
      </c>
      <c r="I4" s="228"/>
      <c r="J4" s="369"/>
    </row>
    <row r="5" spans="1:11" x14ac:dyDescent="0.2">
      <c r="B5" s="228"/>
      <c r="C5" s="228"/>
      <c r="D5" s="228"/>
      <c r="E5" s="228"/>
      <c r="F5" s="228"/>
      <c r="G5" s="228" t="s">
        <v>1264</v>
      </c>
      <c r="H5" s="228" t="s">
        <v>1265</v>
      </c>
      <c r="I5" s="228"/>
      <c r="J5" s="369"/>
      <c r="K5" s="368" t="s">
        <v>1266</v>
      </c>
    </row>
    <row r="6" spans="1:11" x14ac:dyDescent="0.2">
      <c r="B6" s="229">
        <f>ROW()-3</f>
        <v>3</v>
      </c>
      <c r="C6" s="229" t="s">
        <v>1190</v>
      </c>
      <c r="D6" s="229" t="s">
        <v>1252</v>
      </c>
      <c r="E6" s="229" t="s">
        <v>1259</v>
      </c>
      <c r="F6" s="229" t="s">
        <v>1259</v>
      </c>
      <c r="G6" s="229">
        <v>1</v>
      </c>
      <c r="H6" s="229" t="s">
        <v>1191</v>
      </c>
      <c r="I6" s="229"/>
      <c r="J6" s="369"/>
      <c r="K6" s="368" t="str">
        <f>$F6&amp;"("&amp;""""&amp;$G6&amp;""""&amp;","&amp;""""&amp;$H6&amp;""""&amp;")"&amp;","</f>
        <v>SPRING("1","春"),</v>
      </c>
    </row>
    <row r="7" spans="1:11" x14ac:dyDescent="0.2">
      <c r="B7" s="229">
        <f t="shared" ref="B7:B17" si="0">ROW()-3</f>
        <v>4</v>
      </c>
      <c r="C7" s="229" t="s">
        <v>1190</v>
      </c>
      <c r="D7" s="229" t="s">
        <v>1252</v>
      </c>
      <c r="E7" s="229" t="s">
        <v>1248</v>
      </c>
      <c r="F7" s="229" t="s">
        <v>1248</v>
      </c>
      <c r="G7" s="229">
        <v>2</v>
      </c>
      <c r="H7" s="229" t="s">
        <v>1192</v>
      </c>
      <c r="I7" s="229"/>
      <c r="J7" s="369"/>
      <c r="K7" s="368" t="str">
        <f t="shared" ref="K7:K11" si="1">$F7&amp;"("&amp;""""&amp;$G7&amp;""""&amp;","&amp;""""&amp;$H7&amp;""""&amp;")"&amp;","</f>
        <v>SUMMER("2","夏"),</v>
      </c>
    </row>
    <row r="8" spans="1:11" x14ac:dyDescent="0.2">
      <c r="B8" s="229">
        <f t="shared" si="0"/>
        <v>5</v>
      </c>
      <c r="C8" s="229" t="s">
        <v>1190</v>
      </c>
      <c r="D8" s="229" t="s">
        <v>1252</v>
      </c>
      <c r="E8" s="229" t="s">
        <v>1249</v>
      </c>
      <c r="F8" s="229" t="s">
        <v>1249</v>
      </c>
      <c r="G8" s="229">
        <v>3</v>
      </c>
      <c r="H8" s="229" t="s">
        <v>1193</v>
      </c>
      <c r="I8" s="229"/>
      <c r="J8" s="369"/>
      <c r="K8" s="368" t="str">
        <f t="shared" si="1"/>
        <v>FALL("3","秋"),</v>
      </c>
    </row>
    <row r="9" spans="1:11" x14ac:dyDescent="0.2">
      <c r="B9" s="229">
        <f t="shared" si="0"/>
        <v>6</v>
      </c>
      <c r="C9" s="229" t="s">
        <v>1190</v>
      </c>
      <c r="D9" s="229" t="s">
        <v>1252</v>
      </c>
      <c r="E9" s="229" t="s">
        <v>1250</v>
      </c>
      <c r="F9" s="229" t="s">
        <v>1250</v>
      </c>
      <c r="G9" s="229">
        <v>4</v>
      </c>
      <c r="H9" s="229" t="s">
        <v>1194</v>
      </c>
      <c r="I9" s="229"/>
      <c r="J9" s="369"/>
      <c r="K9" s="368" t="str">
        <f t="shared" si="1"/>
        <v>WINTER("4","冬"),</v>
      </c>
    </row>
    <row r="10" spans="1:11" x14ac:dyDescent="0.2">
      <c r="B10" s="229">
        <f t="shared" si="0"/>
        <v>7</v>
      </c>
      <c r="C10" s="229" t="s">
        <v>371</v>
      </c>
      <c r="D10" s="229" t="s">
        <v>1253</v>
      </c>
      <c r="E10" s="229" t="s">
        <v>1262</v>
      </c>
      <c r="F10" s="229" t="s">
        <v>1260</v>
      </c>
      <c r="G10" s="229">
        <v>1</v>
      </c>
      <c r="H10" s="229" t="s">
        <v>410</v>
      </c>
      <c r="I10" s="229"/>
      <c r="J10" s="369"/>
      <c r="K10" s="368" t="str">
        <f t="shared" si="1"/>
        <v>INDIVI("1","個人"),</v>
      </c>
    </row>
    <row r="11" spans="1:11" x14ac:dyDescent="0.2">
      <c r="B11" s="229">
        <f t="shared" si="0"/>
        <v>8</v>
      </c>
      <c r="C11" s="229" t="s">
        <v>371</v>
      </c>
      <c r="D11" s="229" t="s">
        <v>1253</v>
      </c>
      <c r="E11" s="229" t="s">
        <v>1263</v>
      </c>
      <c r="F11" s="229" t="s">
        <v>1261</v>
      </c>
      <c r="G11" s="229">
        <v>2</v>
      </c>
      <c r="H11" s="229" t="s">
        <v>1196</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846</v>
      </c>
      <c r="C3" s="228" t="s">
        <v>1215</v>
      </c>
      <c r="D3" s="228" t="s">
        <v>1216</v>
      </c>
    </row>
    <row r="4" spans="2:4" x14ac:dyDescent="0.2">
      <c r="B4" s="229" t="s">
        <v>1207</v>
      </c>
      <c r="C4" s="229" t="s">
        <v>1217</v>
      </c>
      <c r="D4" s="229" t="s">
        <v>1221</v>
      </c>
    </row>
    <row r="5" spans="2:4" x14ac:dyDescent="0.2">
      <c r="B5" s="229" t="s">
        <v>1208</v>
      </c>
      <c r="C5" s="229" t="s">
        <v>1218</v>
      </c>
      <c r="D5" s="229" t="s">
        <v>1222</v>
      </c>
    </row>
    <row r="6" spans="2:4" x14ac:dyDescent="0.2">
      <c r="B6" s="229" t="s">
        <v>1210</v>
      </c>
      <c r="C6" s="229" t="s">
        <v>1219</v>
      </c>
      <c r="D6" s="229" t="s">
        <v>1223</v>
      </c>
    </row>
    <row r="7" spans="2:4" x14ac:dyDescent="0.2">
      <c r="B7" s="229" t="s">
        <v>1209</v>
      </c>
      <c r="C7" s="229" t="s">
        <v>1220</v>
      </c>
      <c r="D7" s="229" t="s">
        <v>1224</v>
      </c>
    </row>
    <row r="8" spans="2:4" x14ac:dyDescent="0.2">
      <c r="B8" s="229" t="s">
        <v>1229</v>
      </c>
      <c r="C8" s="229" t="s">
        <v>1228</v>
      </c>
      <c r="D8" s="229" t="s">
        <v>1230</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zoomScaleNormal="100" workbookViewId="0">
      <selection activeCell="D9" sqref="D9"/>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1024</v>
      </c>
      <c r="B2" s="320" t="s">
        <v>841</v>
      </c>
      <c r="C2" s="323" t="s">
        <v>1287</v>
      </c>
      <c r="D2" s="378" t="s">
        <v>83</v>
      </c>
      <c r="E2" s="378" t="s">
        <v>1288</v>
      </c>
      <c r="F2" s="378" t="s">
        <v>1146</v>
      </c>
      <c r="G2" s="379" t="s">
        <v>1033</v>
      </c>
      <c r="H2" s="379" t="s">
        <v>1033</v>
      </c>
      <c r="I2" s="380" t="s">
        <v>1147</v>
      </c>
      <c r="J2" s="381" t="s">
        <v>1290</v>
      </c>
      <c r="K2" s="57" t="s">
        <v>1293</v>
      </c>
    </row>
    <row r="3" spans="1:11" x14ac:dyDescent="0.2">
      <c r="A3" s="271" t="s">
        <v>1028</v>
      </c>
      <c r="B3" s="271" t="s">
        <v>666</v>
      </c>
      <c r="C3" s="271" t="s">
        <v>665</v>
      </c>
      <c r="D3" s="271" t="s">
        <v>511</v>
      </c>
      <c r="E3" s="271" t="s">
        <v>559</v>
      </c>
      <c r="F3" s="271"/>
      <c r="G3" s="374" t="str">
        <f>IF(H3&lt;&gt;"",H3&amp;"Controller","")</f>
        <v/>
      </c>
      <c r="H3" s="339"/>
      <c r="I3" s="374"/>
    </row>
    <row r="4" spans="1:11" s="223" customFormat="1" x14ac:dyDescent="0.2">
      <c r="A4" s="321" t="s">
        <v>1023</v>
      </c>
      <c r="B4" s="321" t="s">
        <v>1029</v>
      </c>
      <c r="C4" s="321" t="s">
        <v>1283</v>
      </c>
      <c r="D4" s="274" t="s">
        <v>491</v>
      </c>
      <c r="E4" s="274" t="s">
        <v>559</v>
      </c>
      <c r="F4" s="377" t="s">
        <v>1279</v>
      </c>
      <c r="G4" s="375" t="str">
        <f t="shared" ref="G4:G31" si="0">IF(H4&lt;&gt;"",H4&amp;"Controller","")</f>
        <v>AccountManageController</v>
      </c>
      <c r="H4" s="340" t="s">
        <v>1036</v>
      </c>
      <c r="I4" s="375" t="str">
        <f>IF(C4&lt;&gt;"",C4&amp;"/"&amp;F4,"")</f>
        <v>/accnt/accnt_01</v>
      </c>
      <c r="J4" s="381" t="s">
        <v>1291</v>
      </c>
    </row>
    <row r="5" spans="1:11" s="223" customFormat="1" x14ac:dyDescent="0.2">
      <c r="A5" s="321" t="s">
        <v>1023</v>
      </c>
      <c r="B5" s="321" t="s">
        <v>1029</v>
      </c>
      <c r="C5" s="321" t="s">
        <v>1283</v>
      </c>
      <c r="D5" s="274" t="s">
        <v>556</v>
      </c>
      <c r="E5" s="274" t="s">
        <v>559</v>
      </c>
      <c r="F5" s="377" t="s">
        <v>1280</v>
      </c>
      <c r="G5" s="375" t="str">
        <f t="shared" si="0"/>
        <v>AccountManageController</v>
      </c>
      <c r="H5" s="340" t="s">
        <v>1036</v>
      </c>
      <c r="I5" s="375" t="str">
        <f>IF(C5&lt;&gt;"",C5&amp;"/"&amp;F5,"")</f>
        <v>/accnt/accnt_02</v>
      </c>
      <c r="J5" s="381" t="s">
        <v>1292</v>
      </c>
    </row>
    <row r="6" spans="1:11" s="223" customFormat="1" x14ac:dyDescent="0.2">
      <c r="A6" s="321" t="s">
        <v>1023</v>
      </c>
      <c r="B6" s="321" t="s">
        <v>1029</v>
      </c>
      <c r="C6" s="321" t="s">
        <v>1283</v>
      </c>
      <c r="D6" s="274" t="s">
        <v>467</v>
      </c>
      <c r="E6" s="274" t="s">
        <v>559</v>
      </c>
      <c r="F6" s="377" t="s">
        <v>1281</v>
      </c>
      <c r="G6" s="375" t="str">
        <f t="shared" si="0"/>
        <v>AccountRegistController</v>
      </c>
      <c r="H6" s="340" t="s">
        <v>1034</v>
      </c>
      <c r="I6" s="375" t="str">
        <f>IF(C6&lt;&gt;"",C6&amp;"/"&amp;F6,"")</f>
        <v>/accnt/accnt_03</v>
      </c>
      <c r="J6" s="381" t="s">
        <v>1296</v>
      </c>
      <c r="K6" s="223" t="s">
        <v>1294</v>
      </c>
    </row>
    <row r="7" spans="1:11" s="223" customFormat="1" x14ac:dyDescent="0.2">
      <c r="A7" s="321" t="s">
        <v>1023</v>
      </c>
      <c r="B7" s="321" t="s">
        <v>1029</v>
      </c>
      <c r="C7" s="321" t="s">
        <v>1283</v>
      </c>
      <c r="D7" s="274" t="s">
        <v>492</v>
      </c>
      <c r="E7" s="274" t="s">
        <v>559</v>
      </c>
      <c r="F7" s="377" t="s">
        <v>1282</v>
      </c>
      <c r="G7" s="375" t="str">
        <f t="shared" si="0"/>
        <v>AccountSearchController</v>
      </c>
      <c r="H7" s="340" t="s">
        <v>1035</v>
      </c>
      <c r="I7" s="375" t="str">
        <f>IF(C7&lt;&gt;"",C7&amp;"/"&amp;F7,"")</f>
        <v>/accnt/accnt_04</v>
      </c>
      <c r="J7" s="381" t="s">
        <v>1167</v>
      </c>
      <c r="K7" s="223" t="s">
        <v>1294</v>
      </c>
    </row>
    <row r="8" spans="1:11" s="223" customFormat="1" x14ac:dyDescent="0.2">
      <c r="A8" s="321" t="s">
        <v>1023</v>
      </c>
      <c r="B8" s="321" t="s">
        <v>1029</v>
      </c>
      <c r="C8" s="321" t="s">
        <v>1283</v>
      </c>
      <c r="D8" s="274" t="s">
        <v>493</v>
      </c>
      <c r="E8" s="274" t="s">
        <v>559</v>
      </c>
      <c r="F8" s="384" t="s">
        <v>1148</v>
      </c>
      <c r="G8" s="375" t="str">
        <f t="shared" si="0"/>
        <v>AccountSearchController</v>
      </c>
      <c r="H8" s="340" t="s">
        <v>1035</v>
      </c>
      <c r="I8" s="375" t="str">
        <f t="shared" ref="I8:I24" si="1">IF(C8&lt;&gt;"",C8&amp;"/"&amp;F8,"")</f>
        <v>/accnt/accnt_05</v>
      </c>
      <c r="J8" s="381" t="s">
        <v>1168</v>
      </c>
      <c r="K8" s="223" t="s">
        <v>1294</v>
      </c>
    </row>
    <row r="9" spans="1:11" s="223" customFormat="1" x14ac:dyDescent="0.2">
      <c r="A9" s="321" t="s">
        <v>1023</v>
      </c>
      <c r="B9" s="321" t="s">
        <v>1029</v>
      </c>
      <c r="C9" s="321" t="s">
        <v>1283</v>
      </c>
      <c r="D9" s="274" t="s">
        <v>521</v>
      </c>
      <c r="E9" s="274" t="s">
        <v>559</v>
      </c>
      <c r="F9" s="377" t="s">
        <v>1314</v>
      </c>
      <c r="G9" s="375" t="str">
        <f t="shared" si="0"/>
        <v>AccountManageController</v>
      </c>
      <c r="H9" s="340" t="s">
        <v>1036</v>
      </c>
      <c r="I9" s="375" t="str">
        <f t="shared" si="1"/>
        <v>/accnt/accnt_05</v>
      </c>
      <c r="J9" s="381" t="s">
        <v>1169</v>
      </c>
      <c r="K9" s="223" t="s">
        <v>1294</v>
      </c>
    </row>
    <row r="10" spans="1:11" s="223" customFormat="1" x14ac:dyDescent="0.2">
      <c r="A10" s="321" t="s">
        <v>1025</v>
      </c>
      <c r="B10" s="321" t="s">
        <v>1030</v>
      </c>
      <c r="C10" s="321" t="s">
        <v>1284</v>
      </c>
      <c r="D10" s="274" t="s">
        <v>494</v>
      </c>
      <c r="E10" s="274" t="s">
        <v>559</v>
      </c>
      <c r="F10" s="377" t="s">
        <v>1186</v>
      </c>
      <c r="G10" s="375" t="str">
        <f t="shared" si="0"/>
        <v>DealerRegistController</v>
      </c>
      <c r="H10" s="340" t="s">
        <v>1037</v>
      </c>
      <c r="I10" s="375" t="str">
        <f t="shared" si="1"/>
        <v>/dlr/dlr_01_01</v>
      </c>
      <c r="J10" s="381" t="s">
        <v>1295</v>
      </c>
      <c r="K10" s="223" t="s">
        <v>1294</v>
      </c>
    </row>
    <row r="11" spans="1:11" s="223" customFormat="1" ht="15" customHeight="1" x14ac:dyDescent="0.2">
      <c r="A11" s="321" t="s">
        <v>1025</v>
      </c>
      <c r="B11" s="321" t="s">
        <v>1030</v>
      </c>
      <c r="C11" s="321" t="s">
        <v>1284</v>
      </c>
      <c r="D11" s="274" t="s">
        <v>495</v>
      </c>
      <c r="E11" s="274" t="s">
        <v>559</v>
      </c>
      <c r="F11" s="377" t="s">
        <v>1150</v>
      </c>
      <c r="G11" s="375" t="str">
        <f t="shared" si="0"/>
        <v>DealerRegistController</v>
      </c>
      <c r="H11" s="340" t="s">
        <v>1037</v>
      </c>
      <c r="I11" s="375" t="str">
        <f t="shared" si="1"/>
        <v>/dlr/dlr_01_01</v>
      </c>
      <c r="J11" s="381" t="s">
        <v>1289</v>
      </c>
      <c r="K11" s="223" t="s">
        <v>1294</v>
      </c>
    </row>
    <row r="12" spans="1:11" s="223" customFormat="1" x14ac:dyDescent="0.2">
      <c r="A12" s="321" t="s">
        <v>1025</v>
      </c>
      <c r="B12" s="321" t="s">
        <v>1030</v>
      </c>
      <c r="C12" s="321" t="s">
        <v>1284</v>
      </c>
      <c r="D12" s="274" t="s">
        <v>496</v>
      </c>
      <c r="E12" s="274" t="s">
        <v>559</v>
      </c>
      <c r="F12" s="377" t="s">
        <v>1151</v>
      </c>
      <c r="G12" s="375" t="str">
        <f t="shared" si="0"/>
        <v>DealerRegistController</v>
      </c>
      <c r="H12" s="340" t="s">
        <v>1037</v>
      </c>
      <c r="I12" s="375" t="str">
        <f t="shared" si="1"/>
        <v>/dlr/dlr_02</v>
      </c>
      <c r="J12" s="381" t="s">
        <v>1170</v>
      </c>
      <c r="K12" s="223" t="s">
        <v>1294</v>
      </c>
    </row>
    <row r="13" spans="1:11" s="223" customFormat="1" x14ac:dyDescent="0.2">
      <c r="A13" s="321" t="s">
        <v>1025</v>
      </c>
      <c r="B13" s="321" t="s">
        <v>1030</v>
      </c>
      <c r="C13" s="321" t="s">
        <v>1284</v>
      </c>
      <c r="D13" s="274" t="s">
        <v>497</v>
      </c>
      <c r="E13" s="274" t="s">
        <v>559</v>
      </c>
      <c r="F13" s="377" t="s">
        <v>1152</v>
      </c>
      <c r="G13" s="375" t="str">
        <f t="shared" si="0"/>
        <v>DealerRegistController</v>
      </c>
      <c r="H13" s="340" t="s">
        <v>1037</v>
      </c>
      <c r="I13" s="375" t="str">
        <f t="shared" si="1"/>
        <v>/dlr/dlr_03</v>
      </c>
      <c r="J13" s="381" t="s">
        <v>1171</v>
      </c>
      <c r="K13" s="223" t="s">
        <v>1294</v>
      </c>
    </row>
    <row r="14" spans="1:11" s="223" customFormat="1" x14ac:dyDescent="0.2">
      <c r="A14" s="321" t="s">
        <v>1025</v>
      </c>
      <c r="B14" s="321" t="s">
        <v>1030</v>
      </c>
      <c r="C14" s="321" t="s">
        <v>1284</v>
      </c>
      <c r="D14" s="274" t="s">
        <v>611</v>
      </c>
      <c r="E14" s="274" t="s">
        <v>559</v>
      </c>
      <c r="F14" s="377" t="s">
        <v>1153</v>
      </c>
      <c r="G14" s="375" t="str">
        <f t="shared" si="0"/>
        <v>DealerRegistController</v>
      </c>
      <c r="H14" s="340" t="s">
        <v>1037</v>
      </c>
      <c r="I14" s="375" t="str">
        <f t="shared" si="1"/>
        <v>/dlr/dlr_04</v>
      </c>
      <c r="J14" s="381" t="s">
        <v>1172</v>
      </c>
      <c r="K14" s="223" t="s">
        <v>1294</v>
      </c>
    </row>
    <row r="15" spans="1:11" s="223" customFormat="1" x14ac:dyDescent="0.2">
      <c r="A15" s="321" t="s">
        <v>1025</v>
      </c>
      <c r="B15" s="321" t="s">
        <v>1030</v>
      </c>
      <c r="C15" s="321" t="s">
        <v>1284</v>
      </c>
      <c r="D15" s="274" t="s">
        <v>501</v>
      </c>
      <c r="E15" s="274" t="s">
        <v>559</v>
      </c>
      <c r="F15" s="377" t="s">
        <v>1154</v>
      </c>
      <c r="G15" s="375" t="str">
        <f t="shared" si="0"/>
        <v>DealerSearchController</v>
      </c>
      <c r="H15" s="340" t="s">
        <v>1038</v>
      </c>
      <c r="I15" s="375" t="str">
        <f t="shared" si="1"/>
        <v>/dlr/dlr_05</v>
      </c>
      <c r="J15" s="381" t="s">
        <v>1173</v>
      </c>
    </row>
    <row r="16" spans="1:11" s="223" customFormat="1" x14ac:dyDescent="0.2">
      <c r="A16" s="321" t="s">
        <v>1025</v>
      </c>
      <c r="B16" s="321" t="s">
        <v>1030</v>
      </c>
      <c r="C16" s="321" t="s">
        <v>1284</v>
      </c>
      <c r="D16" s="274" t="s">
        <v>533</v>
      </c>
      <c r="E16" s="274" t="s">
        <v>559</v>
      </c>
      <c r="F16" s="377" t="s">
        <v>1155</v>
      </c>
      <c r="G16" s="375" t="str">
        <f t="shared" si="0"/>
        <v>DealerSearchController</v>
      </c>
      <c r="H16" s="340" t="s">
        <v>1038</v>
      </c>
      <c r="I16" s="375" t="str">
        <f t="shared" si="1"/>
        <v>/dlr/dlr_06</v>
      </c>
      <c r="J16" s="381" t="s">
        <v>1174</v>
      </c>
    </row>
    <row r="17" spans="1:11" s="223" customFormat="1" x14ac:dyDescent="0.2">
      <c r="A17" s="321" t="s">
        <v>1026</v>
      </c>
      <c r="B17" s="321" t="s">
        <v>1031</v>
      </c>
      <c r="C17" s="321" t="s">
        <v>1285</v>
      </c>
      <c r="D17" s="274" t="s">
        <v>498</v>
      </c>
      <c r="E17" s="274" t="s">
        <v>559</v>
      </c>
      <c r="F17" s="377" t="s">
        <v>1156</v>
      </c>
      <c r="G17" s="375" t="str">
        <f t="shared" si="0"/>
        <v>WorkRegistController</v>
      </c>
      <c r="H17" s="340" t="s">
        <v>1040</v>
      </c>
      <c r="I17" s="375" t="str">
        <f t="shared" si="1"/>
        <v>/wrk/wrk_01_01</v>
      </c>
      <c r="J17" s="381" t="s">
        <v>1297</v>
      </c>
      <c r="K17" s="223" t="s">
        <v>1294</v>
      </c>
    </row>
    <row r="18" spans="1:11" x14ac:dyDescent="0.2">
      <c r="A18" s="321" t="s">
        <v>1026</v>
      </c>
      <c r="B18" s="321" t="s">
        <v>1031</v>
      </c>
      <c r="C18" s="321" t="s">
        <v>1285</v>
      </c>
      <c r="D18" s="274" t="s">
        <v>499</v>
      </c>
      <c r="E18" s="274" t="s">
        <v>559</v>
      </c>
      <c r="F18" s="377" t="s">
        <v>1313</v>
      </c>
      <c r="G18" s="375" t="str">
        <f t="shared" si="0"/>
        <v>WorkRegistController</v>
      </c>
      <c r="H18" s="340" t="s">
        <v>1040</v>
      </c>
      <c r="I18" s="375" t="str">
        <f t="shared" si="1"/>
        <v>/wrk/wrk_01_01</v>
      </c>
      <c r="J18" s="381" t="s">
        <v>1298</v>
      </c>
      <c r="K18" s="223" t="s">
        <v>1294</v>
      </c>
    </row>
    <row r="19" spans="1:11" x14ac:dyDescent="0.2">
      <c r="A19" s="321" t="s">
        <v>1026</v>
      </c>
      <c r="B19" s="321" t="s">
        <v>1031</v>
      </c>
      <c r="C19" s="321" t="s">
        <v>1285</v>
      </c>
      <c r="D19" s="274" t="s">
        <v>500</v>
      </c>
      <c r="E19" s="274" t="s">
        <v>559</v>
      </c>
      <c r="F19" s="377" t="s">
        <v>1158</v>
      </c>
      <c r="G19" s="375" t="str">
        <f t="shared" si="0"/>
        <v>WorkRegistController</v>
      </c>
      <c r="H19" s="340" t="s">
        <v>1040</v>
      </c>
      <c r="I19" s="375" t="str">
        <f t="shared" si="1"/>
        <v>/wrk/wrk_02</v>
      </c>
      <c r="J19" s="381" t="s">
        <v>1299</v>
      </c>
      <c r="K19" s="223" t="s">
        <v>1294</v>
      </c>
    </row>
    <row r="20" spans="1:11" x14ac:dyDescent="0.2">
      <c r="A20" s="321" t="s">
        <v>1026</v>
      </c>
      <c r="B20" s="321" t="s">
        <v>1031</v>
      </c>
      <c r="C20" s="321" t="s">
        <v>1285</v>
      </c>
      <c r="D20" s="274" t="s">
        <v>612</v>
      </c>
      <c r="E20" s="274" t="s">
        <v>559</v>
      </c>
      <c r="F20" s="377" t="s">
        <v>1159</v>
      </c>
      <c r="G20" s="375" t="str">
        <f t="shared" si="0"/>
        <v>WorkRegistController</v>
      </c>
      <c r="H20" s="340" t="s">
        <v>1040</v>
      </c>
      <c r="I20" s="375" t="str">
        <f t="shared" si="1"/>
        <v>/wrk/wrk_03</v>
      </c>
      <c r="J20" s="381" t="s">
        <v>1178</v>
      </c>
      <c r="K20" s="223" t="s">
        <v>1294</v>
      </c>
    </row>
    <row r="21" spans="1:11" x14ac:dyDescent="0.2">
      <c r="A21" s="321" t="s">
        <v>1026</v>
      </c>
      <c r="B21" s="321" t="s">
        <v>1031</v>
      </c>
      <c r="C21" s="321" t="s">
        <v>1285</v>
      </c>
      <c r="D21" s="274" t="s">
        <v>469</v>
      </c>
      <c r="E21" s="274" t="s">
        <v>559</v>
      </c>
      <c r="F21" s="377" t="s">
        <v>1160</v>
      </c>
      <c r="G21" s="375" t="str">
        <f t="shared" si="0"/>
        <v>WorkSearchController</v>
      </c>
      <c r="H21" s="340" t="s">
        <v>1041</v>
      </c>
      <c r="I21" s="375" t="str">
        <f t="shared" si="1"/>
        <v>/wrk/wrk_04</v>
      </c>
      <c r="J21" s="381" t="s">
        <v>1179</v>
      </c>
    </row>
    <row r="22" spans="1:11" x14ac:dyDescent="0.2">
      <c r="A22" s="321" t="s">
        <v>1026</v>
      </c>
      <c r="B22" s="321" t="s">
        <v>1031</v>
      </c>
      <c r="C22" s="321" t="s">
        <v>1285</v>
      </c>
      <c r="D22" s="274" t="s">
        <v>535</v>
      </c>
      <c r="E22" s="274" t="s">
        <v>559</v>
      </c>
      <c r="F22" s="377" t="s">
        <v>1161</v>
      </c>
      <c r="G22" s="375" t="str">
        <f t="shared" si="0"/>
        <v>WorkSearchController</v>
      </c>
      <c r="H22" s="340" t="s">
        <v>1041</v>
      </c>
      <c r="I22" s="375" t="str">
        <f t="shared" si="1"/>
        <v>/wrk/wrk_05</v>
      </c>
      <c r="J22" s="381" t="s">
        <v>1180</v>
      </c>
    </row>
    <row r="23" spans="1:11" x14ac:dyDescent="0.2">
      <c r="A23" s="321" t="s">
        <v>1027</v>
      </c>
      <c r="B23" s="321" t="s">
        <v>1032</v>
      </c>
      <c r="C23" s="274" t="s">
        <v>1286</v>
      </c>
      <c r="D23" s="274" t="s">
        <v>557</v>
      </c>
      <c r="E23" s="274" t="s">
        <v>561</v>
      </c>
      <c r="F23" s="377" t="s">
        <v>1162</v>
      </c>
      <c r="G23" s="375" t="str">
        <f t="shared" si="0"/>
        <v>MapSearchController</v>
      </c>
      <c r="H23" s="341" t="s">
        <v>1042</v>
      </c>
      <c r="I23" s="375" t="str">
        <f t="shared" si="1"/>
        <v>/mp/mp_01</v>
      </c>
      <c r="J23" s="381" t="s">
        <v>1181</v>
      </c>
    </row>
    <row r="24" spans="1:11" x14ac:dyDescent="0.2">
      <c r="A24" s="321" t="s">
        <v>1026</v>
      </c>
      <c r="B24" s="321" t="s">
        <v>1031</v>
      </c>
      <c r="C24" s="274" t="s">
        <v>1285</v>
      </c>
      <c r="D24" s="274" t="s">
        <v>502</v>
      </c>
      <c r="E24" s="274" t="s">
        <v>561</v>
      </c>
      <c r="F24" s="377" t="s">
        <v>1163</v>
      </c>
      <c r="G24" s="375" t="str">
        <f t="shared" si="0"/>
        <v>CategoriesSearchController</v>
      </c>
      <c r="H24" s="341" t="s">
        <v>1043</v>
      </c>
      <c r="I24" s="375" t="str">
        <f t="shared" si="1"/>
        <v>/wrk/wrk_01</v>
      </c>
      <c r="J24" s="381" t="s">
        <v>1182</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1184</v>
      </c>
    </row>
    <row r="27" spans="1:11" x14ac:dyDescent="0.2">
      <c r="A27" s="274" t="s">
        <v>665</v>
      </c>
      <c r="B27" s="274" t="s">
        <v>665</v>
      </c>
      <c r="C27" s="274" t="s">
        <v>665</v>
      </c>
      <c r="D27" s="274" t="s">
        <v>504</v>
      </c>
      <c r="E27" s="274" t="s">
        <v>563</v>
      </c>
      <c r="F27" s="274"/>
      <c r="G27" s="375" t="str">
        <f t="shared" si="0"/>
        <v/>
      </c>
      <c r="H27" s="341"/>
      <c r="I27" s="375"/>
      <c r="J27" s="381" t="s">
        <v>1185</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885</v>
      </c>
      <c r="B2" s="232" t="s">
        <v>841</v>
      </c>
      <c r="C2" s="232" t="s">
        <v>845</v>
      </c>
      <c r="D2" s="232" t="s">
        <v>886</v>
      </c>
      <c r="E2" s="226" t="s">
        <v>83</v>
      </c>
      <c r="F2" s="226" t="s">
        <v>560</v>
      </c>
      <c r="G2" s="227" t="s">
        <v>84</v>
      </c>
    </row>
    <row r="3" spans="1:7" x14ac:dyDescent="0.2">
      <c r="A3" s="59" t="s">
        <v>866</v>
      </c>
      <c r="B3" s="59" t="s">
        <v>842</v>
      </c>
      <c r="C3" s="59" t="s">
        <v>604</v>
      </c>
      <c r="D3" s="59" t="s">
        <v>666</v>
      </c>
      <c r="E3" s="59" t="s">
        <v>511</v>
      </c>
      <c r="F3" s="59" t="s">
        <v>559</v>
      </c>
      <c r="G3" s="60"/>
    </row>
    <row r="4" spans="1:7" s="223" customFormat="1" x14ac:dyDescent="0.2">
      <c r="A4" s="221" t="s">
        <v>867</v>
      </c>
      <c r="B4" s="221" t="s">
        <v>843</v>
      </c>
      <c r="C4" s="221" t="s">
        <v>5</v>
      </c>
      <c r="D4" s="221" t="s">
        <v>869</v>
      </c>
      <c r="E4" s="59" t="s">
        <v>491</v>
      </c>
      <c r="F4" s="59" t="s">
        <v>559</v>
      </c>
      <c r="G4" s="222"/>
    </row>
    <row r="5" spans="1:7" s="223" customFormat="1" x14ac:dyDescent="0.2">
      <c r="A5" s="221" t="s">
        <v>867</v>
      </c>
      <c r="B5" s="221" t="s">
        <v>843</v>
      </c>
      <c r="C5" s="221" t="s">
        <v>166</v>
      </c>
      <c r="D5" s="221" t="s">
        <v>870</v>
      </c>
      <c r="E5" s="59" t="s">
        <v>556</v>
      </c>
      <c r="F5" s="59" t="s">
        <v>559</v>
      </c>
      <c r="G5" s="222"/>
    </row>
    <row r="6" spans="1:7" s="223" customFormat="1" x14ac:dyDescent="0.2">
      <c r="A6" s="221" t="s">
        <v>867</v>
      </c>
      <c r="B6" s="221" t="s">
        <v>843</v>
      </c>
      <c r="C6" s="221" t="s">
        <v>323</v>
      </c>
      <c r="D6" s="221" t="s">
        <v>871</v>
      </c>
      <c r="E6" s="59" t="s">
        <v>467</v>
      </c>
      <c r="F6" s="59" t="s">
        <v>559</v>
      </c>
      <c r="G6" s="222"/>
    </row>
    <row r="7" spans="1:7" s="223" customFormat="1" x14ac:dyDescent="0.2">
      <c r="A7" s="221" t="s">
        <v>867</v>
      </c>
      <c r="B7" s="221" t="s">
        <v>843</v>
      </c>
      <c r="C7" s="221" t="s">
        <v>605</v>
      </c>
      <c r="D7" s="221" t="s">
        <v>872</v>
      </c>
      <c r="E7" s="59" t="s">
        <v>492</v>
      </c>
      <c r="F7" s="59" t="s">
        <v>559</v>
      </c>
      <c r="G7" s="222"/>
    </row>
    <row r="8" spans="1:7" s="223" customFormat="1" x14ac:dyDescent="0.2">
      <c r="A8" s="221" t="s">
        <v>867</v>
      </c>
      <c r="B8" s="221" t="s">
        <v>843</v>
      </c>
      <c r="C8" s="221" t="s">
        <v>606</v>
      </c>
      <c r="D8" s="221" t="s">
        <v>873</v>
      </c>
      <c r="E8" s="59" t="s">
        <v>493</v>
      </c>
      <c r="F8" s="59" t="s">
        <v>559</v>
      </c>
      <c r="G8" s="222"/>
    </row>
    <row r="9" spans="1:7" s="223" customFormat="1" x14ac:dyDescent="0.2">
      <c r="A9" s="221" t="s">
        <v>867</v>
      </c>
      <c r="B9" s="221" t="s">
        <v>843</v>
      </c>
      <c r="C9" s="221" t="s">
        <v>568</v>
      </c>
      <c r="D9" s="221" t="s">
        <v>874</v>
      </c>
      <c r="E9" s="59" t="s">
        <v>521</v>
      </c>
      <c r="F9" s="59" t="s">
        <v>559</v>
      </c>
      <c r="G9" s="222"/>
    </row>
    <row r="10" spans="1:7" s="223" customFormat="1" x14ac:dyDescent="0.2">
      <c r="A10" s="221" t="s">
        <v>868</v>
      </c>
      <c r="B10" s="221" t="s">
        <v>844</v>
      </c>
      <c r="C10" s="221" t="s">
        <v>565</v>
      </c>
      <c r="D10" s="221" t="s">
        <v>875</v>
      </c>
      <c r="E10" s="59" t="s">
        <v>494</v>
      </c>
      <c r="F10" s="59" t="s">
        <v>559</v>
      </c>
      <c r="G10" s="222"/>
    </row>
    <row r="11" spans="1:7" s="223" customFormat="1" x14ac:dyDescent="0.2">
      <c r="A11" s="221" t="s">
        <v>868</v>
      </c>
      <c r="B11" s="221" t="s">
        <v>844</v>
      </c>
      <c r="C11" s="221" t="s">
        <v>565</v>
      </c>
      <c r="D11" s="221" t="s">
        <v>875</v>
      </c>
      <c r="E11" s="59" t="s">
        <v>495</v>
      </c>
      <c r="F11" s="59" t="s">
        <v>559</v>
      </c>
      <c r="G11" s="222"/>
    </row>
    <row r="12" spans="1:7" s="223" customFormat="1" x14ac:dyDescent="0.2">
      <c r="A12" s="221" t="s">
        <v>868</v>
      </c>
      <c r="B12" s="221" t="s">
        <v>844</v>
      </c>
      <c r="C12" s="221" t="s">
        <v>565</v>
      </c>
      <c r="D12" s="221" t="s">
        <v>875</v>
      </c>
      <c r="E12" s="59" t="s">
        <v>496</v>
      </c>
      <c r="F12" s="59" t="s">
        <v>559</v>
      </c>
      <c r="G12" s="222"/>
    </row>
    <row r="13" spans="1:7" s="223" customFormat="1" x14ac:dyDescent="0.2">
      <c r="A13" s="221" t="s">
        <v>868</v>
      </c>
      <c r="B13" s="221" t="s">
        <v>844</v>
      </c>
      <c r="C13" s="221" t="s">
        <v>565</v>
      </c>
      <c r="D13" s="221" t="s">
        <v>875</v>
      </c>
      <c r="E13" s="59" t="s">
        <v>497</v>
      </c>
      <c r="F13" s="59" t="s">
        <v>559</v>
      </c>
      <c r="G13" s="222"/>
    </row>
    <row r="14" spans="1:7" s="223" customFormat="1" x14ac:dyDescent="0.2">
      <c r="A14" s="221" t="s">
        <v>868</v>
      </c>
      <c r="B14" s="221" t="s">
        <v>844</v>
      </c>
      <c r="C14" s="221" t="s">
        <v>566</v>
      </c>
      <c r="D14" s="221" t="s">
        <v>876</v>
      </c>
      <c r="E14" s="59" t="s">
        <v>611</v>
      </c>
      <c r="F14" s="59" t="s">
        <v>559</v>
      </c>
      <c r="G14" s="222"/>
    </row>
    <row r="15" spans="1:7" s="223" customFormat="1" x14ac:dyDescent="0.2">
      <c r="A15" s="221" t="s">
        <v>868</v>
      </c>
      <c r="B15" s="221" t="s">
        <v>844</v>
      </c>
      <c r="C15" s="221" t="s">
        <v>389</v>
      </c>
      <c r="D15" s="221" t="s">
        <v>877</v>
      </c>
      <c r="E15" s="59" t="s">
        <v>501</v>
      </c>
      <c r="F15" s="59" t="s">
        <v>559</v>
      </c>
      <c r="G15" s="222"/>
    </row>
    <row r="16" spans="1:7" s="223" customFormat="1" x14ac:dyDescent="0.2">
      <c r="A16" s="221" t="s">
        <v>868</v>
      </c>
      <c r="B16" s="221" t="s">
        <v>844</v>
      </c>
      <c r="C16" s="221" t="s">
        <v>607</v>
      </c>
      <c r="D16" s="221" t="s">
        <v>878</v>
      </c>
      <c r="E16" s="59" t="s">
        <v>533</v>
      </c>
      <c r="F16" s="59" t="s">
        <v>559</v>
      </c>
      <c r="G16" s="222"/>
    </row>
    <row r="17" spans="1:7" s="223" customFormat="1" x14ac:dyDescent="0.2">
      <c r="A17" s="221" t="s">
        <v>868</v>
      </c>
      <c r="B17" s="221" t="s">
        <v>844</v>
      </c>
      <c r="C17" s="221" t="s">
        <v>466</v>
      </c>
      <c r="D17" s="221" t="s">
        <v>879</v>
      </c>
      <c r="E17" s="59" t="s">
        <v>498</v>
      </c>
      <c r="F17" s="59" t="s">
        <v>559</v>
      </c>
      <c r="G17" s="222"/>
    </row>
    <row r="18" spans="1:7" x14ac:dyDescent="0.2">
      <c r="A18" s="221" t="s">
        <v>868</v>
      </c>
      <c r="B18" s="221" t="s">
        <v>844</v>
      </c>
      <c r="C18" s="221" t="s">
        <v>466</v>
      </c>
      <c r="D18" s="221" t="s">
        <v>879</v>
      </c>
      <c r="E18" s="59" t="s">
        <v>499</v>
      </c>
      <c r="F18" s="59" t="s">
        <v>559</v>
      </c>
      <c r="G18" s="60"/>
    </row>
    <row r="19" spans="1:7" x14ac:dyDescent="0.2">
      <c r="A19" s="221" t="s">
        <v>868</v>
      </c>
      <c r="B19" s="221" t="s">
        <v>844</v>
      </c>
      <c r="C19" s="221" t="s">
        <v>466</v>
      </c>
      <c r="D19" s="221" t="s">
        <v>879</v>
      </c>
      <c r="E19" s="59" t="s">
        <v>500</v>
      </c>
      <c r="F19" s="59" t="s">
        <v>559</v>
      </c>
      <c r="G19" s="60"/>
    </row>
    <row r="20" spans="1:7" x14ac:dyDescent="0.2">
      <c r="A20" s="221" t="s">
        <v>868</v>
      </c>
      <c r="B20" s="221" t="s">
        <v>844</v>
      </c>
      <c r="C20" s="221" t="s">
        <v>567</v>
      </c>
      <c r="D20" s="221" t="s">
        <v>880</v>
      </c>
      <c r="E20" s="59" t="s">
        <v>612</v>
      </c>
      <c r="F20" s="59" t="s">
        <v>559</v>
      </c>
      <c r="G20" s="60"/>
    </row>
    <row r="21" spans="1:7" x14ac:dyDescent="0.2">
      <c r="A21" s="221" t="s">
        <v>868</v>
      </c>
      <c r="B21" s="221" t="s">
        <v>844</v>
      </c>
      <c r="C21" s="221" t="s">
        <v>464</v>
      </c>
      <c r="D21" s="221" t="s">
        <v>881</v>
      </c>
      <c r="E21" s="59" t="s">
        <v>469</v>
      </c>
      <c r="F21" s="59" t="s">
        <v>559</v>
      </c>
      <c r="G21" s="60"/>
    </row>
    <row r="22" spans="1:7" x14ac:dyDescent="0.2">
      <c r="A22" s="221" t="s">
        <v>868</v>
      </c>
      <c r="B22" s="221" t="s">
        <v>844</v>
      </c>
      <c r="C22" s="221" t="s">
        <v>608</v>
      </c>
      <c r="D22" s="221" t="s">
        <v>882</v>
      </c>
      <c r="E22" s="59" t="s">
        <v>535</v>
      </c>
      <c r="F22" s="59" t="s">
        <v>559</v>
      </c>
      <c r="G22" s="60"/>
    </row>
    <row r="23" spans="1:7" x14ac:dyDescent="0.2">
      <c r="A23" s="221" t="s">
        <v>868</v>
      </c>
      <c r="B23" s="221" t="s">
        <v>844</v>
      </c>
      <c r="C23" s="59" t="s">
        <v>609</v>
      </c>
      <c r="D23" s="59" t="s">
        <v>883</v>
      </c>
      <c r="E23" s="59" t="s">
        <v>557</v>
      </c>
      <c r="F23" s="59" t="s">
        <v>561</v>
      </c>
      <c r="G23" s="60"/>
    </row>
    <row r="24" spans="1:7" x14ac:dyDescent="0.2">
      <c r="A24" s="221" t="s">
        <v>868</v>
      </c>
      <c r="B24" s="221" t="s">
        <v>844</v>
      </c>
      <c r="C24" s="59" t="s">
        <v>610</v>
      </c>
      <c r="D24" s="59" t="s">
        <v>884</v>
      </c>
      <c r="E24" s="59" t="s">
        <v>502</v>
      </c>
      <c r="F24" s="59" t="s">
        <v>561</v>
      </c>
      <c r="G24" s="60"/>
    </row>
    <row r="25" spans="1:7" x14ac:dyDescent="0.2">
      <c r="A25" s="59" t="s">
        <v>864</v>
      </c>
      <c r="B25" s="59" t="s">
        <v>842</v>
      </c>
      <c r="C25" s="59" t="s">
        <v>604</v>
      </c>
      <c r="D25" s="59" t="s">
        <v>666</v>
      </c>
      <c r="E25" s="59" t="s">
        <v>503</v>
      </c>
      <c r="F25" s="59" t="s">
        <v>562</v>
      </c>
      <c r="G25" s="60"/>
    </row>
    <row r="26" spans="1:7" x14ac:dyDescent="0.2">
      <c r="A26" s="59" t="s">
        <v>864</v>
      </c>
      <c r="B26" s="59" t="s">
        <v>842</v>
      </c>
      <c r="C26" s="59" t="s">
        <v>604</v>
      </c>
      <c r="D26" s="59" t="s">
        <v>666</v>
      </c>
      <c r="E26" s="59" t="s">
        <v>483</v>
      </c>
      <c r="F26" s="59" t="s">
        <v>563</v>
      </c>
      <c r="G26" s="60"/>
    </row>
    <row r="27" spans="1:7" x14ac:dyDescent="0.2">
      <c r="A27" s="59" t="s">
        <v>864</v>
      </c>
      <c r="B27" s="59" t="s">
        <v>842</v>
      </c>
      <c r="C27" s="59" t="s">
        <v>604</v>
      </c>
      <c r="D27" s="59" t="s">
        <v>666</v>
      </c>
      <c r="E27" s="59" t="s">
        <v>504</v>
      </c>
      <c r="F27" s="59" t="s">
        <v>563</v>
      </c>
      <c r="G27" s="60"/>
    </row>
    <row r="28" spans="1:7" x14ac:dyDescent="0.2">
      <c r="A28" s="59" t="s">
        <v>864</v>
      </c>
      <c r="B28" s="59" t="s">
        <v>842</v>
      </c>
      <c r="C28" s="59" t="s">
        <v>604</v>
      </c>
      <c r="D28" s="59" t="s">
        <v>666</v>
      </c>
      <c r="E28" s="59" t="s">
        <v>558</v>
      </c>
      <c r="F28" s="59" t="s">
        <v>563</v>
      </c>
      <c r="G28" s="60"/>
    </row>
    <row r="29" spans="1:7" x14ac:dyDescent="0.2">
      <c r="A29" s="59" t="s">
        <v>864</v>
      </c>
      <c r="B29" s="59" t="s">
        <v>842</v>
      </c>
      <c r="C29" s="59" t="s">
        <v>604</v>
      </c>
      <c r="D29" s="59" t="s">
        <v>666</v>
      </c>
      <c r="E29" s="59" t="s">
        <v>530</v>
      </c>
      <c r="F29" s="59" t="s">
        <v>564</v>
      </c>
      <c r="G29" s="60"/>
    </row>
    <row r="30" spans="1:7" x14ac:dyDescent="0.2">
      <c r="A30" s="59" t="s">
        <v>864</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780</v>
      </c>
      <c r="B5" s="230">
        <v>43281</v>
      </c>
      <c r="C5" s="229" t="s">
        <v>602</v>
      </c>
      <c r="D5" s="231" t="s">
        <v>781</v>
      </c>
      <c r="E5" s="229"/>
    </row>
    <row r="6" spans="1:5" ht="39" x14ac:dyDescent="0.2">
      <c r="A6" s="229" t="s">
        <v>784</v>
      </c>
      <c r="B6" s="230">
        <v>43281</v>
      </c>
      <c r="C6" s="229" t="s">
        <v>785</v>
      </c>
      <c r="D6" s="231" t="s">
        <v>783</v>
      </c>
      <c r="E6" s="229"/>
    </row>
    <row r="7" spans="1:5" ht="39" x14ac:dyDescent="0.2">
      <c r="A7" s="229" t="s">
        <v>858</v>
      </c>
      <c r="B7" s="230">
        <v>43282</v>
      </c>
      <c r="C7" s="229" t="s">
        <v>859</v>
      </c>
      <c r="D7" s="231" t="s">
        <v>860</v>
      </c>
      <c r="E7" s="229"/>
    </row>
    <row r="8" spans="1:5" x14ac:dyDescent="0.2">
      <c r="A8" s="229" t="s">
        <v>900</v>
      </c>
      <c r="B8" s="230">
        <v>43289</v>
      </c>
      <c r="C8" s="229" t="s">
        <v>901</v>
      </c>
      <c r="D8" s="231" t="s">
        <v>902</v>
      </c>
      <c r="E8" s="229"/>
    </row>
    <row r="9" spans="1:5" ht="39" x14ac:dyDescent="0.2">
      <c r="A9" s="229" t="s">
        <v>908</v>
      </c>
      <c r="B9" s="230">
        <v>43289</v>
      </c>
      <c r="C9" s="229" t="s">
        <v>909</v>
      </c>
      <c r="D9" s="231" t="s">
        <v>910</v>
      </c>
      <c r="E9" s="229"/>
    </row>
    <row r="10" spans="1:5" ht="26" x14ac:dyDescent="0.2">
      <c r="A10" s="229" t="s">
        <v>969</v>
      </c>
      <c r="B10" s="230">
        <v>43311</v>
      </c>
      <c r="C10" s="229" t="s">
        <v>967</v>
      </c>
      <c r="D10" s="231" t="s">
        <v>968</v>
      </c>
      <c r="E10" s="229"/>
    </row>
    <row r="11" spans="1:5" x14ac:dyDescent="0.2">
      <c r="A11" s="229" t="s">
        <v>974</v>
      </c>
      <c r="B11" s="230">
        <v>43314</v>
      </c>
      <c r="C11" s="229" t="s">
        <v>975</v>
      </c>
      <c r="D11" s="229" t="s">
        <v>976</v>
      </c>
      <c r="E11" s="229"/>
    </row>
    <row r="12" spans="1:5" x14ac:dyDescent="0.2">
      <c r="A12" s="229" t="s">
        <v>1000</v>
      </c>
      <c r="B12" s="230">
        <v>43315</v>
      </c>
      <c r="C12" s="229" t="s">
        <v>1001</v>
      </c>
      <c r="D12" s="229" t="s">
        <v>1002</v>
      </c>
      <c r="E12" s="229"/>
    </row>
    <row r="13" spans="1:5" ht="26" x14ac:dyDescent="0.2">
      <c r="A13" s="229" t="s">
        <v>1107</v>
      </c>
      <c r="B13" s="230">
        <v>43331</v>
      </c>
      <c r="C13" s="229" t="s">
        <v>1108</v>
      </c>
      <c r="D13" s="231" t="s">
        <v>1109</v>
      </c>
      <c r="E13" s="229"/>
    </row>
    <row r="14" spans="1:5" x14ac:dyDescent="0.2">
      <c r="A14" s="229" t="s">
        <v>1132</v>
      </c>
      <c r="B14" s="230">
        <v>43331</v>
      </c>
      <c r="C14" s="229" t="s">
        <v>1133</v>
      </c>
      <c r="D14" s="229" t="s">
        <v>1134</v>
      </c>
      <c r="E14" s="229"/>
    </row>
    <row r="15" spans="1:5" x14ac:dyDescent="0.2">
      <c r="A15" s="229" t="s">
        <v>1137</v>
      </c>
      <c r="B15" s="230">
        <v>43373</v>
      </c>
      <c r="C15" s="229" t="s">
        <v>1135</v>
      </c>
      <c r="D15" s="229" t="s">
        <v>1136</v>
      </c>
      <c r="E15" s="229"/>
    </row>
    <row r="16" spans="1:5" x14ac:dyDescent="0.2">
      <c r="A16" s="229" t="s">
        <v>1197</v>
      </c>
      <c r="B16" s="230">
        <v>43392</v>
      </c>
      <c r="C16" s="229" t="s">
        <v>1198</v>
      </c>
      <c r="D16" s="229" t="s">
        <v>1274</v>
      </c>
      <c r="E16" s="229"/>
    </row>
    <row r="17" spans="1:5" x14ac:dyDescent="0.2">
      <c r="A17" s="229" t="s">
        <v>1225</v>
      </c>
      <c r="B17" s="230">
        <v>43396</v>
      </c>
      <c r="C17" s="229" t="s">
        <v>1226</v>
      </c>
      <c r="D17" s="229" t="s">
        <v>1275</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1024</v>
      </c>
      <c r="B2" s="232" t="s">
        <v>841</v>
      </c>
      <c r="C2" s="232" t="s">
        <v>845</v>
      </c>
      <c r="D2" s="232" t="s">
        <v>886</v>
      </c>
      <c r="E2" s="226" t="s">
        <v>83</v>
      </c>
      <c r="F2" s="226" t="s">
        <v>560</v>
      </c>
      <c r="G2" s="320" t="s">
        <v>1033</v>
      </c>
      <c r="H2" s="320" t="s">
        <v>1033</v>
      </c>
      <c r="I2" s="323" t="s">
        <v>1051</v>
      </c>
      <c r="J2" s="57" t="s">
        <v>1146</v>
      </c>
      <c r="K2" s="57" t="s">
        <v>1147</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1019</v>
      </c>
      <c r="B4" s="321" t="s">
        <v>843</v>
      </c>
      <c r="C4" s="321" t="s">
        <v>5</v>
      </c>
      <c r="D4" s="321" t="s">
        <v>869</v>
      </c>
      <c r="E4" s="274" t="s">
        <v>491</v>
      </c>
      <c r="F4" s="274" t="s">
        <v>559</v>
      </c>
      <c r="G4" s="321" t="str">
        <f t="shared" ref="G4:G24" si="0">H4&amp;"Controller"</f>
        <v>AccountManageController</v>
      </c>
      <c r="H4" s="340" t="s">
        <v>1036</v>
      </c>
      <c r="I4" s="321" t="s">
        <v>1050</v>
      </c>
      <c r="J4" s="223" t="s">
        <v>1279</v>
      </c>
      <c r="K4" s="223" t="str">
        <f>I4&amp;"/"&amp;J4</f>
        <v>/accnt/accnt_01</v>
      </c>
      <c r="L4" s="223" t="s">
        <v>1164</v>
      </c>
    </row>
    <row r="5" spans="1:12" s="223" customFormat="1" x14ac:dyDescent="0.2">
      <c r="A5" s="321" t="s">
        <v>1019</v>
      </c>
      <c r="B5" s="321" t="s">
        <v>843</v>
      </c>
      <c r="C5" s="321" t="s">
        <v>166</v>
      </c>
      <c r="D5" s="321" t="s">
        <v>870</v>
      </c>
      <c r="E5" s="274" t="s">
        <v>556</v>
      </c>
      <c r="F5" s="274" t="s">
        <v>559</v>
      </c>
      <c r="G5" s="321" t="str">
        <f t="shared" si="0"/>
        <v>AccountManageController</v>
      </c>
      <c r="H5" s="340" t="s">
        <v>1036</v>
      </c>
      <c r="I5" s="321" t="s">
        <v>1050</v>
      </c>
      <c r="J5" s="223" t="s">
        <v>1280</v>
      </c>
      <c r="K5" s="223" t="str">
        <f t="shared" ref="K5:K24" si="1">I5&amp;"/"&amp;J5</f>
        <v>/accnt/accnt_02</v>
      </c>
      <c r="L5" s="223" t="s">
        <v>1165</v>
      </c>
    </row>
    <row r="6" spans="1:12" s="223" customFormat="1" x14ac:dyDescent="0.2">
      <c r="A6" s="321" t="s">
        <v>1019</v>
      </c>
      <c r="B6" s="321" t="s">
        <v>843</v>
      </c>
      <c r="C6" s="321" t="s">
        <v>323</v>
      </c>
      <c r="D6" s="321" t="s">
        <v>871</v>
      </c>
      <c r="E6" s="274" t="s">
        <v>467</v>
      </c>
      <c r="F6" s="274" t="s">
        <v>559</v>
      </c>
      <c r="G6" s="321" t="str">
        <f t="shared" si="0"/>
        <v>AccountRegistController</v>
      </c>
      <c r="H6" s="340" t="s">
        <v>1034</v>
      </c>
      <c r="I6" s="321" t="s">
        <v>1050</v>
      </c>
      <c r="J6" s="223" t="s">
        <v>1281</v>
      </c>
      <c r="K6" s="223" t="str">
        <f t="shared" si="1"/>
        <v>/accnt/accnt_03</v>
      </c>
      <c r="L6" s="223" t="s">
        <v>1166</v>
      </c>
    </row>
    <row r="7" spans="1:12" s="223" customFormat="1" x14ac:dyDescent="0.2">
      <c r="A7" s="321" t="s">
        <v>1019</v>
      </c>
      <c r="B7" s="321" t="s">
        <v>843</v>
      </c>
      <c r="C7" s="321" t="s">
        <v>605</v>
      </c>
      <c r="D7" s="321" t="s">
        <v>872</v>
      </c>
      <c r="E7" s="274" t="s">
        <v>492</v>
      </c>
      <c r="F7" s="274" t="s">
        <v>559</v>
      </c>
      <c r="G7" s="321" t="str">
        <f t="shared" si="0"/>
        <v>AccountSearchController</v>
      </c>
      <c r="H7" s="340" t="s">
        <v>1035</v>
      </c>
      <c r="I7" s="321" t="s">
        <v>1050</v>
      </c>
      <c r="J7" s="223" t="s">
        <v>1282</v>
      </c>
      <c r="K7" s="223" t="str">
        <f t="shared" si="1"/>
        <v>/accnt/accnt_04</v>
      </c>
      <c r="L7" s="223" t="s">
        <v>1167</v>
      </c>
    </row>
    <row r="8" spans="1:12" s="223" customFormat="1" x14ac:dyDescent="0.2">
      <c r="A8" s="321" t="s">
        <v>1019</v>
      </c>
      <c r="B8" s="321" t="s">
        <v>843</v>
      </c>
      <c r="C8" s="321" t="s">
        <v>606</v>
      </c>
      <c r="D8" s="321" t="s">
        <v>873</v>
      </c>
      <c r="E8" s="274" t="s">
        <v>493</v>
      </c>
      <c r="F8" s="274" t="s">
        <v>559</v>
      </c>
      <c r="G8" s="321" t="str">
        <f t="shared" si="0"/>
        <v>AccountSearchController</v>
      </c>
      <c r="H8" s="340" t="s">
        <v>1035</v>
      </c>
      <c r="I8" s="321" t="s">
        <v>1050</v>
      </c>
      <c r="J8" s="223" t="s">
        <v>1148</v>
      </c>
      <c r="K8" s="223" t="str">
        <f t="shared" si="1"/>
        <v>/accnt/accnt_05</v>
      </c>
      <c r="L8" s="223" t="s">
        <v>1168</v>
      </c>
    </row>
    <row r="9" spans="1:12" s="223" customFormat="1" x14ac:dyDescent="0.2">
      <c r="A9" s="321" t="s">
        <v>1019</v>
      </c>
      <c r="B9" s="321" t="s">
        <v>843</v>
      </c>
      <c r="C9" s="321" t="s">
        <v>568</v>
      </c>
      <c r="D9" s="321" t="s">
        <v>874</v>
      </c>
      <c r="E9" s="274" t="s">
        <v>521</v>
      </c>
      <c r="F9" s="274" t="s">
        <v>559</v>
      </c>
      <c r="G9" s="321" t="str">
        <f t="shared" si="0"/>
        <v>AccountManageController</v>
      </c>
      <c r="H9" s="340" t="s">
        <v>1036</v>
      </c>
      <c r="I9" s="321" t="s">
        <v>1050</v>
      </c>
      <c r="J9" s="223" t="s">
        <v>1149</v>
      </c>
      <c r="K9" s="223" t="str">
        <f t="shared" si="1"/>
        <v>/accnt/accnt_06</v>
      </c>
      <c r="L9" s="223" t="s">
        <v>1169</v>
      </c>
    </row>
    <row r="10" spans="1:12" s="223" customFormat="1" x14ac:dyDescent="0.2">
      <c r="A10" s="321" t="s">
        <v>1021</v>
      </c>
      <c r="B10" s="321" t="s">
        <v>1030</v>
      </c>
      <c r="C10" s="321" t="s">
        <v>565</v>
      </c>
      <c r="D10" s="321" t="s">
        <v>875</v>
      </c>
      <c r="E10" s="274" t="s">
        <v>494</v>
      </c>
      <c r="F10" s="274" t="s">
        <v>559</v>
      </c>
      <c r="G10" s="321" t="str">
        <f t="shared" si="0"/>
        <v>DealerRegistController</v>
      </c>
      <c r="H10" s="340" t="s">
        <v>1037</v>
      </c>
      <c r="I10" s="321" t="s">
        <v>1047</v>
      </c>
      <c r="J10" s="223" t="s">
        <v>1186</v>
      </c>
      <c r="K10" s="223" t="str">
        <f t="shared" si="1"/>
        <v>/dlr/dlr_01_01</v>
      </c>
      <c r="L10" s="223" t="s">
        <v>1206</v>
      </c>
    </row>
    <row r="11" spans="1:12" s="223" customFormat="1" x14ac:dyDescent="0.2">
      <c r="A11" s="321" t="s">
        <v>1021</v>
      </c>
      <c r="B11" s="321" t="s">
        <v>1030</v>
      </c>
      <c r="C11" s="321" t="s">
        <v>565</v>
      </c>
      <c r="D11" s="321" t="s">
        <v>875</v>
      </c>
      <c r="E11" s="274" t="s">
        <v>495</v>
      </c>
      <c r="F11" s="274" t="s">
        <v>559</v>
      </c>
      <c r="G11" s="321" t="str">
        <f t="shared" si="0"/>
        <v>DealerRegistController</v>
      </c>
      <c r="H11" s="340" t="s">
        <v>1037</v>
      </c>
      <c r="I11" s="321" t="s">
        <v>1047</v>
      </c>
      <c r="J11" s="223" t="s">
        <v>1150</v>
      </c>
      <c r="K11" s="223" t="str">
        <f>I11&amp;"/"&amp;J11</f>
        <v>/dlr/dlr_01_01</v>
      </c>
      <c r="L11" s="223" t="s">
        <v>1183</v>
      </c>
    </row>
    <row r="12" spans="1:12" s="223" customFormat="1" x14ac:dyDescent="0.2">
      <c r="A12" s="321" t="s">
        <v>1021</v>
      </c>
      <c r="B12" s="321" t="s">
        <v>1030</v>
      </c>
      <c r="C12" s="321" t="s">
        <v>565</v>
      </c>
      <c r="D12" s="321" t="s">
        <v>875</v>
      </c>
      <c r="E12" s="274" t="s">
        <v>496</v>
      </c>
      <c r="F12" s="274" t="s">
        <v>559</v>
      </c>
      <c r="G12" s="321" t="str">
        <f t="shared" si="0"/>
        <v>DealerRegistController</v>
      </c>
      <c r="H12" s="340" t="s">
        <v>1037</v>
      </c>
      <c r="I12" s="321" t="s">
        <v>1047</v>
      </c>
      <c r="J12" s="223" t="s">
        <v>1151</v>
      </c>
      <c r="K12" s="223" t="str">
        <f t="shared" si="1"/>
        <v>/dlr/dlr_02</v>
      </c>
      <c r="L12" s="223" t="s">
        <v>1170</v>
      </c>
    </row>
    <row r="13" spans="1:12" s="223" customFormat="1" x14ac:dyDescent="0.2">
      <c r="A13" s="321" t="s">
        <v>1021</v>
      </c>
      <c r="B13" s="321" t="s">
        <v>1030</v>
      </c>
      <c r="C13" s="321" t="s">
        <v>565</v>
      </c>
      <c r="D13" s="321" t="s">
        <v>875</v>
      </c>
      <c r="E13" s="274" t="s">
        <v>497</v>
      </c>
      <c r="F13" s="274" t="s">
        <v>559</v>
      </c>
      <c r="G13" s="321" t="str">
        <f t="shared" si="0"/>
        <v>DealerRegistController</v>
      </c>
      <c r="H13" s="340" t="s">
        <v>1037</v>
      </c>
      <c r="I13" s="321" t="s">
        <v>1047</v>
      </c>
      <c r="J13" s="223" t="s">
        <v>1152</v>
      </c>
      <c r="K13" s="223" t="str">
        <f t="shared" si="1"/>
        <v>/dlr/dlr_03</v>
      </c>
      <c r="L13" s="223" t="s">
        <v>1171</v>
      </c>
    </row>
    <row r="14" spans="1:12" s="223" customFormat="1" x14ac:dyDescent="0.2">
      <c r="A14" s="321" t="s">
        <v>1021</v>
      </c>
      <c r="B14" s="321" t="s">
        <v>1030</v>
      </c>
      <c r="C14" s="321" t="s">
        <v>566</v>
      </c>
      <c r="D14" s="321" t="s">
        <v>876</v>
      </c>
      <c r="E14" s="274" t="s">
        <v>611</v>
      </c>
      <c r="F14" s="274" t="s">
        <v>559</v>
      </c>
      <c r="G14" s="321" t="str">
        <f t="shared" si="0"/>
        <v>DealerRegistController</v>
      </c>
      <c r="H14" s="340" t="s">
        <v>1037</v>
      </c>
      <c r="I14" s="321" t="s">
        <v>1047</v>
      </c>
      <c r="J14" s="223" t="s">
        <v>1153</v>
      </c>
      <c r="K14" s="223" t="str">
        <f t="shared" si="1"/>
        <v>/dlr/dlr_04</v>
      </c>
      <c r="L14" s="223" t="s">
        <v>1172</v>
      </c>
    </row>
    <row r="15" spans="1:12" s="223" customFormat="1" x14ac:dyDescent="0.2">
      <c r="A15" s="321" t="s">
        <v>1021</v>
      </c>
      <c r="B15" s="321" t="s">
        <v>1030</v>
      </c>
      <c r="C15" s="321" t="s">
        <v>389</v>
      </c>
      <c r="D15" s="321" t="s">
        <v>877</v>
      </c>
      <c r="E15" s="274" t="s">
        <v>501</v>
      </c>
      <c r="F15" s="274" t="s">
        <v>559</v>
      </c>
      <c r="G15" s="321" t="str">
        <f t="shared" si="0"/>
        <v>DealerSearchController</v>
      </c>
      <c r="H15" s="340" t="s">
        <v>1038</v>
      </c>
      <c r="I15" s="321" t="s">
        <v>1047</v>
      </c>
      <c r="J15" s="223" t="s">
        <v>1154</v>
      </c>
      <c r="K15" s="223" t="str">
        <f t="shared" si="1"/>
        <v>/dlr/dlr_05</v>
      </c>
      <c r="L15" s="223" t="s">
        <v>1173</v>
      </c>
    </row>
    <row r="16" spans="1:12" s="223" customFormat="1" x14ac:dyDescent="0.2">
      <c r="A16" s="321" t="s">
        <v>1021</v>
      </c>
      <c r="B16" s="321" t="s">
        <v>1030</v>
      </c>
      <c r="C16" s="321" t="s">
        <v>607</v>
      </c>
      <c r="D16" s="321" t="s">
        <v>878</v>
      </c>
      <c r="E16" s="274" t="s">
        <v>533</v>
      </c>
      <c r="F16" s="274" t="s">
        <v>559</v>
      </c>
      <c r="G16" s="321" t="str">
        <f t="shared" si="0"/>
        <v>DealerSearchController</v>
      </c>
      <c r="H16" s="340" t="s">
        <v>1038</v>
      </c>
      <c r="I16" s="321" t="s">
        <v>1047</v>
      </c>
      <c r="J16" s="223" t="s">
        <v>1155</v>
      </c>
      <c r="K16" s="223" t="str">
        <f t="shared" si="1"/>
        <v>/dlr/dlr_06</v>
      </c>
      <c r="L16" s="223" t="s">
        <v>1174</v>
      </c>
    </row>
    <row r="17" spans="1:12" s="223" customFormat="1" x14ac:dyDescent="0.2">
      <c r="A17" s="321" t="s">
        <v>1022</v>
      </c>
      <c r="B17" s="321" t="s">
        <v>4</v>
      </c>
      <c r="C17" s="321" t="s">
        <v>466</v>
      </c>
      <c r="D17" s="321" t="s">
        <v>1039</v>
      </c>
      <c r="E17" s="274" t="s">
        <v>498</v>
      </c>
      <c r="F17" s="274" t="s">
        <v>559</v>
      </c>
      <c r="G17" s="321" t="str">
        <f t="shared" si="0"/>
        <v>WorkRegistController</v>
      </c>
      <c r="H17" s="340" t="s">
        <v>1040</v>
      </c>
      <c r="I17" s="321" t="s">
        <v>1048</v>
      </c>
      <c r="J17" s="223" t="s">
        <v>1156</v>
      </c>
      <c r="K17" s="223" t="str">
        <f t="shared" si="1"/>
        <v>/wrk/wrk_01_01</v>
      </c>
      <c r="L17" s="223" t="s">
        <v>1175</v>
      </c>
    </row>
    <row r="18" spans="1:12" x14ac:dyDescent="0.2">
      <c r="A18" s="321" t="s">
        <v>1022</v>
      </c>
      <c r="B18" s="321" t="s">
        <v>4</v>
      </c>
      <c r="C18" s="321" t="s">
        <v>466</v>
      </c>
      <c r="D18" s="321" t="s">
        <v>1039</v>
      </c>
      <c r="E18" s="274" t="s">
        <v>499</v>
      </c>
      <c r="F18" s="274" t="s">
        <v>559</v>
      </c>
      <c r="G18" s="321" t="str">
        <f t="shared" si="0"/>
        <v>WorkRegistController</v>
      </c>
      <c r="H18" s="340" t="s">
        <v>1040</v>
      </c>
      <c r="I18" s="321" t="s">
        <v>1048</v>
      </c>
      <c r="J18" s="223" t="s">
        <v>1157</v>
      </c>
      <c r="K18" s="223" t="str">
        <f t="shared" si="1"/>
        <v>/wrk/wrk_01_02</v>
      </c>
      <c r="L18" s="57" t="s">
        <v>1176</v>
      </c>
    </row>
    <row r="19" spans="1:12" x14ac:dyDescent="0.2">
      <c r="A19" s="321" t="s">
        <v>1022</v>
      </c>
      <c r="B19" s="321" t="s">
        <v>4</v>
      </c>
      <c r="C19" s="321" t="s">
        <v>466</v>
      </c>
      <c r="D19" s="321" t="s">
        <v>1039</v>
      </c>
      <c r="E19" s="274" t="s">
        <v>500</v>
      </c>
      <c r="F19" s="274" t="s">
        <v>559</v>
      </c>
      <c r="G19" s="321" t="str">
        <f t="shared" si="0"/>
        <v>WorkRegistController</v>
      </c>
      <c r="H19" s="340" t="s">
        <v>1040</v>
      </c>
      <c r="I19" s="321" t="s">
        <v>1048</v>
      </c>
      <c r="J19" s="223" t="s">
        <v>1158</v>
      </c>
      <c r="K19" s="223" t="str">
        <f t="shared" si="1"/>
        <v>/wrk/wrk_02</v>
      </c>
      <c r="L19" s="57" t="s">
        <v>1177</v>
      </c>
    </row>
    <row r="20" spans="1:12" x14ac:dyDescent="0.2">
      <c r="A20" s="321" t="s">
        <v>1022</v>
      </c>
      <c r="B20" s="321" t="s">
        <v>4</v>
      </c>
      <c r="C20" s="321" t="s">
        <v>567</v>
      </c>
      <c r="D20" s="321" t="s">
        <v>880</v>
      </c>
      <c r="E20" s="274" t="s">
        <v>612</v>
      </c>
      <c r="F20" s="274" t="s">
        <v>559</v>
      </c>
      <c r="G20" s="321" t="str">
        <f t="shared" si="0"/>
        <v>WorkRegistController</v>
      </c>
      <c r="H20" s="340" t="s">
        <v>1040</v>
      </c>
      <c r="I20" s="321" t="s">
        <v>1048</v>
      </c>
      <c r="J20" s="223" t="s">
        <v>1159</v>
      </c>
      <c r="K20" s="223" t="str">
        <f t="shared" si="1"/>
        <v>/wrk/wrk_03</v>
      </c>
      <c r="L20" s="57" t="s">
        <v>1178</v>
      </c>
    </row>
    <row r="21" spans="1:12" x14ac:dyDescent="0.2">
      <c r="A21" s="321" t="s">
        <v>1022</v>
      </c>
      <c r="B21" s="321" t="s">
        <v>4</v>
      </c>
      <c r="C21" s="321" t="s">
        <v>464</v>
      </c>
      <c r="D21" s="321" t="s">
        <v>881</v>
      </c>
      <c r="E21" s="274" t="s">
        <v>469</v>
      </c>
      <c r="F21" s="274" t="s">
        <v>559</v>
      </c>
      <c r="G21" s="321" t="str">
        <f t="shared" si="0"/>
        <v>WorkSearchController</v>
      </c>
      <c r="H21" s="340" t="s">
        <v>1041</v>
      </c>
      <c r="I21" s="321" t="s">
        <v>1048</v>
      </c>
      <c r="J21" s="223" t="s">
        <v>1160</v>
      </c>
      <c r="K21" s="223" t="str">
        <f t="shared" si="1"/>
        <v>/wrk/wrk_04</v>
      </c>
      <c r="L21" s="57" t="s">
        <v>1179</v>
      </c>
    </row>
    <row r="22" spans="1:12" x14ac:dyDescent="0.2">
      <c r="A22" s="321" t="s">
        <v>1022</v>
      </c>
      <c r="B22" s="321" t="s">
        <v>4</v>
      </c>
      <c r="C22" s="321" t="s">
        <v>608</v>
      </c>
      <c r="D22" s="321" t="s">
        <v>882</v>
      </c>
      <c r="E22" s="274" t="s">
        <v>535</v>
      </c>
      <c r="F22" s="274" t="s">
        <v>559</v>
      </c>
      <c r="G22" s="321" t="str">
        <f t="shared" si="0"/>
        <v>WorkSearchController</v>
      </c>
      <c r="H22" s="340" t="s">
        <v>1041</v>
      </c>
      <c r="I22" s="321" t="s">
        <v>1048</v>
      </c>
      <c r="J22" s="223" t="s">
        <v>1161</v>
      </c>
      <c r="K22" s="223" t="str">
        <f t="shared" si="1"/>
        <v>/wrk/wrk_05</v>
      </c>
      <c r="L22" s="57" t="s">
        <v>1180</v>
      </c>
    </row>
    <row r="23" spans="1:12" x14ac:dyDescent="0.2">
      <c r="A23" s="321" t="s">
        <v>1027</v>
      </c>
      <c r="B23" s="321" t="s">
        <v>1032</v>
      </c>
      <c r="C23" s="274" t="s">
        <v>609</v>
      </c>
      <c r="D23" s="274" t="s">
        <v>883</v>
      </c>
      <c r="E23" s="274" t="s">
        <v>557</v>
      </c>
      <c r="F23" s="274" t="s">
        <v>561</v>
      </c>
      <c r="G23" s="321" t="str">
        <f t="shared" si="0"/>
        <v>MapSearchController</v>
      </c>
      <c r="H23" s="341" t="s">
        <v>1042</v>
      </c>
      <c r="I23" s="321" t="s">
        <v>1049</v>
      </c>
      <c r="J23" s="223" t="s">
        <v>1162</v>
      </c>
      <c r="K23" s="223" t="str">
        <f t="shared" si="1"/>
        <v>/mp/mp_01</v>
      </c>
      <c r="L23" s="57" t="s">
        <v>1181</v>
      </c>
    </row>
    <row r="24" spans="1:12" x14ac:dyDescent="0.2">
      <c r="A24" s="321" t="s">
        <v>1022</v>
      </c>
      <c r="B24" s="321" t="s">
        <v>4</v>
      </c>
      <c r="C24" s="274" t="s">
        <v>610</v>
      </c>
      <c r="D24" s="274" t="s">
        <v>884</v>
      </c>
      <c r="E24" s="274" t="s">
        <v>502</v>
      </c>
      <c r="F24" s="274" t="s">
        <v>561</v>
      </c>
      <c r="G24" s="321" t="str">
        <f t="shared" si="0"/>
        <v>CategoriesSearchController</v>
      </c>
      <c r="H24" s="341" t="s">
        <v>1043</v>
      </c>
      <c r="I24" s="321" t="s">
        <v>1048</v>
      </c>
      <c r="J24" s="223" t="s">
        <v>1163</v>
      </c>
      <c r="K24" s="223" t="str">
        <f t="shared" si="1"/>
        <v>/wrk/wrk_01</v>
      </c>
      <c r="L24" s="57" t="s">
        <v>1182</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1184</v>
      </c>
    </row>
    <row r="27" spans="1:12" x14ac:dyDescent="0.2">
      <c r="A27" s="274" t="s">
        <v>666</v>
      </c>
      <c r="B27" s="274"/>
      <c r="C27" s="274" t="s">
        <v>604</v>
      </c>
      <c r="D27" s="274" t="s">
        <v>666</v>
      </c>
      <c r="E27" s="274" t="s">
        <v>504</v>
      </c>
      <c r="F27" s="274" t="s">
        <v>563</v>
      </c>
      <c r="G27" s="274" t="s">
        <v>666</v>
      </c>
      <c r="H27" s="341" t="s">
        <v>666</v>
      </c>
      <c r="I27" s="274" t="s">
        <v>666</v>
      </c>
      <c r="K27" s="223"/>
      <c r="L27" s="57" t="s">
        <v>1185</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G19"/>
  <sheetViews>
    <sheetView topLeftCell="A7" zoomScale="130" zoomScaleNormal="130" workbookViewId="0">
      <selection activeCell="G10" sqref="G10:K10"/>
    </sheetView>
  </sheetViews>
  <sheetFormatPr defaultRowHeight="13" x14ac:dyDescent="0.2"/>
  <sheetData>
    <row r="3" spans="2:7" x14ac:dyDescent="0.2">
      <c r="B3" t="s">
        <v>1301</v>
      </c>
    </row>
    <row r="4" spans="2:7" x14ac:dyDescent="0.2">
      <c r="C4" t="s">
        <v>1302</v>
      </c>
      <c r="G4" t="s">
        <v>1303</v>
      </c>
    </row>
    <row r="5" spans="2:7" x14ac:dyDescent="0.2">
      <c r="C5" t="s">
        <v>869</v>
      </c>
      <c r="G5" t="s">
        <v>1306</v>
      </c>
    </row>
    <row r="6" spans="2:7" x14ac:dyDescent="0.2">
      <c r="C6" t="s">
        <v>1304</v>
      </c>
      <c r="G6" t="s">
        <v>1307</v>
      </c>
    </row>
    <row r="7" spans="2:7" x14ac:dyDescent="0.2">
      <c r="C7" t="s">
        <v>1305</v>
      </c>
      <c r="G7" t="s">
        <v>1308</v>
      </c>
    </row>
    <row r="9" spans="2:7" x14ac:dyDescent="0.2">
      <c r="B9" t="s">
        <v>1301</v>
      </c>
    </row>
    <row r="10" spans="2:7" x14ac:dyDescent="0.2">
      <c r="C10" t="s">
        <v>1302</v>
      </c>
      <c r="G10" t="s">
        <v>1303</v>
      </c>
    </row>
    <row r="11" spans="2:7" x14ac:dyDescent="0.2">
      <c r="C11" t="s">
        <v>1309</v>
      </c>
    </row>
    <row r="12" spans="2:7" x14ac:dyDescent="0.2">
      <c r="D12" t="s">
        <v>1310</v>
      </c>
    </row>
    <row r="13" spans="2:7" x14ac:dyDescent="0.2">
      <c r="D13" t="s">
        <v>1304</v>
      </c>
    </row>
    <row r="14" spans="2:7" x14ac:dyDescent="0.2">
      <c r="D14" t="s">
        <v>1305</v>
      </c>
    </row>
    <row r="17" spans="2:3" x14ac:dyDescent="0.2">
      <c r="B17" t="s">
        <v>1311</v>
      </c>
    </row>
    <row r="18" spans="2:3" x14ac:dyDescent="0.2">
      <c r="C18" t="s">
        <v>509</v>
      </c>
    </row>
    <row r="19" spans="2:3" x14ac:dyDescent="0.2">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I122"/>
  <sheetViews>
    <sheetView showGridLines="0" zoomScale="85" zoomScaleNormal="85" workbookViewId="0">
      <pane ySplit="5" topLeftCell="A12" activePane="bottomLeft" state="frozen"/>
      <selection pane="bottomLeft" activeCell="F41" sqref="F41:Y4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1015</v>
      </c>
    </row>
    <row r="3" spans="2:35" s="324" customFormat="1" ht="39.65" customHeight="1" x14ac:dyDescent="0.2">
      <c r="C3" s="324" t="s">
        <v>1044</v>
      </c>
      <c r="Q3" s="328" t="s">
        <v>560</v>
      </c>
      <c r="R3" s="330"/>
      <c r="S3" s="328" t="s">
        <v>1045</v>
      </c>
      <c r="T3" s="329"/>
      <c r="U3" s="329"/>
      <c r="V3" s="329"/>
      <c r="W3" s="329"/>
      <c r="X3" s="329"/>
      <c r="Y3" s="329"/>
      <c r="Z3" s="329"/>
      <c r="AA3" s="329"/>
      <c r="AB3" s="329"/>
      <c r="AC3" s="330"/>
      <c r="AD3" s="324" t="s">
        <v>120</v>
      </c>
    </row>
    <row r="4" spans="2:35" s="324" customFormat="1" x14ac:dyDescent="0.2">
      <c r="Q4" s="328"/>
      <c r="R4" s="330"/>
      <c r="S4" s="331" t="s">
        <v>1046</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1016</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1017</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866</v>
      </c>
      <c r="F10" s="325"/>
      <c r="G10" s="325"/>
      <c r="H10" s="325"/>
      <c r="I10" s="325"/>
      <c r="J10" s="325"/>
      <c r="K10" s="325"/>
      <c r="L10" s="325"/>
      <c r="M10" s="325"/>
      <c r="N10" s="325"/>
      <c r="O10" s="325"/>
      <c r="P10" s="325"/>
      <c r="S10" s="305" t="s">
        <v>842</v>
      </c>
      <c r="AD10" s="325"/>
      <c r="AE10" s="325"/>
      <c r="AF10" s="325"/>
      <c r="AG10" s="325"/>
      <c r="AH10" s="325"/>
      <c r="AI10" s="325"/>
    </row>
    <row r="11" spans="2:35" x14ac:dyDescent="0.2">
      <c r="C11" s="325"/>
      <c r="D11" s="325"/>
      <c r="E11" s="325"/>
      <c r="F11" s="326" t="s">
        <v>1056</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1019</v>
      </c>
      <c r="F12" s="325"/>
      <c r="G12" s="325"/>
      <c r="H12" s="325"/>
      <c r="I12" s="325"/>
      <c r="J12" s="325"/>
      <c r="K12" s="325"/>
      <c r="L12" s="325"/>
      <c r="M12" s="325"/>
      <c r="N12" s="325"/>
      <c r="O12" s="325"/>
      <c r="P12" s="325"/>
      <c r="S12" s="305" t="s">
        <v>843</v>
      </c>
      <c r="AD12" s="325"/>
      <c r="AE12" s="325"/>
      <c r="AF12" s="325"/>
      <c r="AG12" s="325"/>
      <c r="AH12" s="325"/>
      <c r="AI12" s="325"/>
    </row>
    <row r="13" spans="2:35" x14ac:dyDescent="0.2">
      <c r="C13" s="325"/>
      <c r="D13" s="325"/>
      <c r="E13" s="325"/>
      <c r="F13" s="326" t="s">
        <v>1056</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1021</v>
      </c>
      <c r="F14" s="325"/>
      <c r="G14" s="325"/>
      <c r="H14" s="325"/>
      <c r="I14" s="325"/>
      <c r="J14" s="325"/>
      <c r="K14" s="325"/>
      <c r="L14" s="325"/>
      <c r="M14" s="325"/>
      <c r="N14" s="325"/>
      <c r="O14" s="325"/>
      <c r="P14" s="325"/>
      <c r="S14" s="305" t="s">
        <v>1052</v>
      </c>
      <c r="AD14" s="325"/>
      <c r="AE14" s="325"/>
      <c r="AF14" s="325"/>
      <c r="AG14" s="325"/>
      <c r="AH14" s="325"/>
      <c r="AI14" s="325"/>
    </row>
    <row r="15" spans="2:35" x14ac:dyDescent="0.2">
      <c r="C15" s="325"/>
      <c r="D15" s="325"/>
      <c r="E15" s="325"/>
      <c r="F15" s="326" t="s">
        <v>1053</v>
      </c>
      <c r="G15" s="325"/>
      <c r="H15" s="325"/>
      <c r="I15" s="325"/>
      <c r="J15" s="325"/>
      <c r="K15" s="325"/>
      <c r="L15" s="325"/>
      <c r="M15" s="325"/>
      <c r="N15" s="325"/>
      <c r="O15" s="325"/>
      <c r="P15" s="325"/>
      <c r="AD15" s="325" t="s">
        <v>1057</v>
      </c>
      <c r="AE15" s="325"/>
      <c r="AF15" s="325"/>
      <c r="AG15" s="325"/>
      <c r="AH15" s="325"/>
      <c r="AI15" s="325"/>
    </row>
    <row r="16" spans="2:35" x14ac:dyDescent="0.2">
      <c r="C16" s="325"/>
      <c r="D16" s="325"/>
      <c r="E16" s="325"/>
      <c r="F16" s="326"/>
      <c r="G16" s="325" t="s">
        <v>1062</v>
      </c>
      <c r="H16" s="325"/>
      <c r="I16" s="325"/>
      <c r="J16" s="325"/>
      <c r="K16" s="325"/>
      <c r="L16" s="325"/>
      <c r="M16" s="325"/>
      <c r="N16" s="325"/>
      <c r="O16" s="325"/>
      <c r="P16" s="325"/>
      <c r="Q16" s="305" t="s">
        <v>972</v>
      </c>
      <c r="AD16" s="325"/>
      <c r="AE16" s="325"/>
      <c r="AF16" s="325"/>
      <c r="AG16" s="325"/>
      <c r="AH16" s="325"/>
      <c r="AI16" s="325"/>
    </row>
    <row r="17" spans="3:35" x14ac:dyDescent="0.2">
      <c r="C17" s="325"/>
      <c r="D17" s="325"/>
      <c r="E17" s="325"/>
      <c r="F17" s="326"/>
      <c r="G17" s="325" t="s">
        <v>1063</v>
      </c>
      <c r="H17" s="325"/>
      <c r="I17" s="325"/>
      <c r="J17" s="325"/>
      <c r="K17" s="325"/>
      <c r="L17" s="325"/>
      <c r="M17" s="325"/>
      <c r="N17" s="325"/>
      <c r="O17" s="325"/>
      <c r="P17" s="325"/>
      <c r="Q17" s="305" t="s">
        <v>972</v>
      </c>
      <c r="AD17" s="325"/>
      <c r="AE17" s="325"/>
      <c r="AF17" s="325"/>
      <c r="AG17" s="325"/>
      <c r="AH17" s="325"/>
      <c r="AI17" s="325"/>
    </row>
    <row r="18" spans="3:35" x14ac:dyDescent="0.2">
      <c r="C18" s="325"/>
      <c r="D18" s="325"/>
      <c r="E18" s="325"/>
      <c r="F18" s="326"/>
      <c r="G18" s="325" t="s">
        <v>1061</v>
      </c>
      <c r="H18" s="325"/>
      <c r="I18" s="325"/>
      <c r="J18" s="325"/>
      <c r="K18" s="325"/>
      <c r="L18" s="325"/>
      <c r="M18" s="325"/>
      <c r="N18" s="325"/>
      <c r="O18" s="325"/>
      <c r="P18" s="325"/>
      <c r="AD18" s="325" t="s">
        <v>1075</v>
      </c>
      <c r="AE18" s="325"/>
      <c r="AF18" s="325"/>
      <c r="AG18" s="325"/>
      <c r="AH18" s="325"/>
      <c r="AI18" s="325"/>
    </row>
    <row r="19" spans="3:35" x14ac:dyDescent="0.2">
      <c r="C19" s="325"/>
      <c r="D19" s="325"/>
      <c r="E19" s="325"/>
      <c r="F19" s="326"/>
      <c r="G19" s="325"/>
      <c r="H19" s="325" t="s">
        <v>1064</v>
      </c>
      <c r="I19" s="325"/>
      <c r="J19" s="325"/>
      <c r="K19" s="325"/>
      <c r="L19" s="325"/>
      <c r="M19" s="325"/>
      <c r="N19" s="325"/>
      <c r="O19" s="325"/>
      <c r="P19" s="325"/>
      <c r="Q19" s="305" t="s">
        <v>972</v>
      </c>
      <c r="AD19" s="325"/>
      <c r="AE19" s="325"/>
      <c r="AF19" s="325"/>
      <c r="AG19" s="325"/>
      <c r="AH19" s="325"/>
      <c r="AI19" s="325"/>
    </row>
    <row r="20" spans="3:35" x14ac:dyDescent="0.2">
      <c r="C20" s="325"/>
      <c r="D20" s="325"/>
      <c r="E20" s="325"/>
      <c r="F20" s="326"/>
      <c r="G20" s="325"/>
      <c r="H20" s="325" t="s">
        <v>1065</v>
      </c>
      <c r="I20" s="325"/>
      <c r="J20" s="325"/>
      <c r="K20" s="325"/>
      <c r="L20" s="325"/>
      <c r="M20" s="325"/>
      <c r="N20" s="325"/>
      <c r="O20" s="325"/>
      <c r="P20" s="325"/>
      <c r="Q20" s="305" t="s">
        <v>972</v>
      </c>
      <c r="AD20" s="325"/>
      <c r="AE20" s="325"/>
      <c r="AF20" s="325"/>
      <c r="AG20" s="325"/>
      <c r="AH20" s="325"/>
      <c r="AI20" s="325"/>
    </row>
    <row r="21" spans="3:35" x14ac:dyDescent="0.2">
      <c r="C21" s="325"/>
      <c r="D21" s="325"/>
      <c r="E21" s="325"/>
      <c r="F21" s="326" t="s">
        <v>1054</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1066</v>
      </c>
      <c r="H22" s="325"/>
      <c r="I22" s="325"/>
      <c r="J22" s="325"/>
      <c r="K22" s="325"/>
      <c r="L22" s="325"/>
      <c r="M22" s="325"/>
      <c r="N22" s="325"/>
      <c r="O22" s="325"/>
      <c r="P22" s="325"/>
      <c r="Q22" s="305" t="s">
        <v>894</v>
      </c>
      <c r="AD22" s="325"/>
      <c r="AE22" s="325"/>
      <c r="AF22" s="325"/>
      <c r="AG22" s="325"/>
      <c r="AH22" s="325"/>
      <c r="AI22" s="325"/>
    </row>
    <row r="23" spans="3:35" x14ac:dyDescent="0.2">
      <c r="C23" s="325"/>
      <c r="D23" s="325"/>
      <c r="E23" s="325"/>
      <c r="F23" s="326"/>
      <c r="G23" s="325" t="s">
        <v>1060</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1067</v>
      </c>
      <c r="I24" s="325"/>
      <c r="J24" s="325"/>
      <c r="K24" s="325"/>
      <c r="L24" s="325"/>
      <c r="M24" s="325"/>
      <c r="N24" s="325"/>
      <c r="O24" s="325"/>
      <c r="P24" s="325"/>
      <c r="Q24" s="305" t="s">
        <v>972</v>
      </c>
      <c r="AD24" s="325"/>
      <c r="AE24" s="325"/>
      <c r="AF24" s="325"/>
      <c r="AG24" s="325"/>
      <c r="AH24" s="325"/>
      <c r="AI24" s="325"/>
    </row>
    <row r="25" spans="3:35" x14ac:dyDescent="0.2">
      <c r="C25" s="325"/>
      <c r="D25" s="325"/>
      <c r="E25" s="325"/>
      <c r="F25" s="326"/>
      <c r="G25" s="325" t="s">
        <v>1199</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1200</v>
      </c>
      <c r="I26" s="325"/>
      <c r="J26" s="325"/>
      <c r="K26" s="325"/>
      <c r="L26" s="325"/>
      <c r="M26" s="325"/>
      <c r="N26" s="325"/>
      <c r="O26" s="325"/>
      <c r="P26" s="325"/>
      <c r="Q26" s="305" t="s">
        <v>1201</v>
      </c>
      <c r="AD26" s="325"/>
      <c r="AE26" s="325"/>
      <c r="AF26" s="325"/>
      <c r="AG26" s="325"/>
      <c r="AH26" s="325"/>
      <c r="AI26" s="325"/>
    </row>
    <row r="27" spans="3:35" x14ac:dyDescent="0.2">
      <c r="E27" s="325"/>
      <c r="F27" s="326" t="s">
        <v>1055</v>
      </c>
      <c r="G27" s="325"/>
      <c r="H27" s="325"/>
      <c r="I27" s="325"/>
      <c r="J27" s="325"/>
    </row>
    <row r="28" spans="3:35" x14ac:dyDescent="0.2">
      <c r="E28" s="325"/>
      <c r="F28" s="326"/>
      <c r="G28" s="325" t="s">
        <v>1058</v>
      </c>
      <c r="H28" s="325"/>
      <c r="I28" s="325"/>
      <c r="J28" s="325"/>
    </row>
    <row r="29" spans="3:35" x14ac:dyDescent="0.2">
      <c r="E29" s="325"/>
      <c r="F29" s="326"/>
      <c r="G29" s="325"/>
      <c r="H29" s="325" t="s">
        <v>1068</v>
      </c>
      <c r="I29" s="325"/>
      <c r="J29" s="325"/>
      <c r="Q29" s="305" t="s">
        <v>894</v>
      </c>
    </row>
    <row r="30" spans="3:35" x14ac:dyDescent="0.2">
      <c r="E30" s="325"/>
      <c r="F30" s="326"/>
      <c r="G30" s="325" t="s">
        <v>1059</v>
      </c>
      <c r="H30" s="325"/>
      <c r="I30" s="325"/>
      <c r="J30" s="325"/>
    </row>
    <row r="31" spans="3:35" x14ac:dyDescent="0.2">
      <c r="E31" s="325"/>
      <c r="F31" s="326"/>
      <c r="G31" s="325"/>
      <c r="H31" s="325" t="s">
        <v>1069</v>
      </c>
      <c r="I31" s="325"/>
      <c r="J31" s="325"/>
      <c r="Q31" s="305" t="s">
        <v>972</v>
      </c>
    </row>
    <row r="32" spans="3:35" x14ac:dyDescent="0.2">
      <c r="E32" s="325"/>
      <c r="F32" s="326"/>
      <c r="G32" s="325"/>
      <c r="H32" s="325"/>
      <c r="I32" s="325"/>
      <c r="J32" s="325"/>
    </row>
    <row r="33" spans="5:30" x14ac:dyDescent="0.2">
      <c r="E33" s="325" t="s">
        <v>1022</v>
      </c>
      <c r="F33" s="325"/>
      <c r="G33" s="325"/>
      <c r="H33" s="325"/>
      <c r="I33" s="325"/>
      <c r="J33" s="325"/>
      <c r="S33" s="305" t="s">
        <v>4</v>
      </c>
    </row>
    <row r="34" spans="5:30" x14ac:dyDescent="0.2">
      <c r="E34" s="325"/>
      <c r="F34" s="326" t="s">
        <v>1056</v>
      </c>
      <c r="G34" s="325"/>
      <c r="H34" s="325"/>
      <c r="I34" s="325"/>
      <c r="J34" s="325"/>
    </row>
    <row r="35" spans="5:30" s="247" customFormat="1" x14ac:dyDescent="0.2">
      <c r="E35" s="335" t="s">
        <v>1076</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1056</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1020</v>
      </c>
      <c r="F39" s="325"/>
      <c r="G39" s="325"/>
      <c r="H39" s="325"/>
      <c r="I39" s="325"/>
      <c r="J39" s="325"/>
      <c r="AD39" t="s">
        <v>1071</v>
      </c>
    </row>
    <row r="40" spans="5:30" x14ac:dyDescent="0.2">
      <c r="E40" s="325"/>
      <c r="F40" s="338" t="s">
        <v>1056</v>
      </c>
      <c r="G40" s="325"/>
      <c r="H40" s="325"/>
      <c r="I40" s="325"/>
      <c r="J40" s="325"/>
      <c r="AD40" t="s">
        <v>1072</v>
      </c>
    </row>
    <row r="41" spans="5:30" x14ac:dyDescent="0.2">
      <c r="E41" s="325"/>
      <c r="F41" s="325" t="s">
        <v>1018</v>
      </c>
      <c r="G41" s="325"/>
      <c r="H41" s="325"/>
      <c r="I41" s="325"/>
      <c r="J41" s="325"/>
      <c r="S41" t="s">
        <v>1074</v>
      </c>
    </row>
    <row r="42" spans="5:30" x14ac:dyDescent="0.2">
      <c r="E42" s="325"/>
      <c r="F42" s="325"/>
      <c r="G42" s="325" t="s">
        <v>1070</v>
      </c>
      <c r="H42" s="325"/>
      <c r="I42" s="325"/>
      <c r="J42" s="325"/>
      <c r="S42"/>
    </row>
    <row r="43" spans="5:30" x14ac:dyDescent="0.2">
      <c r="E43" s="325"/>
      <c r="F43" s="325" t="s">
        <v>912</v>
      </c>
      <c r="G43" s="325"/>
      <c r="H43" s="325"/>
      <c r="I43" s="325"/>
      <c r="J43" s="325"/>
      <c r="S43" t="s">
        <v>1073</v>
      </c>
    </row>
    <row r="44" spans="5:30" x14ac:dyDescent="0.2">
      <c r="E44" s="325"/>
      <c r="F44" s="325"/>
      <c r="G44" s="325"/>
      <c r="H44" s="325"/>
      <c r="I44" s="325"/>
      <c r="J44" s="325"/>
    </row>
    <row r="45" spans="5:30" x14ac:dyDescent="0.2">
      <c r="E45" s="325"/>
      <c r="F45" s="325" t="s">
        <v>1078</v>
      </c>
      <c r="G45" s="325"/>
      <c r="H45" s="325"/>
      <c r="I45" s="325"/>
      <c r="J45" s="325"/>
    </row>
    <row r="46" spans="5:30" x14ac:dyDescent="0.2">
      <c r="E46" s="325"/>
      <c r="F46" s="325"/>
      <c r="G46" s="325" t="s">
        <v>1079</v>
      </c>
      <c r="H46" s="325"/>
      <c r="I46" s="325"/>
      <c r="J46" s="325"/>
      <c r="S46" t="s">
        <v>1081</v>
      </c>
      <c r="AD46" t="s">
        <v>1082</v>
      </c>
    </row>
    <row r="47" spans="5:30" x14ac:dyDescent="0.2">
      <c r="E47" s="325"/>
      <c r="F47" s="325"/>
      <c r="G47" s="325" t="s">
        <v>1080</v>
      </c>
      <c r="H47" s="325"/>
      <c r="I47" s="325"/>
      <c r="J47" s="325"/>
      <c r="S47" t="s">
        <v>1083</v>
      </c>
    </row>
    <row r="48" spans="5:30" x14ac:dyDescent="0.2">
      <c r="E48" s="325"/>
      <c r="F48" s="325" t="s">
        <v>1245</v>
      </c>
      <c r="G48" s="325"/>
      <c r="H48" s="325"/>
      <c r="I48" s="325"/>
      <c r="J48" s="325"/>
      <c r="S48" s="305" t="s">
        <v>1246</v>
      </c>
    </row>
    <row r="49" spans="3:29" x14ac:dyDescent="0.2">
      <c r="E49" s="325"/>
      <c r="F49" s="325"/>
      <c r="G49" s="325"/>
      <c r="H49" s="325"/>
      <c r="I49" s="325"/>
      <c r="J49" s="325"/>
    </row>
    <row r="50" spans="3:29" x14ac:dyDescent="0.2">
      <c r="C50" s="337" t="s">
        <v>1077</v>
      </c>
      <c r="D50" s="337"/>
      <c r="E50" s="337"/>
      <c r="F50" s="337"/>
      <c r="G50" s="337"/>
      <c r="H50" s="337"/>
      <c r="I50" s="337"/>
      <c r="J50" s="337"/>
      <c r="K50" s="337"/>
      <c r="L50" s="337"/>
      <c r="M50" s="337"/>
      <c r="N50" s="337"/>
      <c r="O50" s="337"/>
      <c r="P50" s="337"/>
    </row>
    <row r="51" spans="3:29" x14ac:dyDescent="0.2">
      <c r="D51" s="325" t="s">
        <v>1017</v>
      </c>
      <c r="E51" s="325"/>
      <c r="F51" s="325"/>
      <c r="G51" s="325"/>
      <c r="H51" s="325"/>
      <c r="I51" s="325"/>
      <c r="J51" s="325"/>
    </row>
    <row r="52" spans="3:29" x14ac:dyDescent="0.2">
      <c r="D52" s="325"/>
      <c r="E52" s="322" t="s">
        <v>866</v>
      </c>
      <c r="F52" s="325"/>
      <c r="G52" s="325"/>
      <c r="H52" s="325"/>
      <c r="I52" s="325"/>
      <c r="J52" s="325"/>
    </row>
    <row r="53" spans="3:29" x14ac:dyDescent="0.2">
      <c r="D53" s="325"/>
      <c r="E53" s="322"/>
      <c r="F53" s="325" t="s">
        <v>1202</v>
      </c>
      <c r="G53" s="325"/>
      <c r="H53" s="325"/>
      <c r="I53" s="325"/>
      <c r="J53" s="325"/>
    </row>
    <row r="54" spans="3:29" x14ac:dyDescent="0.2">
      <c r="D54" s="325"/>
      <c r="E54" s="322"/>
      <c r="F54" s="325"/>
      <c r="G54" s="325" t="s">
        <v>1203</v>
      </c>
      <c r="H54" s="325"/>
      <c r="I54" s="325"/>
      <c r="J54" s="325"/>
      <c r="Q54" s="305" t="s">
        <v>1205</v>
      </c>
      <c r="S54" s="305" t="s">
        <v>1086</v>
      </c>
    </row>
    <row r="55" spans="3:29" x14ac:dyDescent="0.2">
      <c r="E55" s="325" t="s">
        <v>1019</v>
      </c>
      <c r="F55" s="325"/>
      <c r="G55" s="325"/>
      <c r="H55" s="325"/>
      <c r="I55" s="325"/>
      <c r="J55" s="325"/>
    </row>
    <row r="56" spans="3:29" x14ac:dyDescent="0.2">
      <c r="E56" s="325"/>
      <c r="F56" s="325" t="s">
        <v>1204</v>
      </c>
      <c r="G56" s="325"/>
      <c r="H56" s="325"/>
      <c r="I56" s="325"/>
      <c r="J56" s="325"/>
      <c r="Q56" s="305" t="s">
        <v>1205</v>
      </c>
      <c r="S56" s="305" t="s">
        <v>1087</v>
      </c>
    </row>
    <row r="57" spans="3:29" x14ac:dyDescent="0.2">
      <c r="E57" s="325" t="s">
        <v>1021</v>
      </c>
      <c r="F57" s="325"/>
      <c r="G57" s="325"/>
      <c r="H57" s="325"/>
      <c r="I57" s="325"/>
      <c r="J57" s="325"/>
    </row>
    <row r="58" spans="3:29" x14ac:dyDescent="0.2">
      <c r="D58" s="325"/>
      <c r="E58" s="322"/>
      <c r="F58" s="325" t="s">
        <v>1202</v>
      </c>
      <c r="G58" s="325"/>
      <c r="H58" s="325"/>
      <c r="I58" s="325"/>
      <c r="J58" s="325"/>
    </row>
    <row r="59" spans="3:29" x14ac:dyDescent="0.2">
      <c r="D59" s="325"/>
      <c r="E59" s="322"/>
      <c r="F59" s="325"/>
      <c r="G59" s="325" t="s">
        <v>1203</v>
      </c>
      <c r="H59" s="325"/>
      <c r="I59" s="325"/>
      <c r="J59" s="325"/>
      <c r="S59" s="305" t="s">
        <v>1087</v>
      </c>
    </row>
    <row r="60" spans="3:29" x14ac:dyDescent="0.2">
      <c r="D60" s="325"/>
      <c r="E60" s="325"/>
      <c r="F60" s="325"/>
      <c r="G60" s="325"/>
      <c r="H60" s="325" t="s">
        <v>1092</v>
      </c>
      <c r="I60" s="325"/>
      <c r="J60" s="325"/>
      <c r="Q60" s="305" t="s">
        <v>1205</v>
      </c>
    </row>
    <row r="61" spans="3:29" x14ac:dyDescent="0.2">
      <c r="D61" s="325"/>
      <c r="E61" s="325"/>
      <c r="F61" s="325"/>
      <c r="G61" s="325"/>
      <c r="H61" s="325"/>
      <c r="I61" s="325"/>
      <c r="J61" s="325"/>
    </row>
    <row r="62" spans="3:29" s="352" customFormat="1" x14ac:dyDescent="0.2">
      <c r="D62" s="352" t="s">
        <v>1055</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866</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1058</v>
      </c>
      <c r="G64" s="353"/>
      <c r="H64" s="353"/>
      <c r="I64" s="353"/>
      <c r="J64" s="353"/>
      <c r="Q64" s="354"/>
      <c r="R64" s="355"/>
      <c r="S64" s="354" t="s">
        <v>1086</v>
      </c>
      <c r="T64" s="353"/>
      <c r="U64" s="353"/>
      <c r="V64" s="353"/>
      <c r="W64" s="353"/>
      <c r="X64" s="353"/>
      <c r="Y64" s="353"/>
      <c r="Z64" s="353"/>
      <c r="AA64" s="353"/>
      <c r="AB64" s="353"/>
      <c r="AC64" s="355"/>
    </row>
    <row r="65" spans="4:29" s="352" customFormat="1" x14ac:dyDescent="0.2">
      <c r="E65" s="353" t="s">
        <v>1019</v>
      </c>
      <c r="F65" s="353"/>
      <c r="G65" s="353"/>
      <c r="H65" s="353"/>
      <c r="I65" s="353"/>
      <c r="J65" s="353"/>
      <c r="Q65" s="354"/>
      <c r="R65" s="355"/>
      <c r="S65" s="354" t="s">
        <v>1087</v>
      </c>
      <c r="T65" s="353"/>
      <c r="U65" s="353"/>
      <c r="V65" s="353"/>
      <c r="W65" s="353"/>
      <c r="X65" s="353"/>
      <c r="Y65" s="353"/>
      <c r="Z65" s="353"/>
      <c r="AA65" s="353"/>
      <c r="AB65" s="353"/>
      <c r="AC65" s="355"/>
    </row>
    <row r="66" spans="4:29" s="352" customFormat="1" x14ac:dyDescent="0.2">
      <c r="E66" s="353"/>
      <c r="F66" s="353" t="s">
        <v>1058</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1021</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1058</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1092</v>
      </c>
      <c r="H69" s="353"/>
      <c r="I69" s="353"/>
      <c r="J69" s="353"/>
      <c r="Q69" s="354" t="s">
        <v>1093</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1084</v>
      </c>
      <c r="E71" s="325"/>
      <c r="F71" s="325"/>
      <c r="G71" s="325"/>
      <c r="H71" s="325"/>
      <c r="I71" s="325"/>
      <c r="J71" s="325"/>
    </row>
    <row r="72" spans="4:29" x14ac:dyDescent="0.2">
      <c r="E72" s="325"/>
      <c r="F72" s="325"/>
      <c r="G72" s="325"/>
      <c r="H72" s="325"/>
      <c r="I72" s="325"/>
      <c r="J72" s="325"/>
      <c r="Q72" s="305" t="s">
        <v>1094</v>
      </c>
      <c r="S72" s="305" t="s">
        <v>1088</v>
      </c>
    </row>
    <row r="73" spans="4:29" x14ac:dyDescent="0.2">
      <c r="D73" t="s">
        <v>1085</v>
      </c>
      <c r="E73" s="325"/>
      <c r="F73" s="325"/>
      <c r="G73" s="325"/>
      <c r="H73" s="325"/>
      <c r="I73" s="325"/>
      <c r="J73" s="325"/>
    </row>
    <row r="74" spans="4:29" x14ac:dyDescent="0.2">
      <c r="E74" s="325"/>
      <c r="F74" s="325"/>
      <c r="G74" s="325"/>
      <c r="H74" s="325"/>
      <c r="I74" s="325"/>
      <c r="J74" s="325"/>
      <c r="Q74" s="305" t="s">
        <v>1094</v>
      </c>
      <c r="S74" s="305" t="s">
        <v>1089</v>
      </c>
    </row>
    <row r="75" spans="4:29" x14ac:dyDescent="0.2">
      <c r="E75" s="325"/>
      <c r="F75" s="325"/>
      <c r="G75" s="325"/>
      <c r="H75" s="325"/>
      <c r="I75" s="325"/>
      <c r="J75" s="325"/>
    </row>
    <row r="76" spans="4:29" x14ac:dyDescent="0.2">
      <c r="D76" t="s">
        <v>1090</v>
      </c>
      <c r="E76" s="325"/>
      <c r="F76" s="325"/>
      <c r="G76" s="325"/>
      <c r="H76" s="325"/>
      <c r="I76" s="325"/>
      <c r="J76" s="325"/>
    </row>
    <row r="77" spans="4:29" x14ac:dyDescent="0.2">
      <c r="E77" s="325"/>
      <c r="F77" s="325"/>
      <c r="G77" s="325"/>
      <c r="H77" s="325"/>
      <c r="I77" s="325"/>
      <c r="J77" s="325"/>
      <c r="Q77" s="305" t="s">
        <v>1093</v>
      </c>
      <c r="S77" s="305" t="s">
        <v>1091</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1095</v>
      </c>
      <c r="D81" s="337"/>
      <c r="E81" s="337"/>
      <c r="F81" s="337"/>
      <c r="G81" s="337"/>
      <c r="H81" s="337"/>
      <c r="I81" s="337"/>
      <c r="J81" s="337"/>
      <c r="K81" s="337"/>
      <c r="L81" s="337"/>
      <c r="M81" s="337"/>
      <c r="N81" s="337"/>
      <c r="O81" s="337"/>
      <c r="P81" s="337"/>
      <c r="Q81" s="305" t="s">
        <v>1096</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1097</v>
      </c>
      <c r="D84" s="337"/>
      <c r="E84" s="337"/>
      <c r="F84" s="337"/>
      <c r="G84" s="337"/>
      <c r="H84" s="337"/>
      <c r="I84" s="337"/>
      <c r="J84" s="337"/>
      <c r="K84" s="337"/>
      <c r="L84" s="337"/>
      <c r="M84" s="337"/>
      <c r="N84" s="337"/>
      <c r="O84" s="337"/>
      <c r="P84" s="337"/>
      <c r="Q84" s="305" t="s">
        <v>1096</v>
      </c>
    </row>
    <row r="85" spans="3:19" x14ac:dyDescent="0.2">
      <c r="E85" s="325"/>
      <c r="F85" s="325"/>
      <c r="G85" s="325"/>
      <c r="H85" s="325"/>
      <c r="I85" s="325"/>
      <c r="J85" s="325"/>
    </row>
    <row r="86" spans="3:19" x14ac:dyDescent="0.2">
      <c r="D86" t="s">
        <v>1098</v>
      </c>
      <c r="E86" s="325"/>
      <c r="F86" s="325"/>
      <c r="G86" s="325"/>
      <c r="H86" s="325"/>
      <c r="I86" s="325"/>
      <c r="J86" s="325"/>
    </row>
    <row r="87" spans="3:19" x14ac:dyDescent="0.2">
      <c r="E87" s="325" t="s">
        <v>1099</v>
      </c>
      <c r="F87" s="325"/>
      <c r="G87" s="325"/>
      <c r="H87" s="325"/>
      <c r="I87" s="325"/>
      <c r="J87" s="325"/>
      <c r="S87" s="305" t="s">
        <v>1106</v>
      </c>
    </row>
    <row r="88" spans="3:19" x14ac:dyDescent="0.2">
      <c r="E88" s="325" t="s">
        <v>1100</v>
      </c>
      <c r="F88" s="325"/>
      <c r="G88" s="325"/>
      <c r="H88" s="325"/>
      <c r="I88" s="325"/>
      <c r="J88" s="325"/>
    </row>
    <row r="89" spans="3:19" x14ac:dyDescent="0.2">
      <c r="E89" s="325" t="s">
        <v>912</v>
      </c>
      <c r="F89" s="325"/>
      <c r="G89" s="325"/>
      <c r="H89" s="325"/>
      <c r="I89" s="325"/>
      <c r="J89" s="325"/>
    </row>
    <row r="90" spans="3:19" x14ac:dyDescent="0.2">
      <c r="E90" s="325" t="s">
        <v>1101</v>
      </c>
      <c r="F90" s="325"/>
      <c r="G90" s="325"/>
      <c r="H90" s="325"/>
      <c r="I90" s="325"/>
      <c r="J90" s="325"/>
      <c r="S90" s="305" t="s">
        <v>1106</v>
      </c>
    </row>
    <row r="91" spans="3:19" x14ac:dyDescent="0.2">
      <c r="E91" s="325" t="s">
        <v>1102</v>
      </c>
      <c r="F91" s="325"/>
      <c r="G91" s="325"/>
      <c r="H91" s="325"/>
      <c r="I91" s="325"/>
      <c r="J91" s="325"/>
    </row>
    <row r="92" spans="3:19" x14ac:dyDescent="0.2">
      <c r="E92" s="325" t="s">
        <v>1103</v>
      </c>
      <c r="F92" s="325"/>
      <c r="G92" s="325"/>
      <c r="H92" s="325"/>
      <c r="I92" s="325"/>
      <c r="J92" s="325"/>
    </row>
    <row r="93" spans="3:19" x14ac:dyDescent="0.2">
      <c r="E93" s="325"/>
      <c r="F93" s="325" t="s">
        <v>1142</v>
      </c>
      <c r="G93" s="325"/>
      <c r="H93" s="325"/>
      <c r="I93" s="325"/>
      <c r="J93" s="325"/>
      <c r="S93" s="305" t="s">
        <v>1145</v>
      </c>
    </row>
    <row r="94" spans="3:19" x14ac:dyDescent="0.2">
      <c r="E94" s="325"/>
      <c r="F94" s="325" t="s">
        <v>1143</v>
      </c>
      <c r="G94" s="325"/>
      <c r="H94" s="325"/>
      <c r="I94" s="325"/>
      <c r="J94" s="325"/>
      <c r="S94" s="305" t="s">
        <v>1144</v>
      </c>
    </row>
    <row r="95" spans="3:19" x14ac:dyDescent="0.2">
      <c r="E95" s="325" t="s">
        <v>1104</v>
      </c>
      <c r="F95" s="325"/>
      <c r="G95" s="325"/>
      <c r="H95" s="325"/>
      <c r="I95" s="325"/>
      <c r="J95" s="325"/>
      <c r="Q95" s="305" t="s">
        <v>1093</v>
      </c>
    </row>
    <row r="96" spans="3:19" x14ac:dyDescent="0.2">
      <c r="E96" s="325" t="s">
        <v>1105</v>
      </c>
      <c r="F96" s="325"/>
      <c r="G96" s="325"/>
      <c r="H96" s="325"/>
      <c r="I96" s="325"/>
      <c r="J96" s="325"/>
      <c r="Q96" s="305" t="s">
        <v>1093</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1011</v>
      </c>
    </row>
    <row r="2" spans="2:12" x14ac:dyDescent="0.2">
      <c r="C2" s="123" t="s">
        <v>560</v>
      </c>
      <c r="D2" t="s">
        <v>889</v>
      </c>
    </row>
    <row r="3" spans="2:12" x14ac:dyDescent="0.2">
      <c r="C3" s="123" t="s">
        <v>841</v>
      </c>
      <c r="D3" t="s">
        <v>890</v>
      </c>
    </row>
    <row r="4" spans="2:12" x14ac:dyDescent="0.2">
      <c r="C4" s="123" t="s">
        <v>888</v>
      </c>
      <c r="D4" t="s">
        <v>897</v>
      </c>
    </row>
    <row r="6" spans="2:12" ht="44.25" customHeight="1" x14ac:dyDescent="0.2">
      <c r="B6" s="300" t="s">
        <v>861</v>
      </c>
      <c r="C6" s="299" t="s">
        <v>560</v>
      </c>
      <c r="D6" s="299" t="s">
        <v>841</v>
      </c>
      <c r="E6" s="299" t="s">
        <v>888</v>
      </c>
      <c r="F6" s="299" t="s">
        <v>862</v>
      </c>
      <c r="G6" s="300" t="s">
        <v>598</v>
      </c>
      <c r="H6" s="298" t="s">
        <v>887</v>
      </c>
      <c r="I6" s="299" t="s">
        <v>887</v>
      </c>
    </row>
    <row r="7" spans="2:12" x14ac:dyDescent="0.2">
      <c r="B7" s="229">
        <v>1</v>
      </c>
      <c r="C7" s="364" t="s">
        <v>893</v>
      </c>
      <c r="D7" s="358" t="s">
        <v>891</v>
      </c>
      <c r="E7" s="357">
        <v>1</v>
      </c>
      <c r="F7" s="357" t="s">
        <v>898</v>
      </c>
      <c r="G7" s="229" t="s">
        <v>892</v>
      </c>
      <c r="H7" s="298" t="str">
        <f>IF($C7&lt;&gt;"", "wfs.msg."&amp;$C7&amp;"."&amp;$D7&amp;$E7,"")</f>
        <v>wfs.msg.e.cmmn1</v>
      </c>
      <c r="I7" s="301" t="str">
        <f>IF($H7&lt;&gt;"",$H7&amp;"="&amp;$F7,"")</f>
        <v>wfs.msg.e.cmmn1={0} に成功しました</v>
      </c>
      <c r="K7" s="322" t="s">
        <v>1232</v>
      </c>
      <c r="L7" t="str">
        <f>IF(K7=H7,"same","diff")</f>
        <v>same</v>
      </c>
    </row>
    <row r="8" spans="2:12" x14ac:dyDescent="0.2">
      <c r="B8" s="229">
        <f>B7+1</f>
        <v>2</v>
      </c>
      <c r="C8" s="364" t="s">
        <v>893</v>
      </c>
      <c r="D8" s="358" t="s">
        <v>865</v>
      </c>
      <c r="E8" s="357">
        <v>2</v>
      </c>
      <c r="F8" s="357" t="s">
        <v>899</v>
      </c>
      <c r="G8" s="229" t="s">
        <v>892</v>
      </c>
      <c r="H8" s="298" t="str">
        <f t="shared" ref="H8:H25" si="0">IF($C8&lt;&gt;"", "wfs.msg."&amp;$C8&amp;"."&amp;$D8&amp;$E8,"")</f>
        <v>wfs.msg.e.cmmn2</v>
      </c>
      <c r="I8" s="301" t="str">
        <f t="shared" ref="I8:I25" si="1">IF($H8&lt;&gt;"",$H8&amp;"="&amp;$F8,"")</f>
        <v>wfs.msg.e.cmmn2={0} に失敗しました</v>
      </c>
      <c r="K8" s="322" t="s">
        <v>1233</v>
      </c>
      <c r="L8" t="str">
        <f t="shared" ref="L8:L12" si="2">IF(K8=H8,"same","diff")</f>
        <v>same</v>
      </c>
    </row>
    <row r="9" spans="2:12" x14ac:dyDescent="0.2">
      <c r="B9" s="229">
        <f>B8+1</f>
        <v>3</v>
      </c>
      <c r="C9" s="364" t="s">
        <v>893</v>
      </c>
      <c r="D9" s="358" t="s">
        <v>863</v>
      </c>
      <c r="E9" s="357">
        <v>1</v>
      </c>
      <c r="F9" s="357" t="s">
        <v>906</v>
      </c>
      <c r="G9" s="229"/>
      <c r="H9" s="298" t="str">
        <f t="shared" si="0"/>
        <v>wfs.msg.e.accnt1</v>
      </c>
      <c r="I9" s="301" t="str">
        <f t="shared" si="1"/>
        <v>wfs.msg.e.accnt1=アカウント情報はすでに登録されています。</v>
      </c>
      <c r="K9" t="s">
        <v>1234</v>
      </c>
      <c r="L9" t="str">
        <f t="shared" si="2"/>
        <v>same</v>
      </c>
    </row>
    <row r="10" spans="2:12" x14ac:dyDescent="0.2">
      <c r="B10" s="229">
        <f t="shared" ref="B10:B25" si="3">B9+1</f>
        <v>4</v>
      </c>
      <c r="C10" s="364" t="s">
        <v>1009</v>
      </c>
      <c r="D10" s="358" t="s">
        <v>1010</v>
      </c>
      <c r="E10" s="357">
        <v>3</v>
      </c>
      <c r="F10" s="357" t="s">
        <v>1014</v>
      </c>
      <c r="G10" s="229" t="s">
        <v>892</v>
      </c>
      <c r="H10" s="298" t="str">
        <f t="shared" si="0"/>
        <v>wfs.msg.e.comm3</v>
      </c>
      <c r="I10" s="301" t="str">
        <f t="shared" si="1"/>
        <v>wfs.msg.e.comm3=ファイルサイズは{0} byte以下にしてください</v>
      </c>
      <c r="K10" t="s">
        <v>1235</v>
      </c>
      <c r="L10" t="str">
        <f t="shared" si="2"/>
        <v>diff</v>
      </c>
    </row>
    <row r="11" spans="2:12" x14ac:dyDescent="0.2">
      <c r="B11" s="229">
        <f t="shared" si="3"/>
        <v>5</v>
      </c>
      <c r="C11" s="364" t="s">
        <v>1009</v>
      </c>
      <c r="D11" s="358" t="s">
        <v>1010</v>
      </c>
      <c r="E11" s="357">
        <v>4</v>
      </c>
      <c r="F11" s="357" t="s">
        <v>1012</v>
      </c>
      <c r="G11" s="229"/>
      <c r="H11" s="298" t="str">
        <f t="shared" si="0"/>
        <v>wfs.msg.e.comm4</v>
      </c>
      <c r="I11" s="301" t="str">
        <f t="shared" si="1"/>
        <v>wfs.msg.e.comm4=画像ファイルが存在しません</v>
      </c>
      <c r="K11" t="s">
        <v>1236</v>
      </c>
      <c r="L11" t="str">
        <f t="shared" si="2"/>
        <v>diff</v>
      </c>
    </row>
    <row r="12" spans="2:12" x14ac:dyDescent="0.2">
      <c r="B12" s="229">
        <f t="shared" si="3"/>
        <v>6</v>
      </c>
      <c r="C12" s="364" t="s">
        <v>1009</v>
      </c>
      <c r="D12" s="358" t="s">
        <v>1208</v>
      </c>
      <c r="E12" s="357">
        <v>99</v>
      </c>
      <c r="F12" s="357" t="s">
        <v>1214</v>
      </c>
      <c r="G12" s="363" t="s">
        <v>1213</v>
      </c>
      <c r="H12" s="298" t="str">
        <f t="shared" si="0"/>
        <v>wfs.msg.e.dealer99</v>
      </c>
      <c r="I12" s="301" t="str">
        <f t="shared" si="1"/>
        <v>wfs.msg.e.dealer99=卓番は6桁の数値で入力してください</v>
      </c>
      <c r="K12" t="s">
        <v>1237</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1207</v>
      </c>
    </row>
    <row r="28" spans="2:9" x14ac:dyDescent="0.2">
      <c r="D28" s="229" t="s">
        <v>1208</v>
      </c>
    </row>
    <row r="29" spans="2:9" x14ac:dyDescent="0.2">
      <c r="D29" s="229" t="s">
        <v>1210</v>
      </c>
    </row>
    <row r="30" spans="2:9" x14ac:dyDescent="0.2">
      <c r="D30" s="229" t="s">
        <v>1209</v>
      </c>
    </row>
    <row r="31" spans="2:9" x14ac:dyDescent="0.2">
      <c r="D31" t="s">
        <v>1227</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600-000000000000}">
          <x14:formula1>
            <xm:f>メッセージ一覧_value!$C$5:$C$9</xm:f>
          </x14:formula1>
          <xm:sqref>C7:C25</xm:sqref>
        </x14:dataValidation>
        <x14:dataValidation type="list" allowBlank="1" showInputMessage="1" showErrorMessage="1" xr:uid="{00000000-0002-0000-1600-000001000000}">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I27"/>
  <sheetViews>
    <sheetView tabSelected="1" zoomScaleNormal="100" workbookViewId="0">
      <pane ySplit="6" topLeftCell="A13" activePane="bottomLeft" state="frozen"/>
      <selection pane="bottomLeft" activeCell="F19" sqref="F19"/>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1011</v>
      </c>
    </row>
    <row r="2" spans="2:9" x14ac:dyDescent="0.2">
      <c r="C2" s="123" t="s">
        <v>560</v>
      </c>
      <c r="D2" t="s">
        <v>889</v>
      </c>
    </row>
    <row r="3" spans="2:9" x14ac:dyDescent="0.2">
      <c r="C3" s="123" t="s">
        <v>841</v>
      </c>
      <c r="D3" t="s">
        <v>1240</v>
      </c>
    </row>
    <row r="4" spans="2:9" x14ac:dyDescent="0.2">
      <c r="C4" s="123" t="s">
        <v>888</v>
      </c>
      <c r="D4" t="s">
        <v>1241</v>
      </c>
    </row>
    <row r="6" spans="2:9" ht="44.25" customHeight="1" x14ac:dyDescent="0.2">
      <c r="B6" s="300" t="s">
        <v>861</v>
      </c>
      <c r="C6" s="299" t="s">
        <v>560</v>
      </c>
      <c r="D6" s="299" t="s">
        <v>841</v>
      </c>
      <c r="E6" s="299" t="s">
        <v>888</v>
      </c>
      <c r="F6" s="299" t="s">
        <v>862</v>
      </c>
      <c r="G6" s="300" t="s">
        <v>598</v>
      </c>
      <c r="H6" s="299" t="s">
        <v>887</v>
      </c>
      <c r="I6" s="299" t="s">
        <v>1239</v>
      </c>
    </row>
    <row r="7" spans="2:9" x14ac:dyDescent="0.2">
      <c r="B7" s="229">
        <v>1</v>
      </c>
      <c r="C7" s="364" t="s">
        <v>893</v>
      </c>
      <c r="D7" s="358" t="s">
        <v>865</v>
      </c>
      <c r="E7" s="357">
        <v>1</v>
      </c>
      <c r="F7" s="357" t="s">
        <v>898</v>
      </c>
      <c r="G7" s="229" t="s">
        <v>892</v>
      </c>
      <c r="H7" s="301" t="str">
        <f t="shared" ref="H7:H14" si="0">IF($C7&lt;&gt;"", "wfs.msg."&amp;$C7&amp;"."&amp;$D7&amp;$E7,"")</f>
        <v>wfs.msg.e.cmmn1</v>
      </c>
      <c r="I7" s="301" t="str">
        <f>IF($H7&lt;&gt;"",$H7&amp;"="&amp;$F7,"")</f>
        <v>wfs.msg.e.cmmn1={0} に成功しました</v>
      </c>
    </row>
    <row r="8" spans="2:9" x14ac:dyDescent="0.2">
      <c r="B8" s="229">
        <f>B7+1</f>
        <v>2</v>
      </c>
      <c r="C8" s="364" t="s">
        <v>893</v>
      </c>
      <c r="D8" s="358" t="s">
        <v>865</v>
      </c>
      <c r="E8" s="357">
        <v>2</v>
      </c>
      <c r="F8" s="357" t="s">
        <v>899</v>
      </c>
      <c r="G8" s="229" t="s">
        <v>892</v>
      </c>
      <c r="H8" s="301" t="str">
        <f t="shared" si="0"/>
        <v>wfs.msg.e.cmmn2</v>
      </c>
      <c r="I8" s="301" t="str">
        <f t="shared" ref="I8:I27" si="1">IF($H8&lt;&gt;"",$H8&amp;"="&amp;$F8,"")</f>
        <v>wfs.msg.e.cmmn2={0} に失敗しました</v>
      </c>
    </row>
    <row r="9" spans="2:9" x14ac:dyDescent="0.2">
      <c r="B9" s="229">
        <f t="shared" ref="B9:B10" si="2">B8+1</f>
        <v>3</v>
      </c>
      <c r="C9" s="364" t="s">
        <v>893</v>
      </c>
      <c r="D9" s="358" t="s">
        <v>865</v>
      </c>
      <c r="E9" s="357">
        <v>3</v>
      </c>
      <c r="F9" s="357" t="s">
        <v>1243</v>
      </c>
      <c r="G9" s="229" t="s">
        <v>892</v>
      </c>
      <c r="H9" s="301" t="str">
        <f t="shared" si="0"/>
        <v>wfs.msg.e.cmmn3</v>
      </c>
      <c r="I9" s="301" t="str">
        <f>IF($H9&lt;&gt;"",$H9&amp;"="&amp;$F9,"")</f>
        <v>wfs.msg.e.cmmn3={0}は存在します</v>
      </c>
    </row>
    <row r="10" spans="2:9" x14ac:dyDescent="0.2">
      <c r="B10" s="229">
        <f t="shared" si="2"/>
        <v>4</v>
      </c>
      <c r="C10" s="364" t="s">
        <v>893</v>
      </c>
      <c r="D10" s="358" t="s">
        <v>865</v>
      </c>
      <c r="E10" s="357">
        <v>4</v>
      </c>
      <c r="F10" s="357" t="s">
        <v>1244</v>
      </c>
      <c r="G10" s="229" t="s">
        <v>892</v>
      </c>
      <c r="H10" s="301" t="str">
        <f t="shared" si="0"/>
        <v>wfs.msg.e.cmmn4</v>
      </c>
      <c r="I10" s="301" t="str">
        <f t="shared" si="1"/>
        <v>wfs.msg.e.cmmn4={0}は存在しません</v>
      </c>
    </row>
    <row r="11" spans="2:9" x14ac:dyDescent="0.2">
      <c r="B11" s="229">
        <f>B8+1</f>
        <v>3</v>
      </c>
      <c r="C11" s="364" t="s">
        <v>893</v>
      </c>
      <c r="D11" s="358" t="s">
        <v>863</v>
      </c>
      <c r="E11" s="357">
        <v>1</v>
      </c>
      <c r="F11" s="357" t="s">
        <v>906</v>
      </c>
      <c r="G11" s="229"/>
      <c r="H11" s="301" t="str">
        <f t="shared" si="0"/>
        <v>wfs.msg.e.accnt1</v>
      </c>
      <c r="I11" s="301" t="str">
        <f t="shared" si="1"/>
        <v>wfs.msg.e.accnt1=アカウント情報はすでに登録されています。</v>
      </c>
    </row>
    <row r="12" spans="2:9" x14ac:dyDescent="0.2">
      <c r="B12" s="229">
        <f t="shared" ref="B12:B27" si="3">B11+1</f>
        <v>4</v>
      </c>
      <c r="C12" s="364" t="s">
        <v>1009</v>
      </c>
      <c r="D12" s="358" t="s">
        <v>1231</v>
      </c>
      <c r="E12" s="357">
        <v>1</v>
      </c>
      <c r="F12" s="357" t="s">
        <v>1014</v>
      </c>
      <c r="G12" s="229" t="s">
        <v>892</v>
      </c>
      <c r="H12" s="301" t="str">
        <f t="shared" si="0"/>
        <v>wfs.msg.e.mp1</v>
      </c>
      <c r="I12" s="301" t="str">
        <f t="shared" si="1"/>
        <v>wfs.msg.e.mp1=ファイルサイズは{0} byte以下にしてください</v>
      </c>
    </row>
    <row r="13" spans="2:9" x14ac:dyDescent="0.2">
      <c r="B13" s="229">
        <f t="shared" si="3"/>
        <v>5</v>
      </c>
      <c r="C13" s="364" t="s">
        <v>1009</v>
      </c>
      <c r="D13" s="358" t="s">
        <v>1231</v>
      </c>
      <c r="E13" s="357">
        <v>2</v>
      </c>
      <c r="F13" s="357" t="s">
        <v>1012</v>
      </c>
      <c r="G13" s="229"/>
      <c r="H13" s="301" t="str">
        <f t="shared" si="0"/>
        <v>wfs.msg.e.mp2</v>
      </c>
      <c r="I13" s="301" t="str">
        <f t="shared" si="1"/>
        <v>wfs.msg.e.mp2=画像ファイルが存在しません</v>
      </c>
    </row>
    <row r="14" spans="2:9" x14ac:dyDescent="0.2">
      <c r="B14" s="229">
        <f t="shared" si="3"/>
        <v>6</v>
      </c>
      <c r="C14" s="364" t="s">
        <v>1009</v>
      </c>
      <c r="D14" s="358" t="s">
        <v>1231</v>
      </c>
      <c r="E14" s="357">
        <v>3</v>
      </c>
      <c r="F14" s="357" t="s">
        <v>1242</v>
      </c>
      <c r="G14" s="229" t="s">
        <v>892</v>
      </c>
      <c r="H14" s="301" t="str">
        <f t="shared" si="0"/>
        <v>wfs.msg.e.mp3</v>
      </c>
      <c r="I14" s="301" t="str">
        <f t="shared" si="1"/>
        <v>wfs.msg.e.mp3=アイコン画像の拡張子は{0}で登録してください</v>
      </c>
    </row>
    <row r="15" spans="2:9" x14ac:dyDescent="0.2">
      <c r="B15" s="229">
        <f>B14+1</f>
        <v>7</v>
      </c>
      <c r="C15" s="364" t="s">
        <v>893</v>
      </c>
      <c r="D15" s="358" t="s">
        <v>863</v>
      </c>
      <c r="E15" s="357">
        <v>2</v>
      </c>
      <c r="F15" s="357" t="s">
        <v>1300</v>
      </c>
      <c r="G15" s="229"/>
      <c r="H15" s="301" t="str">
        <f t="shared" ref="H15:H27" si="4">IF($C15&lt;&gt;"", "wfs.msg."&amp;$C15&amp;"."&amp;$D15&amp;$E15,"")</f>
        <v>wfs.msg.e.accnt2</v>
      </c>
      <c r="I15" s="301" t="str">
        <f t="shared" si="1"/>
        <v>wfs.msg.e.accnt2=パスワードが一致していません。再入力してください。</v>
      </c>
    </row>
    <row r="16" spans="2:9" x14ac:dyDescent="0.2">
      <c r="B16" s="229">
        <f t="shared" si="3"/>
        <v>8</v>
      </c>
      <c r="C16" s="364" t="s">
        <v>893</v>
      </c>
      <c r="D16" s="358" t="s">
        <v>863</v>
      </c>
      <c r="E16" s="357">
        <v>3</v>
      </c>
      <c r="F16" s="357" t="s">
        <v>1312</v>
      </c>
      <c r="G16" s="229"/>
      <c r="H16" s="301" t="str">
        <f t="shared" si="4"/>
        <v>wfs.msg.e.accnt3</v>
      </c>
      <c r="I16" s="301" t="str">
        <f t="shared" si="1"/>
        <v>wfs.msg.e.accnt3=アカウント情報が登録されていません。アカウントを新規登録してください。</v>
      </c>
    </row>
    <row r="17" spans="2:9" x14ac:dyDescent="0.2">
      <c r="B17" s="229">
        <f t="shared" si="3"/>
        <v>9</v>
      </c>
      <c r="C17" s="364" t="s">
        <v>893</v>
      </c>
      <c r="D17" s="358" t="s">
        <v>863</v>
      </c>
      <c r="E17" s="357">
        <v>4</v>
      </c>
      <c r="F17" s="357" t="s">
        <v>1315</v>
      </c>
      <c r="G17" s="229"/>
      <c r="H17" s="301" t="str">
        <f t="shared" si="4"/>
        <v>wfs.msg.e.accnt4</v>
      </c>
      <c r="I17" s="301" t="str">
        <f t="shared" si="1"/>
        <v>wfs.msg.e.accnt4=削除対象のアカウントが選択されていません。</v>
      </c>
    </row>
    <row r="18" spans="2:9" x14ac:dyDescent="0.2">
      <c r="B18" s="229">
        <f t="shared" si="3"/>
        <v>10</v>
      </c>
      <c r="C18" s="364" t="s">
        <v>893</v>
      </c>
      <c r="D18" s="358" t="s">
        <v>863</v>
      </c>
      <c r="E18" s="357">
        <v>5</v>
      </c>
      <c r="F18" s="357" t="s">
        <v>1316</v>
      </c>
      <c r="G18" s="229"/>
      <c r="H18" s="301" t="str">
        <f t="shared" si="4"/>
        <v>wfs.msg.e.accnt5</v>
      </c>
      <c r="I18" s="301" t="str">
        <f t="shared" si="1"/>
        <v>wfs.msg.e.accnt5=アカウント情報は既に削除されています。</v>
      </c>
    </row>
    <row r="19" spans="2:9" x14ac:dyDescent="0.2">
      <c r="B19" s="229">
        <f t="shared" si="3"/>
        <v>11</v>
      </c>
      <c r="C19" s="317" t="s">
        <v>1009</v>
      </c>
      <c r="D19" s="358" t="s">
        <v>1318</v>
      </c>
      <c r="E19" s="229">
        <v>1</v>
      </c>
      <c r="F19" s="229" t="s">
        <v>1319</v>
      </c>
      <c r="G19" s="229"/>
      <c r="H19" s="301" t="str">
        <f t="shared" si="4"/>
        <v>wfs.msg.e.wrk1</v>
      </c>
      <c r="I19" s="301" t="str">
        <f t="shared" si="1"/>
        <v>wfs.msg.e.wrk1=作品情報の登録に失敗しました。作品情報を確認し、再度登録処理を実施してください。</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700-000000000000}">
          <x14:formula1>
            <xm:f>メッセージ一覧_value!$C$5:$C$9</xm:f>
          </x14:formula1>
          <xm:sqref>C7:C27</xm:sqref>
        </x14:dataValidation>
        <x14:dataValidation type="list" allowBlank="1" showInputMessage="1" showErrorMessage="1" xr:uid="{00000000-0002-0000-1700-000001000000}">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846</v>
      </c>
      <c r="C4" t="s">
        <v>560</v>
      </c>
    </row>
    <row r="5" spans="2:3" x14ac:dyDescent="0.2">
      <c r="B5" s="292" t="s">
        <v>1238</v>
      </c>
      <c r="C5" s="359" t="s">
        <v>896</v>
      </c>
    </row>
    <row r="6" spans="2:3" x14ac:dyDescent="0.2">
      <c r="B6" s="293"/>
      <c r="C6" s="327" t="s">
        <v>894</v>
      </c>
    </row>
    <row r="7" spans="2:3" x14ac:dyDescent="0.2">
      <c r="B7" s="293"/>
      <c r="C7" s="327" t="s">
        <v>895</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E30"/>
  <sheetViews>
    <sheetView showGridLines="0" topLeftCell="A13" zoomScale="115" zoomScaleNormal="115" workbookViewId="0">
      <selection activeCell="A29" sqref="A29"/>
    </sheetView>
  </sheetViews>
  <sheetFormatPr defaultColWidth="4.6328125" defaultRowHeight="13" x14ac:dyDescent="0.2"/>
  <cols>
    <col min="1" max="1" width="4.6328125" style="123"/>
  </cols>
  <sheetData>
    <row r="3" spans="1:3" x14ac:dyDescent="0.2">
      <c r="A3" s="123" t="s">
        <v>911</v>
      </c>
    </row>
    <row r="4" spans="1:3" x14ac:dyDescent="0.2">
      <c r="B4" t="s">
        <v>1126</v>
      </c>
    </row>
    <row r="6" spans="1:3" x14ac:dyDescent="0.2">
      <c r="B6" t="s">
        <v>1124</v>
      </c>
    </row>
    <row r="7" spans="1:3" x14ac:dyDescent="0.2">
      <c r="C7" t="s">
        <v>1112</v>
      </c>
    </row>
    <row r="9" spans="1:3" x14ac:dyDescent="0.2">
      <c r="B9" t="s">
        <v>1125</v>
      </c>
    </row>
    <row r="10" spans="1:3" x14ac:dyDescent="0.2">
      <c r="C10" t="s">
        <v>1113</v>
      </c>
    </row>
    <row r="11" spans="1:3" x14ac:dyDescent="0.2">
      <c r="C11" t="s">
        <v>1114</v>
      </c>
    </row>
    <row r="12" spans="1:3" x14ac:dyDescent="0.2">
      <c r="C12" t="s">
        <v>1115</v>
      </c>
    </row>
    <row r="13" spans="1:3" x14ac:dyDescent="0.2">
      <c r="C13" t="s">
        <v>1116</v>
      </c>
    </row>
    <row r="14" spans="1:3" x14ac:dyDescent="0.2">
      <c r="C14" t="s">
        <v>1117</v>
      </c>
    </row>
    <row r="15" spans="1:3" x14ac:dyDescent="0.2">
      <c r="C15" t="s">
        <v>1118</v>
      </c>
    </row>
    <row r="16" spans="1:3" x14ac:dyDescent="0.2">
      <c r="C16" t="s">
        <v>1119</v>
      </c>
    </row>
    <row r="17" spans="1:5" x14ac:dyDescent="0.2">
      <c r="D17" t="s">
        <v>1120</v>
      </c>
    </row>
    <row r="18" spans="1:5" x14ac:dyDescent="0.2">
      <c r="E18" t="s">
        <v>1121</v>
      </c>
    </row>
    <row r="19" spans="1:5" x14ac:dyDescent="0.2">
      <c r="D19" t="s">
        <v>1122</v>
      </c>
    </row>
    <row r="20" spans="1:5" x14ac:dyDescent="0.2">
      <c r="E20" t="s">
        <v>1123</v>
      </c>
    </row>
    <row r="22" spans="1:5" x14ac:dyDescent="0.2">
      <c r="A22" s="123" t="s">
        <v>1110</v>
      </c>
    </row>
    <row r="23" spans="1:5" x14ac:dyDescent="0.2">
      <c r="B23" t="s">
        <v>1126</v>
      </c>
    </row>
    <row r="24" spans="1:5" x14ac:dyDescent="0.2">
      <c r="C24" t="s">
        <v>1127</v>
      </c>
    </row>
    <row r="25" spans="1:5" x14ac:dyDescent="0.2">
      <c r="C25" t="s">
        <v>1128</v>
      </c>
    </row>
    <row r="27" spans="1:5" x14ac:dyDescent="0.2">
      <c r="A27" s="123" t="s">
        <v>1111</v>
      </c>
    </row>
    <row r="28" spans="1:5" x14ac:dyDescent="0.2">
      <c r="B28" t="s">
        <v>1129</v>
      </c>
    </row>
    <row r="29" spans="1:5" x14ac:dyDescent="0.2">
      <c r="B29" t="s">
        <v>1130</v>
      </c>
    </row>
    <row r="30" spans="1:5" x14ac:dyDescent="0.2">
      <c r="B30" t="s">
        <v>1131</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998</v>
      </c>
    </row>
    <row r="3" spans="2:11" ht="45.75" customHeight="1" x14ac:dyDescent="0.2">
      <c r="B3" s="228" t="s">
        <v>977</v>
      </c>
      <c r="C3" s="312" t="s">
        <v>980</v>
      </c>
      <c r="D3" s="228" t="s">
        <v>978</v>
      </c>
      <c r="E3" s="228" t="s">
        <v>979</v>
      </c>
      <c r="F3" s="228" t="s">
        <v>598</v>
      </c>
      <c r="G3" s="315" t="s">
        <v>1005</v>
      </c>
      <c r="H3" s="315" t="s">
        <v>1003</v>
      </c>
      <c r="I3" s="315"/>
      <c r="J3" s="319" t="s">
        <v>999</v>
      </c>
    </row>
    <row r="4" spans="2:11" x14ac:dyDescent="0.2">
      <c r="B4" s="229" t="s">
        <v>1004</v>
      </c>
      <c r="C4" s="231" t="s">
        <v>985</v>
      </c>
      <c r="D4" s="310" t="s">
        <v>981</v>
      </c>
      <c r="E4" s="311" t="s">
        <v>982</v>
      </c>
      <c r="F4" s="229"/>
      <c r="G4" s="301" t="str">
        <f>$D4&amp;"="&amp;$E4</f>
        <v>wfs.url=http://localhost:8080/WonFesSys/</v>
      </c>
      <c r="H4" s="317" t="s">
        <v>997</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996</v>
      </c>
      <c r="C5" s="231" t="s">
        <v>986</v>
      </c>
      <c r="D5" s="310" t="s">
        <v>983</v>
      </c>
      <c r="E5" s="310" t="s">
        <v>984</v>
      </c>
      <c r="F5" s="229"/>
      <c r="G5" s="301" t="str">
        <f t="shared" ref="G5:G10" si="0">$D5&amp;"="&amp;$E5</f>
        <v>wfs.img.url=http://localhost:81/wfs/img/icon/</v>
      </c>
      <c r="H5" s="317" t="s">
        <v>997</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996</v>
      </c>
      <c r="C6" s="231" t="s">
        <v>989</v>
      </c>
      <c r="D6" s="310" t="s">
        <v>987</v>
      </c>
      <c r="E6" s="310" t="s">
        <v>988</v>
      </c>
      <c r="F6" s="229"/>
      <c r="G6" s="301" t="str">
        <f t="shared" si="0"/>
        <v>wfs.img.path=/var/www/html/wfs/img/icon/</v>
      </c>
      <c r="H6" s="317" t="s">
        <v>997</v>
      </c>
      <c r="I6" s="301" t="str">
        <f t="shared" si="1"/>
        <v>@Value("${wfs.img.path}") private String wfsImgPath;</v>
      </c>
      <c r="J6" s="318" t="str">
        <f t="shared" si="2"/>
        <v>wfs_img_path</v>
      </c>
      <c r="K6" s="316" t="str">
        <f t="shared" si="3"/>
        <v>wfsImgPath</v>
      </c>
    </row>
    <row r="7" spans="2:11" ht="26" x14ac:dyDescent="0.2">
      <c r="B7" s="314" t="s">
        <v>996</v>
      </c>
      <c r="C7" s="231" t="s">
        <v>990</v>
      </c>
      <c r="D7" s="310" t="s">
        <v>992</v>
      </c>
      <c r="E7" s="310" t="s">
        <v>993</v>
      </c>
      <c r="F7" s="229"/>
      <c r="G7" s="301" t="str">
        <f t="shared" si="0"/>
        <v>wfs.img.default.folder=default</v>
      </c>
      <c r="H7" s="317" t="s">
        <v>997</v>
      </c>
      <c r="I7" s="301" t="str">
        <f t="shared" si="1"/>
        <v>@Value("${wfs.img.default.folder}") private String wfsImgDefaultFolder;</v>
      </c>
      <c r="J7" s="318" t="str">
        <f t="shared" si="2"/>
        <v>wfs_img_default_folder</v>
      </c>
      <c r="K7" s="316" t="str">
        <f t="shared" si="3"/>
        <v>wfsImgDefaultFolder</v>
      </c>
    </row>
    <row r="8" spans="2:11" ht="26" x14ac:dyDescent="0.2">
      <c r="B8" s="314" t="s">
        <v>996</v>
      </c>
      <c r="C8" s="231" t="s">
        <v>991</v>
      </c>
      <c r="D8" s="310" t="s">
        <v>994</v>
      </c>
      <c r="E8" s="310" t="s">
        <v>995</v>
      </c>
      <c r="F8" s="229"/>
      <c r="G8" s="301" t="str">
        <f t="shared" si="0"/>
        <v>wfs.img.default.file=default_1.jpg</v>
      </c>
      <c r="H8" s="317" t="s">
        <v>997</v>
      </c>
      <c r="I8" s="301" t="str">
        <f t="shared" si="1"/>
        <v>@Value("${wfs.img.default.file}") private String wfsImgDefaultFile;</v>
      </c>
      <c r="J8" s="318" t="str">
        <f t="shared" si="2"/>
        <v>wfs_img_default_file</v>
      </c>
      <c r="K8" s="316" t="str">
        <f t="shared" si="3"/>
        <v>wfsImgDefaultFile</v>
      </c>
    </row>
    <row r="9" spans="2:11" ht="26" x14ac:dyDescent="0.2">
      <c r="B9" s="314" t="s">
        <v>996</v>
      </c>
      <c r="C9" s="231" t="s">
        <v>1008</v>
      </c>
      <c r="D9" s="310" t="s">
        <v>1006</v>
      </c>
      <c r="E9" s="310" t="s">
        <v>1007</v>
      </c>
      <c r="F9" s="229"/>
      <c r="G9" s="301" t="str">
        <f t="shared" si="0"/>
        <v>wfs.img.maxsize=500000</v>
      </c>
      <c r="H9" s="317" t="s">
        <v>1013</v>
      </c>
      <c r="I9" s="301" t="str">
        <f t="shared" si="1"/>
        <v>@Value("${wfs.img.maxsize}") private Long wfsImgMaxsize;</v>
      </c>
      <c r="J9" s="318" t="str">
        <f t="shared" si="2"/>
        <v>wfs_img_maxsize</v>
      </c>
      <c r="K9" s="316" t="str">
        <f t="shared" si="3"/>
        <v>wfsImgMaxsize</v>
      </c>
    </row>
    <row r="10" spans="2:11" ht="26" x14ac:dyDescent="0.2">
      <c r="B10" s="314" t="s">
        <v>996</v>
      </c>
      <c r="C10" s="231" t="s">
        <v>1276</v>
      </c>
      <c r="D10" s="310" t="s">
        <v>1277</v>
      </c>
      <c r="E10" s="311" t="s">
        <v>1278</v>
      </c>
      <c r="F10" s="229"/>
      <c r="G10" s="301" t="str">
        <f t="shared" si="0"/>
        <v>wfs.img.top.url=http://localhost:81/wfs/img/common/</v>
      </c>
      <c r="H10" s="317" t="s">
        <v>997</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A00-000000000000}"/>
    <hyperlink ref="E10"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825</v>
      </c>
    </row>
    <row r="4" spans="1:4" x14ac:dyDescent="0.2">
      <c r="B4" s="289" t="s">
        <v>849</v>
      </c>
      <c r="C4" s="289" t="s">
        <v>850</v>
      </c>
      <c r="D4" s="289" t="s">
        <v>598</v>
      </c>
    </row>
    <row r="5" spans="1:4" x14ac:dyDescent="0.2">
      <c r="B5" s="229" t="s">
        <v>826</v>
      </c>
      <c r="C5" s="229" t="s">
        <v>840</v>
      </c>
      <c r="D5" s="229"/>
    </row>
    <row r="6" spans="1:4" x14ac:dyDescent="0.2">
      <c r="B6" s="229" t="s">
        <v>827</v>
      </c>
      <c r="C6" s="229" t="s">
        <v>856</v>
      </c>
      <c r="D6" s="229"/>
    </row>
    <row r="7" spans="1:4" x14ac:dyDescent="0.2">
      <c r="B7" s="229" t="s">
        <v>828</v>
      </c>
      <c r="C7" s="229" t="s">
        <v>840</v>
      </c>
      <c r="D7" s="229" t="s">
        <v>855</v>
      </c>
    </row>
    <row r="8" spans="1:4" x14ac:dyDescent="0.2">
      <c r="B8" s="229" t="s">
        <v>829</v>
      </c>
      <c r="C8" s="229" t="s">
        <v>177</v>
      </c>
      <c r="D8" s="229" t="s">
        <v>853</v>
      </c>
    </row>
    <row r="9" spans="1:4" x14ac:dyDescent="0.2">
      <c r="B9" s="229" t="s">
        <v>830</v>
      </c>
      <c r="C9" s="229" t="s">
        <v>857</v>
      </c>
      <c r="D9" s="229"/>
    </row>
    <row r="10" spans="1:4" x14ac:dyDescent="0.2">
      <c r="B10" s="229" t="s">
        <v>832</v>
      </c>
      <c r="C10" s="229" t="s">
        <v>177</v>
      </c>
      <c r="D10" s="229" t="s">
        <v>854</v>
      </c>
    </row>
    <row r="11" spans="1:4" x14ac:dyDescent="0.2">
      <c r="B11" s="229" t="s">
        <v>831</v>
      </c>
      <c r="C11" s="229" t="s">
        <v>177</v>
      </c>
      <c r="D11" s="229" t="s">
        <v>853</v>
      </c>
    </row>
    <row r="12" spans="1:4" x14ac:dyDescent="0.2">
      <c r="B12" s="229" t="s">
        <v>838</v>
      </c>
      <c r="C12" s="229" t="s">
        <v>847</v>
      </c>
      <c r="D12" s="229"/>
    </row>
    <row r="13" spans="1:4" x14ac:dyDescent="0.2">
      <c r="B13" s="229" t="s">
        <v>839</v>
      </c>
      <c r="C13" s="229" t="s">
        <v>847</v>
      </c>
      <c r="D13" s="229"/>
    </row>
    <row r="14" spans="1:4" x14ac:dyDescent="0.2">
      <c r="B14" s="229" t="s">
        <v>833</v>
      </c>
      <c r="C14" s="229" t="s">
        <v>848</v>
      </c>
      <c r="D14" s="229"/>
    </row>
    <row r="15" spans="1:4" x14ac:dyDescent="0.2">
      <c r="B15" s="229" t="s">
        <v>837</v>
      </c>
      <c r="C15" s="229" t="s">
        <v>852</v>
      </c>
      <c r="D15" s="229" t="s">
        <v>851</v>
      </c>
    </row>
    <row r="16" spans="1:4" x14ac:dyDescent="0.2">
      <c r="B16" s="229" t="s">
        <v>834</v>
      </c>
      <c r="C16" s="229" t="s">
        <v>852</v>
      </c>
      <c r="D16" s="229" t="s">
        <v>851</v>
      </c>
    </row>
    <row r="17" spans="2:4" x14ac:dyDescent="0.2">
      <c r="B17" s="229" t="s">
        <v>836</v>
      </c>
      <c r="C17" s="229" t="s">
        <v>177</v>
      </c>
      <c r="D17" s="229" t="s">
        <v>853</v>
      </c>
    </row>
    <row r="18" spans="2:4" x14ac:dyDescent="0.2">
      <c r="B18" s="229" t="s">
        <v>835</v>
      </c>
      <c r="C18" s="229" t="s">
        <v>177</v>
      </c>
      <c r="D18" s="229" t="s">
        <v>853</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defaultRowHeight="13" x14ac:dyDescent="0.2"/>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937</v>
      </c>
      <c r="M3" s="306" t="s">
        <v>120</v>
      </c>
    </row>
    <row r="5" spans="1:13" x14ac:dyDescent="0.2">
      <c r="B5" t="s">
        <v>942</v>
      </c>
    </row>
    <row r="6" spans="1:13" x14ac:dyDescent="0.2">
      <c r="C6" t="s">
        <v>940</v>
      </c>
    </row>
    <row r="7" spans="1:13" x14ac:dyDescent="0.2">
      <c r="D7" t="s">
        <v>945</v>
      </c>
    </row>
    <row r="8" spans="1:13" x14ac:dyDescent="0.2">
      <c r="D8" t="s">
        <v>951</v>
      </c>
    </row>
    <row r="12" spans="1:13" x14ac:dyDescent="0.2">
      <c r="C12" t="s">
        <v>941</v>
      </c>
    </row>
    <row r="13" spans="1:13" x14ac:dyDescent="0.2">
      <c r="D13" t="s">
        <v>946</v>
      </c>
    </row>
    <row r="14" spans="1:13" x14ac:dyDescent="0.2">
      <c r="D14" t="s">
        <v>947</v>
      </c>
    </row>
    <row r="15" spans="1:13" x14ac:dyDescent="0.2">
      <c r="D15" t="s">
        <v>953</v>
      </c>
      <c r="M15" s="308" t="s">
        <v>943</v>
      </c>
    </row>
    <row r="16" spans="1:13" x14ac:dyDescent="0.2">
      <c r="D16" t="s">
        <v>948</v>
      </c>
    </row>
    <row r="17" spans="2:11" x14ac:dyDescent="0.2">
      <c r="D17" t="s">
        <v>949</v>
      </c>
      <c r="K17" t="s">
        <v>950</v>
      </c>
    </row>
    <row r="20" spans="2:11" x14ac:dyDescent="0.2">
      <c r="B20" t="s">
        <v>939</v>
      </c>
    </row>
    <row r="21" spans="2:11" x14ac:dyDescent="0.2">
      <c r="C21" s="307" t="s">
        <v>943</v>
      </c>
    </row>
    <row r="22" spans="2:11" x14ac:dyDescent="0.2">
      <c r="C22" t="s">
        <v>952</v>
      </c>
    </row>
    <row r="24" spans="2:11" x14ac:dyDescent="0.2">
      <c r="B24" t="s">
        <v>944</v>
      </c>
    </row>
    <row r="25" spans="2:11" x14ac:dyDescent="0.2">
      <c r="C25" t="s">
        <v>966</v>
      </c>
    </row>
    <row r="27" spans="2:11" x14ac:dyDescent="0.2">
      <c r="B27" t="s">
        <v>604</v>
      </c>
      <c r="C27" t="s">
        <v>938</v>
      </c>
    </row>
  </sheetData>
  <phoneticPr fontId="1"/>
  <hyperlinks>
    <hyperlink ref="C21" location="画像保存＿フォルダ構成!A1" display="画像保存＿フォルダ構成!A1" xr:uid="{00000000-0004-0000-1E00-000000000000}"/>
    <hyperlink ref="M15" location="画像保存＿フォルダ構成!A1" display="画像保存＿フォルダ構成!A1" xr:uid="{00000000-0004-0000-1E00-000001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939</v>
      </c>
      <c r="X3" s="306" t="s">
        <v>928</v>
      </c>
    </row>
    <row r="5" spans="1:27" x14ac:dyDescent="0.2">
      <c r="B5" s="302" t="s">
        <v>914</v>
      </c>
      <c r="C5" s="302"/>
      <c r="D5" s="302"/>
      <c r="E5" s="302"/>
      <c r="F5" s="302"/>
      <c r="G5" s="302"/>
      <c r="H5" s="302"/>
      <c r="I5" s="302"/>
      <c r="J5" s="302"/>
      <c r="K5" s="302"/>
      <c r="L5" s="302"/>
      <c r="M5" s="302"/>
      <c r="N5" s="302"/>
    </row>
    <row r="6" spans="1:27" x14ac:dyDescent="0.2">
      <c r="B6" s="302"/>
      <c r="C6" s="303" t="s">
        <v>915</v>
      </c>
      <c r="D6" s="302"/>
      <c r="E6" s="302"/>
      <c r="F6" s="302"/>
      <c r="G6" s="302"/>
      <c r="H6" s="302"/>
      <c r="I6" s="302"/>
      <c r="J6" s="302"/>
      <c r="K6" s="302"/>
      <c r="L6" s="302"/>
      <c r="M6" s="302"/>
      <c r="N6" s="302"/>
    </row>
    <row r="7" spans="1:27" x14ac:dyDescent="0.2">
      <c r="B7" s="302"/>
      <c r="C7" s="302" t="s">
        <v>916</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912</v>
      </c>
    </row>
    <row r="12" spans="1:27" x14ac:dyDescent="0.2">
      <c r="C12" s="123" t="s">
        <v>924</v>
      </c>
    </row>
    <row r="13" spans="1:27" x14ac:dyDescent="0.2">
      <c r="D13" s="123" t="s">
        <v>913</v>
      </c>
    </row>
    <row r="14" spans="1:27" x14ac:dyDescent="0.2">
      <c r="E14" s="123" t="s">
        <v>925</v>
      </c>
      <c r="X14" s="305" t="s">
        <v>935</v>
      </c>
    </row>
    <row r="15" spans="1:27" x14ac:dyDescent="0.2">
      <c r="F15" t="s">
        <v>917</v>
      </c>
      <c r="Y15" t="s">
        <v>926</v>
      </c>
      <c r="AA15" t="s">
        <v>929</v>
      </c>
    </row>
    <row r="17" spans="1:27" x14ac:dyDescent="0.2">
      <c r="E17" s="123" t="s">
        <v>918</v>
      </c>
      <c r="X17" s="305" t="s">
        <v>936</v>
      </c>
    </row>
    <row r="18" spans="1:27" x14ac:dyDescent="0.2">
      <c r="F18" t="s">
        <v>927</v>
      </c>
      <c r="Y18" t="s">
        <v>923</v>
      </c>
    </row>
    <row r="19" spans="1:27" x14ac:dyDescent="0.2">
      <c r="Y19" t="s">
        <v>926</v>
      </c>
      <c r="AA19" t="s">
        <v>919</v>
      </c>
    </row>
    <row r="20" spans="1:27" x14ac:dyDescent="0.2">
      <c r="AA20" t="s">
        <v>920</v>
      </c>
    </row>
    <row r="21" spans="1:27" x14ac:dyDescent="0.2">
      <c r="AA21" t="s">
        <v>921</v>
      </c>
    </row>
    <row r="22" spans="1:27" x14ac:dyDescent="0.2">
      <c r="AA22" t="s">
        <v>922</v>
      </c>
    </row>
    <row r="24" spans="1:27" x14ac:dyDescent="0.2">
      <c r="Y24" t="s">
        <v>930</v>
      </c>
    </row>
    <row r="25" spans="1:27" x14ac:dyDescent="0.2">
      <c r="Y25" t="s">
        <v>931</v>
      </c>
    </row>
    <row r="27" spans="1:27" s="304" customFormat="1" x14ac:dyDescent="0.2">
      <c r="A27" s="304" t="s">
        <v>954</v>
      </c>
      <c r="X27" s="306" t="s">
        <v>928</v>
      </c>
    </row>
    <row r="29" spans="1:27" x14ac:dyDescent="0.2">
      <c r="B29" s="123" t="s">
        <v>932</v>
      </c>
      <c r="X29" s="305" t="s">
        <v>957</v>
      </c>
    </row>
    <row r="30" spans="1:27" x14ac:dyDescent="0.2">
      <c r="C30" t="s">
        <v>960</v>
      </c>
      <c r="X30" s="305" t="s">
        <v>958</v>
      </c>
    </row>
    <row r="31" spans="1:27" x14ac:dyDescent="0.2">
      <c r="D31" t="s">
        <v>964</v>
      </c>
    </row>
    <row r="32" spans="1:27" x14ac:dyDescent="0.2">
      <c r="D32" t="s">
        <v>965</v>
      </c>
    </row>
    <row r="33" spans="2:17" x14ac:dyDescent="0.2">
      <c r="C33" t="s">
        <v>959</v>
      </c>
    </row>
    <row r="34" spans="2:17" x14ac:dyDescent="0.2">
      <c r="D34" s="307" t="s">
        <v>934</v>
      </c>
    </row>
    <row r="35" spans="2:17" x14ac:dyDescent="0.2">
      <c r="B35" s="123" t="s">
        <v>933</v>
      </c>
    </row>
    <row r="36" spans="2:17" x14ac:dyDescent="0.2">
      <c r="C36" t="s">
        <v>960</v>
      </c>
    </row>
    <row r="37" spans="2:17" x14ac:dyDescent="0.2">
      <c r="D37" t="s">
        <v>963</v>
      </c>
    </row>
    <row r="38" spans="2:17" x14ac:dyDescent="0.2">
      <c r="D38" t="s">
        <v>956</v>
      </c>
    </row>
    <row r="39" spans="2:17" x14ac:dyDescent="0.2">
      <c r="E39" s="309" t="s">
        <v>962</v>
      </c>
    </row>
    <row r="40" spans="2:17" x14ac:dyDescent="0.2">
      <c r="C40" t="s">
        <v>959</v>
      </c>
    </row>
    <row r="41" spans="2:17" x14ac:dyDescent="0.2">
      <c r="D41" s="307" t="s">
        <v>955</v>
      </c>
    </row>
    <row r="42" spans="2:17" x14ac:dyDescent="0.2">
      <c r="D42" t="s">
        <v>956</v>
      </c>
    </row>
    <row r="43" spans="2:17" x14ac:dyDescent="0.2">
      <c r="E43" s="307" t="s">
        <v>961</v>
      </c>
    </row>
    <row r="47" spans="2:17" x14ac:dyDescent="0.2">
      <c r="P47" t="s">
        <v>970</v>
      </c>
      <c r="Q47" t="s">
        <v>972</v>
      </c>
    </row>
    <row r="48" spans="2:17" x14ac:dyDescent="0.2">
      <c r="P48" t="s">
        <v>971</v>
      </c>
      <c r="Q48" t="s">
        <v>973</v>
      </c>
    </row>
  </sheetData>
  <phoneticPr fontId="1"/>
  <hyperlinks>
    <hyperlink ref="D34" r:id="rId1" xr:uid="{00000000-0004-0000-1F00-000000000000}"/>
    <hyperlink ref="D41" r:id="rId2" xr:uid="{00000000-0004-0000-1F00-000001000000}"/>
    <hyperlink ref="E43" r:id="rId3" xr:uid="{00000000-0004-0000-1F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election activeCell="I15" sqref="I15"/>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800</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801</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802</v>
      </c>
      <c r="AB12" s="344"/>
      <c r="AC12" s="343"/>
      <c r="AD12" s="345"/>
      <c r="AE12" s="343"/>
      <c r="AF12" s="343"/>
      <c r="AG12" s="343" t="s">
        <v>806</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803</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804</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805</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807</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807</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907</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opLeftCell="A178" zoomScale="115" zoomScaleNormal="115" workbookViewId="0">
      <selection activeCell="O225" sqref="O225"/>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782</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1138</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343" t="s">
        <v>306</v>
      </c>
      <c r="Z108" s="343"/>
      <c r="AA108" s="343"/>
      <c r="AB108" s="343"/>
      <c r="AC108" s="343"/>
      <c r="AD108" s="343"/>
      <c r="AE108" s="343"/>
      <c r="AF108" s="343"/>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343"/>
      <c r="Z109" s="343" t="s">
        <v>315</v>
      </c>
      <c r="AA109" s="343"/>
      <c r="AB109" s="343"/>
      <c r="AC109" s="343"/>
      <c r="AD109" s="343"/>
      <c r="AE109" s="343"/>
      <c r="AF109" s="343"/>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343"/>
      <c r="Z110" s="343"/>
      <c r="AA110" s="343" t="s">
        <v>304</v>
      </c>
      <c r="AB110" s="343"/>
      <c r="AC110" s="343"/>
      <c r="AD110" s="343"/>
      <c r="AE110" s="343"/>
      <c r="AF110" s="343"/>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786</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topLeftCell="A94" zoomScaleNormal="100" workbookViewId="0">
      <selection activeCell="AW131" sqref="AW131"/>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1268</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1269</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1268</v>
      </c>
      <c r="AJ135" s="51"/>
      <c r="AK135" s="51"/>
      <c r="AL135" s="51"/>
      <c r="AM135" s="51"/>
      <c r="AN135" s="51"/>
      <c r="AO135" s="51"/>
      <c r="AP135" s="51" t="s">
        <v>1270</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1271</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1272</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1273</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132" zoomScale="115" zoomScaleNormal="115" workbookViewId="0">
      <selection activeCell="AA155" sqref="AA155"/>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1139</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787</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788</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789</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1317</v>
      </c>
      <c r="AB154" s="51"/>
      <c r="AC154" s="51"/>
      <c r="AD154" s="51"/>
      <c r="AE154" s="51"/>
      <c r="AF154" s="51"/>
      <c r="AG154" s="51"/>
      <c r="AH154" s="51"/>
      <c r="AI154" s="51"/>
      <c r="AJ154" s="51"/>
      <c r="AK154" s="51"/>
    </row>
    <row r="155" spans="1:201" x14ac:dyDescent="0.15">
      <c r="D155" s="6"/>
      <c r="E155" s="11"/>
      <c r="R155" s="11"/>
      <c r="S155" s="13"/>
      <c r="V155" s="55"/>
      <c r="Y155" s="64"/>
      <c r="Z155" s="1"/>
      <c r="AA155" s="51" t="s">
        <v>742</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741</v>
      </c>
      <c r="AB156" s="51"/>
      <c r="AD156" s="51"/>
      <c r="AE156" s="51"/>
      <c r="AF156" s="51"/>
      <c r="AG156" s="51"/>
      <c r="AH156" s="51"/>
      <c r="AI156" s="51"/>
      <c r="AJ156" s="51"/>
      <c r="AK156" s="51"/>
    </row>
    <row r="157" spans="1:201" x14ac:dyDescent="0.15">
      <c r="D157" s="6"/>
      <c r="M157" s="65" t="s">
        <v>341</v>
      </c>
      <c r="R157" s="11"/>
      <c r="S157" s="13"/>
      <c r="V157" s="55"/>
      <c r="Y157" s="51"/>
      <c r="AA157" s="197" t="s">
        <v>743</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1140</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749</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746</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747</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748</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744</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745</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1141</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799</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791</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792</v>
      </c>
      <c r="AB227" s="51"/>
      <c r="AD227" s="51"/>
      <c r="AE227" s="51"/>
    </row>
    <row r="228" spans="4:37" x14ac:dyDescent="0.15">
      <c r="D228" s="6"/>
      <c r="E228" s="27"/>
      <c r="F228" s="23"/>
      <c r="H228" s="27"/>
      <c r="I228" s="23"/>
      <c r="M228" s="1" t="s">
        <v>9</v>
      </c>
      <c r="R228" s="11"/>
      <c r="S228" s="72"/>
      <c r="AA228" s="51" t="s">
        <v>793</v>
      </c>
      <c r="AB228" s="51"/>
      <c r="AD228" s="51"/>
      <c r="AE228" s="51"/>
    </row>
    <row r="229" spans="4:37" x14ac:dyDescent="0.15">
      <c r="D229" s="6"/>
      <c r="E229" s="218" t="s">
        <v>379</v>
      </c>
      <c r="F229" s="219"/>
      <c r="G229" s="219"/>
      <c r="H229" s="220" t="s">
        <v>92</v>
      </c>
      <c r="I229" s="65"/>
      <c r="M229" s="1" t="s">
        <v>377</v>
      </c>
      <c r="R229" s="11"/>
      <c r="S229" s="72"/>
      <c r="AA229" s="2" t="s">
        <v>794</v>
      </c>
    </row>
    <row r="230" spans="4:37" x14ac:dyDescent="0.15">
      <c r="D230" s="6"/>
      <c r="E230" s="73"/>
      <c r="F230" s="74"/>
      <c r="G230" s="74"/>
      <c r="H230" s="268" t="s">
        <v>735</v>
      </c>
      <c r="I230" s="65"/>
      <c r="K230" s="71"/>
      <c r="L230" s="65"/>
      <c r="M230" s="65" t="s">
        <v>734</v>
      </c>
      <c r="N230" s="65"/>
      <c r="R230" s="11"/>
      <c r="S230" s="72"/>
      <c r="Z230" s="64" t="s">
        <v>790</v>
      </c>
      <c r="AI230" s="2" t="s">
        <v>797</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798</v>
      </c>
      <c r="AF245" s="51"/>
      <c r="AG245" s="51"/>
      <c r="AH245" s="51"/>
    </row>
    <row r="246" spans="4:37" x14ac:dyDescent="0.15">
      <c r="Z246" s="2" t="s">
        <v>795</v>
      </c>
      <c r="AF246" s="51"/>
      <c r="AG246" s="51"/>
      <c r="AH246" s="51"/>
    </row>
    <row r="247" spans="4:37" x14ac:dyDescent="0.15">
      <c r="Z247" s="2" t="s">
        <v>796</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70" zoomScaleNormal="70" workbookViewId="0">
      <pane ySplit="3" topLeftCell="A4" activePane="bottomLeft" state="frozen"/>
      <selection activeCell="C4" sqref="C4"/>
      <selection pane="bottomLeft" activeCell="I63" sqref="I63"/>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751</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903</v>
      </c>
      <c r="K9" s="269">
        <v>10</v>
      </c>
      <c r="L9" s="269" t="s">
        <v>905</v>
      </c>
      <c r="M9" s="269"/>
      <c r="N9" s="269"/>
      <c r="O9" s="269"/>
      <c r="P9" s="248" t="s">
        <v>690</v>
      </c>
    </row>
    <row r="10" spans="2:16" x14ac:dyDescent="0.2">
      <c r="B10" s="246"/>
      <c r="C10" s="254"/>
      <c r="D10" s="254" t="s">
        <v>726</v>
      </c>
      <c r="E10" s="254"/>
      <c r="F10" s="254"/>
      <c r="G10" s="254" t="s">
        <v>654</v>
      </c>
      <c r="H10" s="254" t="s">
        <v>631</v>
      </c>
      <c r="I10" s="254" t="s">
        <v>649</v>
      </c>
      <c r="J10" s="269" t="s">
        <v>903</v>
      </c>
      <c r="K10" s="269">
        <v>32</v>
      </c>
      <c r="L10" s="269" t="s">
        <v>904</v>
      </c>
      <c r="M10" s="269"/>
      <c r="N10" s="269"/>
      <c r="O10" s="269"/>
      <c r="P10" s="248" t="s">
        <v>690</v>
      </c>
    </row>
    <row r="11" spans="2:16" x14ac:dyDescent="0.2">
      <c r="B11" s="246"/>
      <c r="C11" s="254"/>
      <c r="D11" s="254" t="s">
        <v>727</v>
      </c>
      <c r="E11" s="254"/>
      <c r="F11" s="254"/>
      <c r="G11" s="254" t="s">
        <v>654</v>
      </c>
      <c r="H11" s="254" t="s">
        <v>631</v>
      </c>
      <c r="I11" s="254" t="s">
        <v>649</v>
      </c>
      <c r="J11" s="269" t="s">
        <v>903</v>
      </c>
      <c r="K11" s="269">
        <v>32</v>
      </c>
      <c r="L11" s="269" t="s">
        <v>904</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814</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782</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762</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903</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1211</v>
      </c>
      <c r="O44" s="361" t="s">
        <v>1212</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750</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815</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769</v>
      </c>
      <c r="D151" s="262" t="s">
        <v>770</v>
      </c>
      <c r="E151" s="254"/>
      <c r="F151" s="254"/>
      <c r="G151" s="254" t="s">
        <v>665</v>
      </c>
      <c r="H151" s="254" t="s">
        <v>637</v>
      </c>
      <c r="I151" s="254"/>
      <c r="J151" s="269"/>
      <c r="K151" s="269"/>
      <c r="L151" s="269"/>
      <c r="M151" s="269"/>
      <c r="N151" s="269"/>
      <c r="O151" s="269"/>
      <c r="P151" s="248" t="s">
        <v>690</v>
      </c>
    </row>
    <row r="152" spans="2:16" x14ac:dyDescent="0.2">
      <c r="B152" s="246"/>
      <c r="C152" s="254"/>
      <c r="D152" s="254" t="s">
        <v>771</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772</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773</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773</v>
      </c>
      <c r="E156" s="254"/>
      <c r="F156" s="254"/>
      <c r="G156" s="254" t="s">
        <v>665</v>
      </c>
      <c r="H156" s="254" t="s">
        <v>637</v>
      </c>
      <c r="I156" s="254"/>
      <c r="J156" s="269"/>
      <c r="K156" s="269"/>
      <c r="L156" s="269"/>
      <c r="M156" s="269"/>
      <c r="N156" s="269"/>
      <c r="O156" s="269"/>
      <c r="P156" s="248" t="s">
        <v>690</v>
      </c>
    </row>
    <row r="157" spans="2:16" x14ac:dyDescent="0.2">
      <c r="B157" s="246"/>
      <c r="C157" s="254"/>
      <c r="D157" s="262" t="s">
        <v>774</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A6" sqref="A6"/>
    </sheetView>
  </sheetViews>
  <sheetFormatPr defaultRowHeight="13" x14ac:dyDescent="0.2"/>
  <cols>
    <col min="2" max="2" width="33" customWidth="1"/>
    <col min="3" max="5" width="23.08984375" customWidth="1"/>
    <col min="6" max="6" width="15.08984375" bestFit="1" customWidth="1"/>
  </cols>
  <sheetData>
    <row r="4" spans="1:5" x14ac:dyDescent="0.2">
      <c r="A4" t="s">
        <v>821</v>
      </c>
    </row>
    <row r="5" spans="1:5" x14ac:dyDescent="0.2">
      <c r="B5" s="288" t="s">
        <v>581</v>
      </c>
      <c r="C5" s="288" t="s">
        <v>510</v>
      </c>
      <c r="D5" s="288" t="s">
        <v>509</v>
      </c>
    </row>
    <row r="6" spans="1:5" ht="19.5" x14ac:dyDescent="0.2">
      <c r="B6" s="229" t="s" ph="1">
        <v>808</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822</v>
      </c>
    </row>
    <row r="15" spans="1:5" x14ac:dyDescent="0.2">
      <c r="B15" t="s">
        <v>824</v>
      </c>
    </row>
    <row r="16" spans="1:5" x14ac:dyDescent="0.2">
      <c r="B16" s="288" t="s">
        <v>581</v>
      </c>
      <c r="C16" s="288" t="s">
        <v>494</v>
      </c>
      <c r="D16" s="288" t="s">
        <v>495</v>
      </c>
      <c r="E16" s="288" t="s">
        <v>496</v>
      </c>
    </row>
    <row r="17" spans="1:6" ht="19.5" x14ac:dyDescent="0.2">
      <c r="B17" s="239" t="s" ph="1">
        <v>808</v>
      </c>
      <c r="C17" s="239" t="s">
        <v>812</v>
      </c>
      <c r="D17" s="239" t="s">
        <v>812</v>
      </c>
      <c r="E17" s="239" t="s">
        <v>812</v>
      </c>
      <c r="F17" s="290" t="s">
        <v>823</v>
      </c>
    </row>
    <row r="18" spans="1:6" x14ac:dyDescent="0.2">
      <c r="B18" s="239" t="s">
        <v>659</v>
      </c>
      <c r="C18" s="239" t="s">
        <v>812</v>
      </c>
      <c r="D18" s="239" t="s">
        <v>812</v>
      </c>
      <c r="E18" s="239" t="s">
        <v>812</v>
      </c>
      <c r="F18" s="290" t="s">
        <v>823</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813</v>
      </c>
      <c r="D23" s="229" t="s">
        <v>813</v>
      </c>
      <c r="E23" s="229" t="s">
        <v>813</v>
      </c>
    </row>
    <row r="25" spans="1:6" x14ac:dyDescent="0.2">
      <c r="A25" t="s">
        <v>820</v>
      </c>
    </row>
    <row r="26" spans="1:6" x14ac:dyDescent="0.2">
      <c r="B26" t="s">
        <v>818</v>
      </c>
    </row>
    <row r="27" spans="1:6" x14ac:dyDescent="0.2">
      <c r="B27" s="228" t="s">
        <v>653</v>
      </c>
      <c r="C27" s="228" t="s">
        <v>811</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809</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810</v>
      </c>
      <c r="C45" s="229" t="s">
        <v>90</v>
      </c>
    </row>
    <row r="46" spans="2:3" x14ac:dyDescent="0.2">
      <c r="B46" s="288" t="s">
        <v>469</v>
      </c>
      <c r="C46" s="229" t="s">
        <v>90</v>
      </c>
    </row>
    <row r="47" spans="2:3" x14ac:dyDescent="0.2">
      <c r="B47" s="288" t="s">
        <v>535</v>
      </c>
      <c r="C47" s="229" t="s">
        <v>90</v>
      </c>
    </row>
    <row r="48" spans="2:3" x14ac:dyDescent="0.2">
      <c r="B48" s="288" t="s">
        <v>557</v>
      </c>
      <c r="C48" s="229" t="s">
        <v>813</v>
      </c>
    </row>
    <row r="49" spans="1:5" x14ac:dyDescent="0.2">
      <c r="B49" s="288" t="s">
        <v>502</v>
      </c>
      <c r="C49" s="229" t="s">
        <v>813</v>
      </c>
    </row>
    <row r="50" spans="1:5" x14ac:dyDescent="0.2">
      <c r="B50" s="288" t="s">
        <v>503</v>
      </c>
      <c r="C50" s="229" t="s">
        <v>813</v>
      </c>
    </row>
    <row r="51" spans="1:5" x14ac:dyDescent="0.2">
      <c r="B51" s="288" t="s">
        <v>483</v>
      </c>
      <c r="C51" s="229" t="s">
        <v>813</v>
      </c>
    </row>
    <row r="52" spans="1:5" x14ac:dyDescent="0.2">
      <c r="B52" s="288" t="s">
        <v>504</v>
      </c>
      <c r="C52" s="229" t="s">
        <v>813</v>
      </c>
    </row>
    <row r="53" spans="1:5" x14ac:dyDescent="0.2">
      <c r="B53" s="288" t="s">
        <v>558</v>
      </c>
      <c r="C53" s="229" t="s">
        <v>813</v>
      </c>
    </row>
    <row r="54" spans="1:5" x14ac:dyDescent="0.2">
      <c r="B54" s="288" t="s">
        <v>530</v>
      </c>
      <c r="C54" s="229" t="s">
        <v>813</v>
      </c>
    </row>
    <row r="57" spans="1:5" x14ac:dyDescent="0.2">
      <c r="A57" t="s">
        <v>819</v>
      </c>
    </row>
    <row r="58" spans="1:5" x14ac:dyDescent="0.2">
      <c r="B58" t="s">
        <v>818</v>
      </c>
      <c r="C58" t="s">
        <v>816</v>
      </c>
    </row>
    <row r="59" spans="1:5" x14ac:dyDescent="0.2">
      <c r="C59" t="s">
        <v>817</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813</v>
      </c>
      <c r="E62" s="229" t="s">
        <v>90</v>
      </c>
    </row>
    <row r="63" spans="1:5" x14ac:dyDescent="0.2">
      <c r="B63" s="229"/>
      <c r="C63" s="229" t="s">
        <v>724</v>
      </c>
      <c r="D63" s="229" t="s">
        <v>90</v>
      </c>
      <c r="E63" s="229" t="s">
        <v>90</v>
      </c>
    </row>
    <row r="64" spans="1:5" x14ac:dyDescent="0.2">
      <c r="B64" s="229" t="s">
        <v>814</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813</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2019-01-03T09:50:05Z</dcterms:modified>
</cp:coreProperties>
</file>