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25"/>
  <workbookPr filterPrivacy="1" defaultThemeVersion="124226"/>
  <xr:revisionPtr revIDLastSave="0" documentId="13_ncr:1_{FCD7E513-B0D3-418D-A7DC-DF067E1C64D8}" xr6:coauthVersionLast="34" xr6:coauthVersionMax="34" xr10:uidLastSave="{00000000-0000-0000-0000-000000000000}"/>
  <bookViews>
    <workbookView xWindow="0" yWindow="0" windowWidth="18080" windowHeight="8180" activeTab="1" xr2:uid="{00000000-000D-0000-FFFF-FFFF00000000}"/>
  </bookViews>
  <sheets>
    <sheet name="memo" sheetId="17" r:id="rId1"/>
    <sheet name="WBS" sheetId="18" r:id="rId2"/>
    <sheet name="課題整理_0609" sheetId="21" r:id="rId3"/>
    <sheet name="No14" sheetId="24" r:id="rId4"/>
    <sheet name="No16" sheetId="27" r:id="rId5"/>
    <sheet name="wk⇒" sheetId="23" r:id="rId6"/>
    <sheet name="else" sheetId="22" r:id="rId7"/>
    <sheet name="WBS_value" sheetId="20" r:id="rId8"/>
    <sheet name="do0415補足" sheetId="9" r:id="rId9"/>
    <sheet name="do0609" sheetId="10" r:id="rId10"/>
    <sheet name="計画" sheetId="8" state="hidden" r:id="rId11"/>
  </sheets>
  <definedNames>
    <definedName name="_xlnm._FilterDatabase" localSheetId="1" hidden="1">WBS!$B$12:$EK$14</definedName>
    <definedName name="_xlnm._FilterDatabase" localSheetId="2" hidden="1">課題整理_0609!$B$7:$M$33</definedName>
  </definedNames>
  <calcPr calcId="179021"/>
</workbook>
</file>

<file path=xl/calcChain.xml><?xml version="1.0" encoding="utf-8"?>
<calcChain xmlns="http://schemas.openxmlformats.org/spreadsheetml/2006/main">
  <c r="E5" i="17" l="1"/>
  <c r="E4" i="17"/>
  <c r="E3" i="17"/>
  <c r="C9" i="17"/>
  <c r="EG66" i="18"/>
  <c r="EF66" i="18"/>
  <c r="EE66" i="18"/>
  <c r="ED66" i="18"/>
  <c r="EC66" i="18"/>
  <c r="EB66" i="18"/>
  <c r="EA66" i="18"/>
  <c r="DZ66" i="18"/>
  <c r="DY66" i="18"/>
  <c r="DX66" i="18"/>
  <c r="DW66" i="18"/>
  <c r="DV66" i="18"/>
  <c r="DU66" i="18"/>
  <c r="DT66" i="18"/>
  <c r="DS66" i="18"/>
  <c r="DR66" i="18"/>
  <c r="DQ66" i="18"/>
  <c r="DP66" i="18"/>
  <c r="DO66" i="18"/>
  <c r="DN66" i="18"/>
  <c r="DM66" i="18"/>
  <c r="DL66" i="18"/>
  <c r="DK66" i="18"/>
  <c r="DJ66" i="18"/>
  <c r="DI66" i="18"/>
  <c r="DH66" i="18"/>
  <c r="DG66" i="18"/>
  <c r="DF66" i="18"/>
  <c r="DE66" i="18"/>
  <c r="DD66" i="18"/>
  <c r="J39" i="18" l="1"/>
  <c r="J38" i="18"/>
  <c r="J37" i="18"/>
  <c r="J36" i="18"/>
  <c r="J35" i="18"/>
  <c r="J34" i="18"/>
  <c r="J33" i="18"/>
  <c r="J32" i="18"/>
  <c r="J31" i="18"/>
  <c r="J30" i="18"/>
  <c r="J29" i="18"/>
  <c r="J28" i="18"/>
  <c r="J24" i="18"/>
  <c r="J23" i="18"/>
  <c r="J22" i="18"/>
  <c r="J21" i="18"/>
  <c r="J20" i="18"/>
  <c r="J19" i="18"/>
  <c r="J18" i="18"/>
  <c r="J17" i="18"/>
  <c r="C6" i="21"/>
  <c r="D6" i="21" s="1"/>
  <c r="E6" i="21" s="1"/>
  <c r="F6" i="21" s="1"/>
  <c r="G6" i="21" s="1"/>
  <c r="H6" i="21" s="1"/>
  <c r="I6" i="21" s="1"/>
  <c r="J6" i="21" s="1"/>
  <c r="K6" i="21" s="1"/>
  <c r="L6" i="21" s="1"/>
  <c r="M6" i="21" s="1"/>
  <c r="I39" i="18" l="1"/>
  <c r="I38" i="18"/>
  <c r="I37" i="18"/>
  <c r="I36" i="18"/>
  <c r="I35" i="18"/>
  <c r="I34" i="18"/>
  <c r="I33" i="18"/>
  <c r="I32" i="18"/>
  <c r="I31" i="18"/>
  <c r="I30" i="18"/>
  <c r="I29" i="18"/>
  <c r="I28" i="18"/>
  <c r="I24" i="18"/>
  <c r="I23" i="18"/>
  <c r="I22" i="18"/>
  <c r="I21" i="18"/>
  <c r="I20" i="18"/>
  <c r="I19" i="18"/>
  <c r="I18" i="18"/>
  <c r="I17" i="18"/>
  <c r="D50" i="21"/>
  <c r="D54" i="21" s="1"/>
  <c r="D55" i="21" s="1"/>
  <c r="BV32" i="18" l="1"/>
  <c r="M39" i="18" l="1"/>
  <c r="M24" i="18" l="1"/>
  <c r="M20" i="18" l="1"/>
  <c r="M23" i="18" l="1"/>
  <c r="M65" i="18" l="1"/>
  <c r="M64" i="18"/>
  <c r="M63" i="18"/>
  <c r="M62" i="18"/>
  <c r="M61" i="18"/>
  <c r="M60" i="18"/>
  <c r="M59" i="18"/>
  <c r="M58" i="18"/>
  <c r="M57" i="18"/>
  <c r="M56" i="18"/>
  <c r="M55" i="18"/>
  <c r="M54" i="18"/>
  <c r="M53" i="18"/>
  <c r="M52" i="18"/>
  <c r="M51" i="18"/>
  <c r="M50" i="18"/>
  <c r="M49" i="18"/>
  <c r="M48" i="18"/>
  <c r="M47" i="18"/>
  <c r="M46" i="18"/>
  <c r="M45" i="18"/>
  <c r="M44" i="18"/>
  <c r="M43" i="18"/>
  <c r="M42" i="18"/>
  <c r="M41" i="18"/>
  <c r="M40" i="18"/>
  <c r="M38" i="18"/>
  <c r="M37" i="18"/>
  <c r="M36" i="18"/>
  <c r="M35" i="18"/>
  <c r="M34" i="18"/>
  <c r="M33" i="18"/>
  <c r="M32" i="18"/>
  <c r="M31" i="18"/>
  <c r="M30" i="18"/>
  <c r="M29" i="18"/>
  <c r="M28" i="18"/>
  <c r="M27" i="18"/>
  <c r="M26" i="18"/>
  <c r="M25" i="18"/>
  <c r="M19" i="18"/>
  <c r="M22" i="18"/>
  <c r="M21" i="18"/>
  <c r="M18" i="18"/>
  <c r="M17" i="18"/>
  <c r="M16" i="18"/>
  <c r="Q66" i="18"/>
  <c r="M15" i="18"/>
  <c r="M14" i="18"/>
  <c r="M13" i="18"/>
  <c r="DC66" i="18" l="1"/>
  <c r="D9" i="17" s="1"/>
  <c r="E9" i="17" s="1"/>
  <c r="DB66" i="18"/>
  <c r="DA66" i="18"/>
  <c r="CZ66" i="18"/>
  <c r="CY66" i="18"/>
  <c r="CX66" i="18"/>
  <c r="CW66" i="18"/>
  <c r="CV66" i="18"/>
  <c r="CU66" i="18"/>
  <c r="CT66" i="18"/>
  <c r="CS66" i="18"/>
  <c r="CR66" i="18"/>
  <c r="CQ66" i="18"/>
  <c r="CP66" i="18"/>
  <c r="CO66" i="18"/>
  <c r="CN66" i="18"/>
  <c r="CM66" i="18"/>
  <c r="CL66" i="18"/>
  <c r="CK66" i="18"/>
  <c r="CJ66" i="18"/>
  <c r="CI66" i="18"/>
  <c r="CH66" i="18"/>
  <c r="CG66" i="18"/>
  <c r="CF66" i="18"/>
  <c r="CE66" i="18"/>
  <c r="CD66" i="18"/>
  <c r="CC66" i="18"/>
  <c r="CB66" i="18"/>
  <c r="CA66" i="18"/>
  <c r="BZ66" i="18"/>
  <c r="BY66" i="18"/>
  <c r="BX66" i="18"/>
  <c r="BW66" i="18"/>
  <c r="BV66" i="18"/>
  <c r="BU66" i="18"/>
  <c r="BT66" i="18"/>
  <c r="BS66" i="18"/>
  <c r="BR66" i="18"/>
  <c r="BQ66" i="18"/>
  <c r="BP66" i="18"/>
  <c r="BO66" i="18"/>
  <c r="BN66" i="18"/>
  <c r="BM66" i="18"/>
  <c r="BL66" i="18"/>
  <c r="BK66" i="18"/>
  <c r="BJ66" i="18"/>
  <c r="BI66" i="18"/>
  <c r="BH66" i="18"/>
  <c r="BG66" i="18"/>
  <c r="BF66" i="18"/>
  <c r="BE66" i="18"/>
  <c r="BD66" i="18"/>
  <c r="BC66" i="18"/>
  <c r="BB66" i="18"/>
  <c r="BA66" i="18"/>
  <c r="AZ66" i="18"/>
  <c r="AY66" i="18"/>
  <c r="AX66" i="18"/>
  <c r="AW66" i="18"/>
  <c r="AV66" i="18"/>
  <c r="AU66" i="18"/>
  <c r="AT66" i="18"/>
  <c r="AS66" i="18"/>
  <c r="D7" i="17" s="1"/>
  <c r="E7" i="17" s="1"/>
  <c r="AR66" i="18"/>
  <c r="AQ66" i="18"/>
  <c r="AP66" i="18"/>
  <c r="AO66" i="18"/>
  <c r="AN66" i="18"/>
  <c r="AM66" i="18"/>
  <c r="AL66" i="18"/>
  <c r="AK66" i="18"/>
  <c r="AJ66" i="18"/>
  <c r="AI66" i="18"/>
  <c r="AH66" i="18"/>
  <c r="AG66" i="18"/>
  <c r="AF66" i="18"/>
  <c r="AE66" i="18"/>
  <c r="AD66" i="18"/>
  <c r="AC66" i="18"/>
  <c r="AB66" i="18"/>
  <c r="AA66" i="18"/>
  <c r="Z66" i="18"/>
  <c r="Y66" i="18"/>
  <c r="X66" i="18"/>
  <c r="W66" i="18"/>
  <c r="V66" i="18"/>
  <c r="U66" i="18"/>
  <c r="T66" i="18"/>
  <c r="S66" i="18"/>
  <c r="R66" i="18"/>
  <c r="P66" i="18"/>
  <c r="O66" i="18"/>
  <c r="O11" i="18"/>
  <c r="O12" i="18" s="1"/>
  <c r="D6" i="17" l="1"/>
  <c r="E6" i="17" s="1"/>
  <c r="D8" i="17"/>
  <c r="C8" i="17"/>
  <c r="C7" i="17"/>
  <c r="C6" i="17"/>
  <c r="M66" i="18"/>
  <c r="P11" i="18"/>
  <c r="D10" i="17" l="1"/>
  <c r="E10" i="17" s="1"/>
  <c r="E8" i="17"/>
  <c r="C10" i="17"/>
  <c r="Q11" i="18"/>
  <c r="P12" i="18"/>
  <c r="R11" i="18" l="1"/>
  <c r="Q12" i="18"/>
  <c r="S11" i="18" l="1"/>
  <c r="R12" i="18"/>
  <c r="T11" i="18" l="1"/>
  <c r="S12" i="18"/>
  <c r="T12" i="18" l="1"/>
  <c r="U11" i="18"/>
  <c r="U12" i="18" l="1"/>
  <c r="V11" i="18"/>
  <c r="V12" i="18" l="1"/>
  <c r="W11" i="18"/>
  <c r="W12" i="18" l="1"/>
  <c r="X11" i="18"/>
  <c r="Y11" i="18" l="1"/>
  <c r="X12" i="18"/>
  <c r="Z11" i="18" l="1"/>
  <c r="Y12" i="18"/>
  <c r="AA11" i="18" l="1"/>
  <c r="Z12" i="18"/>
  <c r="AB11" i="18" l="1"/>
  <c r="AA12" i="18"/>
  <c r="AB12" i="18" l="1"/>
  <c r="AC11" i="18"/>
  <c r="AC12" i="18" l="1"/>
  <c r="AD11" i="18"/>
  <c r="AD12" i="18" l="1"/>
  <c r="AE11" i="18"/>
  <c r="AE12" i="18" l="1"/>
  <c r="AF11" i="18"/>
  <c r="AF12" i="18" l="1"/>
  <c r="AG11" i="18"/>
  <c r="AH11" i="18" l="1"/>
  <c r="AG12" i="18"/>
  <c r="AI11" i="18" l="1"/>
  <c r="AH12" i="18"/>
  <c r="AJ11" i="18" l="1"/>
  <c r="AI12" i="18"/>
  <c r="AJ12" i="18" l="1"/>
  <c r="AK11" i="18"/>
  <c r="AL11" i="18" l="1"/>
  <c r="AK12" i="18"/>
  <c r="AL12" i="18" l="1"/>
  <c r="AM11" i="18"/>
  <c r="AM12" i="18" l="1"/>
  <c r="AN11" i="18"/>
  <c r="AO11" i="18" l="1"/>
  <c r="AN12" i="18"/>
  <c r="AP11" i="18" l="1"/>
  <c r="AO12" i="18"/>
  <c r="AQ11" i="18" l="1"/>
  <c r="AP12" i="18"/>
  <c r="AR11" i="18" l="1"/>
  <c r="AQ12" i="18"/>
  <c r="AR12" i="18" l="1"/>
  <c r="AS11" i="18"/>
  <c r="AS12" i="18" l="1"/>
  <c r="AT11" i="18"/>
  <c r="AT12" i="18" l="1"/>
  <c r="AU11" i="18"/>
  <c r="AU12" i="18" l="1"/>
  <c r="AV11" i="18"/>
  <c r="AW11" i="18" l="1"/>
  <c r="AV12" i="18"/>
  <c r="AX11" i="18" l="1"/>
  <c r="AW12" i="18"/>
  <c r="AY11" i="18" l="1"/>
  <c r="AX12" i="18"/>
  <c r="AZ11" i="18" l="1"/>
  <c r="AY12" i="18"/>
  <c r="AZ12" i="18" l="1"/>
  <c r="BA11" i="18"/>
  <c r="BA12" i="18" l="1"/>
  <c r="BB11" i="18"/>
  <c r="BB12" i="18" l="1"/>
  <c r="BC11" i="18"/>
  <c r="BC12" i="18" l="1"/>
  <c r="BD11" i="18"/>
  <c r="BE11" i="18" l="1"/>
  <c r="BD12" i="18"/>
  <c r="BF11" i="18" l="1"/>
  <c r="BG11" i="18" s="1"/>
  <c r="BE12" i="18"/>
  <c r="BG12" i="18" l="1"/>
  <c r="BH11" i="18"/>
  <c r="BF12" i="18"/>
  <c r="BH12" i="18" l="1"/>
  <c r="BI11" i="18"/>
  <c r="BI12" i="18" l="1"/>
  <c r="BJ11" i="18"/>
  <c r="BK11" i="18" l="1"/>
  <c r="BJ12" i="18"/>
  <c r="BK12" i="18" l="1"/>
  <c r="BL11" i="18"/>
  <c r="BL12" i="18" l="1"/>
  <c r="BM11" i="18"/>
  <c r="BM12" i="18" l="1"/>
  <c r="BN11" i="18"/>
  <c r="BN12" i="18" l="1"/>
  <c r="BO11" i="18"/>
  <c r="BO12" i="18" l="1"/>
  <c r="BP11" i="18"/>
  <c r="BP12" i="18" l="1"/>
  <c r="BQ11" i="18"/>
  <c r="BR11" i="18" l="1"/>
  <c r="BQ12" i="18"/>
  <c r="BS11" i="18" l="1"/>
  <c r="BR12" i="18"/>
  <c r="BS12" i="18" l="1"/>
  <c r="BT11" i="18"/>
  <c r="BU11" i="18" l="1"/>
  <c r="BT12" i="18"/>
  <c r="BU12" i="18" l="1"/>
  <c r="BV11" i="18"/>
  <c r="BV12" i="18" l="1"/>
  <c r="BW11" i="18"/>
  <c r="BW12" i="18" l="1"/>
  <c r="BX11" i="18"/>
  <c r="BX12" i="18" l="1"/>
  <c r="BY11" i="18"/>
  <c r="BZ11" i="18" l="1"/>
  <c r="BY12" i="18"/>
  <c r="BZ12" i="18" l="1"/>
  <c r="CA11" i="18"/>
  <c r="CB11" i="18" l="1"/>
  <c r="CA12" i="18"/>
  <c r="CB12" i="18" l="1"/>
  <c r="CC11" i="18"/>
  <c r="CC12" i="18" l="1"/>
  <c r="CD11" i="18"/>
  <c r="CD12" i="18" l="1"/>
  <c r="CE11" i="18"/>
  <c r="CE12" i="18" l="1"/>
  <c r="CF11" i="18"/>
  <c r="CF12" i="18" l="1"/>
  <c r="CG11" i="18"/>
  <c r="CH11" i="18" l="1"/>
  <c r="CG12" i="18"/>
  <c r="CH12" i="18" l="1"/>
  <c r="CI11" i="18"/>
  <c r="CI12" i="18" l="1"/>
  <c r="CJ11" i="18"/>
  <c r="CJ12" i="18" l="1"/>
  <c r="CK11" i="18"/>
  <c r="CK12" i="18" l="1"/>
  <c r="CL11" i="18"/>
  <c r="CL12" i="18" l="1"/>
  <c r="CM11" i="18"/>
  <c r="CM12" i="18" l="1"/>
  <c r="CN11" i="18"/>
  <c r="CN12" i="18" l="1"/>
  <c r="CO11" i="18"/>
  <c r="CP11" i="18" l="1"/>
  <c r="CO12" i="18"/>
  <c r="CP12" i="18" l="1"/>
  <c r="CQ11" i="18"/>
  <c r="CR11" i="18" l="1"/>
  <c r="CQ12" i="18"/>
  <c r="CR12" i="18" l="1"/>
  <c r="CS11" i="18"/>
  <c r="CS12" i="18" l="1"/>
  <c r="CT11" i="18"/>
  <c r="CT12" i="18" l="1"/>
  <c r="CU11" i="18"/>
  <c r="CU12" i="18" l="1"/>
  <c r="CV11" i="18"/>
  <c r="CV12" i="18" l="1"/>
  <c r="CW11" i="18"/>
  <c r="CX11" i="18" l="1"/>
  <c r="CW12" i="18"/>
  <c r="CX12" i="18" l="1"/>
  <c r="CY11" i="18"/>
  <c r="CY12" i="18" l="1"/>
  <c r="CZ11" i="18"/>
  <c r="CZ12" i="18" l="1"/>
  <c r="DA11" i="18"/>
  <c r="DB11" i="18" s="1"/>
  <c r="DC11" i="18" s="1"/>
  <c r="DC12" i="18" l="1"/>
  <c r="DD11" i="18"/>
  <c r="DA12" i="18"/>
  <c r="DD12" i="18" l="1"/>
  <c r="DE11" i="18"/>
  <c r="DB12" i="18"/>
  <c r="DE12" i="18" l="1"/>
  <c r="DF11" i="18"/>
  <c r="DF12" i="18" l="1"/>
  <c r="DG11" i="18"/>
  <c r="DH11" i="18" l="1"/>
  <c r="DG12" i="18"/>
  <c r="DH12" i="18" l="1"/>
  <c r="DI11" i="18"/>
  <c r="DI12" i="18" l="1"/>
  <c r="DJ11" i="18"/>
  <c r="DJ12" i="18" l="1"/>
  <c r="DK11" i="18"/>
  <c r="DL11" i="18" l="1"/>
  <c r="DK12" i="18"/>
  <c r="DM11" i="18" l="1"/>
  <c r="DL12" i="18"/>
  <c r="DN11" i="18" l="1"/>
  <c r="DM12" i="18"/>
  <c r="DN12" i="18" l="1"/>
  <c r="DO11" i="18"/>
  <c r="DP11" i="18" l="1"/>
  <c r="DO12" i="18"/>
  <c r="DP12" i="18" l="1"/>
  <c r="DQ11" i="18"/>
  <c r="DQ12" i="18" l="1"/>
  <c r="DR11" i="18"/>
  <c r="DR12" i="18" l="1"/>
  <c r="DS11" i="18"/>
  <c r="DT11" i="18" l="1"/>
  <c r="DS12" i="18"/>
  <c r="DU11" i="18" l="1"/>
  <c r="DT12" i="18"/>
  <c r="DV11" i="18" l="1"/>
  <c r="DU12" i="18"/>
  <c r="DW11" i="18" l="1"/>
  <c r="DV12" i="18"/>
  <c r="DX11" i="18" l="1"/>
  <c r="DW12" i="18"/>
  <c r="DX12" i="18" l="1"/>
  <c r="DY11" i="18"/>
  <c r="DY12" i="18" l="1"/>
  <c r="DZ11" i="18"/>
  <c r="DZ12" i="18" l="1"/>
  <c r="EA11" i="18"/>
  <c r="EB11" i="18" l="1"/>
  <c r="EA12" i="18"/>
  <c r="EB12" i="18" l="1"/>
  <c r="EC11" i="18"/>
  <c r="ED11" i="18" l="1"/>
  <c r="EC12" i="18"/>
  <c r="EE11" i="18" l="1"/>
  <c r="ED12" i="18"/>
  <c r="EF11" i="18" l="1"/>
  <c r="EG11" i="18" s="1"/>
  <c r="EG12" i="18" s="1"/>
  <c r="EE12" i="18"/>
  <c r="EF12" i="18" l="1"/>
</calcChain>
</file>

<file path=xl/sharedStrings.xml><?xml version="1.0" encoding="utf-8"?>
<sst xmlns="http://schemas.openxmlformats.org/spreadsheetml/2006/main" count="677" uniqueCount="373">
  <si>
    <t>No</t>
    <phoneticPr fontId="1"/>
  </si>
  <si>
    <t>3月</t>
    <rPh sb="1" eb="2">
      <t>ガツ</t>
    </rPh>
    <phoneticPr fontId="1"/>
  </si>
  <si>
    <t>～25（日）</t>
    <rPh sb="4" eb="5">
      <t>ニチ</t>
    </rPh>
    <phoneticPr fontId="1"/>
  </si>
  <si>
    <t>～手順１</t>
    <rPh sb="1" eb="3">
      <t>テジュン</t>
    </rPh>
    <phoneticPr fontId="1"/>
  </si>
  <si>
    <t>4月</t>
    <rPh sb="1" eb="2">
      <t>ガツ</t>
    </rPh>
    <phoneticPr fontId="1"/>
  </si>
  <si>
    <t>～1（日）</t>
    <rPh sb="3" eb="4">
      <t>ニチ</t>
    </rPh>
    <phoneticPr fontId="1"/>
  </si>
  <si>
    <t>～8(日)</t>
  </si>
  <si>
    <t>～手順２</t>
    <rPh sb="1" eb="3">
      <t>テジュン</t>
    </rPh>
    <phoneticPr fontId="1"/>
  </si>
  <si>
    <t>～15(日)</t>
  </si>
  <si>
    <t>～22(日)</t>
  </si>
  <si>
    <t>完成予定</t>
    <rPh sb="0" eb="2">
      <t>カンセイ</t>
    </rPh>
    <rPh sb="2" eb="4">
      <t>ヨテイ</t>
    </rPh>
    <phoneticPr fontId="1"/>
  </si>
  <si>
    <t>～手順３</t>
    <rPh sb="1" eb="3">
      <t>テジュン</t>
    </rPh>
    <phoneticPr fontId="1"/>
  </si>
  <si>
    <t>～29(日)</t>
  </si>
  <si>
    <t>手順</t>
    <rPh sb="0" eb="2">
      <t>テジュン</t>
    </rPh>
    <phoneticPr fontId="1"/>
  </si>
  <si>
    <t>作成予定画面</t>
    <rPh sb="0" eb="2">
      <t>サクセイ</t>
    </rPh>
    <rPh sb="2" eb="4">
      <t>ヨテイ</t>
    </rPh>
    <rPh sb="4" eb="6">
      <t>ガメン</t>
    </rPh>
    <phoneticPr fontId="1"/>
  </si>
  <si>
    <t>ローカル</t>
    <phoneticPr fontId="1"/>
  </si>
  <si>
    <t>TOP、検索</t>
    <rPh sb="4" eb="6">
      <t>ケンサク</t>
    </rPh>
    <phoneticPr fontId="1"/>
  </si>
  <si>
    <t>TOP⇒検索に遷移</t>
    <rPh sb="4" eb="6">
      <t>ケンサク</t>
    </rPh>
    <rPh sb="7" eb="9">
      <t>センイ</t>
    </rPh>
    <phoneticPr fontId="1"/>
  </si>
  <si>
    <t>DBと疎通して検索画面に検索結果がでる</t>
    <rPh sb="3" eb="5">
      <t>ソツウ</t>
    </rPh>
    <rPh sb="7" eb="9">
      <t>ケンサク</t>
    </rPh>
    <rPh sb="9" eb="11">
      <t>ガメン</t>
    </rPh>
    <rPh sb="12" eb="14">
      <t>ケンサク</t>
    </rPh>
    <rPh sb="14" eb="16">
      <t>ケッカ</t>
    </rPh>
    <phoneticPr fontId="1"/>
  </si>
  <si>
    <t>staffテーブル検索してデータがでる</t>
    <rPh sb="9" eb="11">
      <t>ケンサク</t>
    </rPh>
    <phoneticPr fontId="1"/>
  </si>
  <si>
    <t>IT</t>
    <phoneticPr fontId="1"/>
  </si>
  <si>
    <t>Postgresについて詳しくなる</t>
    <rPh sb="12" eb="13">
      <t>クワ</t>
    </rPh>
    <phoneticPr fontId="1"/>
  </si>
  <si>
    <t>データベース、テーブルの構成をどうしてしたいか決める</t>
    <rPh sb="12" eb="14">
      <t>コウセイ</t>
    </rPh>
    <rPh sb="23" eb="24">
      <t>キ</t>
    </rPh>
    <phoneticPr fontId="1"/>
  </si>
  <si>
    <t>構成の作り方のその確認の仕方を調べる</t>
    <rPh sb="0" eb="2">
      <t>コウセイ</t>
    </rPh>
    <rPh sb="3" eb="4">
      <t>ツク</t>
    </rPh>
    <rPh sb="5" eb="6">
      <t>カタ</t>
    </rPh>
    <rPh sb="9" eb="11">
      <t>カクニン</t>
    </rPh>
    <rPh sb="12" eb="14">
      <t>シカタ</t>
    </rPh>
    <rPh sb="15" eb="16">
      <t>シラ</t>
    </rPh>
    <phoneticPr fontId="1"/>
  </si>
  <si>
    <t>今どのユーザでログインしているのか？、ログインしているユーザ</t>
    <rPh sb="0" eb="1">
      <t>イマ</t>
    </rPh>
    <phoneticPr fontId="1"/>
  </si>
  <si>
    <t>登録画面から登録できる</t>
    <rPh sb="0" eb="2">
      <t>トウロク</t>
    </rPh>
    <rPh sb="2" eb="4">
      <t>ガメン</t>
    </rPh>
    <rPh sb="6" eb="8">
      <t>トウロク</t>
    </rPh>
    <phoneticPr fontId="1"/>
  </si>
  <si>
    <t>TOP、検索、登録</t>
    <rPh sb="4" eb="6">
      <t>ケンサク</t>
    </rPh>
    <rPh sb="7" eb="9">
      <t>トウロク</t>
    </rPh>
    <phoneticPr fontId="1"/>
  </si>
  <si>
    <t>手順2の後に、改めて予定を見積もる</t>
    <rPh sb="0" eb="2">
      <t>テジュン</t>
    </rPh>
    <rPh sb="4" eb="5">
      <t>アト</t>
    </rPh>
    <rPh sb="7" eb="8">
      <t>アラタ</t>
    </rPh>
    <rPh sb="10" eb="12">
      <t>ヨテイ</t>
    </rPh>
    <rPh sb="13" eb="15">
      <t>ミツ</t>
    </rPh>
    <phoneticPr fontId="1"/>
  </si>
  <si>
    <t>Item</t>
    <phoneticPr fontId="1"/>
  </si>
  <si>
    <t>※</t>
    <phoneticPr fontId="1"/>
  </si>
  <si>
    <t>工数</t>
    <rPh sb="0" eb="2">
      <t>コウスウ</t>
    </rPh>
    <phoneticPr fontId="1"/>
  </si>
  <si>
    <t>12月</t>
    <rPh sb="2" eb="3">
      <t>ガツ</t>
    </rPh>
    <phoneticPr fontId="1"/>
  </si>
  <si>
    <t>要件定義を見直した</t>
    <rPh sb="0" eb="2">
      <t>ヨウケン</t>
    </rPh>
    <rPh sb="2" eb="4">
      <t>テイギ</t>
    </rPh>
    <rPh sb="5" eb="7">
      <t>ミナオ</t>
    </rPh>
    <phoneticPr fontId="1"/>
  </si>
  <si>
    <t>C:\Users\rock\OneDrive\ドキュメント\webapl\WonFesSys\00.要件\WonFesSys.xlsx</t>
  </si>
  <si>
    <t>↓</t>
    <phoneticPr fontId="1"/>
  </si>
  <si>
    <t>＞技術力を身に着けるため、やりたいこと</t>
    <rPh sb="1" eb="4">
      <t>ギジュツリョク</t>
    </rPh>
    <rPh sb="5" eb="6">
      <t>ミ</t>
    </rPh>
    <rPh sb="7" eb="8">
      <t>ツ</t>
    </rPh>
    <phoneticPr fontId="1"/>
  </si>
  <si>
    <t>＞サービスとしてほしいもの</t>
    <phoneticPr fontId="1"/>
  </si>
  <si>
    <t>これらをうまくまとめたい</t>
    <phoneticPr fontId="1"/>
  </si>
  <si>
    <t>作りたい機能をとりあえずあげる（サービスとして必要かは一旦おく</t>
    <rPh sb="0" eb="1">
      <t>ツク</t>
    </rPh>
    <rPh sb="4" eb="6">
      <t>キノウ</t>
    </rPh>
    <rPh sb="23" eb="25">
      <t>ヒツヨウ</t>
    </rPh>
    <rPh sb="27" eb="29">
      <t>イッタン</t>
    </rPh>
    <phoneticPr fontId="1"/>
  </si>
  <si>
    <t>作業の進め方</t>
    <rPh sb="0" eb="2">
      <t>サギョウ</t>
    </rPh>
    <rPh sb="3" eb="4">
      <t>スス</t>
    </rPh>
    <rPh sb="5" eb="6">
      <t>カタ</t>
    </rPh>
    <phoneticPr fontId="1"/>
  </si>
  <si>
    <t>☆１・・業務で必要と感じるものに限定、読書かつ動作確認　※なるべく時間をかけすぎない</t>
    <phoneticPr fontId="1"/>
  </si>
  <si>
    <t>☆２・・設計書の機能のうち業務で必要と感じるものから作成⇒設計に近づけ再作成</t>
    <rPh sb="4" eb="6">
      <t>セッケイ</t>
    </rPh>
    <rPh sb="6" eb="7">
      <t>ショ</t>
    </rPh>
    <rPh sb="8" eb="10">
      <t>キノウ</t>
    </rPh>
    <rPh sb="13" eb="15">
      <t>ギョウム</t>
    </rPh>
    <rPh sb="16" eb="18">
      <t>ヒツヨウ</t>
    </rPh>
    <rPh sb="19" eb="20">
      <t>カン</t>
    </rPh>
    <rPh sb="26" eb="28">
      <t>サクセイ</t>
    </rPh>
    <rPh sb="29" eb="31">
      <t>セッケイ</t>
    </rPh>
    <rPh sb="32" eb="33">
      <t>チカ</t>
    </rPh>
    <rPh sb="35" eb="38">
      <t>サイサクセイ</t>
    </rPh>
    <phoneticPr fontId="1"/>
  </si>
  <si>
    <t>☆３・・設計書どおり機能を作成する、業務で役立つか不明でも、設計した以上作成する。</t>
    <rPh sb="4" eb="6">
      <t>セッケイ</t>
    </rPh>
    <rPh sb="6" eb="7">
      <t>ショ</t>
    </rPh>
    <rPh sb="10" eb="12">
      <t>キノウ</t>
    </rPh>
    <rPh sb="13" eb="15">
      <t>サクセイ</t>
    </rPh>
    <rPh sb="18" eb="20">
      <t>ギョウム</t>
    </rPh>
    <rPh sb="21" eb="23">
      <t>ヤクダ</t>
    </rPh>
    <rPh sb="25" eb="27">
      <t>フメイ</t>
    </rPh>
    <rPh sb="30" eb="32">
      <t>セッケイ</t>
    </rPh>
    <rPh sb="34" eb="36">
      <t>イジョウ</t>
    </rPh>
    <rPh sb="36" eb="38">
      <t>サクセイ</t>
    </rPh>
    <phoneticPr fontId="1"/>
  </si>
  <si>
    <t>WonFesSys機能</t>
    <rPh sb="9" eb="11">
      <t>キノウ</t>
    </rPh>
    <phoneticPr fontId="1"/>
  </si>
  <si>
    <t>技術力を身に着けるため、やりたいこと</t>
    <rPh sb="0" eb="3">
      <t>ギジュツリョク</t>
    </rPh>
    <rPh sb="4" eb="5">
      <t>ミ</t>
    </rPh>
    <rPh sb="6" eb="7">
      <t>ツ</t>
    </rPh>
    <phoneticPr fontId="1"/>
  </si>
  <si>
    <t>Y氏より</t>
    <rPh sb="1" eb="2">
      <t>ウジ</t>
    </rPh>
    <phoneticPr fontId="1"/>
  </si>
  <si>
    <t>掲示板（ログイン、画像投稿、データダウンロード</t>
    <rPh sb="0" eb="3">
      <t>ケイジバン</t>
    </rPh>
    <rPh sb="9" eb="11">
      <t>ガゾウ</t>
    </rPh>
    <rPh sb="11" eb="13">
      <t>トウコウ</t>
    </rPh>
    <phoneticPr fontId="1"/>
  </si>
  <si>
    <t>※以下にあるので略</t>
    <rPh sb="1" eb="3">
      <t>イカ</t>
    </rPh>
    <rPh sb="8" eb="9">
      <t>リャク</t>
    </rPh>
    <phoneticPr fontId="1"/>
  </si>
  <si>
    <t>ー</t>
    <phoneticPr fontId="1"/>
  </si>
  <si>
    <t>サービスより</t>
    <phoneticPr fontId="1"/>
  </si>
  <si>
    <t>ログイン、ログアウト</t>
    <phoneticPr fontId="1"/>
  </si>
  <si>
    <r>
      <t xml:space="preserve">G1、Basic認証、クッキー、セッションの利用⇒P39-50
G3-1,敢えて脆弱にして、Webセキュリティをlibを使わず実装する（実装方法は、本参照
G3-3,xss⇒P88、セッションID⇒P158-183
G3-4,代表的なセキュリティ機能の知識を得る⇒P307-363
</t>
    </r>
    <r>
      <rPr>
        <sz val="11"/>
        <color rgb="FFFF0000"/>
        <rFont val="ＭＳ Ｐゴシック"/>
        <family val="3"/>
        <charset val="128"/>
        <scheme val="minor"/>
      </rPr>
      <t>04/26 TODO SSOの概要を理解する</t>
    </r>
    <rPh sb="8" eb="10">
      <t>ニンショウ</t>
    </rPh>
    <rPh sb="22" eb="24">
      <t>リヨウ</t>
    </rPh>
    <rPh sb="68" eb="70">
      <t>ジッソウ</t>
    </rPh>
    <rPh sb="70" eb="72">
      <t>ホウホウ</t>
    </rPh>
    <rPh sb="74" eb="75">
      <t>ホン</t>
    </rPh>
    <rPh sb="75" eb="77">
      <t>サンショウ</t>
    </rPh>
    <rPh sb="113" eb="116">
      <t>ダイヒョウテキ</t>
    </rPh>
    <rPh sb="123" eb="125">
      <t>キノウ</t>
    </rPh>
    <rPh sb="126" eb="128">
      <t>チシキ</t>
    </rPh>
    <rPh sb="129" eb="130">
      <t>エ</t>
    </rPh>
    <rPh sb="157" eb="159">
      <t>ガイヨウ</t>
    </rPh>
    <rPh sb="160" eb="162">
      <t>リカイ</t>
    </rPh>
    <phoneticPr fontId="1"/>
  </si>
  <si>
    <t>設計済</t>
    <rPh sb="0" eb="2">
      <t>セッケイ</t>
    </rPh>
    <rPh sb="2" eb="3">
      <t>ズ</t>
    </rPh>
    <phoneticPr fontId="1"/>
  </si>
  <si>
    <t>アカウント登録・削除</t>
    <rPh sb="5" eb="7">
      <t>トウロク</t>
    </rPh>
    <rPh sb="8" eb="10">
      <t>サクジョ</t>
    </rPh>
    <phoneticPr fontId="1"/>
  </si>
  <si>
    <t>G1,G3-1</t>
    <phoneticPr fontId="1"/>
  </si>
  <si>
    <r>
      <t>G1⇒☆２⇒</t>
    </r>
    <r>
      <rPr>
        <sz val="11"/>
        <color rgb="FFFF0000"/>
        <rFont val="ＭＳ Ｐゴシック"/>
        <family val="3"/>
        <charset val="128"/>
        <scheme val="minor"/>
      </rPr>
      <t>0502　優先度下げ、DBから手動削除としておく</t>
    </r>
    <r>
      <rPr>
        <sz val="11"/>
        <color theme="1"/>
        <rFont val="ＭＳ Ｐゴシック"/>
        <family val="2"/>
        <scheme val="minor"/>
      </rPr>
      <t xml:space="preserve">
G3-1の観点不要とする</t>
    </r>
    <rPh sb="11" eb="14">
      <t>ユウセンド</t>
    </rPh>
    <rPh sb="14" eb="15">
      <t>サ</t>
    </rPh>
    <rPh sb="21" eb="23">
      <t>シュドウ</t>
    </rPh>
    <rPh sb="23" eb="25">
      <t>サクジョ</t>
    </rPh>
    <rPh sb="36" eb="38">
      <t>カンテン</t>
    </rPh>
    <rPh sb="38" eb="40">
      <t>フヨウ</t>
    </rPh>
    <phoneticPr fontId="1"/>
  </si>
  <si>
    <t>アカウント情報の確認</t>
    <rPh sb="5" eb="7">
      <t>ジョウホウ</t>
    </rPh>
    <rPh sb="8" eb="10">
      <t>カクニン</t>
    </rPh>
    <phoneticPr fontId="1"/>
  </si>
  <si>
    <t>☆２</t>
    <phoneticPr fontId="1"/>
  </si>
  <si>
    <t>お気に入り登録した作品、ディーラー情報の確認</t>
    <rPh sb="1" eb="2">
      <t>キ</t>
    </rPh>
    <rPh sb="3" eb="4">
      <t>イ</t>
    </rPh>
    <rPh sb="5" eb="7">
      <t>トウロク</t>
    </rPh>
    <rPh sb="9" eb="11">
      <t>サクヒン</t>
    </rPh>
    <rPh sb="17" eb="19">
      <t>ジョウホウ</t>
    </rPh>
    <rPh sb="20" eb="22">
      <t>カクニン</t>
    </rPh>
    <phoneticPr fontId="1"/>
  </si>
  <si>
    <t>ディーラー情報の検索</t>
    <rPh sb="5" eb="7">
      <t>ジョウホウ</t>
    </rPh>
    <rPh sb="8" eb="10">
      <t>ケンサク</t>
    </rPh>
    <phoneticPr fontId="1"/>
  </si>
  <si>
    <t>G3-2、文字エンコーディング</t>
    <rPh sb="5" eb="7">
      <t>モジ</t>
    </rPh>
    <phoneticPr fontId="1"/>
  </si>
  <si>
    <t>G3-2⇒☆１</t>
    <phoneticPr fontId="1"/>
  </si>
  <si>
    <t>ディーラー情報の登録</t>
    <rPh sb="5" eb="7">
      <t>ジョウホウ</t>
    </rPh>
    <rPh sb="8" eb="10">
      <t>トウロク</t>
    </rPh>
    <phoneticPr fontId="1"/>
  </si>
  <si>
    <t xml:space="preserve">
G2-1、大量のディーラー情報と作品情報の登録に対して実行計画、レプリ
G4-1、大量データ登録をシェルを使って、登録する（パッチ）</t>
    <rPh sb="6" eb="8">
      <t>タイリョウ</t>
    </rPh>
    <rPh sb="14" eb="16">
      <t>ジョウホウ</t>
    </rPh>
    <rPh sb="17" eb="19">
      <t>サクヒン</t>
    </rPh>
    <rPh sb="19" eb="21">
      <t>ジョウホウ</t>
    </rPh>
    <rPh sb="22" eb="24">
      <t>トウロク</t>
    </rPh>
    <rPh sb="25" eb="26">
      <t>タイ</t>
    </rPh>
    <rPh sb="28" eb="30">
      <t>ジッコウ</t>
    </rPh>
    <rPh sb="30" eb="32">
      <t>ケイカク</t>
    </rPh>
    <phoneticPr fontId="1"/>
  </si>
  <si>
    <t>G2-1⇒☆２
G4-1⇒☆２、難しければ☆１</t>
    <rPh sb="16" eb="17">
      <t>ムズカ</t>
    </rPh>
    <phoneticPr fontId="1"/>
  </si>
  <si>
    <t>ディーラー情報をお気に入り登録</t>
    <rPh sb="5" eb="7">
      <t>ジョウホウ</t>
    </rPh>
    <rPh sb="9" eb="10">
      <t>キ</t>
    </rPh>
    <rPh sb="11" eb="12">
      <t>イ</t>
    </rPh>
    <rPh sb="13" eb="15">
      <t>トウロク</t>
    </rPh>
    <phoneticPr fontId="1"/>
  </si>
  <si>
    <t>不要</t>
    <rPh sb="0" eb="2">
      <t>フヨウ</t>
    </rPh>
    <phoneticPr fontId="1"/>
  </si>
  <si>
    <t>作品をお気に入りできればよいため</t>
    <rPh sb="0" eb="2">
      <t>サクヒン</t>
    </rPh>
    <rPh sb="4" eb="5">
      <t>キ</t>
    </rPh>
    <rPh sb="6" eb="7">
      <t>イ</t>
    </rPh>
    <phoneticPr fontId="1"/>
  </si>
  <si>
    <t>作品情報の登録</t>
    <rPh sb="0" eb="2">
      <t>サクヒン</t>
    </rPh>
    <rPh sb="2" eb="4">
      <t>ジョウホウ</t>
    </rPh>
    <rPh sb="5" eb="7">
      <t>トウロク</t>
    </rPh>
    <phoneticPr fontId="1"/>
  </si>
  <si>
    <t xml:space="preserve">G2-1、G4-1
</t>
    <phoneticPr fontId="1"/>
  </si>
  <si>
    <t>作品情報をお気に入り登録</t>
    <rPh sb="0" eb="2">
      <t>サクヒン</t>
    </rPh>
    <rPh sb="2" eb="4">
      <t>ジョウホウ</t>
    </rPh>
    <rPh sb="6" eb="7">
      <t>キ</t>
    </rPh>
    <rPh sb="8" eb="9">
      <t>イ</t>
    </rPh>
    <rPh sb="10" eb="12">
      <t>トウロク</t>
    </rPh>
    <phoneticPr fontId="1"/>
  </si>
  <si>
    <t>作品情報の検索</t>
    <rPh sb="0" eb="2">
      <t>サクヒン</t>
    </rPh>
    <rPh sb="2" eb="4">
      <t>ジョウホウ</t>
    </rPh>
    <rPh sb="5" eb="7">
      <t>ケンサク</t>
    </rPh>
    <phoneticPr fontId="1"/>
  </si>
  <si>
    <t>TODO検討</t>
    <rPh sb="4" eb="6">
      <t>ケントウ</t>
    </rPh>
    <phoneticPr fontId="1"/>
  </si>
  <si>
    <t>地図をポップアップで表示し、ディーラーの場所がわかる</t>
    <rPh sb="0" eb="2">
      <t>チズ</t>
    </rPh>
    <rPh sb="10" eb="12">
      <t>ヒョウジ</t>
    </rPh>
    <rPh sb="20" eb="22">
      <t>バショ</t>
    </rPh>
    <phoneticPr fontId="1"/>
  </si>
  <si>
    <t>作品画像、アイコン画像の登録</t>
    <rPh sb="0" eb="2">
      <t>サクヒン</t>
    </rPh>
    <rPh sb="2" eb="4">
      <t>ガゾウ</t>
    </rPh>
    <rPh sb="9" eb="11">
      <t>ガゾウ</t>
    </rPh>
    <rPh sb="12" eb="14">
      <t>トウロク</t>
    </rPh>
    <phoneticPr fontId="1"/>
  </si>
  <si>
    <t>G1</t>
    <phoneticPr fontId="1"/>
  </si>
  <si>
    <t>チャネル（PC,スマホ）によって、適切なデザインになる</t>
    <rPh sb="17" eb="19">
      <t>テキセツ</t>
    </rPh>
    <phoneticPr fontId="1"/>
  </si>
  <si>
    <t>画面設計はせず、レスポンシブルデザインに任せる⇒設計済みとする</t>
    <rPh sb="0" eb="2">
      <t>ガメン</t>
    </rPh>
    <rPh sb="2" eb="4">
      <t>セッケイ</t>
    </rPh>
    <rPh sb="20" eb="21">
      <t>マカ</t>
    </rPh>
    <rPh sb="24" eb="26">
      <t>セッケイ</t>
    </rPh>
    <rPh sb="26" eb="27">
      <t>ズ</t>
    </rPh>
    <phoneticPr fontId="1"/>
  </si>
  <si>
    <t>・Webアプリの基本機能作成、Yさん（ログイン機能、画像投稿機能、データダウンロード機能が備わった掲示板）</t>
  </si>
  <si>
    <t>G2</t>
  </si>
  <si>
    <t>・DBの機能理解、実行計画、レプリ、スキーマの分け方、ユーザーの分け方、大量データの扱い</t>
  </si>
  <si>
    <t>G3</t>
  </si>
  <si>
    <t>・セキュリティ、自システムをあえて脆弱して試せるように、SQLインジェクションなど</t>
  </si>
  <si>
    <t>G4</t>
  </si>
  <si>
    <t>・Linux、前と関連するものに限定（shでテーブル接続、テーブルcreateなど）</t>
  </si>
  <si>
    <t>シート「do0415補足」から次やること</t>
    <rPh sb="15" eb="16">
      <t>ツギ</t>
    </rPh>
    <phoneticPr fontId="1"/>
  </si>
  <si>
    <t>・G3-4,代表的なセキュリティ機能の知識を得る⇒P307-363</t>
    <phoneticPr fontId="1"/>
  </si>
  <si>
    <t>・セキュリティの知識を身に着ける</t>
    <rPh sb="8" eb="10">
      <t>チシキ</t>
    </rPh>
    <rPh sb="11" eb="12">
      <t>ミ</t>
    </rPh>
    <rPh sb="13" eb="14">
      <t>ツ</t>
    </rPh>
    <phoneticPr fontId="1"/>
  </si>
  <si>
    <t>・画面とERを設計して、アプリをとにかく作ってみる</t>
    <rPh sb="1" eb="3">
      <t>ガメン</t>
    </rPh>
    <rPh sb="7" eb="9">
      <t>セッケイ</t>
    </rPh>
    <rPh sb="20" eb="21">
      <t>ツク</t>
    </rPh>
    <phoneticPr fontId="1"/>
  </si>
  <si>
    <t>・DBにデータを突っ込んで実行計画を取って知識を身に着ける</t>
    <rPh sb="8" eb="9">
      <t>ツ</t>
    </rPh>
    <rPh sb="10" eb="11">
      <t>コ</t>
    </rPh>
    <rPh sb="13" eb="15">
      <t>ジッコウ</t>
    </rPh>
    <rPh sb="15" eb="17">
      <t>ケイカク</t>
    </rPh>
    <rPh sb="18" eb="19">
      <t>ト</t>
    </rPh>
    <rPh sb="21" eb="23">
      <t>チシキ</t>
    </rPh>
    <rPh sb="24" eb="25">
      <t>ミ</t>
    </rPh>
    <rPh sb="26" eb="27">
      <t>ツ</t>
    </rPh>
    <phoneticPr fontId="1"/>
  </si>
  <si>
    <t>・システムを作りながら学ぶ</t>
    <rPh sb="6" eb="7">
      <t>ツク</t>
    </rPh>
    <rPh sb="11" eb="12">
      <t>マナ</t>
    </rPh>
    <phoneticPr fontId="1"/>
  </si>
  <si>
    <t>いい点</t>
    <rPh sb="2" eb="3">
      <t>テン</t>
    </rPh>
    <phoneticPr fontId="1"/>
  </si>
  <si>
    <t>気になる点</t>
    <rPh sb="0" eb="1">
      <t>キ</t>
    </rPh>
    <rPh sb="4" eb="5">
      <t>テン</t>
    </rPh>
    <phoneticPr fontId="1"/>
  </si>
  <si>
    <t>・Webシステムを作るのに必要なものが一通り見につく</t>
    <rPh sb="9" eb="10">
      <t>ツク</t>
    </rPh>
    <rPh sb="13" eb="15">
      <t>ヒツヨウ</t>
    </rPh>
    <rPh sb="19" eb="21">
      <t>ヒトトオ</t>
    </rPh>
    <rPh sb="22" eb="23">
      <t>ミ</t>
    </rPh>
    <phoneticPr fontId="1"/>
  </si>
  <si>
    <t>・何が身についたのか実感がない。</t>
    <rPh sb="1" eb="2">
      <t>ナニ</t>
    </rPh>
    <rPh sb="3" eb="4">
      <t>ミ</t>
    </rPh>
    <rPh sb="10" eb="12">
      <t>ジッカン</t>
    </rPh>
    <phoneticPr fontId="1"/>
  </si>
  <si>
    <t>ネットで調べてとりあえず動くものを作ると中身を理解しないまま動いてしまい、身についた感じがしない</t>
    <phoneticPr fontId="1"/>
  </si>
  <si>
    <t>・身に着けたことが仕事で役立つのかな不安になる</t>
    <rPh sb="1" eb="2">
      <t>ミ</t>
    </rPh>
    <rPh sb="3" eb="4">
      <t>ツ</t>
    </rPh>
    <rPh sb="9" eb="11">
      <t>シゴト</t>
    </rPh>
    <rPh sb="12" eb="14">
      <t>ヤクダ</t>
    </rPh>
    <rPh sb="18" eb="20">
      <t>フアン</t>
    </rPh>
    <phoneticPr fontId="1"/>
  </si>
  <si>
    <t>コメント</t>
    <phoneticPr fontId="1"/>
  </si>
  <si>
    <t>何をしたいのか</t>
    <rPh sb="0" eb="1">
      <t>ナニ</t>
    </rPh>
    <phoneticPr fontId="1"/>
  </si>
  <si>
    <t>・知りたいことを直接知る。</t>
    <rPh sb="1" eb="2">
      <t>シ</t>
    </rPh>
    <rPh sb="8" eb="10">
      <t>チョクセツ</t>
    </rPh>
    <rPh sb="10" eb="11">
      <t>シ</t>
    </rPh>
    <phoneticPr fontId="1"/>
  </si>
  <si>
    <t>ネットで調べる、詳しすぎず概念的な知識を得る、動作確認</t>
    <rPh sb="8" eb="9">
      <t>クワ</t>
    </rPh>
    <rPh sb="23" eb="25">
      <t>ドウサ</t>
    </rPh>
    <rPh sb="25" eb="27">
      <t>カクニン</t>
    </rPh>
    <phoneticPr fontId="1"/>
  </si>
  <si>
    <t>・仕事でわからない点が解消できる</t>
    <rPh sb="1" eb="3">
      <t>シゴト</t>
    </rPh>
    <rPh sb="9" eb="10">
      <t>テン</t>
    </rPh>
    <rPh sb="11" eb="13">
      <t>カイショウ</t>
    </rPh>
    <phoneticPr fontId="1"/>
  </si>
  <si>
    <t>・不安な点がすぐに解消できる</t>
    <rPh sb="1" eb="3">
      <t>フアン</t>
    </rPh>
    <rPh sb="4" eb="5">
      <t>テン</t>
    </rPh>
    <rPh sb="9" eb="11">
      <t>カイショウ</t>
    </rPh>
    <phoneticPr fontId="1"/>
  </si>
  <si>
    <t>・部分的な知識にとどまってしまうので、実際にWebシステムを作れるようになるのか不安が残る</t>
    <rPh sb="1" eb="4">
      <t>ブブンテキ</t>
    </rPh>
    <rPh sb="5" eb="7">
      <t>チシキ</t>
    </rPh>
    <rPh sb="19" eb="21">
      <t>ジッサイ</t>
    </rPh>
    <rPh sb="30" eb="31">
      <t>ツク</t>
    </rPh>
    <rPh sb="40" eb="42">
      <t>フアン</t>
    </rPh>
    <rPh sb="43" eb="44">
      <t>ノコ</t>
    </rPh>
    <phoneticPr fontId="1"/>
  </si>
  <si>
    <t>システムを作ることと同時にやればいい</t>
    <rPh sb="5" eb="6">
      <t>ツク</t>
    </rPh>
    <rPh sb="10" eb="12">
      <t>ドウジ</t>
    </rPh>
    <phoneticPr fontId="1"/>
  </si>
  <si>
    <t>学び方について</t>
    <rPh sb="0" eb="1">
      <t>マナ</t>
    </rPh>
    <rPh sb="2" eb="3">
      <t>カタ</t>
    </rPh>
    <phoneticPr fontId="1"/>
  </si>
  <si>
    <t>04/26 TODO SSOの概要を理解する</t>
  </si>
  <si>
    <t>・実装方法が不明な点が多い（ポップアップ、JSやCSSの配置先、Ajaxを利用するかどうかetc）</t>
    <rPh sb="1" eb="3">
      <t>ジッソウ</t>
    </rPh>
    <rPh sb="3" eb="5">
      <t>ホウホウ</t>
    </rPh>
    <rPh sb="6" eb="8">
      <t>フメイ</t>
    </rPh>
    <rPh sb="9" eb="10">
      <t>テン</t>
    </rPh>
    <rPh sb="11" eb="12">
      <t>オオ</t>
    </rPh>
    <rPh sb="28" eb="30">
      <t>ハイチ</t>
    </rPh>
    <rPh sb="30" eb="31">
      <t>サキ</t>
    </rPh>
    <rPh sb="37" eb="39">
      <t>リヨウ</t>
    </rPh>
    <phoneticPr fontId="1"/>
  </si>
  <si>
    <t>・実装するうえでの課題を洗い出す</t>
    <rPh sb="1" eb="3">
      <t>ジッソウ</t>
    </rPh>
    <rPh sb="9" eb="11">
      <t>カダイ</t>
    </rPh>
    <rPh sb="12" eb="13">
      <t>アラ</t>
    </rPh>
    <rPh sb="14" eb="15">
      <t>ダ</t>
    </rPh>
    <phoneticPr fontId="1"/>
  </si>
  <si>
    <t>サンプルで実装してしまってもいい</t>
    <rPh sb="5" eb="7">
      <t>ジッソウ</t>
    </rPh>
    <phoneticPr fontId="1"/>
  </si>
  <si>
    <t>・机上検討や、サンプル実装の作成をして、実装方針を決める</t>
    <rPh sb="1" eb="3">
      <t>キジョウ</t>
    </rPh>
    <rPh sb="3" eb="5">
      <t>ケントウ</t>
    </rPh>
    <rPh sb="11" eb="13">
      <t>ジッソウ</t>
    </rPh>
    <rPh sb="14" eb="16">
      <t>サクセイ</t>
    </rPh>
    <rPh sb="20" eb="22">
      <t>ジッソウ</t>
    </rPh>
    <rPh sb="22" eb="24">
      <t>ホウシン</t>
    </rPh>
    <rPh sb="25" eb="26">
      <t>キ</t>
    </rPh>
    <phoneticPr fontId="1"/>
  </si>
  <si>
    <t>・実物を実装する</t>
    <rPh sb="1" eb="3">
      <t>ジツブツ</t>
    </rPh>
    <rPh sb="4" eb="6">
      <t>ジッソウ</t>
    </rPh>
    <phoneticPr fontId="1"/>
  </si>
  <si>
    <t>以下のように勧める？</t>
    <rPh sb="0" eb="2">
      <t>イカ</t>
    </rPh>
    <rPh sb="6" eb="7">
      <t>スス</t>
    </rPh>
    <phoneticPr fontId="1"/>
  </si>
  <si>
    <t>↓↓↓↓↓↓</t>
    <phoneticPr fontId="1"/>
  </si>
  <si>
    <t>①シートの中で、「技術力を身に着けるため、やりたいこと」に記載がある機能から作業する</t>
    <rPh sb="5" eb="6">
      <t>ナカ</t>
    </rPh>
    <rPh sb="29" eb="31">
      <t>キサイ</t>
    </rPh>
    <rPh sb="34" eb="36">
      <t>キノウ</t>
    </rPh>
    <rPh sb="38" eb="40">
      <t>サギョウ</t>
    </rPh>
    <phoneticPr fontId="1"/>
  </si>
  <si>
    <t>※１日ぐらいでできること（知識を身に着ける）を優先</t>
    <rPh sb="23" eb="25">
      <t>ユウセン</t>
    </rPh>
    <phoneticPr fontId="1"/>
  </si>
  <si>
    <t>②　①が完了したら、それ以外の機能を作成する</t>
    <rPh sb="4" eb="6">
      <t>カンリョウ</t>
    </rPh>
    <rPh sb="12" eb="14">
      <t>イガイ</t>
    </rPh>
    <rPh sb="15" eb="17">
      <t>キノウ</t>
    </rPh>
    <rPh sb="18" eb="20">
      <t>サクセイ</t>
    </rPh>
    <phoneticPr fontId="1"/>
  </si>
  <si>
    <r>
      <t>※課題を洗い出し、実装の検討⇒サンプル実装を行う（</t>
    </r>
    <r>
      <rPr>
        <sz val="11"/>
        <color rgb="FFFF0000"/>
        <rFont val="ＭＳ Ｐゴシック"/>
        <family val="3"/>
        <charset val="128"/>
        <scheme val="minor"/>
      </rPr>
      <t>※１</t>
    </r>
    <rPh sb="1" eb="3">
      <t>カダイ</t>
    </rPh>
    <rPh sb="4" eb="5">
      <t>アラ</t>
    </rPh>
    <rPh sb="6" eb="7">
      <t>ダ</t>
    </rPh>
    <rPh sb="9" eb="11">
      <t>ジッソウ</t>
    </rPh>
    <rPh sb="12" eb="14">
      <t>ケントウ</t>
    </rPh>
    <rPh sb="19" eb="21">
      <t>ジッソウ</t>
    </rPh>
    <rPh sb="22" eb="23">
      <t>オコナ</t>
    </rPh>
    <phoneticPr fontId="1"/>
  </si>
  <si>
    <t>※１</t>
  </si>
  <si>
    <t>→0613　対応した</t>
    <rPh sb="6" eb="8">
      <t>タイオウ</t>
    </rPh>
    <phoneticPr fontId="1"/>
  </si>
  <si>
    <t>https://iwatakhr69.esa.io/posts/32</t>
    <phoneticPr fontId="1"/>
  </si>
  <si>
    <r>
      <t>G1,Basiｃ認証、クッキー、セッション⇒☆１</t>
    </r>
    <r>
      <rPr>
        <sz val="11"/>
        <color rgb="FFFF0000"/>
        <rFont val="ＭＳ Ｐゴシック"/>
        <family val="3"/>
        <charset val="128"/>
        <scheme val="minor"/>
      </rPr>
      <t>⇒</t>
    </r>
    <r>
      <rPr>
        <sz val="11"/>
        <color rgb="FFFF0000"/>
        <rFont val="ＭＳ Ｐゴシック"/>
        <family val="2"/>
        <scheme val="minor"/>
      </rPr>
      <t>04/23</t>
    </r>
    <r>
      <rPr>
        <sz val="11"/>
        <color rgb="FFFF0000"/>
        <rFont val="ＭＳ Ｐゴシック"/>
        <family val="3"/>
        <charset val="128"/>
        <scheme val="minor"/>
      </rPr>
      <t>　完了</t>
    </r>
    <r>
      <rPr>
        <sz val="11"/>
        <color theme="1"/>
        <rFont val="ＭＳ Ｐゴシック"/>
        <family val="2"/>
        <scheme val="minor"/>
      </rPr>
      <t xml:space="preserve">
G3-1⇒☆１⇒</t>
    </r>
    <r>
      <rPr>
        <sz val="11"/>
        <color rgb="FFFF0000"/>
        <rFont val="ＭＳ Ｐゴシック"/>
        <family val="3"/>
        <charset val="128"/>
        <scheme val="minor"/>
      </rPr>
      <t>04/23　サーブレットのみ利用。⇒0502完了</t>
    </r>
    <r>
      <rPr>
        <sz val="11"/>
        <color theme="1"/>
        <rFont val="ＭＳ Ｐゴシック"/>
        <family val="2"/>
        <scheme val="minor"/>
      </rPr>
      <t xml:space="preserve">
G3-3、クロスサイトスクリプティング⇒☆２⇒</t>
    </r>
    <r>
      <rPr>
        <sz val="11"/>
        <color rgb="FFFF0000"/>
        <rFont val="ＭＳ Ｐゴシック"/>
        <family val="3"/>
        <charset val="128"/>
        <scheme val="minor"/>
      </rPr>
      <t>04/23　完了</t>
    </r>
    <r>
      <rPr>
        <sz val="11"/>
        <color theme="1"/>
        <rFont val="ＭＳ Ｐゴシック"/>
        <family val="2"/>
        <scheme val="minor"/>
      </rPr>
      <t xml:space="preserve">
セッションID⇒☆１⇒</t>
    </r>
    <r>
      <rPr>
        <sz val="11"/>
        <color rgb="FFFF0000"/>
        <rFont val="ＭＳ Ｐゴシック"/>
        <family val="3"/>
        <charset val="128"/>
        <scheme val="minor"/>
      </rPr>
      <t>04/23　P174　セッションIDの固定化攻撃についてあとでやる</t>
    </r>
    <r>
      <rPr>
        <sz val="11"/>
        <color theme="1"/>
        <rFont val="ＭＳ Ｐゴシック"/>
        <family val="2"/>
        <scheme val="minor"/>
      </rPr>
      <t xml:space="preserve">
G3-4⇒☆１（読書のみでもいいかも）</t>
    </r>
    <r>
      <rPr>
        <sz val="11"/>
        <color rgb="FFFF0000"/>
        <rFont val="ＭＳ Ｐゴシック"/>
        <family val="3"/>
        <charset val="128"/>
        <scheme val="minor"/>
      </rPr>
      <t>→0613　完了</t>
    </r>
    <r>
      <rPr>
        <sz val="11"/>
        <color theme="1"/>
        <rFont val="ＭＳ Ｐゴシック"/>
        <family val="2"/>
        <scheme val="minor"/>
      </rPr>
      <t xml:space="preserve">
04/26 TODO SSOの概要を理解する⇒</t>
    </r>
    <r>
      <rPr>
        <sz val="11"/>
        <color rgb="FFFF0000"/>
        <rFont val="ＭＳ Ｐゴシック"/>
        <family val="3"/>
        <charset val="128"/>
        <scheme val="minor"/>
      </rPr>
      <t>06/13　完了　https://iwatakhr69.esa.io/posts/32</t>
    </r>
    <rPh sb="8" eb="10">
      <t>ニンショウ</t>
    </rPh>
    <rPh sb="64" eb="66">
      <t>カンリョウ</t>
    </rPh>
    <rPh sb="96" eb="98">
      <t>カンリョウ</t>
    </rPh>
    <rPh sb="129" eb="131">
      <t>コテイ</t>
    </rPh>
    <rPh sb="131" eb="132">
      <t>バ</t>
    </rPh>
    <rPh sb="132" eb="134">
      <t>コウゲキ</t>
    </rPh>
    <rPh sb="152" eb="154">
      <t>ドクショ</t>
    </rPh>
    <rPh sb="169" eb="171">
      <t>カンリョウ</t>
    </rPh>
    <rPh sb="201" eb="203">
      <t>カンリョウ</t>
    </rPh>
    <phoneticPr fontId="1"/>
  </si>
  <si>
    <r>
      <t>G2-1⇒☆２</t>
    </r>
    <r>
      <rPr>
        <sz val="11"/>
        <color rgb="FFFF0000"/>
        <rFont val="ＭＳ Ｐゴシック"/>
        <family val="3"/>
        <charset val="128"/>
        <scheme val="minor"/>
      </rPr>
      <t>⇒0613対応中</t>
    </r>
    <r>
      <rPr>
        <sz val="11"/>
        <color theme="1"/>
        <rFont val="ＭＳ Ｐゴシック"/>
        <family val="2"/>
        <scheme val="minor"/>
      </rPr>
      <t xml:space="preserve">
G4-1⇒☆２、難しければ☆１</t>
    </r>
    <rPh sb="12" eb="14">
      <t>タイオウ</t>
    </rPh>
    <rPh sb="14" eb="15">
      <t>ナカ</t>
    </rPh>
    <rPh sb="24" eb="25">
      <t>ムズカ</t>
    </rPh>
    <phoneticPr fontId="1"/>
  </si>
  <si>
    <t>テーブル設計</t>
    <rPh sb="4" eb="6">
      <t>セッケイ</t>
    </rPh>
    <phoneticPr fontId="1"/>
  </si>
  <si>
    <t>月</t>
    <rPh sb="0" eb="1">
      <t>ツキ</t>
    </rPh>
    <phoneticPr fontId="1"/>
  </si>
  <si>
    <t>小計</t>
    <rPh sb="0" eb="2">
      <t>ショウケイ</t>
    </rPh>
    <phoneticPr fontId="1"/>
  </si>
  <si>
    <t>画面設計</t>
    <rPh sb="0" eb="2">
      <t>ガメン</t>
    </rPh>
    <rPh sb="2" eb="4">
      <t>セッケイ</t>
    </rPh>
    <phoneticPr fontId="1"/>
  </si>
  <si>
    <t>SQL実践入門</t>
    <rPh sb="3" eb="7">
      <t>ジッセンニュウモン</t>
    </rPh>
    <phoneticPr fontId="1"/>
  </si>
  <si>
    <t>外部設計</t>
    <rPh sb="0" eb="2">
      <t>ガイブ</t>
    </rPh>
    <rPh sb="2" eb="4">
      <t>セッケイ</t>
    </rPh>
    <phoneticPr fontId="1"/>
  </si>
  <si>
    <t>製造</t>
    <rPh sb="0" eb="2">
      <t>セイゾウ</t>
    </rPh>
    <phoneticPr fontId="1"/>
  </si>
  <si>
    <t>テスト</t>
    <phoneticPr fontId="1"/>
  </si>
  <si>
    <t>Sqlの実装について</t>
    <rPh sb="4" eb="6">
      <t>ジッソウ</t>
    </rPh>
    <phoneticPr fontId="1"/>
  </si>
  <si>
    <t>気になる点ピックアップ</t>
    <rPh sb="0" eb="1">
      <t>キ</t>
    </rPh>
    <rPh sb="4" eb="5">
      <t>テン</t>
    </rPh>
    <phoneticPr fontId="1"/>
  </si>
  <si>
    <t>JSPのエンコーディング</t>
    <phoneticPr fontId="1"/>
  </si>
  <si>
    <t>備考</t>
    <rPh sb="0" eb="2">
      <t>ビコウ</t>
    </rPh>
    <phoneticPr fontId="1"/>
  </si>
  <si>
    <t>状況</t>
    <rPh sb="0" eb="2">
      <t>ジョウキョウ</t>
    </rPh>
    <phoneticPr fontId="1"/>
  </si>
  <si>
    <t>実装</t>
    <rPh sb="0" eb="2">
      <t>ジッソウ</t>
    </rPh>
    <phoneticPr fontId="1"/>
  </si>
  <si>
    <t>リリース作業</t>
    <rPh sb="4" eb="6">
      <t>サギョウ</t>
    </rPh>
    <phoneticPr fontId="1"/>
  </si>
  <si>
    <t>シェル芸を身に着ける</t>
    <rPh sb="3" eb="4">
      <t>ゲイ</t>
    </rPh>
    <rPh sb="5" eb="6">
      <t>ミ</t>
    </rPh>
    <rPh sb="7" eb="8">
      <t>ツ</t>
    </rPh>
    <phoneticPr fontId="1"/>
  </si>
  <si>
    <t>和訳</t>
    <rPh sb="0" eb="2">
      <t>ワヤク</t>
    </rPh>
    <phoneticPr fontId="1"/>
  </si>
  <si>
    <t>IT英語</t>
    <rPh sb="2" eb="4">
      <t>エイゴ</t>
    </rPh>
    <phoneticPr fontId="1"/>
  </si>
  <si>
    <t>仕事直結</t>
    <rPh sb="0" eb="2">
      <t>シゴト</t>
    </rPh>
    <rPh sb="2" eb="4">
      <t>チョッケツ</t>
    </rPh>
    <phoneticPr fontId="1"/>
  </si>
  <si>
    <t>状況詳細</t>
    <rPh sb="0" eb="2">
      <t>ジョウキョウ</t>
    </rPh>
    <rPh sb="2" eb="4">
      <t>ショウサイ</t>
    </rPh>
    <phoneticPr fontId="1"/>
  </si>
  <si>
    <t>▼Fix</t>
    <phoneticPr fontId="1"/>
  </si>
  <si>
    <t>使いたいAPI、githubのサイト、stackoverflow</t>
    <rPh sb="0" eb="1">
      <t>ツカ</t>
    </rPh>
    <phoneticPr fontId="1"/>
  </si>
  <si>
    <t>知識不足のトピック、インデックス、ビューシノニムの使いどころ、レプリ、dbやユーザの使い分け</t>
    <rPh sb="0" eb="2">
      <t>チシキ</t>
    </rPh>
    <rPh sb="2" eb="4">
      <t>ブソク</t>
    </rPh>
    <rPh sb="25" eb="26">
      <t>ツカ</t>
    </rPh>
    <rPh sb="42" eb="43">
      <t>ツカ</t>
    </rPh>
    <rPh sb="44" eb="45">
      <t>ワ</t>
    </rPh>
    <phoneticPr fontId="1"/>
  </si>
  <si>
    <t>以下の方針で学ぶ</t>
  </si>
  <si>
    <t>システムを一通り作成する</t>
  </si>
  <si>
    <t>気になる点を直接調べる</t>
  </si>
  <si>
    <t>課題は以下参照</t>
    <rPh sb="0" eb="2">
      <t>カダイ</t>
    </rPh>
    <rPh sb="3" eb="5">
      <t>イカ</t>
    </rPh>
    <rPh sb="5" eb="7">
      <t>サンショウ</t>
    </rPh>
    <phoneticPr fontId="1"/>
  </si>
  <si>
    <t>WFSシステム開発</t>
    <rPh sb="7" eb="9">
      <t>カイハツ</t>
    </rPh>
    <phoneticPr fontId="1"/>
  </si>
  <si>
    <t>課題対応</t>
    <rPh sb="0" eb="2">
      <t>カダイ</t>
    </rPh>
    <rPh sb="2" eb="4">
      <t>タイオウ</t>
    </rPh>
    <phoneticPr fontId="1"/>
  </si>
  <si>
    <t>デプロイ方法の整理、自動化の検討</t>
    <rPh sb="4" eb="6">
      <t>ホウホウ</t>
    </rPh>
    <rPh sb="7" eb="9">
      <t>セイリ</t>
    </rPh>
    <rPh sb="10" eb="12">
      <t>ジドウ</t>
    </rPh>
    <rPh sb="12" eb="13">
      <t>カ</t>
    </rPh>
    <rPh sb="14" eb="16">
      <t>ケントウ</t>
    </rPh>
    <phoneticPr fontId="1"/>
  </si>
  <si>
    <t>Wicketの基本理解</t>
    <rPh sb="7" eb="9">
      <t>キホン</t>
    </rPh>
    <rPh sb="9" eb="11">
      <t>リカイ</t>
    </rPh>
    <phoneticPr fontId="1"/>
  </si>
  <si>
    <t>Junit、DBUnitの基本理解</t>
    <rPh sb="13" eb="15">
      <t>キホン</t>
    </rPh>
    <rPh sb="15" eb="17">
      <t>リカイ</t>
    </rPh>
    <phoneticPr fontId="1"/>
  </si>
  <si>
    <t>管理</t>
    <rPh sb="0" eb="2">
      <t>カンリ</t>
    </rPh>
    <phoneticPr fontId="1"/>
  </si>
  <si>
    <t>未着手</t>
    <rPh sb="0" eb="3">
      <t>ミチャクシュ</t>
    </rPh>
    <phoneticPr fontId="1"/>
  </si>
  <si>
    <t>Junit</t>
    <phoneticPr fontId="1"/>
  </si>
  <si>
    <t>「気になる点ピックアップ」と合わせて実施</t>
    <rPh sb="14" eb="15">
      <t>ア</t>
    </rPh>
    <rPh sb="18" eb="20">
      <t>ジッシ</t>
    </rPh>
    <phoneticPr fontId="1"/>
  </si>
  <si>
    <t>課題・気になる.xlsx</t>
    <phoneticPr fontId="1"/>
  </si>
  <si>
    <t>課題・気になる.xlsx」参照</t>
    <rPh sb="0" eb="2">
      <t>カダイ</t>
    </rPh>
    <rPh sb="3" eb="4">
      <t>キ</t>
    </rPh>
    <rPh sb="13" eb="15">
      <t>サンショウ</t>
    </rPh>
    <phoneticPr fontId="1"/>
  </si>
  <si>
    <t>※2サイクル目</t>
    <rPh sb="6" eb="7">
      <t>メ</t>
    </rPh>
    <phoneticPr fontId="1"/>
  </si>
  <si>
    <t>実績
工数</t>
    <rPh sb="0" eb="2">
      <t>ジッセキ</t>
    </rPh>
    <rPh sb="3" eb="5">
      <t>コウスウ</t>
    </rPh>
    <phoneticPr fontId="1"/>
  </si>
  <si>
    <t>期限</t>
    <rPh sb="0" eb="2">
      <t>キゲン</t>
    </rPh>
    <phoneticPr fontId="1"/>
  </si>
  <si>
    <t>優先度Dのためやらない</t>
    <rPh sb="0" eb="3">
      <t>ユウセンド</t>
    </rPh>
    <phoneticPr fontId="1"/>
  </si>
  <si>
    <t>完了</t>
  </si>
  <si>
    <t>～9月末</t>
    <rPh sb="2" eb="3">
      <t>ガツ</t>
    </rPh>
    <rPh sb="3" eb="4">
      <t>マツ</t>
    </rPh>
    <phoneticPr fontId="1"/>
  </si>
  <si>
    <t>～6月末</t>
    <rPh sb="2" eb="3">
      <t>ガツ</t>
    </rPh>
    <rPh sb="3" eb="4">
      <t>マツ</t>
    </rPh>
    <phoneticPr fontId="1"/>
  </si>
  <si>
    <t>～10月末</t>
    <rPh sb="3" eb="4">
      <t>ガツ</t>
    </rPh>
    <rPh sb="4" eb="5">
      <t>マツ</t>
    </rPh>
    <phoneticPr fontId="1"/>
  </si>
  <si>
    <t>保留</t>
    <rPh sb="0" eb="2">
      <t>ホリュウ</t>
    </rPh>
    <phoneticPr fontId="1"/>
  </si>
  <si>
    <t>定期作業</t>
    <rPh sb="0" eb="2">
      <t>テイキ</t>
    </rPh>
    <rPh sb="2" eb="4">
      <t>サギョウ</t>
    </rPh>
    <phoneticPr fontId="1"/>
  </si>
  <si>
    <t>―</t>
    <phoneticPr fontId="1"/>
  </si>
  <si>
    <t>・7月中に2回訳す
・月～金中に訳すとこ決める</t>
    <rPh sb="2" eb="4">
      <t>ガツチュウ</t>
    </rPh>
    <rPh sb="6" eb="7">
      <t>カイ</t>
    </rPh>
    <rPh sb="7" eb="8">
      <t>ヤク</t>
    </rPh>
    <rPh sb="11" eb="12">
      <t>ゲツ</t>
    </rPh>
    <rPh sb="13" eb="14">
      <t>キン</t>
    </rPh>
    <rPh sb="14" eb="15">
      <t>ナカ</t>
    </rPh>
    <rPh sb="16" eb="17">
      <t>ヤク</t>
    </rPh>
    <rPh sb="20" eb="21">
      <t>キ</t>
    </rPh>
    <phoneticPr fontId="1"/>
  </si>
  <si>
    <t>未定</t>
    <rPh sb="0" eb="2">
      <t>ミテイ</t>
    </rPh>
    <phoneticPr fontId="1"/>
  </si>
  <si>
    <t>優先度</t>
    <rPh sb="0" eb="3">
      <t>ユウセンド</t>
    </rPh>
    <phoneticPr fontId="1"/>
  </si>
  <si>
    <t>S</t>
    <phoneticPr fontId="1"/>
  </si>
  <si>
    <t>A</t>
    <phoneticPr fontId="1"/>
  </si>
  <si>
    <t>B</t>
    <phoneticPr fontId="1"/>
  </si>
  <si>
    <t>【暫定】～7月末</t>
    <rPh sb="1" eb="3">
      <t>ザンテイ</t>
    </rPh>
    <phoneticPr fontId="1"/>
  </si>
  <si>
    <t>【暫定】～7月末、～8月末</t>
    <rPh sb="11" eb="12">
      <t>ガツ</t>
    </rPh>
    <rPh sb="12" eb="13">
      <t>マツ</t>
    </rPh>
    <phoneticPr fontId="1"/>
  </si>
  <si>
    <t>【暫定】～7月末</t>
    <phoneticPr fontId="1"/>
  </si>
  <si>
    <t>0627工数調整用</t>
    <rPh sb="4" eb="6">
      <t>コウスウ</t>
    </rPh>
    <rPh sb="6" eb="8">
      <t>チョウセイ</t>
    </rPh>
    <rPh sb="8" eb="9">
      <t>ヨウ</t>
    </rPh>
    <phoneticPr fontId="1"/>
  </si>
  <si>
    <t>資料更新のため</t>
    <rPh sb="0" eb="2">
      <t>シリョウ</t>
    </rPh>
    <rPh sb="2" eb="4">
      <t>コウシン</t>
    </rPh>
    <phoneticPr fontId="1"/>
  </si>
  <si>
    <t>A</t>
  </si>
  <si>
    <t>S</t>
  </si>
  <si>
    <t>・本の内容をピックアップして読む
・週一回実施</t>
    <rPh sb="1" eb="2">
      <t>ホン</t>
    </rPh>
    <rPh sb="3" eb="5">
      <t>ナイヨウ</t>
    </rPh>
    <rPh sb="14" eb="15">
      <t>ヨ</t>
    </rPh>
    <rPh sb="18" eb="19">
      <t>シュウ</t>
    </rPh>
    <rPh sb="19" eb="21">
      <t>イッカイ</t>
    </rPh>
    <rPh sb="21" eb="23">
      <t>ジッシ</t>
    </rPh>
    <phoneticPr fontId="1"/>
  </si>
  <si>
    <t>・本の内容をピックアップして読む
・週一回実施</t>
    <rPh sb="1" eb="2">
      <t>ホン</t>
    </rPh>
    <rPh sb="3" eb="5">
      <t>ナイヨウ</t>
    </rPh>
    <rPh sb="14" eb="15">
      <t>ヨ</t>
    </rPh>
    <phoneticPr fontId="1"/>
  </si>
  <si>
    <t>2030-</t>
    <phoneticPr fontId="1"/>
  </si>
  <si>
    <t>0701 課題対応完了により完了とする</t>
    <rPh sb="5" eb="7">
      <t>カダイ</t>
    </rPh>
    <rPh sb="7" eb="9">
      <t>タイオウ</t>
    </rPh>
    <rPh sb="9" eb="11">
      <t>カンリョウ</t>
    </rPh>
    <rPh sb="14" eb="16">
      <t>カンリョウ</t>
    </rPh>
    <phoneticPr fontId="1"/>
  </si>
  <si>
    <t>対応中</t>
    <rPh sb="0" eb="2">
      <t>タイオウ</t>
    </rPh>
    <rPh sb="2" eb="3">
      <t>ナカ</t>
    </rPh>
    <phoneticPr fontId="1"/>
  </si>
  <si>
    <t>完了</t>
    <rPh sb="0" eb="2">
      <t>カンリョウ</t>
    </rPh>
    <phoneticPr fontId="1"/>
  </si>
  <si>
    <t>―</t>
  </si>
  <si>
    <t>【不定期】</t>
    <rPh sb="1" eb="4">
      <t>フテイキ</t>
    </rPh>
    <phoneticPr fontId="1"/>
  </si>
  <si>
    <t>基本的な書き方を理解</t>
    <rPh sb="0" eb="3">
      <t>キホンテキ</t>
    </rPh>
    <rPh sb="4" eb="5">
      <t>カ</t>
    </rPh>
    <rPh sb="6" eb="7">
      <t>カタ</t>
    </rPh>
    <rPh sb="8" eb="10">
      <t>リカイ</t>
    </rPh>
    <phoneticPr fontId="1"/>
  </si>
  <si>
    <t>A</t>
    <phoneticPr fontId="1"/>
  </si>
  <si>
    <t>内容</t>
    <rPh sb="0" eb="2">
      <t>ナイヨウ</t>
    </rPh>
    <phoneticPr fontId="1"/>
  </si>
  <si>
    <t>TODOList.xlsの「do0415補足」シートから「WonFesSys機能」列を取得した。</t>
    <rPh sb="38" eb="40">
      <t>キノウ</t>
    </rPh>
    <rPh sb="41" eb="42">
      <t>レツ</t>
    </rPh>
    <rPh sb="43" eb="45">
      <t>シュトク</t>
    </rPh>
    <phoneticPr fontId="1"/>
  </si>
  <si>
    <t>各機能の課題について、シート「「課題・気になる」から転記」内容のうち、すぐに決める必要があるもののみ転記した。</t>
    <rPh sb="0" eb="1">
      <t>カク</t>
    </rPh>
    <rPh sb="1" eb="3">
      <t>キノウ</t>
    </rPh>
    <rPh sb="4" eb="6">
      <t>カダイ</t>
    </rPh>
    <rPh sb="29" eb="31">
      <t>ナイヨウ</t>
    </rPh>
    <rPh sb="38" eb="39">
      <t>キ</t>
    </rPh>
    <rPh sb="41" eb="43">
      <t>ヒツヨウ</t>
    </rPh>
    <rPh sb="50" eb="52">
      <t>テンキ</t>
    </rPh>
    <phoneticPr fontId="1"/>
  </si>
  <si>
    <t>※転機時に記載内容を少し修正</t>
    <rPh sb="1" eb="3">
      <t>テンキ</t>
    </rPh>
    <rPh sb="3" eb="4">
      <t>ジ</t>
    </rPh>
    <rPh sb="5" eb="7">
      <t>キサイ</t>
    </rPh>
    <rPh sb="7" eb="9">
      <t>ナイヨウ</t>
    </rPh>
    <rPh sb="10" eb="11">
      <t>スコ</t>
    </rPh>
    <rPh sb="12" eb="14">
      <t>シュウセイ</t>
    </rPh>
    <phoneticPr fontId="1"/>
  </si>
  <si>
    <t>No</t>
    <phoneticPr fontId="1"/>
  </si>
  <si>
    <t>起票日</t>
    <rPh sb="0" eb="2">
      <t>キヒョウ</t>
    </rPh>
    <rPh sb="2" eb="3">
      <t>ビ</t>
    </rPh>
    <phoneticPr fontId="1"/>
  </si>
  <si>
    <t>状態</t>
    <rPh sb="0" eb="2">
      <t>ジョウタイ</t>
    </rPh>
    <phoneticPr fontId="1"/>
  </si>
  <si>
    <t>完了日</t>
    <rPh sb="0" eb="3">
      <t>カンリョウビ</t>
    </rPh>
    <phoneticPr fontId="1"/>
  </si>
  <si>
    <t>対応工程</t>
    <rPh sb="0" eb="2">
      <t>タイオウ</t>
    </rPh>
    <rPh sb="2" eb="4">
      <t>コウテイ</t>
    </rPh>
    <phoneticPr fontId="1"/>
  </si>
  <si>
    <t>タイトル</t>
    <phoneticPr fontId="1"/>
  </si>
  <si>
    <t>実装課題</t>
    <rPh sb="0" eb="2">
      <t>ジッソウ</t>
    </rPh>
    <rPh sb="2" eb="4">
      <t>カダイ</t>
    </rPh>
    <phoneticPr fontId="1"/>
  </si>
  <si>
    <t>対応内容</t>
    <rPh sb="0" eb="2">
      <t>タイオウ</t>
    </rPh>
    <rPh sb="2" eb="4">
      <t>ナイヨウ</t>
    </rPh>
    <phoneticPr fontId="1"/>
  </si>
  <si>
    <t>コメント</t>
    <phoneticPr fontId="1"/>
  </si>
  <si>
    <t>ログイン、ログアウト</t>
    <phoneticPr fontId="1"/>
  </si>
  <si>
    <t>―</t>
    <phoneticPr fontId="1"/>
  </si>
  <si>
    <t>対象外</t>
    <rPh sb="0" eb="2">
      <t>タイショウ</t>
    </rPh>
    <rPh sb="2" eb="3">
      <t>ソト</t>
    </rPh>
    <phoneticPr fontId="1"/>
  </si>
  <si>
    <t>※特になし</t>
    <rPh sb="1" eb="2">
      <t>トク</t>
    </rPh>
    <phoneticPr fontId="1"/>
  </si>
  <si>
    <t>C</t>
    <phoneticPr fontId="1"/>
  </si>
  <si>
    <t>実装検討</t>
    <rPh sb="0" eb="2">
      <t>ジッソウ</t>
    </rPh>
    <rPh sb="2" eb="4">
      <t>ケントウ</t>
    </rPh>
    <phoneticPr fontId="1"/>
  </si>
  <si>
    <t>ログインユーザーが管理者の場合に、アカウント一覧画面にアカウント削除機能を出力する必要がある。ログインユーザーの権限によって、利用できる機能を制御できるようにする</t>
    <rPh sb="9" eb="12">
      <t>カンリシャ</t>
    </rPh>
    <rPh sb="13" eb="15">
      <t>バアイ</t>
    </rPh>
    <rPh sb="22" eb="24">
      <t>イチラン</t>
    </rPh>
    <rPh sb="24" eb="26">
      <t>ガメン</t>
    </rPh>
    <rPh sb="32" eb="34">
      <t>サクジョ</t>
    </rPh>
    <rPh sb="34" eb="36">
      <t>キノウ</t>
    </rPh>
    <rPh sb="37" eb="39">
      <t>シュツリョク</t>
    </rPh>
    <rPh sb="41" eb="43">
      <t>ヒツヨウ</t>
    </rPh>
    <rPh sb="56" eb="58">
      <t>ケンゲン</t>
    </rPh>
    <rPh sb="63" eb="65">
      <t>リヨウ</t>
    </rPh>
    <rPh sb="68" eb="70">
      <t>キノウ</t>
    </rPh>
    <rPh sb="71" eb="73">
      <t>セイギョ</t>
    </rPh>
    <phoneticPr fontId="1"/>
  </si>
  <si>
    <t>～6月4週目</t>
    <rPh sb="2" eb="3">
      <t>ガツ</t>
    </rPh>
    <rPh sb="4" eb="5">
      <t>シュウ</t>
    </rPh>
    <rPh sb="5" eb="6">
      <t>メ</t>
    </rPh>
    <phoneticPr fontId="1"/>
  </si>
  <si>
    <t>外部設計検討</t>
    <phoneticPr fontId="1"/>
  </si>
  <si>
    <t>検索条件に過不足がないか検討
※ER図の再検討時に行う</t>
    <rPh sb="0" eb="2">
      <t>ケンサク</t>
    </rPh>
    <rPh sb="2" eb="4">
      <t>ジョウケン</t>
    </rPh>
    <rPh sb="5" eb="8">
      <t>カブソク</t>
    </rPh>
    <rPh sb="12" eb="14">
      <t>ケントウ</t>
    </rPh>
    <rPh sb="18" eb="19">
      <t>ズ</t>
    </rPh>
    <rPh sb="20" eb="23">
      <t>サイケントウ</t>
    </rPh>
    <rPh sb="23" eb="24">
      <t>ジ</t>
    </rPh>
    <rPh sb="25" eb="26">
      <t>オコナ</t>
    </rPh>
    <phoneticPr fontId="1"/>
  </si>
  <si>
    <t>No18で対応するのでクローズ</t>
    <rPh sb="5" eb="7">
      <t>タイオウ</t>
    </rPh>
    <phoneticPr fontId="1"/>
  </si>
  <si>
    <t>S</t>
    <phoneticPr fontId="1"/>
  </si>
  <si>
    <t xml:space="preserve">ディーラーがもつジャンルをテーブルでの表現方法。
ディーラ×ジャンルでレコードもつと、ジャンルが多いため1テーブルのレコード数が増大して管理が大変そう。持ち方を再検討する
例えば以下。
　・ジャンルだけ別テーブルにもち、Dealerテーブルのレコード数を抑える。
　　ディーラ情報テーブル：ジャンルテーブル＝１：N
　・ディーラがもつジャンルをビットで1カラムに収める
　　fate,艦これ,東方 →　111
</t>
    <rPh sb="19" eb="21">
      <t>ヒョウゲン</t>
    </rPh>
    <rPh sb="21" eb="23">
      <t>ホウホウ</t>
    </rPh>
    <rPh sb="49" eb="50">
      <t>オオ</t>
    </rPh>
    <rPh sb="63" eb="64">
      <t>スウ</t>
    </rPh>
    <rPh sb="65" eb="67">
      <t>ゾウダイ</t>
    </rPh>
    <rPh sb="69" eb="71">
      <t>カンリ</t>
    </rPh>
    <rPh sb="72" eb="74">
      <t>タイヘン</t>
    </rPh>
    <rPh sb="77" eb="78">
      <t>モ</t>
    </rPh>
    <rPh sb="79" eb="80">
      <t>カタ</t>
    </rPh>
    <rPh sb="81" eb="84">
      <t>サイケントウ</t>
    </rPh>
    <rPh sb="87" eb="88">
      <t>タト</t>
    </rPh>
    <rPh sb="90" eb="92">
      <t>イカ</t>
    </rPh>
    <rPh sb="102" eb="103">
      <t>ベツ</t>
    </rPh>
    <rPh sb="126" eb="127">
      <t>スウ</t>
    </rPh>
    <rPh sb="128" eb="129">
      <t>オサ</t>
    </rPh>
    <rPh sb="182" eb="183">
      <t>オサ</t>
    </rPh>
    <rPh sb="193" eb="194">
      <t>カン</t>
    </rPh>
    <rPh sb="197" eb="199">
      <t>トウホウ</t>
    </rPh>
    <phoneticPr fontId="1"/>
  </si>
  <si>
    <r>
      <t>0619　設計中</t>
    </r>
    <r>
      <rPr>
        <sz val="11"/>
        <color rgb="FFFF0000"/>
        <rFont val="ＭＳ Ｐゴシック"/>
        <family val="3"/>
        <charset val="128"/>
        <scheme val="minor"/>
      </rPr>
      <t xml:space="preserve">
0621 WFSのパンフ見るかぎり、1ディーラ5ジャンルぐらい。なので、ディーラ×レコードでデータをもつ。
</t>
    </r>
    <rPh sb="5" eb="7">
      <t>セッケイ</t>
    </rPh>
    <rPh sb="7" eb="8">
      <t>ナカ</t>
    </rPh>
    <rPh sb="21" eb="22">
      <t>ミ</t>
    </rPh>
    <phoneticPr fontId="1"/>
  </si>
  <si>
    <t>B</t>
    <phoneticPr fontId="1"/>
  </si>
  <si>
    <t xml:space="preserve">１JSP１コントローラとしすると、コントローラが増えて、管理できない。
完了系画面、エラー系画面は共通のJSPを利用するなどして、管理しやすくする。
例えば以下。
　・完了系画面は、他の完了形画面と共通のJSPにして、うまく使いまわす
　・完了系画面は、１JSP１コントローラとしない
</t>
    <rPh sb="24" eb="25">
      <t>フ</t>
    </rPh>
    <rPh sb="28" eb="30">
      <t>カンリ</t>
    </rPh>
    <rPh sb="36" eb="38">
      <t>カンリョウ</t>
    </rPh>
    <rPh sb="38" eb="39">
      <t>ケイ</t>
    </rPh>
    <rPh sb="39" eb="41">
      <t>ガメン</t>
    </rPh>
    <rPh sb="45" eb="46">
      <t>ケイ</t>
    </rPh>
    <rPh sb="46" eb="48">
      <t>ガメン</t>
    </rPh>
    <rPh sb="49" eb="51">
      <t>キョウツウ</t>
    </rPh>
    <rPh sb="56" eb="58">
      <t>リヨウ</t>
    </rPh>
    <rPh sb="65" eb="67">
      <t>カンリ</t>
    </rPh>
    <rPh sb="84" eb="86">
      <t>カンリョウ</t>
    </rPh>
    <rPh sb="86" eb="87">
      <t>ケイ</t>
    </rPh>
    <rPh sb="87" eb="89">
      <t>ガメン</t>
    </rPh>
    <rPh sb="91" eb="92">
      <t>ホカ</t>
    </rPh>
    <rPh sb="93" eb="95">
      <t>カンリョウ</t>
    </rPh>
    <rPh sb="95" eb="96">
      <t>ケイ</t>
    </rPh>
    <rPh sb="96" eb="98">
      <t>ガメン</t>
    </rPh>
    <rPh sb="99" eb="101">
      <t>キョウツウ</t>
    </rPh>
    <rPh sb="112" eb="113">
      <t>ツカ</t>
    </rPh>
    <rPh sb="120" eb="122">
      <t>カンリョウ</t>
    </rPh>
    <rPh sb="122" eb="123">
      <t>ケイ</t>
    </rPh>
    <rPh sb="123" eb="125">
      <t>ガメン</t>
    </rPh>
    <phoneticPr fontId="1"/>
  </si>
  <si>
    <t>B</t>
  </si>
  <si>
    <t>～7月3週目</t>
    <rPh sb="2" eb="3">
      <t>ガツ</t>
    </rPh>
    <rPh sb="4" eb="5">
      <t>シュウ</t>
    </rPh>
    <rPh sb="5" eb="6">
      <t>メ</t>
    </rPh>
    <phoneticPr fontId="1"/>
  </si>
  <si>
    <t xml:space="preserve">お気に入り登録は、レスポンスを早くしたいので、画面全体をロードしないようにしたい。Ajaxでの実装を検討する
例えば以下。
　・SpringでのAjaxの実装方法
　・ピュアJSで自作で共通処理
</t>
    <rPh sb="1" eb="2">
      <t>キ</t>
    </rPh>
    <rPh sb="3" eb="4">
      <t>イ</t>
    </rPh>
    <rPh sb="5" eb="7">
      <t>トウロク</t>
    </rPh>
    <rPh sb="15" eb="16">
      <t>ハヤ</t>
    </rPh>
    <rPh sb="23" eb="25">
      <t>ガメン</t>
    </rPh>
    <rPh sb="25" eb="27">
      <t>ゼンタイ</t>
    </rPh>
    <rPh sb="47" eb="49">
      <t>ジッソウ</t>
    </rPh>
    <rPh sb="50" eb="52">
      <t>ケントウ</t>
    </rPh>
    <rPh sb="55" eb="56">
      <t>タト</t>
    </rPh>
    <rPh sb="58" eb="60">
      <t>イカ</t>
    </rPh>
    <rPh sb="77" eb="79">
      <t>ジッソウ</t>
    </rPh>
    <rPh sb="79" eb="81">
      <t>ホウホウ</t>
    </rPh>
    <rPh sb="90" eb="92">
      <t>ジサク</t>
    </rPh>
    <rPh sb="93" eb="95">
      <t>キョウツウ</t>
    </rPh>
    <rPh sb="95" eb="97">
      <t>ショリ</t>
    </rPh>
    <phoneticPr fontId="1"/>
  </si>
  <si>
    <t>0714（土）
Spring、Jqeuryでajax通信を実現できることを確認。検索画面に描画する処理のサンプル実装を検討する。
0715(日）
ディーラ検索画面を対象にサンプル実装中。JSの文法確認に時間がかかっている。
⇒完了</t>
    <rPh sb="5" eb="6">
      <t>ツチ</t>
    </rPh>
    <rPh sb="26" eb="28">
      <t>ツウシン</t>
    </rPh>
    <rPh sb="29" eb="31">
      <t>ジツゲン</t>
    </rPh>
    <rPh sb="37" eb="39">
      <t>カクニン</t>
    </rPh>
    <rPh sb="40" eb="42">
      <t>ケンサク</t>
    </rPh>
    <rPh sb="42" eb="44">
      <t>ガメン</t>
    </rPh>
    <rPh sb="45" eb="47">
      <t>ビョウガ</t>
    </rPh>
    <rPh sb="49" eb="51">
      <t>ショリ</t>
    </rPh>
    <rPh sb="56" eb="58">
      <t>ジッソウ</t>
    </rPh>
    <rPh sb="59" eb="61">
      <t>ケントウ</t>
    </rPh>
    <rPh sb="71" eb="72">
      <t>ニチ</t>
    </rPh>
    <rPh sb="78" eb="80">
      <t>ケンサク</t>
    </rPh>
    <rPh sb="80" eb="82">
      <t>ガメン</t>
    </rPh>
    <rPh sb="83" eb="85">
      <t>タイショウ</t>
    </rPh>
    <rPh sb="90" eb="92">
      <t>ジッソウ</t>
    </rPh>
    <rPh sb="92" eb="93">
      <t>ナカ</t>
    </rPh>
    <rPh sb="97" eb="99">
      <t>ブンポウ</t>
    </rPh>
    <rPh sb="99" eb="101">
      <t>カクニン</t>
    </rPh>
    <rPh sb="102" eb="104">
      <t>ジカン</t>
    </rPh>
    <rPh sb="114" eb="116">
      <t>カンリョウ</t>
    </rPh>
    <phoneticPr fontId="1"/>
  </si>
  <si>
    <t>※No9と同じ</t>
    <rPh sb="5" eb="6">
      <t>オナ</t>
    </rPh>
    <phoneticPr fontId="1"/>
  </si>
  <si>
    <t>画面設計できていないので、検討が必要。</t>
    <rPh sb="0" eb="2">
      <t>ガメン</t>
    </rPh>
    <rPh sb="2" eb="4">
      <t>セッケイ</t>
    </rPh>
    <rPh sb="13" eb="15">
      <t>ケントウ</t>
    </rPh>
    <rPh sb="16" eb="18">
      <t>ヒツヨウ</t>
    </rPh>
    <phoneticPr fontId="1"/>
  </si>
  <si>
    <t>A</t>
    <phoneticPr fontId="1"/>
  </si>
  <si>
    <t xml:space="preserve">お気に入り登録したディーラを、地図上でどう色付けするのか実装方法の検討が必要。
例えば以下。
・フレームワークを使ったJS
・自作の共通処理
</t>
    <rPh sb="1" eb="2">
      <t>キ</t>
    </rPh>
    <rPh sb="3" eb="4">
      <t>イ</t>
    </rPh>
    <rPh sb="5" eb="7">
      <t>トウロク</t>
    </rPh>
    <rPh sb="17" eb="18">
      <t>ウエ</t>
    </rPh>
    <rPh sb="21" eb="22">
      <t>イロ</t>
    </rPh>
    <rPh sb="22" eb="23">
      <t>ヅ</t>
    </rPh>
    <rPh sb="28" eb="30">
      <t>ジッソウ</t>
    </rPh>
    <rPh sb="30" eb="32">
      <t>ホウホウ</t>
    </rPh>
    <rPh sb="33" eb="35">
      <t>ケントウ</t>
    </rPh>
    <rPh sb="36" eb="38">
      <t>ヒツヨウ</t>
    </rPh>
    <rPh sb="40" eb="41">
      <t>タト</t>
    </rPh>
    <rPh sb="43" eb="45">
      <t>イカ</t>
    </rPh>
    <rPh sb="56" eb="57">
      <t>ツカ</t>
    </rPh>
    <rPh sb="63" eb="65">
      <t>ジサク</t>
    </rPh>
    <rPh sb="66" eb="68">
      <t>キョウツウ</t>
    </rPh>
    <rPh sb="68" eb="70">
      <t>ショリ</t>
    </rPh>
    <phoneticPr fontId="1"/>
  </si>
  <si>
    <t xml:space="preserve">画像登録処理をどう実装するか検討
例えば以下。
　・Springが提供しているやるのがあれば使う
　・自作する
</t>
    <rPh sb="0" eb="2">
      <t>ガゾウ</t>
    </rPh>
    <rPh sb="2" eb="4">
      <t>トウロク</t>
    </rPh>
    <rPh sb="4" eb="6">
      <t>ショリ</t>
    </rPh>
    <rPh sb="9" eb="11">
      <t>ジッソウ</t>
    </rPh>
    <rPh sb="14" eb="16">
      <t>ケントウ</t>
    </rPh>
    <rPh sb="33" eb="35">
      <t>テイキョウ</t>
    </rPh>
    <rPh sb="46" eb="47">
      <t>ツカ</t>
    </rPh>
    <rPh sb="51" eb="53">
      <t>ジサク</t>
    </rPh>
    <phoneticPr fontId="1"/>
  </si>
  <si>
    <t>https://iwatakhr69.esa.io/posts/80</t>
  </si>
  <si>
    <t>共通</t>
    <rPh sb="0" eb="2">
      <t>キョウツウ</t>
    </rPh>
    <phoneticPr fontId="1"/>
  </si>
  <si>
    <t>～7月4週目</t>
    <rPh sb="2" eb="3">
      <t>ガツ</t>
    </rPh>
    <rPh sb="4" eb="5">
      <t>シュウ</t>
    </rPh>
    <rPh sb="5" eb="6">
      <t>メ</t>
    </rPh>
    <phoneticPr fontId="1"/>
  </si>
  <si>
    <r>
      <t xml:space="preserve">Logicクラスの分け方を検討する
・コントローラ→画面単位
・ロジック→機能単位
上記のように現時点（0609）で考えているので、必要ならパッケージ構成も見直す。
</t>
    </r>
    <r>
      <rPr>
        <sz val="11"/>
        <color rgb="FFFF0000"/>
        <rFont val="ＭＳ Ｐゴシック"/>
        <family val="3"/>
        <charset val="128"/>
        <scheme val="minor"/>
      </rPr>
      <t xml:space="preserve">0729　パッケージ分け方が機能毎がかMVCの役割毎か検討すること
シート「N014」参照
</t>
    </r>
    <rPh sb="9" eb="10">
      <t>ワ</t>
    </rPh>
    <rPh sb="11" eb="12">
      <t>カタ</t>
    </rPh>
    <rPh sb="13" eb="15">
      <t>ケントウ</t>
    </rPh>
    <rPh sb="27" eb="29">
      <t>ガメン</t>
    </rPh>
    <rPh sb="29" eb="31">
      <t>タンイ</t>
    </rPh>
    <rPh sb="38" eb="40">
      <t>キノウ</t>
    </rPh>
    <rPh sb="40" eb="42">
      <t>タンイ</t>
    </rPh>
    <rPh sb="43" eb="45">
      <t>ジョウキ</t>
    </rPh>
    <rPh sb="49" eb="52">
      <t>ゲンジテン</t>
    </rPh>
    <rPh sb="59" eb="60">
      <t>カンガ</t>
    </rPh>
    <rPh sb="67" eb="69">
      <t>ヒツヨウ</t>
    </rPh>
    <rPh sb="76" eb="78">
      <t>コウセイ</t>
    </rPh>
    <rPh sb="79" eb="81">
      <t>ミナオ</t>
    </rPh>
    <rPh sb="95" eb="96">
      <t>ワ</t>
    </rPh>
    <rPh sb="97" eb="98">
      <t>カタ</t>
    </rPh>
    <rPh sb="99" eb="101">
      <t>キノウ</t>
    </rPh>
    <rPh sb="101" eb="102">
      <t>ゴト</t>
    </rPh>
    <rPh sb="108" eb="110">
      <t>ヤクワリ</t>
    </rPh>
    <rPh sb="110" eb="111">
      <t>ゴト</t>
    </rPh>
    <rPh sb="112" eb="114">
      <t>ケントウ</t>
    </rPh>
    <rPh sb="128" eb="130">
      <t>サンショウ</t>
    </rPh>
    <phoneticPr fontId="1"/>
  </si>
  <si>
    <t>～7月1週目（余裕があれば）</t>
    <rPh sb="2" eb="3">
      <t>ガツ</t>
    </rPh>
    <rPh sb="4" eb="5">
      <t>シュウ</t>
    </rPh>
    <rPh sb="5" eb="6">
      <t>メ</t>
    </rPh>
    <rPh sb="7" eb="9">
      <t>ヨユウ</t>
    </rPh>
    <phoneticPr fontId="1"/>
  </si>
  <si>
    <r>
      <t xml:space="preserve">単項目チェックの実装方針を決定する。
・BeanValidationを利用するかどうか
・クライアントとサーバーでの分け方
</t>
    </r>
    <r>
      <rPr>
        <sz val="11"/>
        <rFont val="ＭＳ Ｐゴシック"/>
        <family val="3"/>
        <charset val="128"/>
        <scheme val="minor"/>
      </rPr>
      <t xml:space="preserve">0701　単項目チェックの仕様を決める必要がある（画面項目定義）
</t>
    </r>
    <rPh sb="0" eb="1">
      <t>タン</t>
    </rPh>
    <rPh sb="1" eb="3">
      <t>コウモク</t>
    </rPh>
    <rPh sb="8" eb="10">
      <t>ジッソウ</t>
    </rPh>
    <rPh sb="10" eb="12">
      <t>ホウシン</t>
    </rPh>
    <rPh sb="13" eb="15">
      <t>ケッテイ</t>
    </rPh>
    <rPh sb="35" eb="37">
      <t>リヨウ</t>
    </rPh>
    <rPh sb="58" eb="59">
      <t>ワ</t>
    </rPh>
    <rPh sb="60" eb="61">
      <t>カタ</t>
    </rPh>
    <rPh sb="68" eb="69">
      <t>タン</t>
    </rPh>
    <rPh sb="69" eb="71">
      <t>コウモク</t>
    </rPh>
    <rPh sb="76" eb="78">
      <t>シヨウ</t>
    </rPh>
    <rPh sb="79" eb="80">
      <t>キ</t>
    </rPh>
    <rPh sb="82" eb="84">
      <t>ヒツヨウ</t>
    </rPh>
    <rPh sb="88" eb="90">
      <t>ガメン</t>
    </rPh>
    <rPh sb="90" eb="92">
      <t>コウモク</t>
    </rPh>
    <rPh sb="92" eb="94">
      <t>テイギ</t>
    </rPh>
    <phoneticPr fontId="1"/>
  </si>
  <si>
    <t xml:space="preserve">0708（日）
＞・BeanValidationを利用するかどうか
利用する
＞・クライアントとサーバーでの分け方
WFS＿設計に記載済み
</t>
    <rPh sb="5" eb="6">
      <t>ニチ</t>
    </rPh>
    <rPh sb="25" eb="27">
      <t>リヨウ</t>
    </rPh>
    <rPh sb="34" eb="36">
      <t>リヨウ</t>
    </rPh>
    <rPh sb="54" eb="55">
      <t>ワ</t>
    </rPh>
    <rPh sb="56" eb="57">
      <t>カタ</t>
    </rPh>
    <rPh sb="62" eb="64">
      <t>セッケイ</t>
    </rPh>
    <rPh sb="65" eb="67">
      <t>キサイ</t>
    </rPh>
    <rPh sb="67" eb="68">
      <t>ズ</t>
    </rPh>
    <phoneticPr fontId="1"/>
  </si>
  <si>
    <t xml:space="preserve">存在関連チェックの実装方針
・例外をコントローラクラスでどうハンドリングするやり方
・サーバー側でエラーメッセージをどう設定して画面に出すのか
</t>
    <rPh sb="0" eb="2">
      <t>ソンザイ</t>
    </rPh>
    <rPh sb="2" eb="4">
      <t>カンレン</t>
    </rPh>
    <rPh sb="9" eb="11">
      <t>ジッソウ</t>
    </rPh>
    <rPh sb="11" eb="13">
      <t>ホウシン</t>
    </rPh>
    <rPh sb="15" eb="17">
      <t>レイガイ</t>
    </rPh>
    <rPh sb="40" eb="41">
      <t>カタ</t>
    </rPh>
    <phoneticPr fontId="1"/>
  </si>
  <si>
    <t>～7月1週目</t>
    <rPh sb="2" eb="3">
      <t>ガツ</t>
    </rPh>
    <rPh sb="4" eb="5">
      <t>シュウ</t>
    </rPh>
    <rPh sb="5" eb="6">
      <t>メ</t>
    </rPh>
    <phoneticPr fontId="1"/>
  </si>
  <si>
    <t xml:space="preserve">メッセージの出し方
・エラーメッセージ、警告メッセージをどう管理するか
・画面にメッセージ出す方法をどうするか
　共通のJS処理を自作
　独自JSPタグを自作
</t>
    <rPh sb="6" eb="7">
      <t>ダ</t>
    </rPh>
    <rPh sb="8" eb="9">
      <t>カタ</t>
    </rPh>
    <rPh sb="20" eb="22">
      <t>ケイコク</t>
    </rPh>
    <rPh sb="30" eb="32">
      <t>カンリ</t>
    </rPh>
    <rPh sb="37" eb="39">
      <t>ガメン</t>
    </rPh>
    <rPh sb="45" eb="46">
      <t>ダ</t>
    </rPh>
    <rPh sb="47" eb="49">
      <t>ホウホウ</t>
    </rPh>
    <rPh sb="57" eb="59">
      <t>キョウツウ</t>
    </rPh>
    <rPh sb="62" eb="64">
      <t>ショリ</t>
    </rPh>
    <rPh sb="65" eb="67">
      <t>ジサク</t>
    </rPh>
    <rPh sb="69" eb="71">
      <t>ドクジ</t>
    </rPh>
    <rPh sb="77" eb="79">
      <t>ジサク</t>
    </rPh>
    <phoneticPr fontId="1"/>
  </si>
  <si>
    <r>
      <t xml:space="preserve">0707（土）
&gt;・エラーメッセージ、警告メッセージをどう管理するか
⇒警告メッセージはResourceBundleMessageSourceクラスを利用する。
エラーメッセージはNo15と合わせて検討。
&gt;・画面にメッセージ出す方法をどうするか
springタグを利用する
</t>
    </r>
    <r>
      <rPr>
        <sz val="10"/>
        <color rgb="FFFF0000"/>
        <rFont val="ＭＳ Ｐゴシック"/>
        <family val="3"/>
        <charset val="128"/>
        <scheme val="minor"/>
      </rPr>
      <t xml:space="preserve">0708（日）
単項目チェックのエラー表示部は、JSPタグを使うなどして共通化すると便利だと考えた。（参考：https://terasolunaorg.github.io/guideline/public_review/ArchitectureInDetail/MessageManagement.html）
が、時間がかかるので対応しない。
以下に作成した内容をコピペして流用する。
・accountregist.jsp
</t>
    </r>
    <r>
      <rPr>
        <sz val="10"/>
        <rFont val="ＭＳ Ｐゴシック"/>
        <family val="2"/>
        <scheme val="minor"/>
      </rPr>
      <t xml:space="preserve">
</t>
    </r>
    <rPh sb="5" eb="6">
      <t>ド</t>
    </rPh>
    <rPh sb="36" eb="38">
      <t>ケイコク</t>
    </rPh>
    <rPh sb="75" eb="77">
      <t>リヨウ</t>
    </rPh>
    <rPh sb="95" eb="96">
      <t>ア</t>
    </rPh>
    <rPh sb="99" eb="101">
      <t>ケントウ</t>
    </rPh>
    <rPh sb="134" eb="136">
      <t>リヨウ</t>
    </rPh>
    <rPh sb="145" eb="146">
      <t>ニチ</t>
    </rPh>
    <rPh sb="148" eb="149">
      <t>タン</t>
    </rPh>
    <rPh sb="149" eb="151">
      <t>コウモク</t>
    </rPh>
    <rPh sb="159" eb="161">
      <t>ヒョウジ</t>
    </rPh>
    <rPh sb="161" eb="162">
      <t>ブ</t>
    </rPh>
    <rPh sb="170" eb="171">
      <t>ツカ</t>
    </rPh>
    <rPh sb="176" eb="178">
      <t>キョウツウ</t>
    </rPh>
    <rPh sb="178" eb="179">
      <t>バ</t>
    </rPh>
    <rPh sb="182" eb="184">
      <t>ベンリ</t>
    </rPh>
    <rPh sb="186" eb="187">
      <t>カンガ</t>
    </rPh>
    <rPh sb="191" eb="193">
      <t>サンコウ</t>
    </rPh>
    <rPh sb="305" eb="307">
      <t>タイオウ</t>
    </rPh>
    <rPh sb="312" eb="314">
      <t>イカ</t>
    </rPh>
    <rPh sb="315" eb="317">
      <t>サクセイ</t>
    </rPh>
    <rPh sb="319" eb="321">
      <t>ナイヨウ</t>
    </rPh>
    <rPh sb="327" eb="329">
      <t>リュウヨウ</t>
    </rPh>
    <phoneticPr fontId="1"/>
  </si>
  <si>
    <t xml:space="preserve">課題が多いので、画面設計全体をもう一度見直す。
作成するもの
画面レイアウト（検索条件、ボタンの配置）
機能一覧
画面一覧
画面遷移
</t>
    <rPh sb="0" eb="2">
      <t>カダイ</t>
    </rPh>
    <rPh sb="3" eb="4">
      <t>オオ</t>
    </rPh>
    <rPh sb="8" eb="10">
      <t>ガメン</t>
    </rPh>
    <rPh sb="10" eb="12">
      <t>セッケイ</t>
    </rPh>
    <rPh sb="12" eb="14">
      <t>ゼンタイ</t>
    </rPh>
    <rPh sb="17" eb="19">
      <t>イチド</t>
    </rPh>
    <rPh sb="19" eb="21">
      <t>ミナオ</t>
    </rPh>
    <rPh sb="25" eb="27">
      <t>サクセイ</t>
    </rPh>
    <rPh sb="32" eb="34">
      <t>ガメン</t>
    </rPh>
    <rPh sb="40" eb="42">
      <t>ケンサク</t>
    </rPh>
    <rPh sb="42" eb="44">
      <t>ジョウケン</t>
    </rPh>
    <rPh sb="49" eb="51">
      <t>ハイチ</t>
    </rPh>
    <rPh sb="63" eb="65">
      <t>ガメン</t>
    </rPh>
    <rPh sb="65" eb="67">
      <t>センイ</t>
    </rPh>
    <phoneticPr fontId="1"/>
  </si>
  <si>
    <r>
      <rPr>
        <sz val="11"/>
        <rFont val="ＭＳ Ｐゴシック"/>
        <family val="3"/>
        <charset val="128"/>
        <scheme val="minor"/>
      </rPr>
      <t xml:space="preserve">06/20　No6対応後に行う
06/2１　画面レイアウト対応中
06/24　画面レイアウト→完了
</t>
    </r>
    <r>
      <rPr>
        <sz val="11"/>
        <color rgb="FFFF0000"/>
        <rFont val="ＭＳ Ｐゴシック"/>
        <family val="3"/>
        <charset val="128"/>
        <scheme val="minor"/>
      </rPr>
      <t xml:space="preserve">
0630　以下のように作成する
画面レイアウト→作成中
画面項目定義→作成中、別紙＿ヘッダの項目表示制御
イベント一覧→※画面レイアウトに記載
チェック仕様→※不要とする
画面遷移図→完了
画面項目編集→※画面レイアウトに記載
テーブル編集容量→※不要とする</t>
    </r>
    <rPh sb="9" eb="11">
      <t>タイオウ</t>
    </rPh>
    <rPh sb="11" eb="12">
      <t>ゴ</t>
    </rPh>
    <rPh sb="13" eb="14">
      <t>オコナ</t>
    </rPh>
    <rPh sb="22" eb="24">
      <t>ガメン</t>
    </rPh>
    <rPh sb="29" eb="31">
      <t>タイオウ</t>
    </rPh>
    <rPh sb="31" eb="32">
      <t>ナカ</t>
    </rPh>
    <rPh sb="47" eb="49">
      <t>カンリョウ</t>
    </rPh>
    <rPh sb="56" eb="58">
      <t>イカ</t>
    </rPh>
    <rPh sb="62" eb="64">
      <t>サクセイ</t>
    </rPh>
    <rPh sb="67" eb="69">
      <t>ガメン</t>
    </rPh>
    <rPh sb="75" eb="77">
      <t>サクセイ</t>
    </rPh>
    <rPh sb="77" eb="78">
      <t>ナカ</t>
    </rPh>
    <rPh sb="79" eb="81">
      <t>ガメン</t>
    </rPh>
    <rPh sb="81" eb="83">
      <t>コウモク</t>
    </rPh>
    <rPh sb="83" eb="85">
      <t>テイギ</t>
    </rPh>
    <rPh sb="108" eb="110">
      <t>イチラン</t>
    </rPh>
    <rPh sb="112" eb="114">
      <t>ガメン</t>
    </rPh>
    <rPh sb="120" eb="122">
      <t>キサイ</t>
    </rPh>
    <rPh sb="127" eb="129">
      <t>シヨウ</t>
    </rPh>
    <rPh sb="137" eb="139">
      <t>ガメン</t>
    </rPh>
    <rPh sb="139" eb="142">
      <t>センイズ</t>
    </rPh>
    <rPh sb="146" eb="148">
      <t>ガメン</t>
    </rPh>
    <rPh sb="148" eb="150">
      <t>コウモク</t>
    </rPh>
    <rPh sb="150" eb="152">
      <t>ヘンシュウ</t>
    </rPh>
    <rPh sb="169" eb="171">
      <t>ヘンシュウ</t>
    </rPh>
    <rPh sb="171" eb="173">
      <t>ヨウリョウ</t>
    </rPh>
    <phoneticPr fontId="1"/>
  </si>
  <si>
    <t>D</t>
  </si>
  <si>
    <t>実現すると面白そう</t>
    <rPh sb="0" eb="2">
      <t>ジツゲン</t>
    </rPh>
    <rPh sb="5" eb="7">
      <t>オモシロ</t>
    </rPh>
    <phoneticPr fontId="1"/>
  </si>
  <si>
    <t xml:space="preserve">アカウント管理画面でアカウントごとに状態をもたせ、管理者が状態を制御できるようにする
停止・・・アカウントが止められ、ログイン時にはじかれる
削除・・・アカウントが削除された状態、論理削除
通常・・・アカウントが通常の状態
usrテーブルに状態を管理するものが必要になってくる。
</t>
    <rPh sb="5" eb="7">
      <t>カンリ</t>
    </rPh>
    <rPh sb="7" eb="9">
      <t>ガメン</t>
    </rPh>
    <rPh sb="18" eb="20">
      <t>ジョウタイ</t>
    </rPh>
    <rPh sb="25" eb="28">
      <t>カンリシャ</t>
    </rPh>
    <rPh sb="29" eb="31">
      <t>ジョウタイ</t>
    </rPh>
    <rPh sb="32" eb="34">
      <t>セイギョ</t>
    </rPh>
    <rPh sb="43" eb="45">
      <t>テイシ</t>
    </rPh>
    <rPh sb="54" eb="55">
      <t>ト</t>
    </rPh>
    <rPh sb="63" eb="64">
      <t>ジ</t>
    </rPh>
    <rPh sb="71" eb="73">
      <t>サクジョ</t>
    </rPh>
    <rPh sb="82" eb="84">
      <t>サクジョ</t>
    </rPh>
    <rPh sb="87" eb="89">
      <t>ジョウタイ</t>
    </rPh>
    <rPh sb="90" eb="92">
      <t>ロンリ</t>
    </rPh>
    <rPh sb="92" eb="94">
      <t>サクジョ</t>
    </rPh>
    <rPh sb="95" eb="97">
      <t>ツウジョウ</t>
    </rPh>
    <rPh sb="106" eb="108">
      <t>ツウジョウ</t>
    </rPh>
    <rPh sb="109" eb="111">
      <t>ジョウタイ</t>
    </rPh>
    <rPh sb="121" eb="123">
      <t>ジョウタイ</t>
    </rPh>
    <rPh sb="124" eb="126">
      <t>カンリ</t>
    </rPh>
    <rPh sb="131" eb="133">
      <t>ヒツヨウ</t>
    </rPh>
    <phoneticPr fontId="1"/>
  </si>
  <si>
    <t xml:space="preserve">No18で発覚
ディーラ情報を確認してから、そのディーラがだす作品を確認できる機能がない。
作品検索画面とは別に設計する。
</t>
    <rPh sb="5" eb="7">
      <t>ハッカク</t>
    </rPh>
    <rPh sb="12" eb="14">
      <t>ジョウホウ</t>
    </rPh>
    <rPh sb="15" eb="17">
      <t>カクニン</t>
    </rPh>
    <rPh sb="31" eb="33">
      <t>サクヒン</t>
    </rPh>
    <rPh sb="34" eb="36">
      <t>カクニン</t>
    </rPh>
    <rPh sb="39" eb="41">
      <t>キノウ</t>
    </rPh>
    <rPh sb="46" eb="48">
      <t>サクヒン</t>
    </rPh>
    <rPh sb="48" eb="50">
      <t>ケンサク</t>
    </rPh>
    <rPh sb="50" eb="52">
      <t>ガメン</t>
    </rPh>
    <rPh sb="54" eb="55">
      <t>ベツ</t>
    </rPh>
    <rPh sb="56" eb="58">
      <t>セッケイ</t>
    </rPh>
    <phoneticPr fontId="1"/>
  </si>
  <si>
    <t>06/23ディーラ情報画面に作品一覧をもたせた。</t>
    <rPh sb="9" eb="11">
      <t>ジョウホウ</t>
    </rPh>
    <rPh sb="11" eb="13">
      <t>ガメン</t>
    </rPh>
    <rPh sb="14" eb="16">
      <t>サクヒン</t>
    </rPh>
    <rPh sb="16" eb="18">
      <t>イチラン</t>
    </rPh>
    <phoneticPr fontId="1"/>
  </si>
  <si>
    <t>外部設計メモ</t>
    <rPh sb="0" eb="2">
      <t>ガイブ</t>
    </rPh>
    <rPh sb="2" eb="4">
      <t>セッケイ</t>
    </rPh>
    <phoneticPr fontId="1"/>
  </si>
  <si>
    <t xml:space="preserve">ポップアップの出し方を検討
　JSでどう実現するのか
　Spring機能が利用できないか
</t>
    <rPh sb="7" eb="8">
      <t>ダ</t>
    </rPh>
    <rPh sb="9" eb="10">
      <t>カタ</t>
    </rPh>
    <rPh sb="11" eb="13">
      <t>ケントウ</t>
    </rPh>
    <rPh sb="20" eb="22">
      <t>ジツゲン</t>
    </rPh>
    <rPh sb="34" eb="36">
      <t>キノウ</t>
    </rPh>
    <rPh sb="37" eb="39">
      <t>リヨウ</t>
    </rPh>
    <phoneticPr fontId="1"/>
  </si>
  <si>
    <t>外部設計検討</t>
  </si>
  <si>
    <t>ディーラー検索画面の検索条件をチェックボックスにしている
ボックスの数が多く使いづらいので、検索条件の指定方法を見直す。
・ポップアップ利用
・別の検索画面にする（メロンブックスなど）
　https://www.melonbooks.co.jp/products/genre.php</t>
    <rPh sb="5" eb="7">
      <t>ケンサク</t>
    </rPh>
    <rPh sb="7" eb="9">
      <t>ガメン</t>
    </rPh>
    <rPh sb="10" eb="12">
      <t>ケンサク</t>
    </rPh>
    <rPh sb="12" eb="14">
      <t>ジョウケン</t>
    </rPh>
    <rPh sb="34" eb="35">
      <t>カズ</t>
    </rPh>
    <rPh sb="36" eb="37">
      <t>オオ</t>
    </rPh>
    <rPh sb="38" eb="39">
      <t>ツカ</t>
    </rPh>
    <rPh sb="46" eb="48">
      <t>ケンサク</t>
    </rPh>
    <rPh sb="48" eb="50">
      <t>ジョウケン</t>
    </rPh>
    <rPh sb="51" eb="53">
      <t>シテイ</t>
    </rPh>
    <rPh sb="53" eb="55">
      <t>ホウホウ</t>
    </rPh>
    <rPh sb="56" eb="58">
      <t>ミナオ</t>
    </rPh>
    <rPh sb="68" eb="70">
      <t>リヨウ</t>
    </rPh>
    <rPh sb="72" eb="73">
      <t>ベツ</t>
    </rPh>
    <rPh sb="74" eb="76">
      <t>ケンサク</t>
    </rPh>
    <rPh sb="76" eb="78">
      <t>ガメン</t>
    </rPh>
    <phoneticPr fontId="1"/>
  </si>
  <si>
    <t xml:space="preserve">&gt;・ポップアップ利用
0630　上記対応にする
</t>
    <rPh sb="16" eb="18">
      <t>ジョウキ</t>
    </rPh>
    <rPh sb="18" eb="20">
      <t>タイオウ</t>
    </rPh>
    <phoneticPr fontId="1"/>
  </si>
  <si>
    <t>作品をproductでなくworkに変更する</t>
    <rPh sb="0" eb="2">
      <t>サクヒン</t>
    </rPh>
    <rPh sb="18" eb="20">
      <t>ヘンコウ</t>
    </rPh>
    <phoneticPr fontId="1"/>
  </si>
  <si>
    <t xml:space="preserve">英語を正確な意味に変更する
ER図、DDL、外部設計
</t>
    <rPh sb="0" eb="2">
      <t>エイゴ</t>
    </rPh>
    <rPh sb="3" eb="5">
      <t>セイカク</t>
    </rPh>
    <rPh sb="6" eb="8">
      <t>イミ</t>
    </rPh>
    <rPh sb="9" eb="11">
      <t>ヘンコウ</t>
    </rPh>
    <rPh sb="16" eb="17">
      <t>ズ</t>
    </rPh>
    <rPh sb="22" eb="24">
      <t>ガイブ</t>
    </rPh>
    <rPh sb="24" eb="26">
      <t>セッケイ</t>
    </rPh>
    <phoneticPr fontId="1"/>
  </si>
  <si>
    <t>ディーラ情報の新規登録と編集機能は1つにまとめる</t>
    <rPh sb="4" eb="6">
      <t>ジョウホウ</t>
    </rPh>
    <rPh sb="7" eb="9">
      <t>シンキ</t>
    </rPh>
    <rPh sb="9" eb="11">
      <t>トウロク</t>
    </rPh>
    <rPh sb="12" eb="14">
      <t>ヘンシュウ</t>
    </rPh>
    <rPh sb="14" eb="16">
      <t>キノウ</t>
    </rPh>
    <phoneticPr fontId="1"/>
  </si>
  <si>
    <t>タイトルと同じ。No14とあわせて対応する</t>
    <rPh sb="5" eb="6">
      <t>オナ</t>
    </rPh>
    <rPh sb="17" eb="19">
      <t>タイオウ</t>
    </rPh>
    <phoneticPr fontId="1"/>
  </si>
  <si>
    <t>C</t>
  </si>
  <si>
    <t>表示の不備</t>
    <rPh sb="0" eb="2">
      <t>ヒョウジ</t>
    </rPh>
    <rPh sb="3" eb="5">
      <t>フビ</t>
    </rPh>
    <phoneticPr fontId="1"/>
  </si>
  <si>
    <t>画面初期表示時？にHP,TWにコンマがはいってしまう、入らないようにする</t>
    <phoneticPr fontId="1"/>
  </si>
  <si>
    <t>0707(土）時点見積もり</t>
    <rPh sb="5" eb="6">
      <t>ド</t>
    </rPh>
    <rPh sb="7" eb="9">
      <t>ジテン</t>
    </rPh>
    <rPh sb="9" eb="11">
      <t>ミツ</t>
    </rPh>
    <phoneticPr fontId="1"/>
  </si>
  <si>
    <t>No13, 画像登録、疎通、サンプル</t>
    <rPh sb="6" eb="8">
      <t>ガゾウ</t>
    </rPh>
    <rPh sb="8" eb="10">
      <t>トウロク</t>
    </rPh>
    <rPh sb="11" eb="13">
      <t>ソツウ</t>
    </rPh>
    <phoneticPr fontId="1"/>
  </si>
  <si>
    <t>No8, Ajax、疎通、ディーラ検索に適用</t>
    <rPh sb="10" eb="12">
      <t>ソツウ</t>
    </rPh>
    <rPh sb="17" eb="19">
      <t>ケンサク</t>
    </rPh>
    <rPh sb="20" eb="22">
      <t>テキヨウ</t>
    </rPh>
    <phoneticPr fontId="1"/>
  </si>
  <si>
    <t>No13, 画像登録、ディーラ登録に適用</t>
    <rPh sb="6" eb="8">
      <t>ガゾウ</t>
    </rPh>
    <rPh sb="8" eb="10">
      <t>トウロク</t>
    </rPh>
    <rPh sb="15" eb="17">
      <t>トウロク</t>
    </rPh>
    <rPh sb="18" eb="20">
      <t>テキヨウ</t>
    </rPh>
    <phoneticPr fontId="1"/>
  </si>
  <si>
    <t>係数</t>
    <rPh sb="0" eb="2">
      <t>ケイスウ</t>
    </rPh>
    <phoneticPr fontId="1"/>
  </si>
  <si>
    <t>工数,H</t>
    <rPh sb="0" eb="2">
      <t>コウスウ</t>
    </rPh>
    <phoneticPr fontId="1"/>
  </si>
  <si>
    <t>人日、6H</t>
    <rPh sb="0" eb="2">
      <t>ニンニチ</t>
    </rPh>
    <phoneticPr fontId="1"/>
  </si>
  <si>
    <t>S</t>
    <phoneticPr fontId="1"/>
  </si>
  <si>
    <t>A</t>
    <phoneticPr fontId="1"/>
  </si>
  <si>
    <t>B</t>
    <phoneticPr fontId="1"/>
  </si>
  <si>
    <t>C</t>
    <phoneticPr fontId="1"/>
  </si>
  <si>
    <t>D</t>
    <phoneticPr fontId="1"/>
  </si>
  <si>
    <t>―</t>
    <phoneticPr fontId="1"/>
  </si>
  <si>
    <t>※esaで管理
0818完了</t>
    <rPh sb="5" eb="7">
      <t>カンリ</t>
    </rPh>
    <rPh sb="13" eb="15">
      <t>カンリョウ</t>
    </rPh>
    <phoneticPr fontId="1"/>
  </si>
  <si>
    <t>・ディーラ検索で条件にジャンルを持つ場合どう設計すればよいか？登録の際はポップアップを利用している、検索結果にジャンルを表示すると横に長くなってみた目が微妙
・実際にディーラが使うことを想定した場合の画面設計、権限制御にしたい（＝業務フローを考え、設計に落とす）
・地図画面が機能の中心なのでパワーアップしたい
　　例　地図でお気に入り確認
　　　　　地図画面が真ん中、サイドバーでお気に入り確認、mattermost的デザイン
・設計に業務の流れを反映したい。
例　ログインIDを登録したアカウントをディーラとして紐づけ、作品登録など各機能をあつかえる
　今だとログインしたものが複数のディーラを登録できてしまい、業務の流れがく、みんな管理者みたいなことができてしまう。
・実際のWebサイトにある利用規約、ヘルプなどのせたい
・コード値を定義し、Enumを活用したい</t>
    <rPh sb="5" eb="7">
      <t>ケンサク</t>
    </rPh>
    <rPh sb="8" eb="10">
      <t>ジョウケン</t>
    </rPh>
    <rPh sb="16" eb="17">
      <t>モ</t>
    </rPh>
    <rPh sb="18" eb="20">
      <t>バアイ</t>
    </rPh>
    <rPh sb="22" eb="24">
      <t>セッケイ</t>
    </rPh>
    <rPh sb="31" eb="33">
      <t>トウロク</t>
    </rPh>
    <rPh sb="34" eb="35">
      <t>サイ</t>
    </rPh>
    <rPh sb="43" eb="45">
      <t>リヨウ</t>
    </rPh>
    <rPh sb="50" eb="52">
      <t>ケンサク</t>
    </rPh>
    <rPh sb="52" eb="54">
      <t>ケッカ</t>
    </rPh>
    <rPh sb="60" eb="62">
      <t>ヒョウジ</t>
    </rPh>
    <rPh sb="65" eb="66">
      <t>ヨコ</t>
    </rPh>
    <rPh sb="67" eb="68">
      <t>ナガ</t>
    </rPh>
    <rPh sb="74" eb="75">
      <t>メ</t>
    </rPh>
    <rPh sb="76" eb="78">
      <t>ビミョウ</t>
    </rPh>
    <rPh sb="81" eb="83">
      <t>ジッサイ</t>
    </rPh>
    <rPh sb="89" eb="90">
      <t>ツカ</t>
    </rPh>
    <rPh sb="94" eb="96">
      <t>ソウテイ</t>
    </rPh>
    <rPh sb="98" eb="100">
      <t>バアイ</t>
    </rPh>
    <rPh sb="101" eb="103">
      <t>ガメン</t>
    </rPh>
    <rPh sb="103" eb="105">
      <t>セッケイ</t>
    </rPh>
    <rPh sb="106" eb="108">
      <t>ケンゲン</t>
    </rPh>
    <rPh sb="108" eb="110">
      <t>セイギョ</t>
    </rPh>
    <rPh sb="116" eb="118">
      <t>ギョウム</t>
    </rPh>
    <rPh sb="122" eb="123">
      <t>カンガ</t>
    </rPh>
    <rPh sb="125" eb="127">
      <t>セッケイ</t>
    </rPh>
    <rPh sb="128" eb="129">
      <t>オ</t>
    </rPh>
    <rPh sb="134" eb="136">
      <t>チズ</t>
    </rPh>
    <rPh sb="136" eb="138">
      <t>ガメン</t>
    </rPh>
    <rPh sb="139" eb="141">
      <t>キノウ</t>
    </rPh>
    <rPh sb="142" eb="144">
      <t>チュウシン</t>
    </rPh>
    <rPh sb="159" eb="160">
      <t>レイ</t>
    </rPh>
    <rPh sb="161" eb="163">
      <t>チズ</t>
    </rPh>
    <rPh sb="165" eb="166">
      <t>キ</t>
    </rPh>
    <rPh sb="167" eb="168">
      <t>イ</t>
    </rPh>
    <rPh sb="169" eb="171">
      <t>カクニン</t>
    </rPh>
    <rPh sb="177" eb="179">
      <t>チズ</t>
    </rPh>
    <rPh sb="179" eb="181">
      <t>ガメン</t>
    </rPh>
    <rPh sb="182" eb="183">
      <t>マ</t>
    </rPh>
    <rPh sb="184" eb="185">
      <t>ナカ</t>
    </rPh>
    <rPh sb="193" eb="194">
      <t>キ</t>
    </rPh>
    <rPh sb="195" eb="196">
      <t>イ</t>
    </rPh>
    <rPh sb="197" eb="199">
      <t>カクニン</t>
    </rPh>
    <rPh sb="210" eb="211">
      <t>テキ</t>
    </rPh>
    <rPh sb="218" eb="220">
      <t>セッケイ</t>
    </rPh>
    <rPh sb="221" eb="223">
      <t>ギョウム</t>
    </rPh>
    <rPh sb="224" eb="225">
      <t>ナガ</t>
    </rPh>
    <rPh sb="227" eb="229">
      <t>ハンエイ</t>
    </rPh>
    <rPh sb="234" eb="235">
      <t>レイ</t>
    </rPh>
    <rPh sb="243" eb="245">
      <t>トウロク</t>
    </rPh>
    <rPh sb="341" eb="343">
      <t>ジッサイ</t>
    </rPh>
    <rPh sb="353" eb="355">
      <t>リヨウ</t>
    </rPh>
    <rPh sb="355" eb="357">
      <t>キヤク</t>
    </rPh>
    <rPh sb="372" eb="373">
      <t>アタイ</t>
    </rPh>
    <rPh sb="374" eb="376">
      <t>テイギ</t>
    </rPh>
    <rPh sb="383" eb="385">
      <t>カツヨウ</t>
    </rPh>
    <phoneticPr fontId="1"/>
  </si>
  <si>
    <t>0818　時間内ので優先度下げる（A⇒D</t>
    <rPh sb="5" eb="7">
      <t>ジカン</t>
    </rPh>
    <rPh sb="7" eb="8">
      <t>ナイ</t>
    </rPh>
    <rPh sb="10" eb="13">
      <t>ユウセンド</t>
    </rPh>
    <rPh sb="13" eb="14">
      <t>サ</t>
    </rPh>
    <phoneticPr fontId="1"/>
  </si>
  <si>
    <t>0818　多少開発しづらいが、機能はあるので優先度下げる（A⇒C</t>
    <rPh sb="5" eb="7">
      <t>タショウ</t>
    </rPh>
    <rPh sb="7" eb="9">
      <t>カイハツ</t>
    </rPh>
    <rPh sb="15" eb="17">
      <t>キノウ</t>
    </rPh>
    <rPh sb="22" eb="25">
      <t>ユウセンド</t>
    </rPh>
    <rPh sb="25" eb="26">
      <t>サ</t>
    </rPh>
    <phoneticPr fontId="1"/>
  </si>
  <si>
    <t>対象外</t>
    <rPh sb="0" eb="2">
      <t>タイショウ</t>
    </rPh>
    <rPh sb="2" eb="3">
      <t>ソト</t>
    </rPh>
    <phoneticPr fontId="1"/>
  </si>
  <si>
    <t>①</t>
    <phoneticPr fontId="1"/>
  </si>
  <si>
    <t>機能名</t>
  </si>
  <si>
    <t>⇒0729時点、こっちがいいかな？？、下はスッキリするがこのアプリ自体が趣味制作なので、将来的に機能の追加変更を考えたときに先に機能がくるほうがいい</t>
    <rPh sb="5" eb="7">
      <t>ジテン</t>
    </rPh>
    <rPh sb="19" eb="20">
      <t>シタ</t>
    </rPh>
    <rPh sb="33" eb="35">
      <t>ジタイ</t>
    </rPh>
    <rPh sb="36" eb="38">
      <t>シュミ</t>
    </rPh>
    <rPh sb="38" eb="40">
      <t>セイサク</t>
    </rPh>
    <rPh sb="44" eb="46">
      <t>ショウライ</t>
    </rPh>
    <rPh sb="46" eb="47">
      <t>テキ</t>
    </rPh>
    <rPh sb="48" eb="50">
      <t>キノウ</t>
    </rPh>
    <rPh sb="51" eb="53">
      <t>ツイカ</t>
    </rPh>
    <rPh sb="53" eb="55">
      <t>ヘンコウ</t>
    </rPh>
    <rPh sb="56" eb="57">
      <t>カンガ</t>
    </rPh>
    <rPh sb="62" eb="63">
      <t>サキ</t>
    </rPh>
    <rPh sb="64" eb="66">
      <t>キノウ</t>
    </rPh>
    <phoneticPr fontId="1"/>
  </si>
  <si>
    <t>∟service</t>
  </si>
  <si>
    <t>∟logic</t>
  </si>
  <si>
    <t>∟dao</t>
  </si>
  <si>
    <t>②</t>
    <phoneticPr fontId="1"/>
  </si>
  <si>
    <t>Service</t>
  </si>
  <si>
    <t>　∟機能１</t>
  </si>
  <si>
    <t>　∟機能２</t>
  </si>
  <si>
    <t>Logic</t>
    <phoneticPr fontId="1"/>
  </si>
  <si>
    <t>Dao</t>
  </si>
  <si>
    <t>com.jp.wonfes.Service</t>
    <phoneticPr fontId="1"/>
  </si>
  <si>
    <t>com.jp.wonfes.Logic</t>
    <phoneticPr fontId="1"/>
  </si>
  <si>
    <t>com.jp.wonfes.Dao</t>
    <phoneticPr fontId="1"/>
  </si>
  <si>
    <t>auth</t>
    <phoneticPr fontId="1"/>
  </si>
  <si>
    <t>img</t>
    <phoneticPr fontId="1"/>
  </si>
  <si>
    <t>dealer</t>
    <phoneticPr fontId="1"/>
  </si>
  <si>
    <t>product</t>
    <phoneticPr fontId="1"/>
  </si>
  <si>
    <t>治す方針</t>
    <rPh sb="0" eb="1">
      <t>ナオ</t>
    </rPh>
    <rPh sb="2" eb="4">
      <t>ホウシン</t>
    </rPh>
    <phoneticPr fontId="1"/>
  </si>
  <si>
    <t>今のパッケージ見て不便と感じるところが直接治るようなレベルでよい</t>
    <rPh sb="0" eb="1">
      <t>イマ</t>
    </rPh>
    <rPh sb="7" eb="8">
      <t>ミ</t>
    </rPh>
    <rPh sb="9" eb="11">
      <t>フベン</t>
    </rPh>
    <rPh sb="12" eb="13">
      <t>カン</t>
    </rPh>
    <rPh sb="19" eb="21">
      <t>チョクセツ</t>
    </rPh>
    <rPh sb="21" eb="22">
      <t>ナオ</t>
    </rPh>
    <phoneticPr fontId="1"/>
  </si>
  <si>
    <t>※体系的に考えすぎない</t>
    <rPh sb="1" eb="4">
      <t>タイケイテキ</t>
    </rPh>
    <rPh sb="5" eb="6">
      <t>カンガ</t>
    </rPh>
    <phoneticPr fontId="1"/>
  </si>
  <si>
    <t>現状、imgクラス、Authクラスがある。これは機能なのでこの単位にパッケージ作りたい</t>
    <rPh sb="0" eb="2">
      <t>ゲンジョウ</t>
    </rPh>
    <rPh sb="24" eb="26">
      <t>キノウ</t>
    </rPh>
    <rPh sb="31" eb="33">
      <t>タンイ</t>
    </rPh>
    <rPh sb="39" eb="40">
      <t>ツク</t>
    </rPh>
    <phoneticPr fontId="1"/>
  </si>
  <si>
    <t>以下の①、②どちらでも作りやすくなる</t>
    <rPh sb="0" eb="2">
      <t>イカ</t>
    </rPh>
    <rPh sb="11" eb="12">
      <t>ツク</t>
    </rPh>
    <phoneticPr fontId="1"/>
  </si>
  <si>
    <t>⇒Daoを考慮したら、どちらがいいか？</t>
    <rPh sb="5" eb="7">
      <t>コウリョ</t>
    </rPh>
    <phoneticPr fontId="1"/>
  </si>
  <si>
    <t>⇒どちらも変わらない。</t>
    <rPh sb="5" eb="6">
      <t>カ</t>
    </rPh>
    <phoneticPr fontId="1"/>
  </si>
  <si>
    <t>今後機能拡張をする際に機能単位のパッケージのほうが作業しやすいと思うので、機能単位のパッケージングにする</t>
    <rPh sb="0" eb="2">
      <t>コンゴ</t>
    </rPh>
    <rPh sb="2" eb="4">
      <t>キノウ</t>
    </rPh>
    <rPh sb="4" eb="6">
      <t>カクチョウ</t>
    </rPh>
    <rPh sb="9" eb="10">
      <t>サイ</t>
    </rPh>
    <rPh sb="11" eb="13">
      <t>キノウ</t>
    </rPh>
    <rPh sb="13" eb="15">
      <t>タンイ</t>
    </rPh>
    <rPh sb="25" eb="27">
      <t>サギョウ</t>
    </rPh>
    <rPh sb="32" eb="33">
      <t>オモ</t>
    </rPh>
    <rPh sb="37" eb="39">
      <t>キノウ</t>
    </rPh>
    <rPh sb="39" eb="41">
      <t>タンイ</t>
    </rPh>
    <phoneticPr fontId="1"/>
  </si>
  <si>
    <t>①</t>
  </si>
  <si>
    <t>　機能１</t>
  </si>
  <si>
    <t>　∟Controller</t>
  </si>
  <si>
    <t>　∟Logic</t>
  </si>
  <si>
    <t>　∟Dao</t>
  </si>
  <si>
    <t>　機能２</t>
  </si>
  <si>
    <t>　・・・</t>
  </si>
  <si>
    <t>②</t>
  </si>
  <si>
    <t>　Controller</t>
  </si>
  <si>
    <t>　　∟機能１</t>
  </si>
  <si>
    <t>　　∟機能２</t>
  </si>
  <si>
    <t>　Logic</t>
  </si>
  <si>
    <t>　Dao</t>
  </si>
  <si>
    <t>上記で①の案でいく</t>
  </si>
  <si>
    <t>理由</t>
  </si>
  <si>
    <t>・リリース後機能毎に作成することがあるので、①のほうが作成するモノがまとまっており作りやすいため</t>
  </si>
  <si>
    <t>・domain層を作る場合、機能毎のパッケージの上位にContorllerなどのパッケージ入れたほうが構成はスマートである。</t>
  </si>
  <si>
    <t>　しかし作りやすさの観点では、①と大差ないので作りやすいほうがいい</t>
  </si>
  <si>
    <t>詳細は「WFS設計.xlsx」シート「パッケージ構成」を参照</t>
  </si>
  <si>
    <t xml:space="preserve">0819(日）
コントーラ、ロジック、Daoも機能単位とする
パッケージ構成全体の見直し案を作成した。クローズする。
※詳細はNo14シート参照
</t>
    <rPh sb="5" eb="6">
      <t>ニチ</t>
    </rPh>
    <rPh sb="23" eb="25">
      <t>キノウ</t>
    </rPh>
    <rPh sb="25" eb="27">
      <t>タンイ</t>
    </rPh>
    <rPh sb="36" eb="38">
      <t>コウセイ</t>
    </rPh>
    <rPh sb="38" eb="40">
      <t>ゼンタイ</t>
    </rPh>
    <rPh sb="41" eb="43">
      <t>ミナオ</t>
    </rPh>
    <rPh sb="44" eb="45">
      <t>アン</t>
    </rPh>
    <rPh sb="46" eb="48">
      <t>サクセイ</t>
    </rPh>
    <rPh sb="60" eb="62">
      <t>ショウサイ</t>
    </rPh>
    <rPh sb="70" eb="72">
      <t>サンショウ</t>
    </rPh>
    <phoneticPr fontId="1"/>
  </si>
  <si>
    <t>＞・例外をコントローラクラスでどうハンドリングするやり方</t>
  </si>
  <si>
    <t>　■単項目チェック→BeadnValidation</t>
  </si>
  <si>
    <t>　■関連項目チェック→BeadnValidation</t>
  </si>
  <si>
    <t>　</t>
  </si>
  <si>
    <t>　結論</t>
  </si>
  <si>
    <t>　　BeadnValidatorに関連チェックを実装する</t>
  </si>
  <si>
    <t>　理由</t>
  </si>
  <si>
    <t>　　・Formでチェックできない関連チェックはLogicクラスでチェックしてしまえば、仕様が実現できるから</t>
  </si>
  <si>
    <t>　　・複雑なチェック仕様はない想定なので、チェックを3か所で持つと可読性が下がりそうだから</t>
  </si>
  <si>
    <t>　コメント</t>
  </si>
  <si>
    <t>　　・@initBinderを利用するほうがチェックできる幅が広がるが、システムの規模的に不要</t>
  </si>
  <si>
    <t>　検討めも</t>
  </si>
  <si>
    <t>　　・Formの項目に対し、独自チェックすらならFormクラス自体にチェックがつくれる（＝BeanValidater）</t>
  </si>
  <si>
    <t>　　https://qiita.com/kenhori/items/4534f548bbee5bfb6064</t>
  </si>
  <si>
    <t>　　・@initBinderの利用、独自のチェックをBeanvalidateと同じタイミングで実施できるようになる</t>
  </si>
  <si>
    <t>　　　Formクラスに実装するより自由度が高い</t>
  </si>
  <si>
    <t>　　　https://qiita.com/kenhori/items/72f3821bef62a3ebd1cf</t>
  </si>
  <si>
    <t>＞・サーバー側でエラーメッセージをどう設定して画面に出すのか</t>
  </si>
  <si>
    <t>　■単項目チェック→コントローラはBindingResultクラス、JSPはspring:bindタグで実現</t>
  </si>
  <si>
    <t>　■関連項目チェック→※単項目チェックと同じ</t>
  </si>
  <si>
    <t>　■存在関連チェック→</t>
  </si>
  <si>
    <t>　　WFSLogicExceptionをキャッチして、例外クラスのメッセージを画面にマッピングする</t>
  </si>
  <si>
    <t>　気になる</t>
  </si>
  <si>
    <t>　　jspにマッピングするエラー部が毎回手書きなので、共通化できないか？</t>
  </si>
  <si>
    <t>　検討</t>
  </si>
  <si>
    <t>　　案１</t>
  </si>
  <si>
    <t>　　　　JSPインクルード使って、エラーJSPを読み込む</t>
  </si>
  <si>
    <t>　　　　インクルードディレクティブ、静的、&lt;%@ include file="include.jsp"%&gt;</t>
  </si>
  <si>
    <t>　　　　インクルードアクション、動的、&lt;jsp:include page="include.jsp" flush="true" /&gt;</t>
  </si>
  <si>
    <t>　　案２</t>
  </si>
  <si>
    <t>　　　　tilesをつかう</t>
  </si>
  <si>
    <t>　　　　bodyのJSPに対し個別に定義して、エラーJSPを読み込む</t>
  </si>
  <si>
    <t>　　どちらでも対応できる</t>
  </si>
  <si>
    <t>　　tilesに集約したいので、案２のほうがいい</t>
  </si>
  <si>
    <t>　　でも、tilesが肥大するので対応しない。※一人開発なので、現状で対応できる。</t>
  </si>
  <si>
    <t>　　検討するならJavaのtypoを防ぐ方向のほうがいいと思う。</t>
  </si>
  <si>
    <t>チェックの方針
　1度のイベントで対応するチェックをすべて実施はしない
　1度チェックに引っかかればその都度画面にエラーメッセージを出す
　理由
　　・全部チェックすると複数のエラーメッセージを扱う必要があり実装がめんどい
　　・ユーザビリティが落ちるが最大２、3回直せばチェックを通ると思うから
　　・単項目チェックはBeadnValidationを使い複数チェックを実施できるから→できるか確認中
※方針は設計に反映した。
※０８１９の検討したことはシートNo16参照</t>
    <rPh sb="203" eb="205">
      <t>ホウシン</t>
    </rPh>
    <rPh sb="206" eb="208">
      <t>セッケイ</t>
    </rPh>
    <rPh sb="209" eb="211">
      <t>ハンエイ</t>
    </rPh>
    <rPh sb="221" eb="223">
      <t>ケントウ</t>
    </rPh>
    <rPh sb="235" eb="237">
      <t>サンショウ</t>
    </rPh>
    <phoneticPr fontId="1"/>
  </si>
  <si>
    <t>　■存在関連チェック→WFSLogicExceptionをキャッチして、例外クラスのメッセージを画面にマッピングする</t>
    <phoneticPr fontId="1"/>
  </si>
  <si>
    <t>～9月2週目</t>
    <rPh sb="2" eb="3">
      <t>ガツ</t>
    </rPh>
    <rPh sb="4" eb="5">
      <t>シュウ</t>
    </rPh>
    <rPh sb="5" eb="6">
      <t>メ</t>
    </rPh>
    <phoneticPr fontId="1"/>
  </si>
  <si>
    <t>～9月3週目</t>
    <rPh sb="2" eb="3">
      <t>ガツ</t>
    </rPh>
    <rPh sb="4" eb="5">
      <t>シュウ</t>
    </rPh>
    <rPh sb="5" eb="6">
      <t>メ</t>
    </rPh>
    <phoneticPr fontId="1"/>
  </si>
  <si>
    <t>～9月4週目</t>
    <rPh sb="2" eb="3">
      <t>ガツ</t>
    </rPh>
    <rPh sb="4" eb="5">
      <t>シュウ</t>
    </rPh>
    <rPh sb="5" eb="6">
      <t>メ</t>
    </rPh>
    <phoneticPr fontId="1"/>
  </si>
  <si>
    <t>0819
tileを利用する。共通のJSPを用意し、画面毎にタイトル、表示内容などをtiles.xmlで設定して切り替える</t>
    <rPh sb="10" eb="12">
      <t>リヨウ</t>
    </rPh>
    <rPh sb="15" eb="17">
      <t>キョウツウ</t>
    </rPh>
    <rPh sb="22" eb="24">
      <t>ヨウイ</t>
    </rPh>
    <rPh sb="26" eb="28">
      <t>ガメン</t>
    </rPh>
    <rPh sb="28" eb="29">
      <t>ゴト</t>
    </rPh>
    <rPh sb="35" eb="37">
      <t>ヒョウジ</t>
    </rPh>
    <rPh sb="37" eb="39">
      <t>ナイヨウ</t>
    </rPh>
    <rPh sb="52" eb="54">
      <t>セッテイ</t>
    </rPh>
    <rPh sb="56" eb="57">
      <t>キ</t>
    </rPh>
    <rPh sb="58" eb="59">
      <t>カ</t>
    </rPh>
    <phoneticPr fontId="1"/>
  </si>
  <si>
    <t>工数(H)</t>
    <rPh sb="0" eb="2">
      <t>コウスウ</t>
    </rPh>
    <phoneticPr fontId="1"/>
  </si>
  <si>
    <t>工数(人日)、6時間/1日</t>
    <rPh sb="0" eb="2">
      <t>コウスウ</t>
    </rPh>
    <rPh sb="3" eb="4">
      <t>ニン</t>
    </rPh>
    <rPh sb="4" eb="5">
      <t>ニチ</t>
    </rPh>
    <rPh sb="8" eb="10">
      <t>ジカン</t>
    </rPh>
    <rPh sb="12" eb="13">
      <t>ニチ</t>
    </rPh>
    <phoneticPr fontId="1"/>
  </si>
  <si>
    <t xml:space="preserve">0825 ポップアップの表示原理を理解した
</t>
    <rPh sb="12" eb="14">
      <t>ヒョウジ</t>
    </rPh>
    <rPh sb="14" eb="16">
      <t>ゲンリ</t>
    </rPh>
    <rPh sb="17" eb="19">
      <t>リカイ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</si>
</sst>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m/d\(aaa\)"/>
    <numFmt numFmtId="177" formatCode="aaa"/>
    <numFmt numFmtId="178" formatCode="d"/>
    <numFmt numFmtId="179" formatCode="0.0_ "/>
    <numFmt numFmtId="180" formatCode="m"/>
    <numFmt numFmtId="181" formatCode="0.0_);[Red]\(0.0\)"/>
  </numFmts>
  <fonts count="16" x14ac:knownFonts="1">
    <font>
      <sz val="11"/>
      <color theme="1"/>
      <name val="ＭＳ Ｐゴシック"/>
      <family val="2"/>
      <scheme val="minor"/>
    </font>
    <font>
      <sz val="6"/>
      <name val="ＭＳ Ｐゴシック"/>
      <family val="3"/>
      <charset val="128"/>
      <scheme val="minor"/>
    </font>
    <font>
      <sz val="11"/>
      <color theme="0"/>
      <name val="ＭＳ Ｐゴシック"/>
      <family val="2"/>
      <scheme val="minor"/>
    </font>
    <font>
      <sz val="11"/>
      <color theme="0"/>
      <name val="ＭＳ Ｐゴシック"/>
      <family val="3"/>
      <charset val="128"/>
      <scheme val="minor"/>
    </font>
    <font>
      <b/>
      <sz val="11"/>
      <color theme="1"/>
      <name val="ＭＳ Ｐゴシック"/>
      <family val="3"/>
      <charset val="128"/>
      <scheme val="minor"/>
    </font>
    <font>
      <sz val="11"/>
      <color rgb="FFFF0000"/>
      <name val="ＭＳ Ｐゴシック"/>
      <family val="3"/>
      <charset val="128"/>
      <scheme val="minor"/>
    </font>
    <font>
      <sz val="11"/>
      <color rgb="FFFF0000"/>
      <name val="ＭＳ Ｐゴシック"/>
      <family val="2"/>
      <scheme val="minor"/>
    </font>
    <font>
      <sz val="11"/>
      <color theme="1"/>
      <name val="ＭＳ Ｐゴシック"/>
      <family val="3"/>
      <charset val="128"/>
      <scheme val="minor"/>
    </font>
    <font>
      <u/>
      <sz val="11"/>
      <color theme="10"/>
      <name val="ＭＳ Ｐゴシック"/>
      <family val="2"/>
      <scheme val="minor"/>
    </font>
    <font>
      <sz val="11"/>
      <name val="ＭＳ Ｐゴシック"/>
      <family val="2"/>
      <scheme val="minor"/>
    </font>
    <font>
      <sz val="11"/>
      <name val="ＭＳ Ｐゴシック"/>
      <family val="3"/>
      <charset val="128"/>
      <scheme val="minor"/>
    </font>
    <font>
      <sz val="11"/>
      <color theme="2" tint="-9.9978637043366805E-2"/>
      <name val="ＭＳ Ｐゴシック"/>
      <family val="2"/>
      <scheme val="minor"/>
    </font>
    <font>
      <sz val="11"/>
      <color theme="2" tint="-9.9978637043366805E-2"/>
      <name val="ＭＳ Ｐゴシック"/>
      <family val="3"/>
      <charset val="128"/>
      <scheme val="minor"/>
    </font>
    <font>
      <sz val="11"/>
      <color theme="0" tint="-4.9989318521683403E-2"/>
      <name val="ＭＳ Ｐゴシック"/>
      <family val="2"/>
      <scheme val="minor"/>
    </font>
    <font>
      <sz val="10"/>
      <name val="ＭＳ Ｐゴシック"/>
      <family val="2"/>
      <scheme val="minor"/>
    </font>
    <font>
      <sz val="10"/>
      <color rgb="FFFF0000"/>
      <name val="ＭＳ Ｐゴシック"/>
      <family val="3"/>
      <charset val="128"/>
      <scheme val="minor"/>
    </font>
  </fonts>
  <fills count="15">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8"/>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5"/>
        <bgColor indexed="64"/>
      </patternFill>
    </fill>
    <fill>
      <patternFill patternType="solid">
        <fgColor theme="8" tint="0.59999389629810485"/>
        <bgColor indexed="64"/>
      </patternFill>
    </fill>
    <fill>
      <patternFill patternType="solid">
        <fgColor theme="6"/>
        <bgColor indexed="64"/>
      </patternFill>
    </fill>
    <fill>
      <patternFill patternType="solid">
        <fgColor rgb="FFCCCCFF"/>
        <bgColor indexed="64"/>
      </patternFill>
    </fill>
    <fill>
      <patternFill patternType="solid">
        <fgColor rgb="FF99FF99"/>
        <bgColor indexed="64"/>
      </patternFill>
    </fill>
    <fill>
      <patternFill patternType="solid">
        <fgColor theme="5" tint="-0.249977111117893"/>
        <bgColor indexed="64"/>
      </patternFill>
    </fill>
    <fill>
      <patternFill patternType="solid">
        <fgColor theme="4" tint="0.79998168889431442"/>
        <bgColor indexed="64"/>
      </patternFill>
    </fill>
    <fill>
      <patternFill patternType="solid">
        <fgColor rgb="FF3399FF"/>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8" fillId="0" borderId="0" applyNumberFormat="0" applyFill="0" applyBorder="0" applyAlignment="0" applyProtection="0"/>
  </cellStyleXfs>
  <cellXfs count="84">
    <xf numFmtId="0" fontId="0" fillId="0" borderId="0" xfId="0"/>
    <xf numFmtId="0" fontId="0" fillId="3" borderId="0" xfId="0" applyFill="1"/>
    <xf numFmtId="0" fontId="0" fillId="4" borderId="0" xfId="0" applyFill="1"/>
    <xf numFmtId="0" fontId="0" fillId="5" borderId="0" xfId="0" applyFill="1"/>
    <xf numFmtId="0" fontId="0" fillId="0" borderId="2" xfId="0" applyBorder="1"/>
    <xf numFmtId="0" fontId="0" fillId="0" borderId="3" xfId="0" applyBorder="1"/>
    <xf numFmtId="0" fontId="4" fillId="0" borderId="0" xfId="0" applyFont="1"/>
    <xf numFmtId="14" fontId="0" fillId="0" borderId="0" xfId="0" applyNumberFormat="1"/>
    <xf numFmtId="0" fontId="0" fillId="0" borderId="0" xfId="0" applyAlignment="1">
      <alignment horizontal="center" vertical="center"/>
    </xf>
    <xf numFmtId="178" fontId="0" fillId="5" borderId="1" xfId="0" applyNumberFormat="1" applyFill="1" applyBorder="1" applyAlignment="1">
      <alignment horizontal="center" vertical="center"/>
    </xf>
    <xf numFmtId="177" fontId="0" fillId="5" borderId="1" xfId="0" applyNumberFormat="1" applyFill="1" applyBorder="1" applyAlignment="1">
      <alignment horizontal="center" vertical="center"/>
    </xf>
    <xf numFmtId="179" fontId="0" fillId="0" borderId="2" xfId="0" applyNumberFormat="1" applyBorder="1" applyAlignment="1">
      <alignment horizontal="center" vertical="center"/>
    </xf>
    <xf numFmtId="179" fontId="0" fillId="0" borderId="3" xfId="0" applyNumberFormat="1" applyBorder="1" applyAlignment="1">
      <alignment horizontal="center" vertical="center"/>
    </xf>
    <xf numFmtId="0" fontId="0" fillId="2" borderId="0" xfId="0" applyFill="1" applyAlignment="1">
      <alignment horizontal="center" vertical="center"/>
    </xf>
    <xf numFmtId="179" fontId="0" fillId="0" borderId="0" xfId="0" applyNumberFormat="1" applyAlignment="1">
      <alignment horizontal="center" vertical="center"/>
    </xf>
    <xf numFmtId="179" fontId="0" fillId="0" borderId="0" xfId="0" applyNumberFormat="1"/>
    <xf numFmtId="0" fontId="0" fillId="0" borderId="0" xfId="0" applyAlignment="1">
      <alignment wrapText="1"/>
    </xf>
    <xf numFmtId="0" fontId="4" fillId="0" borderId="0" xfId="0" applyFont="1" applyAlignment="1">
      <alignment wrapText="1"/>
    </xf>
    <xf numFmtId="0" fontId="0" fillId="0" borderId="1" xfId="0" applyBorder="1"/>
    <xf numFmtId="0" fontId="0" fillId="6" borderId="1" xfId="0" applyFill="1" applyBorder="1" applyAlignment="1">
      <alignment wrapText="1"/>
    </xf>
    <xf numFmtId="0" fontId="6" fillId="0" borderId="0" xfId="0" applyFont="1"/>
    <xf numFmtId="0" fontId="7" fillId="0" borderId="1" xfId="0" applyFont="1" applyBorder="1"/>
    <xf numFmtId="0" fontId="7" fillId="0" borderId="0" xfId="0" applyFont="1"/>
    <xf numFmtId="0" fontId="4" fillId="5" borderId="0" xfId="0" applyFont="1" applyFill="1"/>
    <xf numFmtId="0" fontId="0" fillId="2" borderId="0" xfId="0" applyFill="1"/>
    <xf numFmtId="0" fontId="4" fillId="2" borderId="0" xfId="0" applyFont="1" applyFill="1"/>
    <xf numFmtId="0" fontId="0" fillId="8" borderId="0" xfId="0" applyFill="1"/>
    <xf numFmtId="0" fontId="8" fillId="0" borderId="0" xfId="1"/>
    <xf numFmtId="0" fontId="9" fillId="9" borderId="1" xfId="0" applyFont="1" applyFill="1" applyBorder="1"/>
    <xf numFmtId="180" fontId="0" fillId="0" borderId="0" xfId="0" applyNumberFormat="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3" fillId="7" borderId="1" xfId="0" applyFont="1" applyFill="1" applyBorder="1" applyAlignment="1">
      <alignment horizontal="center" vertical="center"/>
    </xf>
    <xf numFmtId="176" fontId="0" fillId="0" borderId="2" xfId="0" applyNumberFormat="1" applyBorder="1" applyAlignment="1">
      <alignment horizontal="center" vertical="center"/>
    </xf>
    <xf numFmtId="0" fontId="2" fillId="7" borderId="5" xfId="0" applyFont="1" applyFill="1" applyBorder="1" applyAlignment="1">
      <alignment horizontal="center" vertical="center"/>
    </xf>
    <xf numFmtId="0" fontId="3" fillId="7" borderId="7" xfId="0" applyFont="1" applyFill="1" applyBorder="1" applyAlignment="1">
      <alignment horizontal="center" vertical="center"/>
    </xf>
    <xf numFmtId="0" fontId="3" fillId="7" borderId="6" xfId="0" applyFont="1" applyFill="1" applyBorder="1" applyAlignment="1">
      <alignment horizontal="center" vertical="center"/>
    </xf>
    <xf numFmtId="0" fontId="0" fillId="0" borderId="2" xfId="0" applyBorder="1" applyAlignment="1">
      <alignment wrapText="1"/>
    </xf>
    <xf numFmtId="0" fontId="0" fillId="0" borderId="0" xfId="0" applyAlignment="1">
      <alignment horizontal="left" vertical="center"/>
    </xf>
    <xf numFmtId="0" fontId="0" fillId="0" borderId="0" xfId="0" applyAlignment="1">
      <alignment horizontal="left"/>
    </xf>
    <xf numFmtId="0" fontId="0" fillId="0" borderId="2" xfId="0" applyFill="1" applyBorder="1"/>
    <xf numFmtId="0" fontId="0" fillId="0" borderId="2" xfId="0" applyFill="1" applyBorder="1" applyAlignment="1">
      <alignment horizontal="center" vertical="center"/>
    </xf>
    <xf numFmtId="0" fontId="0" fillId="10" borderId="2" xfId="0" applyFill="1" applyBorder="1"/>
    <xf numFmtId="0" fontId="0" fillId="11" borderId="2" xfId="0" applyFill="1" applyBorder="1"/>
    <xf numFmtId="0" fontId="12" fillId="0" borderId="2" xfId="0" applyFont="1" applyBorder="1"/>
    <xf numFmtId="181" fontId="0" fillId="0" borderId="0" xfId="0" applyNumberFormat="1" applyAlignment="1">
      <alignment horizontal="center" vertical="center"/>
    </xf>
    <xf numFmtId="181" fontId="3" fillId="7" borderId="1" xfId="0" applyNumberFormat="1" applyFont="1" applyFill="1" applyBorder="1" applyAlignment="1">
      <alignment horizontal="center" vertical="center" wrapText="1"/>
    </xf>
    <xf numFmtId="181" fontId="0" fillId="0" borderId="2" xfId="0" applyNumberFormat="1" applyBorder="1" applyAlignment="1">
      <alignment horizontal="center"/>
    </xf>
    <xf numFmtId="181" fontId="0" fillId="0" borderId="2" xfId="0" applyNumberFormat="1" applyFill="1" applyBorder="1" applyAlignment="1">
      <alignment horizontal="center"/>
    </xf>
    <xf numFmtId="181" fontId="0" fillId="0" borderId="3" xfId="0" applyNumberFormat="1" applyBorder="1" applyAlignment="1">
      <alignment horizontal="center"/>
    </xf>
    <xf numFmtId="176" fontId="0" fillId="0" borderId="2" xfId="0" applyNumberFormat="1" applyFill="1" applyBorder="1" applyAlignment="1">
      <alignment horizontal="center" vertical="center"/>
    </xf>
    <xf numFmtId="0" fontId="12" fillId="0" borderId="2" xfId="0" applyFont="1" applyFill="1" applyBorder="1"/>
    <xf numFmtId="0" fontId="11" fillId="0" borderId="2" xfId="0" applyFont="1" applyFill="1" applyBorder="1"/>
    <xf numFmtId="0" fontId="0" fillId="0" borderId="8" xfId="0" applyBorder="1"/>
    <xf numFmtId="0" fontId="0" fillId="0" borderId="4" xfId="0" applyBorder="1"/>
    <xf numFmtId="0" fontId="0" fillId="0" borderId="9" xfId="0" applyBorder="1"/>
    <xf numFmtId="179" fontId="10" fillId="9" borderId="1" xfId="0" applyNumberFormat="1" applyFont="1" applyFill="1" applyBorder="1"/>
    <xf numFmtId="179" fontId="0" fillId="0" borderId="1" xfId="0" applyNumberFormat="1" applyBorder="1"/>
    <xf numFmtId="179" fontId="0" fillId="0" borderId="1" xfId="0" applyNumberFormat="1" applyFill="1" applyBorder="1"/>
    <xf numFmtId="0" fontId="2" fillId="12" borderId="1" xfId="0" applyFont="1" applyFill="1" applyBorder="1" applyAlignment="1">
      <alignment horizontal="left" vertical="top"/>
    </xf>
    <xf numFmtId="0" fontId="3" fillId="12" borderId="1" xfId="0" applyFont="1" applyFill="1" applyBorder="1" applyAlignment="1">
      <alignment horizontal="left" vertical="top"/>
    </xf>
    <xf numFmtId="0" fontId="3" fillId="12" borderId="1" xfId="0" applyFont="1" applyFill="1" applyBorder="1" applyAlignment="1">
      <alignment horizontal="left" vertical="top" wrapText="1"/>
    </xf>
    <xf numFmtId="0" fontId="0" fillId="0" borderId="0" xfId="0" applyAlignment="1">
      <alignment horizontal="left" vertical="top"/>
    </xf>
    <xf numFmtId="0" fontId="0" fillId="0" borderId="1" xfId="0" applyBorder="1" applyAlignment="1">
      <alignment wrapText="1"/>
    </xf>
    <xf numFmtId="56" fontId="0" fillId="0" borderId="1" xfId="0" applyNumberFormat="1" applyBorder="1"/>
    <xf numFmtId="14" fontId="0" fillId="0" borderId="1" xfId="0" applyNumberFormat="1" applyBorder="1" applyAlignment="1">
      <alignment wrapText="1"/>
    </xf>
    <xf numFmtId="0" fontId="13" fillId="0" borderId="1" xfId="0" applyFont="1" applyBorder="1"/>
    <xf numFmtId="0" fontId="9" fillId="0" borderId="1" xfId="0" applyFont="1" applyBorder="1" applyAlignment="1">
      <alignment wrapText="1"/>
    </xf>
    <xf numFmtId="0" fontId="0" fillId="2" borderId="1" xfId="0" applyFill="1" applyBorder="1" applyAlignment="1">
      <alignment wrapText="1"/>
    </xf>
    <xf numFmtId="56" fontId="0" fillId="0" borderId="1" xfId="0" applyNumberFormat="1" applyBorder="1" applyAlignment="1">
      <alignment wrapText="1"/>
    </xf>
    <xf numFmtId="0" fontId="6" fillId="0" borderId="1" xfId="0" applyFont="1" applyBorder="1" applyAlignment="1">
      <alignment wrapText="1"/>
    </xf>
    <xf numFmtId="0" fontId="9" fillId="0" borderId="1" xfId="0" applyFont="1" applyBorder="1"/>
    <xf numFmtId="0" fontId="0" fillId="8" borderId="1" xfId="0" applyFill="1" applyBorder="1" applyAlignment="1">
      <alignment wrapText="1"/>
    </xf>
    <xf numFmtId="0" fontId="7" fillId="0" borderId="1" xfId="0" applyFont="1" applyBorder="1" applyAlignment="1">
      <alignment wrapText="1"/>
    </xf>
    <xf numFmtId="0" fontId="14" fillId="0" borderId="1" xfId="0" applyFont="1" applyBorder="1" applyAlignment="1">
      <alignment wrapText="1"/>
    </xf>
    <xf numFmtId="0" fontId="5" fillId="0" borderId="1" xfId="0" applyFont="1" applyBorder="1" applyAlignment="1">
      <alignment wrapText="1"/>
    </xf>
    <xf numFmtId="14" fontId="0" fillId="0" borderId="1" xfId="0" applyNumberFormat="1" applyBorder="1"/>
    <xf numFmtId="0" fontId="0" fillId="0" borderId="1" xfId="0" applyFill="1" applyBorder="1" applyAlignment="1">
      <alignment wrapText="1"/>
    </xf>
    <xf numFmtId="0" fontId="0" fillId="14" borderId="2" xfId="0" applyFill="1" applyBorder="1"/>
    <xf numFmtId="176" fontId="0" fillId="13" borderId="2" xfId="0" applyNumberFormat="1" applyFill="1" applyBorder="1" applyAlignment="1">
      <alignment horizontal="center" vertical="center"/>
    </xf>
    <xf numFmtId="56" fontId="0" fillId="3" borderId="0" xfId="0" applyNumberFormat="1" applyFill="1"/>
    <xf numFmtId="0" fontId="0" fillId="5" borderId="1" xfId="0" applyFill="1" applyBorder="1"/>
    <xf numFmtId="0" fontId="2" fillId="7" borderId="5" xfId="0" applyFont="1" applyFill="1" applyBorder="1" applyAlignment="1">
      <alignment horizontal="center" vertical="center"/>
    </xf>
    <xf numFmtId="0" fontId="2" fillId="7" borderId="6" xfId="0" applyFont="1" applyFill="1" applyBorder="1" applyAlignment="1">
      <alignment horizontal="center" vertical="center"/>
    </xf>
  </cellXfs>
  <cellStyles count="2">
    <cellStyle name="ハイパーリンク" xfId="1" builtinId="8"/>
    <cellStyle name="標準" xfId="0" builtinId="0"/>
  </cellStyles>
  <dxfs count="174">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FFCC00"/>
      <color rgb="FF3399FF"/>
      <color rgb="FF99FF99"/>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134471</xdr:colOff>
      <xdr:row>47</xdr:row>
      <xdr:rowOff>44824</xdr:rowOff>
    </xdr:from>
    <xdr:to>
      <xdr:col>12</xdr:col>
      <xdr:colOff>728382</xdr:colOff>
      <xdr:row>59</xdr:row>
      <xdr:rowOff>89647</xdr:rowOff>
    </xdr:to>
    <xdr:sp macro="" textlink="">
      <xdr:nvSpPr>
        <xdr:cNvPr id="2" name="テキスト ボックス 1">
          <a:extLst>
            <a:ext uri="{FF2B5EF4-FFF2-40B4-BE49-F238E27FC236}">
              <a16:creationId xmlns:a16="http://schemas.microsoft.com/office/drawing/2014/main" id="{00000000-0008-0000-0100-000002000000}"/>
            </a:ext>
          </a:extLst>
        </xdr:cNvPr>
        <xdr:cNvSpPr txBox="1"/>
      </xdr:nvSpPr>
      <xdr:spPr>
        <a:xfrm>
          <a:off x="5658971" y="8404412"/>
          <a:ext cx="8146676" cy="2599764"/>
        </a:xfrm>
        <a:prstGeom prst="rect">
          <a:avLst/>
        </a:prstGeom>
        <a:ln/>
      </xdr:spPr>
      <xdr:style>
        <a:lnRef idx="1">
          <a:schemeClr val="dk1"/>
        </a:lnRef>
        <a:fillRef idx="2">
          <a:schemeClr val="dk1"/>
        </a:fillRef>
        <a:effectRef idx="1">
          <a:schemeClr val="dk1"/>
        </a:effectRef>
        <a:fontRef idx="minor">
          <a:schemeClr val="dk1"/>
        </a:fontRef>
      </xdr:style>
      <xdr:txBody>
        <a:bodyPr vertOverflow="clip" horzOverflow="clip" wrap="square" rtlCol="0" anchor="t"/>
        <a:lstStyle/>
        <a:p>
          <a:r>
            <a:rPr kumimoji="1" lang="en-US" altLang="ja-JP" sz="1800"/>
            <a:t>7/22</a:t>
          </a:r>
          <a:r>
            <a:rPr kumimoji="1" lang="ja-JP" altLang="en-US" sz="1800"/>
            <a:t>（日）以降　</a:t>
          </a:r>
          <a:r>
            <a:rPr kumimoji="1" lang="en-US" altLang="ja-JP" sz="1800"/>
            <a:t>Torello</a:t>
          </a:r>
          <a:r>
            <a:rPr kumimoji="1" lang="ja-JP" altLang="en-US" sz="1800"/>
            <a:t>で管理するため不要</a:t>
          </a:r>
          <a:endParaRPr kumimoji="1" lang="en-US" altLang="ja-JP"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4408</xdr:colOff>
      <xdr:row>1</xdr:row>
      <xdr:rowOff>91085</xdr:rowOff>
    </xdr:from>
    <xdr:to>
      <xdr:col>4</xdr:col>
      <xdr:colOff>515471</xdr:colOff>
      <xdr:row>10</xdr:row>
      <xdr:rowOff>56031</xdr:rowOff>
    </xdr:to>
    <xdr:sp macro="" textlink="">
      <xdr:nvSpPr>
        <xdr:cNvPr id="2" name="テキスト ボックス 1">
          <a:extLst>
            <a:ext uri="{FF2B5EF4-FFF2-40B4-BE49-F238E27FC236}">
              <a16:creationId xmlns:a16="http://schemas.microsoft.com/office/drawing/2014/main" id="{FF375417-2A73-49A5-BD3B-056D100FFF29}"/>
            </a:ext>
          </a:extLst>
        </xdr:cNvPr>
        <xdr:cNvSpPr txBox="1"/>
      </xdr:nvSpPr>
      <xdr:spPr>
        <a:xfrm>
          <a:off x="8564208" y="256185"/>
          <a:ext cx="5908563" cy="1450846"/>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0410</a:t>
          </a:r>
          <a:r>
            <a:rPr kumimoji="1" lang="ja-JP" altLang="en-US" sz="1100"/>
            <a:t>　検討中</a:t>
          </a:r>
          <a:endParaRPr kumimoji="1" lang="en-US" altLang="ja-JP" sz="1100"/>
        </a:p>
        <a:p>
          <a:r>
            <a:rPr kumimoji="1" lang="ja-JP" altLang="en-US" sz="1100"/>
            <a:t>セキュリティに偏りすぎ・・・</a:t>
          </a:r>
          <a:endParaRPr kumimoji="1" lang="en-US" altLang="ja-JP" sz="1100"/>
        </a:p>
        <a:p>
          <a:r>
            <a:rPr kumimoji="1" lang="en-US" altLang="ja-JP" sz="1100"/>
            <a:t>DB</a:t>
          </a:r>
          <a:r>
            <a:rPr kumimoji="1" lang="ja-JP" altLang="en-US" sz="1100"/>
            <a:t>の関連を膨らませる</a:t>
          </a:r>
          <a:endParaRPr kumimoji="1" lang="en-US" altLang="ja-JP" sz="1100"/>
        </a:p>
        <a:p>
          <a:r>
            <a:rPr kumimoji="1" lang="ja-JP" altLang="en-US" sz="1100"/>
            <a:t>⇒</a:t>
          </a:r>
          <a:r>
            <a:rPr kumimoji="1" lang="en-US" altLang="ja-JP" sz="1100"/>
            <a:t>0415</a:t>
          </a:r>
        </a:p>
        <a:p>
          <a:r>
            <a:rPr kumimoji="1" lang="ja-JP" altLang="en-US" sz="1100"/>
            <a:t>＞</a:t>
          </a:r>
          <a:r>
            <a:rPr kumimoji="1" lang="en-US" altLang="ja-JP" sz="1100"/>
            <a:t>WonFesSys</a:t>
          </a:r>
          <a:r>
            <a:rPr kumimoji="1" lang="ja-JP" altLang="en-US" sz="1100"/>
            <a:t>機能</a:t>
          </a:r>
          <a:endParaRPr kumimoji="1" lang="en-US" altLang="ja-JP" sz="1100"/>
        </a:p>
        <a:p>
          <a:r>
            <a:rPr kumimoji="1" lang="ja-JP" altLang="en-US" sz="1100"/>
            <a:t>⇒これを作成するつもりで、設計する</a:t>
          </a:r>
          <a:endParaRPr kumimoji="1" lang="en-US" altLang="ja-JP" sz="1100"/>
        </a:p>
        <a:p>
          <a:r>
            <a:rPr kumimoji="1" lang="ja-JP" altLang="en-US" sz="1100" b="1"/>
            <a:t>＞技術力を身に着けるため、やりたいこと</a:t>
          </a:r>
          <a:endParaRPr kumimoji="1" lang="en-US" altLang="ja-JP" sz="1100" b="1"/>
        </a:p>
        <a:p>
          <a:r>
            <a:rPr kumimoji="1" lang="ja-JP" altLang="en-US" sz="1100"/>
            <a:t>⇒作成間をたてる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iwatakhr69.esa.io/posts/32"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10"/>
  <sheetViews>
    <sheetView zoomScale="130" zoomScaleNormal="130" workbookViewId="0">
      <selection activeCell="B7" sqref="B7"/>
    </sheetView>
  </sheetViews>
  <sheetFormatPr defaultRowHeight="13" x14ac:dyDescent="0.2"/>
  <cols>
    <col min="2" max="2" width="12.90625" customWidth="1"/>
    <col min="3" max="3" width="12.90625" style="15" hidden="1" customWidth="1"/>
    <col min="4" max="4" width="17.453125" customWidth="1"/>
    <col min="5" max="5" width="22.6328125" customWidth="1"/>
  </cols>
  <sheetData>
    <row r="2" spans="2:5" x14ac:dyDescent="0.2">
      <c r="B2" s="28" t="s">
        <v>124</v>
      </c>
      <c r="C2" s="56" t="s">
        <v>30</v>
      </c>
      <c r="D2" s="56" t="s">
        <v>370</v>
      </c>
      <c r="E2" s="56" t="s">
        <v>371</v>
      </c>
    </row>
    <row r="3" spans="2:5" x14ac:dyDescent="0.2">
      <c r="B3" s="18">
        <v>3</v>
      </c>
      <c r="C3" s="57">
        <v>10.5</v>
      </c>
      <c r="D3" s="57">
        <v>10.5</v>
      </c>
      <c r="E3" s="57">
        <f>ROUND(D3/6,0)</f>
        <v>2</v>
      </c>
    </row>
    <row r="4" spans="2:5" x14ac:dyDescent="0.2">
      <c r="B4" s="18">
        <v>4</v>
      </c>
      <c r="C4" s="57">
        <v>58</v>
      </c>
      <c r="D4" s="57">
        <v>58</v>
      </c>
      <c r="E4" s="57">
        <f t="shared" ref="E4:E9" si="0">ROUND(D4/6,0)</f>
        <v>10</v>
      </c>
    </row>
    <row r="5" spans="2:5" x14ac:dyDescent="0.2">
      <c r="B5" s="18">
        <v>5</v>
      </c>
      <c r="C5" s="57">
        <v>21</v>
      </c>
      <c r="D5" s="57">
        <v>21</v>
      </c>
      <c r="E5" s="57">
        <f t="shared" si="0"/>
        <v>4</v>
      </c>
    </row>
    <row r="6" spans="2:5" x14ac:dyDescent="0.2">
      <c r="B6" s="18">
        <v>6</v>
      </c>
      <c r="C6" s="57">
        <f>SUM(WBS!O66:AS66)</f>
        <v>20.5</v>
      </c>
      <c r="D6" s="57">
        <f>SUMIF(WBS!$O$10:$EG$10,memo!$B6,WBS!$O$66:$EG$66)</f>
        <v>19.5</v>
      </c>
      <c r="E6" s="57">
        <f t="shared" si="0"/>
        <v>3</v>
      </c>
    </row>
    <row r="7" spans="2:5" x14ac:dyDescent="0.2">
      <c r="B7" s="18">
        <v>7</v>
      </c>
      <c r="C7" s="57">
        <f>SUM(WBS!AS66:BW66)</f>
        <v>70.5</v>
      </c>
      <c r="D7" s="57">
        <f>SUMIF(WBS!$O$10:$EG$10,memo!$B7,WBS!$O$66:$EG$66)</f>
        <v>70.5</v>
      </c>
      <c r="E7" s="57">
        <f t="shared" si="0"/>
        <v>12</v>
      </c>
    </row>
    <row r="8" spans="2:5" x14ac:dyDescent="0.2">
      <c r="B8" s="18">
        <v>8</v>
      </c>
      <c r="C8" s="57">
        <f>SUM(WBS!BX66:EF66)</f>
        <v>33.5</v>
      </c>
      <c r="D8" s="57">
        <f>SUMIF(WBS!$O$10:$EG$10,memo!$B8,WBS!$O$66:$EG$66)</f>
        <v>33.5</v>
      </c>
      <c r="E8" s="57">
        <f t="shared" si="0"/>
        <v>6</v>
      </c>
    </row>
    <row r="9" spans="2:5" x14ac:dyDescent="0.2">
      <c r="B9" s="18">
        <v>9</v>
      </c>
      <c r="C9" s="57">
        <f>SUM(WBS!BX67:EF67)</f>
        <v>0</v>
      </c>
      <c r="D9" s="57">
        <f>SUMIF(WBS!$O$10:$EG$10,memo!$B9,WBS!$O$66:$EG$66)</f>
        <v>0</v>
      </c>
      <c r="E9" s="57">
        <f t="shared" si="0"/>
        <v>0</v>
      </c>
    </row>
    <row r="10" spans="2:5" x14ac:dyDescent="0.2">
      <c r="B10" s="81" t="s">
        <v>125</v>
      </c>
      <c r="C10" s="58">
        <f>SUM(C3:C8)</f>
        <v>214</v>
      </c>
      <c r="D10" s="58">
        <f>SUM(D3:D8)</f>
        <v>213</v>
      </c>
      <c r="E10" s="57">
        <f>ROUND(D10/6,0)</f>
        <v>36</v>
      </c>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3:R38"/>
  <sheetViews>
    <sheetView zoomScale="85" zoomScaleNormal="85" workbookViewId="0"/>
  </sheetViews>
  <sheetFormatPr defaultRowHeight="13" x14ac:dyDescent="0.2"/>
  <cols>
    <col min="1" max="1" width="8.7265625" customWidth="1"/>
  </cols>
  <sheetData>
    <row r="3" spans="1:18" s="3" customFormat="1" x14ac:dyDescent="0.2">
      <c r="A3" s="3" t="s">
        <v>85</v>
      </c>
      <c r="P3" s="23" t="s">
        <v>97</v>
      </c>
    </row>
    <row r="4" spans="1:18" x14ac:dyDescent="0.2">
      <c r="B4" t="s">
        <v>87</v>
      </c>
      <c r="I4" t="s">
        <v>86</v>
      </c>
    </row>
    <row r="5" spans="1:18" x14ac:dyDescent="0.2">
      <c r="I5" t="s">
        <v>106</v>
      </c>
      <c r="P5" s="20" t="s">
        <v>118</v>
      </c>
    </row>
    <row r="6" spans="1:18" x14ac:dyDescent="0.2">
      <c r="B6" t="s">
        <v>88</v>
      </c>
      <c r="I6" t="s">
        <v>119</v>
      </c>
      <c r="P6" t="s">
        <v>107</v>
      </c>
    </row>
    <row r="7" spans="1:18" x14ac:dyDescent="0.2">
      <c r="I7" s="27" t="s">
        <v>120</v>
      </c>
      <c r="P7" t="s">
        <v>112</v>
      </c>
    </row>
    <row r="8" spans="1:18" x14ac:dyDescent="0.2">
      <c r="Q8" t="s">
        <v>108</v>
      </c>
    </row>
    <row r="9" spans="1:18" x14ac:dyDescent="0.2">
      <c r="Q9" t="s">
        <v>110</v>
      </c>
    </row>
    <row r="10" spans="1:18" x14ac:dyDescent="0.2">
      <c r="R10" t="s">
        <v>109</v>
      </c>
    </row>
    <row r="11" spans="1:18" x14ac:dyDescent="0.2">
      <c r="Q11" t="s">
        <v>111</v>
      </c>
    </row>
    <row r="12" spans="1:18" x14ac:dyDescent="0.2">
      <c r="B12" t="s">
        <v>89</v>
      </c>
    </row>
    <row r="14" spans="1:18" x14ac:dyDescent="0.2">
      <c r="B14" t="s">
        <v>113</v>
      </c>
    </row>
    <row r="16" spans="1:18" s="26" customFormat="1" x14ac:dyDescent="0.2">
      <c r="B16" s="26" t="s">
        <v>114</v>
      </c>
    </row>
    <row r="17" spans="2:16" s="26" customFormat="1" x14ac:dyDescent="0.2">
      <c r="C17" s="26" t="s">
        <v>115</v>
      </c>
    </row>
    <row r="18" spans="2:16" s="26" customFormat="1" x14ac:dyDescent="0.2">
      <c r="B18" s="26" t="s">
        <v>116</v>
      </c>
    </row>
    <row r="19" spans="2:16" s="26" customFormat="1" x14ac:dyDescent="0.2">
      <c r="C19" s="26" t="s">
        <v>117</v>
      </c>
    </row>
    <row r="20" spans="2:16" s="26" customFormat="1" x14ac:dyDescent="0.2"/>
    <row r="22" spans="2:16" s="24" customFormat="1" x14ac:dyDescent="0.2">
      <c r="B22" s="25" t="s">
        <v>105</v>
      </c>
    </row>
    <row r="23" spans="2:16" x14ac:dyDescent="0.2">
      <c r="B23" t="s">
        <v>90</v>
      </c>
    </row>
    <row r="24" spans="2:16" x14ac:dyDescent="0.2">
      <c r="D24" t="s">
        <v>91</v>
      </c>
      <c r="P24" s="6" t="s">
        <v>97</v>
      </c>
    </row>
    <row r="25" spans="2:16" x14ac:dyDescent="0.2">
      <c r="E25" t="s">
        <v>93</v>
      </c>
    </row>
    <row r="27" spans="2:16" x14ac:dyDescent="0.2">
      <c r="D27" t="s">
        <v>92</v>
      </c>
    </row>
    <row r="28" spans="2:16" x14ac:dyDescent="0.2">
      <c r="E28" t="s">
        <v>94</v>
      </c>
    </row>
    <row r="29" spans="2:16" x14ac:dyDescent="0.2">
      <c r="E29" t="s">
        <v>95</v>
      </c>
    </row>
    <row r="30" spans="2:16" x14ac:dyDescent="0.2">
      <c r="E30" t="s">
        <v>96</v>
      </c>
      <c r="P30" t="s">
        <v>98</v>
      </c>
    </row>
    <row r="32" spans="2:16" x14ac:dyDescent="0.2">
      <c r="B32" t="s">
        <v>99</v>
      </c>
    </row>
    <row r="33" spans="2:16" x14ac:dyDescent="0.2">
      <c r="B33" t="s">
        <v>100</v>
      </c>
    </row>
    <row r="34" spans="2:16" x14ac:dyDescent="0.2">
      <c r="D34" t="s">
        <v>91</v>
      </c>
    </row>
    <row r="35" spans="2:16" x14ac:dyDescent="0.2">
      <c r="E35" t="s">
        <v>101</v>
      </c>
    </row>
    <row r="36" spans="2:16" x14ac:dyDescent="0.2">
      <c r="E36" t="s">
        <v>102</v>
      </c>
    </row>
    <row r="37" spans="2:16" x14ac:dyDescent="0.2">
      <c r="D37" t="s">
        <v>92</v>
      </c>
    </row>
    <row r="38" spans="2:16" x14ac:dyDescent="0.2">
      <c r="E38" t="s">
        <v>103</v>
      </c>
      <c r="P38" t="s">
        <v>104</v>
      </c>
    </row>
  </sheetData>
  <phoneticPr fontId="1"/>
  <hyperlinks>
    <hyperlink ref="I7" r:id="rId1" xr:uid="{00000000-0004-0000-0900-000000000000}"/>
  </hyperlinks>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AD32"/>
  <sheetViews>
    <sheetView zoomScale="130" zoomScaleNormal="130" workbookViewId="0">
      <selection activeCell="C14" sqref="C14"/>
    </sheetView>
  </sheetViews>
  <sheetFormatPr defaultColWidth="3.453125" defaultRowHeight="13" x14ac:dyDescent="0.2"/>
  <sheetData>
    <row r="2" spans="1:30" x14ac:dyDescent="0.2">
      <c r="A2" t="s">
        <v>0</v>
      </c>
    </row>
    <row r="3" spans="1:30" x14ac:dyDescent="0.2">
      <c r="A3">
        <v>1</v>
      </c>
      <c r="B3" t="s">
        <v>1</v>
      </c>
      <c r="D3" t="s">
        <v>2</v>
      </c>
      <c r="K3" t="s">
        <v>3</v>
      </c>
    </row>
    <row r="4" spans="1:30" x14ac:dyDescent="0.2">
      <c r="A4">
        <v>2</v>
      </c>
      <c r="B4" t="s">
        <v>4</v>
      </c>
      <c r="D4" t="s">
        <v>5</v>
      </c>
    </row>
    <row r="5" spans="1:30" s="1" customFormat="1" x14ac:dyDescent="0.2">
      <c r="A5" s="1">
        <v>3</v>
      </c>
      <c r="D5" s="1" t="s">
        <v>6</v>
      </c>
      <c r="K5" s="1" t="s">
        <v>7</v>
      </c>
    </row>
    <row r="6" spans="1:30" x14ac:dyDescent="0.2">
      <c r="A6">
        <v>4</v>
      </c>
      <c r="D6" t="s">
        <v>8</v>
      </c>
    </row>
    <row r="7" spans="1:30" x14ac:dyDescent="0.2">
      <c r="A7">
        <v>5</v>
      </c>
      <c r="D7" t="s">
        <v>9</v>
      </c>
      <c r="G7" t="s">
        <v>10</v>
      </c>
      <c r="K7" t="s">
        <v>11</v>
      </c>
    </row>
    <row r="8" spans="1:30" x14ac:dyDescent="0.2">
      <c r="A8">
        <v>6</v>
      </c>
      <c r="D8" t="s">
        <v>12</v>
      </c>
    </row>
    <row r="11" spans="1:30" x14ac:dyDescent="0.2">
      <c r="A11" s="2" t="s">
        <v>13</v>
      </c>
      <c r="B11" s="2"/>
      <c r="C11" s="2"/>
      <c r="D11" s="2"/>
      <c r="E11" s="2"/>
      <c r="F11" s="2"/>
      <c r="G11" s="2"/>
      <c r="H11" s="2"/>
      <c r="I11" s="2"/>
      <c r="J11" s="2"/>
      <c r="K11" s="2"/>
      <c r="L11" s="2"/>
      <c r="M11" s="2"/>
      <c r="N11" s="2"/>
      <c r="O11" s="2"/>
      <c r="P11" s="2"/>
      <c r="Q11" s="2"/>
      <c r="R11" s="2"/>
      <c r="S11" s="2"/>
      <c r="T11" s="3" t="s">
        <v>14</v>
      </c>
      <c r="U11" s="3"/>
      <c r="V11" s="3"/>
      <c r="W11" s="3"/>
      <c r="X11" s="3"/>
      <c r="Y11" s="3"/>
      <c r="Z11" s="3"/>
      <c r="AA11" s="3"/>
      <c r="AB11" s="3"/>
      <c r="AC11" s="3"/>
      <c r="AD11" s="3"/>
    </row>
    <row r="12" spans="1:30" x14ac:dyDescent="0.2">
      <c r="A12">
        <v>1</v>
      </c>
      <c r="B12" t="s">
        <v>15</v>
      </c>
      <c r="T12" t="s">
        <v>16</v>
      </c>
    </row>
    <row r="13" spans="1:30" x14ac:dyDescent="0.2">
      <c r="C13" t="s">
        <v>17</v>
      </c>
    </row>
    <row r="14" spans="1:30" x14ac:dyDescent="0.2">
      <c r="C14" t="s">
        <v>18</v>
      </c>
    </row>
    <row r="15" spans="1:30" x14ac:dyDescent="0.2">
      <c r="D15" t="s">
        <v>19</v>
      </c>
    </row>
    <row r="17" spans="1:20" x14ac:dyDescent="0.2">
      <c r="B17" t="s">
        <v>20</v>
      </c>
    </row>
    <row r="18" spans="1:20" x14ac:dyDescent="0.2">
      <c r="C18" t="s">
        <v>17</v>
      </c>
    </row>
    <row r="19" spans="1:20" x14ac:dyDescent="0.2">
      <c r="C19" t="s">
        <v>18</v>
      </c>
    </row>
    <row r="20" spans="1:20" x14ac:dyDescent="0.2">
      <c r="D20" t="s">
        <v>19</v>
      </c>
    </row>
    <row r="22" spans="1:20" x14ac:dyDescent="0.2">
      <c r="B22" t="s">
        <v>21</v>
      </c>
    </row>
    <row r="23" spans="1:20" x14ac:dyDescent="0.2">
      <c r="C23" t="s">
        <v>22</v>
      </c>
    </row>
    <row r="24" spans="1:20" x14ac:dyDescent="0.2">
      <c r="C24" t="s">
        <v>23</v>
      </c>
    </row>
    <row r="26" spans="1:20" x14ac:dyDescent="0.2">
      <c r="C26" t="s">
        <v>24</v>
      </c>
    </row>
    <row r="29" spans="1:20" x14ac:dyDescent="0.2">
      <c r="A29">
        <v>2</v>
      </c>
      <c r="B29" t="s">
        <v>25</v>
      </c>
      <c r="T29" t="s">
        <v>26</v>
      </c>
    </row>
    <row r="32" spans="1:20" x14ac:dyDescent="0.2">
      <c r="A32">
        <v>3</v>
      </c>
      <c r="B32" t="s">
        <v>27</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H94"/>
  <sheetViews>
    <sheetView showGridLines="0" tabSelected="1" topLeftCell="A5" zoomScale="70" zoomScaleNormal="70" workbookViewId="0">
      <pane xSplit="14" ySplit="8" topLeftCell="CU13" activePane="bottomRight" state="frozen"/>
      <selection activeCell="A5" sqref="A5"/>
      <selection pane="topRight" activeCell="O5" sqref="O5"/>
      <selection pane="bottomLeft" activeCell="A13" sqref="A13"/>
      <selection pane="bottomRight" activeCell="CV38" sqref="CV38"/>
    </sheetView>
  </sheetViews>
  <sheetFormatPr defaultRowHeight="13" x14ac:dyDescent="0.2"/>
  <cols>
    <col min="1" max="1" width="2.26953125" customWidth="1"/>
    <col min="2" max="3" width="2.36328125" style="8" customWidth="1"/>
    <col min="4" max="4" width="23.453125" bestFit="1" customWidth="1"/>
    <col min="5" max="5" width="23.36328125" customWidth="1"/>
    <col min="6" max="6" width="14.08984375" customWidth="1"/>
    <col min="7" max="7" width="4.453125" customWidth="1"/>
    <col min="8" max="8" width="7.08984375" style="8" bestFit="1" customWidth="1"/>
    <col min="9" max="9" width="28" style="8" customWidth="1"/>
    <col min="10" max="10" width="9.08984375" style="8" customWidth="1"/>
    <col min="11" max="11" width="28" bestFit="1" customWidth="1"/>
    <col min="12" max="12" width="32.08984375" customWidth="1"/>
    <col min="13" max="13" width="10" style="45" bestFit="1" customWidth="1"/>
    <col min="14" max="14" width="1.90625" customWidth="1"/>
    <col min="15" max="137" width="7.36328125" style="8" bestFit="1" customWidth="1"/>
    <col min="138" max="138" width="3.36328125" bestFit="1" customWidth="1"/>
  </cols>
  <sheetData>
    <row r="1" spans="2:138" s="39" customFormat="1" x14ac:dyDescent="0.2">
      <c r="B1" s="38"/>
      <c r="C1" s="38"/>
      <c r="H1" s="8"/>
      <c r="I1" s="38"/>
      <c r="J1" s="38"/>
      <c r="M1" s="45"/>
      <c r="O1" s="38"/>
      <c r="P1" s="38"/>
      <c r="Q1" s="38"/>
      <c r="R1" s="38"/>
      <c r="S1" s="38"/>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c r="CE1" s="38"/>
      <c r="CF1" s="38"/>
      <c r="CG1" s="38"/>
      <c r="CH1" s="38"/>
      <c r="CI1" s="38"/>
      <c r="CJ1" s="38"/>
      <c r="CK1" s="38"/>
      <c r="CL1" s="38"/>
      <c r="CM1" s="38"/>
      <c r="CN1" s="38"/>
      <c r="CO1" s="38"/>
      <c r="CP1" s="38"/>
      <c r="CQ1" s="38"/>
      <c r="CR1" s="38"/>
      <c r="CS1" s="38"/>
      <c r="CT1" s="38"/>
      <c r="CU1" s="38"/>
      <c r="CV1" s="38"/>
      <c r="CW1" s="38"/>
      <c r="CX1" s="38"/>
      <c r="CY1" s="38"/>
      <c r="CZ1" s="38"/>
      <c r="DA1" s="38"/>
      <c r="DB1" s="38"/>
      <c r="DC1" s="38"/>
      <c r="DD1" s="38"/>
      <c r="DE1" s="38"/>
      <c r="DF1" s="38"/>
      <c r="DG1" s="38"/>
      <c r="DH1" s="38"/>
      <c r="DI1" s="38"/>
      <c r="DJ1" s="38"/>
      <c r="DK1" s="38"/>
      <c r="DL1" s="38"/>
      <c r="DM1" s="38"/>
      <c r="DN1" s="38"/>
      <c r="DO1" s="38"/>
      <c r="DP1" s="38"/>
      <c r="DQ1" s="38"/>
      <c r="DR1" s="38"/>
      <c r="DS1" s="38"/>
      <c r="DT1" s="38"/>
      <c r="DU1" s="38"/>
      <c r="DV1" s="38"/>
      <c r="DW1" s="38"/>
      <c r="DX1" s="38"/>
      <c r="DY1" s="38"/>
      <c r="DZ1" s="38"/>
      <c r="EA1" s="38"/>
      <c r="EB1" s="38"/>
      <c r="EC1" s="38"/>
      <c r="ED1" s="38"/>
      <c r="EE1" s="38"/>
      <c r="EF1" s="38"/>
      <c r="EG1" s="38"/>
      <c r="EH1" s="39" t="s">
        <v>29</v>
      </c>
    </row>
    <row r="2" spans="2:138" s="39" customFormat="1" x14ac:dyDescent="0.2">
      <c r="B2" s="38" t="s">
        <v>146</v>
      </c>
      <c r="C2" s="38"/>
      <c r="H2" s="8"/>
      <c r="I2" s="38"/>
      <c r="J2" s="38"/>
      <c r="M2" s="45"/>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9" t="s">
        <v>29</v>
      </c>
    </row>
    <row r="3" spans="2:138" s="39" customFormat="1" x14ac:dyDescent="0.2">
      <c r="B3" s="38"/>
      <c r="C3" s="38"/>
      <c r="D3" s="39" t="s">
        <v>147</v>
      </c>
      <c r="H3" s="8"/>
      <c r="I3" s="38"/>
      <c r="J3" s="38"/>
      <c r="M3" s="45"/>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9" t="s">
        <v>29</v>
      </c>
    </row>
    <row r="4" spans="2:138" s="39" customFormat="1" x14ac:dyDescent="0.2">
      <c r="B4" s="38"/>
      <c r="C4" s="38"/>
      <c r="D4" s="39" t="s">
        <v>148</v>
      </c>
      <c r="H4" s="8"/>
      <c r="I4" s="38"/>
      <c r="J4" s="38"/>
      <c r="M4" s="45"/>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9" t="s">
        <v>29</v>
      </c>
    </row>
    <row r="5" spans="2:138" s="39" customFormat="1" x14ac:dyDescent="0.2">
      <c r="B5" s="38"/>
      <c r="C5" s="38"/>
      <c r="H5" s="8"/>
      <c r="I5" s="38"/>
      <c r="J5" s="38"/>
      <c r="M5" s="45"/>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38"/>
      <c r="BN5" s="38"/>
      <c r="BO5" s="38"/>
      <c r="BP5" s="38"/>
      <c r="BQ5" s="38"/>
      <c r="BR5" s="38"/>
      <c r="BS5" s="38"/>
      <c r="BT5" s="38"/>
      <c r="BU5" s="38"/>
      <c r="BV5" s="38"/>
      <c r="BW5" s="38"/>
      <c r="BX5" s="38"/>
      <c r="BY5" s="38"/>
      <c r="BZ5" s="38"/>
      <c r="CA5" s="38"/>
      <c r="CB5" s="38"/>
      <c r="CC5" s="38"/>
      <c r="CD5" s="38"/>
      <c r="CE5" s="38"/>
      <c r="CF5" s="38"/>
      <c r="CG5" s="38"/>
      <c r="CH5" s="38"/>
      <c r="CI5" s="38"/>
      <c r="CJ5" s="38"/>
      <c r="CK5" s="38"/>
      <c r="CL5" s="38"/>
      <c r="CM5" s="38"/>
      <c r="CN5" s="38"/>
      <c r="CO5" s="38"/>
      <c r="CP5" s="38"/>
      <c r="CQ5" s="38"/>
      <c r="CR5" s="38"/>
      <c r="CS5" s="38"/>
      <c r="CT5" s="38"/>
      <c r="CU5" s="38"/>
      <c r="CV5" s="38"/>
      <c r="CW5" s="38"/>
      <c r="CX5" s="38"/>
      <c r="CY5" s="38"/>
      <c r="CZ5" s="38"/>
      <c r="DA5" s="38"/>
      <c r="DB5" s="38"/>
      <c r="DC5" s="38"/>
      <c r="DD5" s="38"/>
      <c r="DE5" s="38"/>
      <c r="DF5" s="38"/>
      <c r="DG5" s="38"/>
      <c r="DH5" s="38"/>
      <c r="DI5" s="38"/>
      <c r="DJ5" s="38"/>
      <c r="DK5" s="38"/>
      <c r="DL5" s="38"/>
      <c r="DM5" s="38"/>
      <c r="DN5" s="38"/>
      <c r="DO5" s="38"/>
      <c r="DP5" s="38"/>
      <c r="DQ5" s="38"/>
      <c r="DR5" s="38"/>
      <c r="DS5" s="38"/>
      <c r="DT5" s="38"/>
      <c r="DU5" s="38"/>
      <c r="DV5" s="38"/>
      <c r="DW5" s="38"/>
      <c r="DX5" s="38"/>
      <c r="DY5" s="38"/>
      <c r="DZ5" s="38"/>
      <c r="EA5" s="38"/>
      <c r="EB5" s="38"/>
      <c r="EC5" s="38"/>
      <c r="ED5" s="38"/>
      <c r="EE5" s="38"/>
      <c r="EF5" s="38"/>
      <c r="EG5" s="38"/>
      <c r="EH5" s="39" t="s">
        <v>29</v>
      </c>
    </row>
    <row r="6" spans="2:138" s="39" customFormat="1" x14ac:dyDescent="0.2">
      <c r="B6" s="38" t="s">
        <v>149</v>
      </c>
      <c r="C6" s="38"/>
      <c r="H6" s="8"/>
      <c r="I6" s="38"/>
      <c r="J6" s="38"/>
      <c r="M6" s="45"/>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8"/>
      <c r="BM6" s="38"/>
      <c r="BN6" s="38"/>
      <c r="BO6" s="38"/>
      <c r="BP6" s="38"/>
      <c r="BQ6" s="38"/>
      <c r="BR6" s="38"/>
      <c r="BS6" s="38"/>
      <c r="BT6" s="38"/>
      <c r="BU6" s="38"/>
      <c r="BV6" s="38"/>
      <c r="BW6" s="38"/>
      <c r="BX6" s="38"/>
      <c r="BY6" s="38"/>
      <c r="BZ6" s="38"/>
      <c r="CA6" s="38"/>
      <c r="CB6" s="38"/>
      <c r="CC6" s="38"/>
      <c r="CD6" s="38"/>
      <c r="CE6" s="38"/>
      <c r="CF6" s="38"/>
      <c r="CG6" s="38"/>
      <c r="CH6" s="38"/>
      <c r="CI6" s="38"/>
      <c r="CJ6" s="38"/>
      <c r="CK6" s="38"/>
      <c r="CL6" s="38"/>
      <c r="CM6" s="38"/>
      <c r="CN6" s="38"/>
      <c r="CO6" s="38"/>
      <c r="CP6" s="38"/>
      <c r="CQ6" s="38"/>
      <c r="CR6" s="38"/>
      <c r="CS6" s="38"/>
      <c r="CT6" s="38"/>
      <c r="CU6" s="38"/>
      <c r="CV6" s="38"/>
      <c r="CW6" s="38"/>
      <c r="CX6" s="38"/>
      <c r="CY6" s="38"/>
      <c r="CZ6" s="38"/>
      <c r="DA6" s="38"/>
      <c r="DB6" s="38"/>
      <c r="DC6" s="38"/>
      <c r="DD6" s="38"/>
      <c r="DE6" s="38"/>
      <c r="DF6" s="38"/>
      <c r="DG6" s="38"/>
      <c r="DH6" s="38"/>
      <c r="DI6" s="38"/>
      <c r="DJ6" s="38"/>
      <c r="DK6" s="38"/>
      <c r="DL6" s="38"/>
      <c r="DM6" s="38"/>
      <c r="DN6" s="38"/>
      <c r="DO6" s="38"/>
      <c r="DP6" s="38"/>
      <c r="DQ6" s="38"/>
      <c r="DR6" s="38"/>
      <c r="DS6" s="38"/>
      <c r="DT6" s="38"/>
      <c r="DU6" s="38"/>
      <c r="DV6" s="38"/>
      <c r="DW6" s="38"/>
      <c r="DX6" s="38"/>
      <c r="DY6" s="38"/>
      <c r="DZ6" s="38"/>
      <c r="EA6" s="38"/>
      <c r="EB6" s="38"/>
      <c r="EC6" s="38"/>
      <c r="ED6" s="38"/>
      <c r="EE6" s="38"/>
      <c r="EF6" s="38"/>
      <c r="EG6" s="38"/>
      <c r="EH6" s="39" t="s">
        <v>29</v>
      </c>
    </row>
    <row r="7" spans="2:138" s="39" customFormat="1" x14ac:dyDescent="0.2">
      <c r="B7" s="38"/>
      <c r="D7" s="38" t="s">
        <v>159</v>
      </c>
      <c r="H7" s="8"/>
      <c r="I7" s="38"/>
      <c r="J7" s="38"/>
      <c r="M7" s="45"/>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t="s">
        <v>187</v>
      </c>
      <c r="AT7" s="38"/>
      <c r="AU7" s="38"/>
      <c r="AV7" s="38"/>
      <c r="AW7" s="38"/>
      <c r="AX7" s="38"/>
      <c r="AY7" s="38"/>
      <c r="AZ7" s="38"/>
      <c r="BA7" s="38"/>
      <c r="BB7" s="38"/>
      <c r="BC7" s="38"/>
      <c r="BD7" s="38"/>
      <c r="BE7" s="38"/>
      <c r="BF7" s="38"/>
      <c r="BG7" s="38"/>
      <c r="BH7" s="38"/>
      <c r="BI7" s="38"/>
      <c r="BJ7" s="38"/>
      <c r="BK7" s="38"/>
      <c r="BL7" s="38"/>
      <c r="BM7" s="38"/>
      <c r="BN7" s="38"/>
      <c r="BO7" s="38"/>
      <c r="BP7" s="38"/>
      <c r="BQ7" s="38"/>
      <c r="BR7" s="38"/>
      <c r="BS7" s="38"/>
      <c r="BT7" s="38"/>
      <c r="BU7" s="38"/>
      <c r="BV7" s="38"/>
      <c r="BW7" s="38"/>
      <c r="BX7" s="38"/>
      <c r="BY7" s="38"/>
      <c r="BZ7" s="38"/>
      <c r="CA7" s="38"/>
      <c r="CB7" s="38"/>
      <c r="CC7" s="38"/>
      <c r="CD7" s="38"/>
      <c r="CE7" s="38"/>
      <c r="CF7" s="38"/>
      <c r="CG7" s="38"/>
      <c r="CH7" s="38"/>
      <c r="CI7" s="38"/>
      <c r="CJ7" s="38"/>
      <c r="CK7" s="38"/>
      <c r="CL7" s="38"/>
      <c r="CM7" s="38"/>
      <c r="CN7" s="38"/>
      <c r="CO7" s="38"/>
      <c r="CP7" s="38"/>
      <c r="CQ7" s="38"/>
      <c r="CR7" s="38"/>
      <c r="CS7" s="38"/>
      <c r="CT7" s="38"/>
      <c r="CU7" s="38"/>
      <c r="CV7" s="38"/>
      <c r="CW7" s="38"/>
      <c r="CX7" s="38"/>
      <c r="CY7" s="38"/>
      <c r="CZ7" s="38"/>
      <c r="DA7" s="38"/>
      <c r="DB7" s="38"/>
      <c r="DC7" s="38"/>
      <c r="DD7" s="38"/>
      <c r="DE7" s="38"/>
      <c r="DF7" s="38"/>
      <c r="DG7" s="38"/>
      <c r="DH7" s="38"/>
      <c r="DI7" s="38"/>
      <c r="DJ7" s="38"/>
      <c r="DK7" s="38"/>
      <c r="DL7" s="38"/>
      <c r="DM7" s="38"/>
      <c r="DN7" s="38"/>
      <c r="DO7" s="38"/>
      <c r="DP7" s="38"/>
      <c r="DQ7" s="38"/>
      <c r="DR7" s="38"/>
      <c r="DS7" s="38"/>
      <c r="DT7" s="38"/>
      <c r="DU7" s="38"/>
      <c r="DV7" s="38"/>
      <c r="DW7" s="38"/>
      <c r="DX7" s="38"/>
      <c r="DY7" s="38"/>
      <c r="DZ7" s="38"/>
      <c r="EA7" s="38"/>
      <c r="EB7" s="38"/>
      <c r="EC7" s="38"/>
      <c r="ED7" s="38"/>
      <c r="EE7" s="38"/>
      <c r="EF7" s="38"/>
      <c r="EG7" s="38"/>
      <c r="EH7" s="39" t="s">
        <v>29</v>
      </c>
    </row>
    <row r="8" spans="2:138" s="39" customFormat="1" x14ac:dyDescent="0.2">
      <c r="B8" s="38"/>
      <c r="C8" s="38"/>
      <c r="H8" s="8"/>
      <c r="I8" s="38"/>
      <c r="J8" s="38"/>
      <c r="M8" s="45"/>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38"/>
      <c r="BO8" s="38"/>
      <c r="BP8" s="38"/>
      <c r="BQ8" s="38"/>
      <c r="BR8" s="38"/>
      <c r="BS8" s="38"/>
      <c r="BT8" s="38"/>
      <c r="BU8" s="38"/>
      <c r="BV8" s="38"/>
      <c r="BW8" s="38"/>
      <c r="BX8" s="38"/>
      <c r="BY8" s="38"/>
      <c r="BZ8" s="38"/>
      <c r="CA8" s="38"/>
      <c r="CB8" s="38"/>
      <c r="CC8" s="38"/>
      <c r="CD8" s="38"/>
      <c r="CE8" s="38"/>
      <c r="CF8" s="38"/>
      <c r="CG8" s="38"/>
      <c r="CH8" s="38"/>
      <c r="CI8" s="38"/>
      <c r="CJ8" s="38"/>
      <c r="CK8" s="38"/>
      <c r="CL8" s="38"/>
      <c r="CM8" s="38"/>
      <c r="CN8" s="38"/>
      <c r="CO8" s="38"/>
      <c r="CP8" s="38"/>
      <c r="CQ8" s="38"/>
      <c r="CR8" s="38"/>
      <c r="CS8" s="38"/>
      <c r="CT8" s="38"/>
      <c r="CU8" s="38"/>
      <c r="CV8" s="38"/>
      <c r="CW8" s="38"/>
      <c r="CX8" s="38"/>
      <c r="CY8" s="38"/>
      <c r="CZ8" s="38"/>
      <c r="DA8" s="38"/>
      <c r="DB8" s="38"/>
      <c r="DC8" s="38"/>
      <c r="DD8" s="38"/>
      <c r="DE8" s="38"/>
      <c r="DF8" s="38"/>
      <c r="DG8" s="38"/>
      <c r="DH8" s="38"/>
      <c r="DI8" s="38"/>
      <c r="DJ8" s="38"/>
      <c r="DK8" s="38"/>
      <c r="DL8" s="38"/>
      <c r="DM8" s="38"/>
      <c r="DN8" s="38"/>
      <c r="DO8" s="38"/>
      <c r="DP8" s="38"/>
      <c r="DQ8" s="38"/>
      <c r="DR8" s="38"/>
      <c r="DS8" s="38"/>
      <c r="DT8" s="38"/>
      <c r="DU8" s="38"/>
      <c r="DV8" s="38"/>
      <c r="DW8" s="38"/>
      <c r="DX8" s="38"/>
      <c r="DY8" s="38"/>
      <c r="DZ8" s="38"/>
      <c r="EA8" s="38"/>
      <c r="EB8" s="38"/>
      <c r="EC8" s="38"/>
      <c r="ED8" s="38"/>
      <c r="EE8" s="38"/>
      <c r="EF8" s="38"/>
      <c r="EG8" s="38"/>
      <c r="EH8" s="39" t="s">
        <v>29</v>
      </c>
    </row>
    <row r="9" spans="2:138" x14ac:dyDescent="0.2">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t="s">
        <v>29</v>
      </c>
    </row>
    <row r="10" spans="2:138" x14ac:dyDescent="0.2">
      <c r="L10" s="7"/>
      <c r="O10" s="29">
        <v>43252</v>
      </c>
      <c r="P10" s="8">
        <v>6</v>
      </c>
      <c r="Q10" s="8">
        <v>6</v>
      </c>
      <c r="R10" s="8">
        <v>6</v>
      </c>
      <c r="S10" s="8">
        <v>6</v>
      </c>
      <c r="T10" s="8">
        <v>6</v>
      </c>
      <c r="U10" s="8">
        <v>6</v>
      </c>
      <c r="V10" s="8">
        <v>6</v>
      </c>
      <c r="W10" s="8">
        <v>6</v>
      </c>
      <c r="X10" s="8">
        <v>6</v>
      </c>
      <c r="Y10" s="8">
        <v>6</v>
      </c>
      <c r="Z10" s="8">
        <v>6</v>
      </c>
      <c r="AA10" s="8">
        <v>6</v>
      </c>
      <c r="AB10" s="8">
        <v>6</v>
      </c>
      <c r="AC10" s="8">
        <v>6</v>
      </c>
      <c r="AD10" s="8">
        <v>6</v>
      </c>
      <c r="AE10" s="8">
        <v>6</v>
      </c>
      <c r="AF10" s="8">
        <v>6</v>
      </c>
      <c r="AG10" s="8">
        <v>6</v>
      </c>
      <c r="AH10" s="8">
        <v>6</v>
      </c>
      <c r="AI10" s="8">
        <v>6</v>
      </c>
      <c r="AJ10" s="8">
        <v>6</v>
      </c>
      <c r="AK10" s="8">
        <v>6</v>
      </c>
      <c r="AL10" s="8">
        <v>6</v>
      </c>
      <c r="AM10" s="8">
        <v>6</v>
      </c>
      <c r="AN10" s="8">
        <v>6</v>
      </c>
      <c r="AO10" s="8">
        <v>6</v>
      </c>
      <c r="AP10" s="8">
        <v>6</v>
      </c>
      <c r="AQ10" s="8">
        <v>6</v>
      </c>
      <c r="AR10" s="8">
        <v>6</v>
      </c>
      <c r="AS10" s="8">
        <v>7</v>
      </c>
      <c r="AT10" s="8">
        <v>7</v>
      </c>
      <c r="AU10" s="8">
        <v>7</v>
      </c>
      <c r="AV10" s="8">
        <v>7</v>
      </c>
      <c r="AW10" s="8">
        <v>7</v>
      </c>
      <c r="AX10" s="8">
        <v>7</v>
      </c>
      <c r="AY10" s="8">
        <v>7</v>
      </c>
      <c r="AZ10" s="8">
        <v>7</v>
      </c>
      <c r="BA10" s="8">
        <v>7</v>
      </c>
      <c r="BB10" s="8">
        <v>7</v>
      </c>
      <c r="BC10" s="8">
        <v>7</v>
      </c>
      <c r="BD10" s="8">
        <v>7</v>
      </c>
      <c r="BE10" s="8">
        <v>7</v>
      </c>
      <c r="BF10" s="8">
        <v>7</v>
      </c>
      <c r="BG10" s="8">
        <v>7</v>
      </c>
      <c r="BH10" s="8">
        <v>7</v>
      </c>
      <c r="BI10" s="8">
        <v>7</v>
      </c>
      <c r="BJ10" s="8">
        <v>7</v>
      </c>
      <c r="BK10" s="8">
        <v>7</v>
      </c>
      <c r="BL10" s="8">
        <v>7</v>
      </c>
      <c r="BM10" s="8">
        <v>7</v>
      </c>
      <c r="BN10" s="8">
        <v>7</v>
      </c>
      <c r="BO10" s="8">
        <v>7</v>
      </c>
      <c r="BP10" s="8">
        <v>7</v>
      </c>
      <c r="BQ10" s="8">
        <v>7</v>
      </c>
      <c r="BR10" s="8">
        <v>7</v>
      </c>
      <c r="BS10" s="8">
        <v>7</v>
      </c>
      <c r="BT10" s="8">
        <v>7</v>
      </c>
      <c r="BU10" s="8">
        <v>7</v>
      </c>
      <c r="BV10" s="8">
        <v>7</v>
      </c>
      <c r="BW10" s="8">
        <v>7</v>
      </c>
      <c r="BX10" s="8">
        <v>8</v>
      </c>
      <c r="BY10" s="8">
        <v>8</v>
      </c>
      <c r="BZ10" s="8">
        <v>8</v>
      </c>
      <c r="CA10" s="8">
        <v>8</v>
      </c>
      <c r="CB10" s="8">
        <v>8</v>
      </c>
      <c r="CC10" s="8">
        <v>8</v>
      </c>
      <c r="CD10" s="8">
        <v>8</v>
      </c>
      <c r="CE10" s="8">
        <v>8</v>
      </c>
      <c r="CF10" s="8">
        <v>8</v>
      </c>
      <c r="CG10" s="8">
        <v>8</v>
      </c>
      <c r="CH10" s="8">
        <v>8</v>
      </c>
      <c r="CI10" s="8">
        <v>8</v>
      </c>
      <c r="CJ10" s="8">
        <v>8</v>
      </c>
      <c r="CK10" s="8">
        <v>8</v>
      </c>
      <c r="CL10" s="8">
        <v>8</v>
      </c>
      <c r="CM10" s="8">
        <v>8</v>
      </c>
      <c r="CN10" s="8">
        <v>8</v>
      </c>
      <c r="CO10" s="8">
        <v>8</v>
      </c>
      <c r="CP10" s="8">
        <v>8</v>
      </c>
      <c r="CQ10" s="8">
        <v>8</v>
      </c>
      <c r="CR10" s="8">
        <v>8</v>
      </c>
      <c r="CS10" s="8">
        <v>8</v>
      </c>
      <c r="CT10" s="8">
        <v>8</v>
      </c>
      <c r="CU10" s="8">
        <v>8</v>
      </c>
      <c r="CV10" s="8">
        <v>8</v>
      </c>
      <c r="CW10" s="8">
        <v>8</v>
      </c>
      <c r="CX10" s="8">
        <v>8</v>
      </c>
      <c r="CY10" s="8">
        <v>8</v>
      </c>
      <c r="CZ10" s="8">
        <v>8</v>
      </c>
      <c r="DA10" s="8">
        <v>8</v>
      </c>
      <c r="DB10" s="8">
        <v>8</v>
      </c>
      <c r="DC10" s="8">
        <v>9</v>
      </c>
      <c r="DD10" s="8">
        <v>9</v>
      </c>
      <c r="DE10" s="8">
        <v>9</v>
      </c>
      <c r="DF10" s="8">
        <v>9</v>
      </c>
      <c r="DG10" s="8">
        <v>9</v>
      </c>
      <c r="DH10" s="8">
        <v>9</v>
      </c>
      <c r="DI10" s="8">
        <v>9</v>
      </c>
      <c r="DJ10" s="8">
        <v>9</v>
      </c>
      <c r="DK10" s="8">
        <v>9</v>
      </c>
      <c r="DL10" s="8">
        <v>9</v>
      </c>
      <c r="DM10" s="8">
        <v>9</v>
      </c>
      <c r="DN10" s="8">
        <v>9</v>
      </c>
      <c r="DO10" s="8">
        <v>9</v>
      </c>
      <c r="DP10" s="8">
        <v>9</v>
      </c>
      <c r="DQ10" s="8">
        <v>9</v>
      </c>
      <c r="DR10" s="8">
        <v>9</v>
      </c>
      <c r="DS10" s="8">
        <v>9</v>
      </c>
      <c r="DT10" s="8">
        <v>9</v>
      </c>
      <c r="DU10" s="8">
        <v>9</v>
      </c>
      <c r="DV10" s="8">
        <v>9</v>
      </c>
      <c r="DW10" s="8">
        <v>9</v>
      </c>
      <c r="DX10" s="8">
        <v>9</v>
      </c>
      <c r="DY10" s="8">
        <v>9</v>
      </c>
      <c r="DZ10" s="8">
        <v>9</v>
      </c>
      <c r="EA10" s="8">
        <v>9</v>
      </c>
      <c r="EB10" s="8">
        <v>9</v>
      </c>
      <c r="EC10" s="8">
        <v>9</v>
      </c>
      <c r="ED10" s="8">
        <v>9</v>
      </c>
      <c r="EE10" s="8">
        <v>9</v>
      </c>
      <c r="EF10" s="8">
        <v>9</v>
      </c>
      <c r="EG10" s="8" t="s">
        <v>143</v>
      </c>
      <c r="EH10" t="s">
        <v>29</v>
      </c>
    </row>
    <row r="11" spans="2:138" x14ac:dyDescent="0.2">
      <c r="O11" s="9">
        <f>O10</f>
        <v>43252</v>
      </c>
      <c r="P11" s="9">
        <f>O11+1</f>
        <v>43253</v>
      </c>
      <c r="Q11" s="9">
        <f t="shared" ref="Q11:BF11" si="0">P11+1</f>
        <v>43254</v>
      </c>
      <c r="R11" s="9">
        <f t="shared" si="0"/>
        <v>43255</v>
      </c>
      <c r="S11" s="9">
        <f t="shared" si="0"/>
        <v>43256</v>
      </c>
      <c r="T11" s="9">
        <f t="shared" si="0"/>
        <v>43257</v>
      </c>
      <c r="U11" s="9">
        <f t="shared" si="0"/>
        <v>43258</v>
      </c>
      <c r="V11" s="9">
        <f t="shared" si="0"/>
        <v>43259</v>
      </c>
      <c r="W11" s="9">
        <f t="shared" si="0"/>
        <v>43260</v>
      </c>
      <c r="X11" s="9">
        <f t="shared" si="0"/>
        <v>43261</v>
      </c>
      <c r="Y11" s="9">
        <f t="shared" si="0"/>
        <v>43262</v>
      </c>
      <c r="Z11" s="9">
        <f t="shared" si="0"/>
        <v>43263</v>
      </c>
      <c r="AA11" s="9">
        <f t="shared" si="0"/>
        <v>43264</v>
      </c>
      <c r="AB11" s="9">
        <f t="shared" si="0"/>
        <v>43265</v>
      </c>
      <c r="AC11" s="9">
        <f t="shared" si="0"/>
        <v>43266</v>
      </c>
      <c r="AD11" s="9">
        <f t="shared" si="0"/>
        <v>43267</v>
      </c>
      <c r="AE11" s="9">
        <f t="shared" si="0"/>
        <v>43268</v>
      </c>
      <c r="AF11" s="9">
        <f t="shared" si="0"/>
        <v>43269</v>
      </c>
      <c r="AG11" s="9">
        <f t="shared" si="0"/>
        <v>43270</v>
      </c>
      <c r="AH11" s="9">
        <f t="shared" si="0"/>
        <v>43271</v>
      </c>
      <c r="AI11" s="9">
        <f t="shared" si="0"/>
        <v>43272</v>
      </c>
      <c r="AJ11" s="9">
        <f t="shared" si="0"/>
        <v>43273</v>
      </c>
      <c r="AK11" s="9">
        <f t="shared" si="0"/>
        <v>43274</v>
      </c>
      <c r="AL11" s="9">
        <f t="shared" si="0"/>
        <v>43275</v>
      </c>
      <c r="AM11" s="9">
        <f t="shared" si="0"/>
        <v>43276</v>
      </c>
      <c r="AN11" s="9">
        <f t="shared" si="0"/>
        <v>43277</v>
      </c>
      <c r="AO11" s="9">
        <f t="shared" si="0"/>
        <v>43278</v>
      </c>
      <c r="AP11" s="9">
        <f t="shared" si="0"/>
        <v>43279</v>
      </c>
      <c r="AQ11" s="9">
        <f t="shared" si="0"/>
        <v>43280</v>
      </c>
      <c r="AR11" s="9">
        <f t="shared" si="0"/>
        <v>43281</v>
      </c>
      <c r="AS11" s="9">
        <f t="shared" si="0"/>
        <v>43282</v>
      </c>
      <c r="AT11" s="9">
        <f t="shared" si="0"/>
        <v>43283</v>
      </c>
      <c r="AU11" s="9">
        <f t="shared" si="0"/>
        <v>43284</v>
      </c>
      <c r="AV11" s="9">
        <f t="shared" si="0"/>
        <v>43285</v>
      </c>
      <c r="AW11" s="9">
        <f t="shared" si="0"/>
        <v>43286</v>
      </c>
      <c r="AX11" s="9">
        <f t="shared" si="0"/>
        <v>43287</v>
      </c>
      <c r="AY11" s="9">
        <f t="shared" si="0"/>
        <v>43288</v>
      </c>
      <c r="AZ11" s="9">
        <f t="shared" si="0"/>
        <v>43289</v>
      </c>
      <c r="BA11" s="9">
        <f t="shared" si="0"/>
        <v>43290</v>
      </c>
      <c r="BB11" s="9">
        <f t="shared" si="0"/>
        <v>43291</v>
      </c>
      <c r="BC11" s="9">
        <f t="shared" si="0"/>
        <v>43292</v>
      </c>
      <c r="BD11" s="9">
        <f t="shared" si="0"/>
        <v>43293</v>
      </c>
      <c r="BE11" s="9">
        <f t="shared" si="0"/>
        <v>43294</v>
      </c>
      <c r="BF11" s="9">
        <f t="shared" si="0"/>
        <v>43295</v>
      </c>
      <c r="BG11" s="9">
        <f t="shared" ref="BG11" si="1">BF11+1</f>
        <v>43296</v>
      </c>
      <c r="BH11" s="9">
        <f t="shared" ref="BH11" si="2">BG11+1</f>
        <v>43297</v>
      </c>
      <c r="BI11" s="9">
        <f t="shared" ref="BI11" si="3">BH11+1</f>
        <v>43298</v>
      </c>
      <c r="BJ11" s="9">
        <f t="shared" ref="BJ11" si="4">BI11+1</f>
        <v>43299</v>
      </c>
      <c r="BK11" s="9">
        <f t="shared" ref="BK11" si="5">BJ11+1</f>
        <v>43300</v>
      </c>
      <c r="BL11" s="9">
        <f t="shared" ref="BL11" si="6">BK11+1</f>
        <v>43301</v>
      </c>
      <c r="BM11" s="9">
        <f t="shared" ref="BM11" si="7">BL11+1</f>
        <v>43302</v>
      </c>
      <c r="BN11" s="9">
        <f t="shared" ref="BN11" si="8">BM11+1</f>
        <v>43303</v>
      </c>
      <c r="BO11" s="9">
        <f t="shared" ref="BO11" si="9">BN11+1</f>
        <v>43304</v>
      </c>
      <c r="BP11" s="9">
        <f t="shared" ref="BP11" si="10">BO11+1</f>
        <v>43305</v>
      </c>
      <c r="BQ11" s="9">
        <f t="shared" ref="BQ11" si="11">BP11+1</f>
        <v>43306</v>
      </c>
      <c r="BR11" s="9">
        <f t="shared" ref="BR11" si="12">BQ11+1</f>
        <v>43307</v>
      </c>
      <c r="BS11" s="9">
        <f t="shared" ref="BS11" si="13">BR11+1</f>
        <v>43308</v>
      </c>
      <c r="BT11" s="9">
        <f t="shared" ref="BT11" si="14">BS11+1</f>
        <v>43309</v>
      </c>
      <c r="BU11" s="9">
        <f t="shared" ref="BU11" si="15">BT11+1</f>
        <v>43310</v>
      </c>
      <c r="BV11" s="9">
        <f t="shared" ref="BV11" si="16">BU11+1</f>
        <v>43311</v>
      </c>
      <c r="BW11" s="9">
        <f t="shared" ref="BW11" si="17">BV11+1</f>
        <v>43312</v>
      </c>
      <c r="BX11" s="9">
        <f t="shared" ref="BX11" si="18">BW11+1</f>
        <v>43313</v>
      </c>
      <c r="BY11" s="9">
        <f t="shared" ref="BY11" si="19">BX11+1</f>
        <v>43314</v>
      </c>
      <c r="BZ11" s="9">
        <f t="shared" ref="BZ11" si="20">BY11+1</f>
        <v>43315</v>
      </c>
      <c r="CA11" s="9">
        <f t="shared" ref="CA11" si="21">BZ11+1</f>
        <v>43316</v>
      </c>
      <c r="CB11" s="9">
        <f t="shared" ref="CB11" si="22">CA11+1</f>
        <v>43317</v>
      </c>
      <c r="CC11" s="9">
        <f t="shared" ref="CC11" si="23">CB11+1</f>
        <v>43318</v>
      </c>
      <c r="CD11" s="9">
        <f t="shared" ref="CD11" si="24">CC11+1</f>
        <v>43319</v>
      </c>
      <c r="CE11" s="9">
        <f t="shared" ref="CE11" si="25">CD11+1</f>
        <v>43320</v>
      </c>
      <c r="CF11" s="9">
        <f t="shared" ref="CF11" si="26">CE11+1</f>
        <v>43321</v>
      </c>
      <c r="CG11" s="9">
        <f t="shared" ref="CG11" si="27">CF11+1</f>
        <v>43322</v>
      </c>
      <c r="CH11" s="9">
        <f t="shared" ref="CH11" si="28">CG11+1</f>
        <v>43323</v>
      </c>
      <c r="CI11" s="9">
        <f t="shared" ref="CI11" si="29">CH11+1</f>
        <v>43324</v>
      </c>
      <c r="CJ11" s="9">
        <f t="shared" ref="CJ11" si="30">CI11+1</f>
        <v>43325</v>
      </c>
      <c r="CK11" s="9">
        <f t="shared" ref="CK11" si="31">CJ11+1</f>
        <v>43326</v>
      </c>
      <c r="CL11" s="9">
        <f t="shared" ref="CL11" si="32">CK11+1</f>
        <v>43327</v>
      </c>
      <c r="CM11" s="9">
        <f t="shared" ref="CM11" si="33">CL11+1</f>
        <v>43328</v>
      </c>
      <c r="CN11" s="9">
        <f t="shared" ref="CN11" si="34">CM11+1</f>
        <v>43329</v>
      </c>
      <c r="CO11" s="9">
        <f t="shared" ref="CO11" si="35">CN11+1</f>
        <v>43330</v>
      </c>
      <c r="CP11" s="9">
        <f t="shared" ref="CP11" si="36">CO11+1</f>
        <v>43331</v>
      </c>
      <c r="CQ11" s="9">
        <f t="shared" ref="CQ11" si="37">CP11+1</f>
        <v>43332</v>
      </c>
      <c r="CR11" s="9">
        <f t="shared" ref="CR11" si="38">CQ11+1</f>
        <v>43333</v>
      </c>
      <c r="CS11" s="9">
        <f t="shared" ref="CS11" si="39">CR11+1</f>
        <v>43334</v>
      </c>
      <c r="CT11" s="9">
        <f t="shared" ref="CT11" si="40">CS11+1</f>
        <v>43335</v>
      </c>
      <c r="CU11" s="9">
        <f t="shared" ref="CU11" si="41">CT11+1</f>
        <v>43336</v>
      </c>
      <c r="CV11" s="9">
        <f t="shared" ref="CV11" si="42">CU11+1</f>
        <v>43337</v>
      </c>
      <c r="CW11" s="9">
        <f t="shared" ref="CW11" si="43">CV11+1</f>
        <v>43338</v>
      </c>
      <c r="CX11" s="9">
        <f t="shared" ref="CX11" si="44">CW11+1</f>
        <v>43339</v>
      </c>
      <c r="CY11" s="9">
        <f t="shared" ref="CY11" si="45">CX11+1</f>
        <v>43340</v>
      </c>
      <c r="CZ11" s="9">
        <f t="shared" ref="CZ11" si="46">CY11+1</f>
        <v>43341</v>
      </c>
      <c r="DA11" s="9">
        <f t="shared" ref="DA11" si="47">CZ11+1</f>
        <v>43342</v>
      </c>
      <c r="DB11" s="9">
        <f>DA11+1</f>
        <v>43343</v>
      </c>
      <c r="DC11" s="9">
        <f t="shared" ref="DC11:DF11" si="48">DB11+1</f>
        <v>43344</v>
      </c>
      <c r="DD11" s="9">
        <f t="shared" si="48"/>
        <v>43345</v>
      </c>
      <c r="DE11" s="9">
        <f t="shared" si="48"/>
        <v>43346</v>
      </c>
      <c r="DF11" s="9">
        <f t="shared" si="48"/>
        <v>43347</v>
      </c>
      <c r="DG11" s="9">
        <f t="shared" ref="DG11:EB11" si="49">DF11+1</f>
        <v>43348</v>
      </c>
      <c r="DH11" s="9">
        <f t="shared" si="49"/>
        <v>43349</v>
      </c>
      <c r="DI11" s="9">
        <f t="shared" si="49"/>
        <v>43350</v>
      </c>
      <c r="DJ11" s="9">
        <f t="shared" si="49"/>
        <v>43351</v>
      </c>
      <c r="DK11" s="9">
        <f t="shared" si="49"/>
        <v>43352</v>
      </c>
      <c r="DL11" s="9">
        <f t="shared" si="49"/>
        <v>43353</v>
      </c>
      <c r="DM11" s="9">
        <f t="shared" si="49"/>
        <v>43354</v>
      </c>
      <c r="DN11" s="9">
        <f t="shared" si="49"/>
        <v>43355</v>
      </c>
      <c r="DO11" s="9">
        <f t="shared" si="49"/>
        <v>43356</v>
      </c>
      <c r="DP11" s="9">
        <f t="shared" si="49"/>
        <v>43357</v>
      </c>
      <c r="DQ11" s="9">
        <f t="shared" si="49"/>
        <v>43358</v>
      </c>
      <c r="DR11" s="9">
        <f t="shared" si="49"/>
        <v>43359</v>
      </c>
      <c r="DS11" s="9">
        <f t="shared" si="49"/>
        <v>43360</v>
      </c>
      <c r="DT11" s="9">
        <f t="shared" si="49"/>
        <v>43361</v>
      </c>
      <c r="DU11" s="9">
        <f t="shared" si="49"/>
        <v>43362</v>
      </c>
      <c r="DV11" s="9">
        <f t="shared" si="49"/>
        <v>43363</v>
      </c>
      <c r="DW11" s="9">
        <f t="shared" si="49"/>
        <v>43364</v>
      </c>
      <c r="DX11" s="9">
        <f t="shared" si="49"/>
        <v>43365</v>
      </c>
      <c r="DY11" s="9">
        <f t="shared" si="49"/>
        <v>43366</v>
      </c>
      <c r="DZ11" s="9">
        <f t="shared" si="49"/>
        <v>43367</v>
      </c>
      <c r="EA11" s="9">
        <f t="shared" si="49"/>
        <v>43368</v>
      </c>
      <c r="EB11" s="9">
        <f t="shared" si="49"/>
        <v>43369</v>
      </c>
      <c r="EC11" s="9">
        <f t="shared" ref="EC11:EF11" si="50">EB11+1</f>
        <v>43370</v>
      </c>
      <c r="ED11" s="9">
        <f t="shared" si="50"/>
        <v>43371</v>
      </c>
      <c r="EE11" s="9">
        <f t="shared" si="50"/>
        <v>43372</v>
      </c>
      <c r="EF11" s="9">
        <f t="shared" si="50"/>
        <v>43373</v>
      </c>
      <c r="EG11" s="9">
        <f t="shared" ref="EG11" si="51">EF11+1</f>
        <v>43374</v>
      </c>
      <c r="EH11" t="s">
        <v>29</v>
      </c>
    </row>
    <row r="12" spans="2:138" ht="28.5" customHeight="1" x14ac:dyDescent="0.2">
      <c r="B12" s="82" t="s">
        <v>0</v>
      </c>
      <c r="C12" s="83"/>
      <c r="D12" s="34" t="s">
        <v>28</v>
      </c>
      <c r="E12" s="35"/>
      <c r="F12" s="35"/>
      <c r="G12" s="36"/>
      <c r="H12" s="36" t="s">
        <v>174</v>
      </c>
      <c r="I12" s="32" t="s">
        <v>163</v>
      </c>
      <c r="J12" s="32" t="s">
        <v>135</v>
      </c>
      <c r="K12" s="32" t="s">
        <v>142</v>
      </c>
      <c r="L12" s="32" t="s">
        <v>134</v>
      </c>
      <c r="M12" s="46" t="s">
        <v>162</v>
      </c>
      <c r="O12" s="10" t="str">
        <f t="shared" ref="O12:BF12" si="52">TEXT(O11,"aaa")</f>
        <v>金</v>
      </c>
      <c r="P12" s="10" t="str">
        <f t="shared" si="52"/>
        <v>土</v>
      </c>
      <c r="Q12" s="10" t="str">
        <f t="shared" si="52"/>
        <v>日</v>
      </c>
      <c r="R12" s="10" t="str">
        <f t="shared" si="52"/>
        <v>月</v>
      </c>
      <c r="S12" s="10" t="str">
        <f t="shared" si="52"/>
        <v>火</v>
      </c>
      <c r="T12" s="10" t="str">
        <f t="shared" si="52"/>
        <v>水</v>
      </c>
      <c r="U12" s="10" t="str">
        <f t="shared" si="52"/>
        <v>木</v>
      </c>
      <c r="V12" s="10" t="str">
        <f t="shared" si="52"/>
        <v>金</v>
      </c>
      <c r="W12" s="10" t="str">
        <f t="shared" si="52"/>
        <v>土</v>
      </c>
      <c r="X12" s="10" t="str">
        <f t="shared" si="52"/>
        <v>日</v>
      </c>
      <c r="Y12" s="10" t="str">
        <f t="shared" si="52"/>
        <v>月</v>
      </c>
      <c r="Z12" s="10" t="str">
        <f t="shared" si="52"/>
        <v>火</v>
      </c>
      <c r="AA12" s="10" t="str">
        <f t="shared" si="52"/>
        <v>水</v>
      </c>
      <c r="AB12" s="10" t="str">
        <f t="shared" si="52"/>
        <v>木</v>
      </c>
      <c r="AC12" s="10" t="str">
        <f t="shared" si="52"/>
        <v>金</v>
      </c>
      <c r="AD12" s="10" t="str">
        <f t="shared" si="52"/>
        <v>土</v>
      </c>
      <c r="AE12" s="10" t="str">
        <f t="shared" si="52"/>
        <v>日</v>
      </c>
      <c r="AF12" s="10" t="str">
        <f t="shared" si="52"/>
        <v>月</v>
      </c>
      <c r="AG12" s="10" t="str">
        <f t="shared" si="52"/>
        <v>火</v>
      </c>
      <c r="AH12" s="10" t="str">
        <f t="shared" si="52"/>
        <v>水</v>
      </c>
      <c r="AI12" s="10" t="str">
        <f t="shared" si="52"/>
        <v>木</v>
      </c>
      <c r="AJ12" s="10" t="str">
        <f t="shared" si="52"/>
        <v>金</v>
      </c>
      <c r="AK12" s="10" t="str">
        <f t="shared" si="52"/>
        <v>土</v>
      </c>
      <c r="AL12" s="10" t="str">
        <f t="shared" si="52"/>
        <v>日</v>
      </c>
      <c r="AM12" s="10" t="str">
        <f t="shared" si="52"/>
        <v>月</v>
      </c>
      <c r="AN12" s="10" t="str">
        <f t="shared" si="52"/>
        <v>火</v>
      </c>
      <c r="AO12" s="10" t="str">
        <f t="shared" si="52"/>
        <v>水</v>
      </c>
      <c r="AP12" s="10" t="str">
        <f t="shared" si="52"/>
        <v>木</v>
      </c>
      <c r="AQ12" s="10" t="str">
        <f t="shared" si="52"/>
        <v>金</v>
      </c>
      <c r="AR12" s="10" t="str">
        <f t="shared" si="52"/>
        <v>土</v>
      </c>
      <c r="AS12" s="10" t="str">
        <f t="shared" si="52"/>
        <v>日</v>
      </c>
      <c r="AT12" s="10" t="str">
        <f t="shared" si="52"/>
        <v>月</v>
      </c>
      <c r="AU12" s="10" t="str">
        <f t="shared" si="52"/>
        <v>火</v>
      </c>
      <c r="AV12" s="10" t="str">
        <f t="shared" si="52"/>
        <v>水</v>
      </c>
      <c r="AW12" s="10" t="str">
        <f t="shared" si="52"/>
        <v>木</v>
      </c>
      <c r="AX12" s="10" t="str">
        <f t="shared" si="52"/>
        <v>金</v>
      </c>
      <c r="AY12" s="10" t="str">
        <f t="shared" si="52"/>
        <v>土</v>
      </c>
      <c r="AZ12" s="10" t="str">
        <f t="shared" si="52"/>
        <v>日</v>
      </c>
      <c r="BA12" s="10" t="str">
        <f t="shared" si="52"/>
        <v>月</v>
      </c>
      <c r="BB12" s="10" t="str">
        <f t="shared" si="52"/>
        <v>火</v>
      </c>
      <c r="BC12" s="10" t="str">
        <f t="shared" si="52"/>
        <v>水</v>
      </c>
      <c r="BD12" s="10" t="str">
        <f t="shared" si="52"/>
        <v>木</v>
      </c>
      <c r="BE12" s="10" t="str">
        <f t="shared" si="52"/>
        <v>金</v>
      </c>
      <c r="BF12" s="10" t="str">
        <f t="shared" si="52"/>
        <v>土</v>
      </c>
      <c r="BG12" s="10" t="str">
        <f t="shared" ref="BG12:DB12" si="53">TEXT(BG11,"aaa")</f>
        <v>日</v>
      </c>
      <c r="BH12" s="10" t="str">
        <f t="shared" si="53"/>
        <v>月</v>
      </c>
      <c r="BI12" s="10" t="str">
        <f t="shared" si="53"/>
        <v>火</v>
      </c>
      <c r="BJ12" s="10" t="str">
        <f t="shared" si="53"/>
        <v>水</v>
      </c>
      <c r="BK12" s="10" t="str">
        <f t="shared" si="53"/>
        <v>木</v>
      </c>
      <c r="BL12" s="10" t="str">
        <f t="shared" si="53"/>
        <v>金</v>
      </c>
      <c r="BM12" s="10" t="str">
        <f t="shared" si="53"/>
        <v>土</v>
      </c>
      <c r="BN12" s="10" t="str">
        <f t="shared" si="53"/>
        <v>日</v>
      </c>
      <c r="BO12" s="10" t="str">
        <f t="shared" si="53"/>
        <v>月</v>
      </c>
      <c r="BP12" s="10" t="str">
        <f t="shared" si="53"/>
        <v>火</v>
      </c>
      <c r="BQ12" s="10" t="str">
        <f t="shared" si="53"/>
        <v>水</v>
      </c>
      <c r="BR12" s="10" t="str">
        <f t="shared" si="53"/>
        <v>木</v>
      </c>
      <c r="BS12" s="10" t="str">
        <f t="shared" si="53"/>
        <v>金</v>
      </c>
      <c r="BT12" s="10" t="str">
        <f t="shared" si="53"/>
        <v>土</v>
      </c>
      <c r="BU12" s="10" t="str">
        <f t="shared" si="53"/>
        <v>日</v>
      </c>
      <c r="BV12" s="10" t="str">
        <f t="shared" si="53"/>
        <v>月</v>
      </c>
      <c r="BW12" s="10" t="str">
        <f t="shared" si="53"/>
        <v>火</v>
      </c>
      <c r="BX12" s="10" t="str">
        <f t="shared" si="53"/>
        <v>水</v>
      </c>
      <c r="BY12" s="10" t="str">
        <f t="shared" si="53"/>
        <v>木</v>
      </c>
      <c r="BZ12" s="10" t="str">
        <f t="shared" si="53"/>
        <v>金</v>
      </c>
      <c r="CA12" s="10" t="str">
        <f t="shared" si="53"/>
        <v>土</v>
      </c>
      <c r="CB12" s="10" t="str">
        <f t="shared" si="53"/>
        <v>日</v>
      </c>
      <c r="CC12" s="10" t="str">
        <f t="shared" si="53"/>
        <v>月</v>
      </c>
      <c r="CD12" s="10" t="str">
        <f t="shared" si="53"/>
        <v>火</v>
      </c>
      <c r="CE12" s="10" t="str">
        <f t="shared" si="53"/>
        <v>水</v>
      </c>
      <c r="CF12" s="10" t="str">
        <f t="shared" si="53"/>
        <v>木</v>
      </c>
      <c r="CG12" s="10" t="str">
        <f t="shared" si="53"/>
        <v>金</v>
      </c>
      <c r="CH12" s="10" t="str">
        <f t="shared" si="53"/>
        <v>土</v>
      </c>
      <c r="CI12" s="10" t="str">
        <f t="shared" si="53"/>
        <v>日</v>
      </c>
      <c r="CJ12" s="10" t="str">
        <f t="shared" si="53"/>
        <v>月</v>
      </c>
      <c r="CK12" s="10" t="str">
        <f t="shared" si="53"/>
        <v>火</v>
      </c>
      <c r="CL12" s="10" t="str">
        <f t="shared" si="53"/>
        <v>水</v>
      </c>
      <c r="CM12" s="10" t="str">
        <f t="shared" si="53"/>
        <v>木</v>
      </c>
      <c r="CN12" s="10" t="str">
        <f t="shared" si="53"/>
        <v>金</v>
      </c>
      <c r="CO12" s="10" t="str">
        <f t="shared" si="53"/>
        <v>土</v>
      </c>
      <c r="CP12" s="10" t="str">
        <f t="shared" si="53"/>
        <v>日</v>
      </c>
      <c r="CQ12" s="10" t="str">
        <f t="shared" si="53"/>
        <v>月</v>
      </c>
      <c r="CR12" s="10" t="str">
        <f t="shared" si="53"/>
        <v>火</v>
      </c>
      <c r="CS12" s="10" t="str">
        <f t="shared" si="53"/>
        <v>水</v>
      </c>
      <c r="CT12" s="10" t="str">
        <f t="shared" si="53"/>
        <v>木</v>
      </c>
      <c r="CU12" s="10" t="str">
        <f t="shared" si="53"/>
        <v>金</v>
      </c>
      <c r="CV12" s="10" t="str">
        <f t="shared" si="53"/>
        <v>土</v>
      </c>
      <c r="CW12" s="10" t="str">
        <f t="shared" si="53"/>
        <v>日</v>
      </c>
      <c r="CX12" s="10" t="str">
        <f t="shared" si="53"/>
        <v>月</v>
      </c>
      <c r="CY12" s="10" t="str">
        <f t="shared" si="53"/>
        <v>火</v>
      </c>
      <c r="CZ12" s="10" t="str">
        <f t="shared" si="53"/>
        <v>水</v>
      </c>
      <c r="DA12" s="10" t="str">
        <f t="shared" si="53"/>
        <v>木</v>
      </c>
      <c r="DB12" s="10" t="str">
        <f t="shared" si="53"/>
        <v>金</v>
      </c>
      <c r="DC12" s="10" t="str">
        <f t="shared" ref="DC12:DF12" si="54">TEXT(DC11,"aaa")</f>
        <v>土</v>
      </c>
      <c r="DD12" s="10" t="str">
        <f t="shared" si="54"/>
        <v>日</v>
      </c>
      <c r="DE12" s="10" t="str">
        <f t="shared" si="54"/>
        <v>月</v>
      </c>
      <c r="DF12" s="10" t="str">
        <f t="shared" si="54"/>
        <v>火</v>
      </c>
      <c r="DG12" s="10" t="str">
        <f t="shared" ref="DG12:EB12" si="55">TEXT(DG11,"aaa")</f>
        <v>水</v>
      </c>
      <c r="DH12" s="10" t="str">
        <f t="shared" si="55"/>
        <v>木</v>
      </c>
      <c r="DI12" s="10" t="str">
        <f t="shared" si="55"/>
        <v>金</v>
      </c>
      <c r="DJ12" s="10" t="str">
        <f t="shared" si="55"/>
        <v>土</v>
      </c>
      <c r="DK12" s="10" t="str">
        <f t="shared" si="55"/>
        <v>日</v>
      </c>
      <c r="DL12" s="10" t="str">
        <f t="shared" si="55"/>
        <v>月</v>
      </c>
      <c r="DM12" s="10" t="str">
        <f t="shared" si="55"/>
        <v>火</v>
      </c>
      <c r="DN12" s="10" t="str">
        <f t="shared" si="55"/>
        <v>水</v>
      </c>
      <c r="DO12" s="10" t="str">
        <f t="shared" si="55"/>
        <v>木</v>
      </c>
      <c r="DP12" s="10" t="str">
        <f t="shared" si="55"/>
        <v>金</v>
      </c>
      <c r="DQ12" s="10" t="str">
        <f t="shared" si="55"/>
        <v>土</v>
      </c>
      <c r="DR12" s="10" t="str">
        <f t="shared" si="55"/>
        <v>日</v>
      </c>
      <c r="DS12" s="10" t="str">
        <f t="shared" si="55"/>
        <v>月</v>
      </c>
      <c r="DT12" s="10" t="str">
        <f t="shared" si="55"/>
        <v>火</v>
      </c>
      <c r="DU12" s="10" t="str">
        <f t="shared" si="55"/>
        <v>水</v>
      </c>
      <c r="DV12" s="10" t="str">
        <f t="shared" si="55"/>
        <v>木</v>
      </c>
      <c r="DW12" s="10" t="str">
        <f t="shared" si="55"/>
        <v>金</v>
      </c>
      <c r="DX12" s="10" t="str">
        <f t="shared" si="55"/>
        <v>土</v>
      </c>
      <c r="DY12" s="10" t="str">
        <f t="shared" si="55"/>
        <v>日</v>
      </c>
      <c r="DZ12" s="10" t="str">
        <f t="shared" si="55"/>
        <v>月</v>
      </c>
      <c r="EA12" s="10" t="str">
        <f t="shared" si="55"/>
        <v>火</v>
      </c>
      <c r="EB12" s="10" t="str">
        <f t="shared" si="55"/>
        <v>水</v>
      </c>
      <c r="EC12" s="10" t="str">
        <f t="shared" ref="EC12:EF12" si="56">TEXT(EC11,"aaa")</f>
        <v>木</v>
      </c>
      <c r="ED12" s="10" t="str">
        <f t="shared" si="56"/>
        <v>金</v>
      </c>
      <c r="EE12" s="10" t="str">
        <f t="shared" si="56"/>
        <v>土</v>
      </c>
      <c r="EF12" s="10" t="str">
        <f t="shared" si="56"/>
        <v>日</v>
      </c>
      <c r="EG12" s="10" t="str">
        <f t="shared" ref="EG12" si="57">TEXT(EG11,"aaa")</f>
        <v>月</v>
      </c>
      <c r="EH12" t="s">
        <v>29</v>
      </c>
    </row>
    <row r="13" spans="2:138" x14ac:dyDescent="0.2">
      <c r="B13" s="30">
        <v>1</v>
      </c>
      <c r="C13" s="30">
        <v>1</v>
      </c>
      <c r="D13" s="42" t="s">
        <v>150</v>
      </c>
      <c r="E13" s="40" t="s">
        <v>128</v>
      </c>
      <c r="F13" s="40" t="s">
        <v>126</v>
      </c>
      <c r="G13" s="40"/>
      <c r="H13" s="41" t="s">
        <v>175</v>
      </c>
      <c r="I13" s="50" t="s">
        <v>167</v>
      </c>
      <c r="J13" s="50" t="s">
        <v>165</v>
      </c>
      <c r="K13" s="40" t="s">
        <v>188</v>
      </c>
      <c r="L13" s="40"/>
      <c r="M13" s="48">
        <f t="shared" ref="M13:M44" si="58">SUM(O13:EF13)</f>
        <v>0</v>
      </c>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t="s">
        <v>29</v>
      </c>
    </row>
    <row r="14" spans="2:138" x14ac:dyDescent="0.2">
      <c r="B14" s="30"/>
      <c r="C14" s="30"/>
      <c r="D14" s="42" t="s">
        <v>161</v>
      </c>
      <c r="E14" s="40"/>
      <c r="F14" s="40" t="s">
        <v>123</v>
      </c>
      <c r="G14" s="40"/>
      <c r="H14" s="41" t="s">
        <v>175</v>
      </c>
      <c r="I14" s="50" t="s">
        <v>167</v>
      </c>
      <c r="J14" s="50" t="s">
        <v>165</v>
      </c>
      <c r="K14" s="40" t="s">
        <v>188</v>
      </c>
      <c r="L14" s="40"/>
      <c r="M14" s="48">
        <f t="shared" si="58"/>
        <v>0</v>
      </c>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t="s">
        <v>29</v>
      </c>
    </row>
    <row r="15" spans="2:138" x14ac:dyDescent="0.2">
      <c r="B15" s="30"/>
      <c r="C15" s="30"/>
      <c r="D15" s="42"/>
      <c r="E15" s="40"/>
      <c r="F15" s="40"/>
      <c r="G15" s="40"/>
      <c r="H15" s="41"/>
      <c r="I15" s="50" t="s">
        <v>167</v>
      </c>
      <c r="J15" s="50"/>
      <c r="K15" s="40"/>
      <c r="L15" s="40"/>
      <c r="M15" s="48">
        <f t="shared" si="58"/>
        <v>0</v>
      </c>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t="s">
        <v>29</v>
      </c>
    </row>
    <row r="16" spans="2:138" x14ac:dyDescent="0.2">
      <c r="B16" s="30"/>
      <c r="C16" s="30"/>
      <c r="D16" s="42"/>
      <c r="E16" s="40"/>
      <c r="F16" s="40"/>
      <c r="G16" s="40"/>
      <c r="H16" s="41"/>
      <c r="I16" s="50"/>
      <c r="J16" s="50"/>
      <c r="K16" s="52"/>
      <c r="L16" s="40"/>
      <c r="M16" s="48">
        <f t="shared" si="58"/>
        <v>0</v>
      </c>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t="s">
        <v>29</v>
      </c>
    </row>
    <row r="17" spans="2:138" x14ac:dyDescent="0.2">
      <c r="B17" s="30"/>
      <c r="C17" s="30"/>
      <c r="D17" s="42"/>
      <c r="E17" s="40"/>
      <c r="F17" s="40" t="s">
        <v>151</v>
      </c>
      <c r="G17" s="78">
        <v>5</v>
      </c>
      <c r="H17" s="41" t="s">
        <v>175</v>
      </c>
      <c r="I17" s="79" t="str">
        <f>VLOOKUP($G17,課題整理_0609!$B$8:$M$38,7,FALSE)</f>
        <v>～6月4週目</v>
      </c>
      <c r="J17" s="79" t="str">
        <f>VLOOKUP($G17,課題整理_0609!$B$8:$M$38,5,FALSE)</f>
        <v>完了</v>
      </c>
      <c r="K17" s="51" t="s">
        <v>160</v>
      </c>
      <c r="L17" s="40"/>
      <c r="M17" s="48">
        <f t="shared" si="58"/>
        <v>0</v>
      </c>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t="s">
        <v>29</v>
      </c>
    </row>
    <row r="18" spans="2:138" x14ac:dyDescent="0.2">
      <c r="B18" s="30"/>
      <c r="C18" s="30"/>
      <c r="D18" s="42"/>
      <c r="E18" s="40"/>
      <c r="F18" s="40"/>
      <c r="G18" s="78">
        <v>6</v>
      </c>
      <c r="H18" s="41" t="s">
        <v>175</v>
      </c>
      <c r="I18" s="79" t="str">
        <f>VLOOKUP($G18,課題整理_0609!$B$8:$M$38,7,FALSE)</f>
        <v>～6月4週目</v>
      </c>
      <c r="J18" s="79" t="str">
        <f>VLOOKUP($G18,課題整理_0609!$B$8:$M$38,5,FALSE)</f>
        <v>完了</v>
      </c>
      <c r="K18" s="51" t="s">
        <v>160</v>
      </c>
      <c r="L18" s="40"/>
      <c r="M18" s="48">
        <f t="shared" si="58"/>
        <v>0</v>
      </c>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t="s">
        <v>29</v>
      </c>
    </row>
    <row r="19" spans="2:138" x14ac:dyDescent="0.2">
      <c r="B19" s="30"/>
      <c r="C19" s="30"/>
      <c r="D19" s="42"/>
      <c r="E19" s="40"/>
      <c r="F19" s="40"/>
      <c r="G19" s="78">
        <v>11</v>
      </c>
      <c r="H19" s="41" t="s">
        <v>175</v>
      </c>
      <c r="I19" s="79" t="str">
        <f>VLOOKUP($G19,課題整理_0609!$B$8:$M$38,7,FALSE)</f>
        <v>～6月4週目</v>
      </c>
      <c r="J19" s="79" t="str">
        <f>VLOOKUP($G19,課題整理_0609!$B$8:$M$38,5,FALSE)</f>
        <v>完了</v>
      </c>
      <c r="K19" s="51" t="s">
        <v>160</v>
      </c>
      <c r="L19" s="40"/>
      <c r="M19" s="48">
        <f t="shared" si="58"/>
        <v>0</v>
      </c>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t="s">
        <v>29</v>
      </c>
    </row>
    <row r="20" spans="2:138" x14ac:dyDescent="0.2">
      <c r="B20" s="30"/>
      <c r="C20" s="30"/>
      <c r="D20" s="42"/>
      <c r="E20" s="40"/>
      <c r="F20" s="40"/>
      <c r="G20" s="78">
        <v>18</v>
      </c>
      <c r="H20" s="41" t="s">
        <v>184</v>
      </c>
      <c r="I20" s="79" t="str">
        <f>VLOOKUP($G20,課題整理_0609!$B$8:$M$38,7,FALSE)</f>
        <v>～6月4週目</v>
      </c>
      <c r="J20" s="79" t="str">
        <f>VLOOKUP($G20,課題整理_0609!$B$8:$M$38,5,FALSE)</f>
        <v>完了</v>
      </c>
      <c r="K20" s="51" t="s">
        <v>160</v>
      </c>
      <c r="L20" s="40"/>
      <c r="M20" s="48">
        <f t="shared" si="58"/>
        <v>4</v>
      </c>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v>1.5</v>
      </c>
      <c r="AP20" s="11"/>
      <c r="AQ20" s="11">
        <v>1.5</v>
      </c>
      <c r="AR20" s="11"/>
      <c r="AS20" s="11">
        <v>1</v>
      </c>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t="s">
        <v>29</v>
      </c>
    </row>
    <row r="21" spans="2:138" x14ac:dyDescent="0.2">
      <c r="B21" s="30"/>
      <c r="C21" s="30"/>
      <c r="D21" s="42"/>
      <c r="E21" s="40"/>
      <c r="F21" s="40"/>
      <c r="G21" s="78">
        <v>20</v>
      </c>
      <c r="H21" s="41" t="s">
        <v>175</v>
      </c>
      <c r="I21" s="79" t="str">
        <f>VLOOKUP($G21,課題整理_0609!$B$8:$M$38,7,FALSE)</f>
        <v>～6月4週目</v>
      </c>
      <c r="J21" s="79" t="str">
        <f>VLOOKUP($G21,課題整理_0609!$B$8:$M$38,5,FALSE)</f>
        <v>完了</v>
      </c>
      <c r="K21" s="51" t="s">
        <v>160</v>
      </c>
      <c r="L21" s="40"/>
      <c r="M21" s="48">
        <f t="shared" si="58"/>
        <v>0</v>
      </c>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c r="CD21" s="11"/>
      <c r="CE21" s="11"/>
      <c r="CF21" s="11"/>
      <c r="CG21" s="11"/>
      <c r="CH21" s="11"/>
      <c r="CI21" s="11"/>
      <c r="CJ21" s="11"/>
      <c r="CK21" s="11"/>
      <c r="CL21" s="11"/>
      <c r="CM21" s="11"/>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t="s">
        <v>29</v>
      </c>
    </row>
    <row r="22" spans="2:138" x14ac:dyDescent="0.2">
      <c r="B22" s="30"/>
      <c r="C22" s="30"/>
      <c r="D22" s="42"/>
      <c r="E22" s="40"/>
      <c r="F22" s="40"/>
      <c r="G22" s="78">
        <v>21</v>
      </c>
      <c r="H22" s="41" t="s">
        <v>175</v>
      </c>
      <c r="I22" s="79" t="str">
        <f>VLOOKUP($G22,課題整理_0609!$B$8:$M$38,7,FALSE)</f>
        <v>未定</v>
      </c>
      <c r="J22" s="79" t="str">
        <f>VLOOKUP($G22,課題整理_0609!$B$8:$M$38,5,FALSE)</f>
        <v>保留</v>
      </c>
      <c r="K22" s="51" t="s">
        <v>160</v>
      </c>
      <c r="L22" s="40" t="s">
        <v>164</v>
      </c>
      <c r="M22" s="48">
        <f t="shared" si="58"/>
        <v>0</v>
      </c>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c r="CO22" s="11"/>
      <c r="CP22" s="11"/>
      <c r="CQ22" s="11"/>
      <c r="CR22" s="11"/>
      <c r="CS22" s="11"/>
      <c r="CT22" s="11"/>
      <c r="CU22" s="11"/>
      <c r="CV22" s="11"/>
      <c r="CW22" s="11"/>
      <c r="CX22" s="11"/>
      <c r="CY22" s="11"/>
      <c r="CZ22" s="11"/>
      <c r="DA22" s="11"/>
      <c r="DB22" s="11"/>
      <c r="DC22" s="11"/>
      <c r="DD22" s="11"/>
      <c r="DE22" s="11"/>
      <c r="DF22" s="11"/>
      <c r="DG22" s="11"/>
      <c r="DH22" s="11"/>
      <c r="DI22" s="11"/>
      <c r="DJ22" s="11"/>
      <c r="DK22" s="11"/>
      <c r="DL22" s="11"/>
      <c r="DM22" s="11"/>
      <c r="DN22" s="11"/>
      <c r="DO22" s="11"/>
      <c r="DP22" s="11"/>
      <c r="DQ22" s="11"/>
      <c r="DR22" s="11"/>
      <c r="DS22" s="11"/>
      <c r="DT22" s="11"/>
      <c r="DU22" s="11"/>
      <c r="DV22" s="11"/>
      <c r="DW22" s="11"/>
      <c r="DX22" s="11"/>
      <c r="DY22" s="11"/>
      <c r="DZ22" s="11"/>
      <c r="EA22" s="11"/>
      <c r="EB22" s="11"/>
      <c r="EC22" s="11"/>
      <c r="ED22" s="11"/>
      <c r="EE22" s="11"/>
      <c r="EF22" s="11"/>
      <c r="EG22" s="11"/>
      <c r="EH22" t="s">
        <v>29</v>
      </c>
    </row>
    <row r="23" spans="2:138" x14ac:dyDescent="0.2">
      <c r="B23" s="30"/>
      <c r="C23" s="30"/>
      <c r="D23" s="42"/>
      <c r="E23" s="40"/>
      <c r="F23" s="40"/>
      <c r="G23" s="78">
        <v>23</v>
      </c>
      <c r="H23" s="41" t="s">
        <v>183</v>
      </c>
      <c r="I23" s="79" t="str">
        <f>VLOOKUP($G23,課題整理_0609!$B$8:$M$38,7,FALSE)</f>
        <v>～6月4週目</v>
      </c>
      <c r="J23" s="79" t="str">
        <f>VLOOKUP($G23,課題整理_0609!$B$8:$M$38,5,FALSE)</f>
        <v>完了</v>
      </c>
      <c r="K23" s="51" t="s">
        <v>160</v>
      </c>
      <c r="L23" s="40"/>
      <c r="M23" s="48">
        <f t="shared" si="58"/>
        <v>0</v>
      </c>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11"/>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t="s">
        <v>29</v>
      </c>
    </row>
    <row r="24" spans="2:138" x14ac:dyDescent="0.2">
      <c r="B24" s="30"/>
      <c r="C24" s="30"/>
      <c r="D24" s="42"/>
      <c r="E24" s="40"/>
      <c r="F24" s="40"/>
      <c r="G24" s="78">
        <v>24</v>
      </c>
      <c r="H24" s="41" t="s">
        <v>183</v>
      </c>
      <c r="I24" s="79" t="str">
        <f>VLOOKUP($G24,課題整理_0609!$B$8:$M$38,7,FALSE)</f>
        <v>～9月4週目</v>
      </c>
      <c r="J24" s="79" t="str">
        <f>VLOOKUP($G24,課題整理_0609!$B$8:$M$38,5,FALSE)</f>
        <v>未着手</v>
      </c>
      <c r="K24" s="51" t="s">
        <v>160</v>
      </c>
      <c r="L24" s="40"/>
      <c r="M24" s="48">
        <f t="shared" si="58"/>
        <v>0</v>
      </c>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t="s">
        <v>29</v>
      </c>
    </row>
    <row r="25" spans="2:138" x14ac:dyDescent="0.2">
      <c r="B25" s="30"/>
      <c r="C25" s="30"/>
      <c r="D25" s="42"/>
      <c r="E25" s="40"/>
      <c r="F25" s="40"/>
      <c r="G25" s="40"/>
      <c r="H25" s="41"/>
      <c r="I25" s="50"/>
      <c r="J25" s="50"/>
      <c r="K25" s="51"/>
      <c r="L25" s="40"/>
      <c r="M25" s="48">
        <f t="shared" si="58"/>
        <v>0</v>
      </c>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c r="CG25" s="11"/>
      <c r="CH25" s="11"/>
      <c r="CI25" s="11"/>
      <c r="CJ25" s="11"/>
      <c r="CK25" s="11"/>
      <c r="CL25" s="11"/>
      <c r="CM25" s="11"/>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t="s">
        <v>29</v>
      </c>
    </row>
    <row r="26" spans="2:138" x14ac:dyDescent="0.2">
      <c r="B26" s="30"/>
      <c r="C26" s="30"/>
      <c r="D26" s="42"/>
      <c r="E26" s="40"/>
      <c r="F26" s="40"/>
      <c r="G26" s="40"/>
      <c r="H26" s="41"/>
      <c r="I26" s="50"/>
      <c r="J26" s="50"/>
      <c r="K26" s="40"/>
      <c r="L26" s="40"/>
      <c r="M26" s="48">
        <f t="shared" si="58"/>
        <v>0</v>
      </c>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t="s">
        <v>29</v>
      </c>
    </row>
    <row r="27" spans="2:138" x14ac:dyDescent="0.2">
      <c r="B27" s="30"/>
      <c r="C27" s="30">
        <v>2</v>
      </c>
      <c r="D27" s="42"/>
      <c r="E27" s="40" t="s">
        <v>129</v>
      </c>
      <c r="F27" s="40" t="s">
        <v>136</v>
      </c>
      <c r="G27" s="40"/>
      <c r="H27" s="41" t="s">
        <v>175</v>
      </c>
      <c r="I27" s="41" t="s">
        <v>166</v>
      </c>
      <c r="J27" s="41" t="s">
        <v>156</v>
      </c>
      <c r="K27" s="40"/>
      <c r="L27" s="40"/>
      <c r="M27" s="48">
        <f t="shared" si="58"/>
        <v>0</v>
      </c>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t="s">
        <v>29</v>
      </c>
    </row>
    <row r="28" spans="2:138" x14ac:dyDescent="0.2">
      <c r="B28" s="30"/>
      <c r="C28" s="30"/>
      <c r="D28" s="42"/>
      <c r="E28" s="40"/>
      <c r="F28" s="40" t="s">
        <v>151</v>
      </c>
      <c r="G28" s="78">
        <v>2</v>
      </c>
      <c r="H28" s="41" t="s">
        <v>175</v>
      </c>
      <c r="I28" s="79" t="str">
        <f>VLOOKUP($G28,課題整理_0609!$B$8:$M$38,7,FALSE)</f>
        <v>～9月3週目</v>
      </c>
      <c r="J28" s="79" t="str">
        <f>VLOOKUP($G28,課題整理_0609!$B$8:$M$38,5,FALSE)</f>
        <v>未着手</v>
      </c>
      <c r="K28" s="52" t="s">
        <v>160</v>
      </c>
      <c r="L28" s="40"/>
      <c r="M28" s="48">
        <f t="shared" si="58"/>
        <v>0</v>
      </c>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t="s">
        <v>29</v>
      </c>
    </row>
    <row r="29" spans="2:138" x14ac:dyDescent="0.2">
      <c r="B29" s="30"/>
      <c r="C29" s="30"/>
      <c r="D29" s="42"/>
      <c r="E29" s="40"/>
      <c r="F29" s="40"/>
      <c r="G29" s="78">
        <v>7</v>
      </c>
      <c r="H29" s="41" t="s">
        <v>175</v>
      </c>
      <c r="I29" s="79" t="str">
        <f>VLOOKUP($G29,課題整理_0609!$B$8:$M$38,7,FALSE)</f>
        <v>～9月3週目</v>
      </c>
      <c r="J29" s="79" t="str">
        <f>VLOOKUP($G29,課題整理_0609!$B$8:$M$38,5,FALSE)</f>
        <v>対応中</v>
      </c>
      <c r="K29" s="52" t="s">
        <v>160</v>
      </c>
      <c r="L29" s="40"/>
      <c r="M29" s="48">
        <f t="shared" si="58"/>
        <v>0.5</v>
      </c>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v>0.5</v>
      </c>
      <c r="CQ29" s="11"/>
      <c r="CR29" s="11"/>
      <c r="CS29" s="11"/>
      <c r="CT29" s="11"/>
      <c r="CU29" s="11"/>
      <c r="CV29" s="11"/>
      <c r="CW29" s="11"/>
      <c r="CX29" s="11"/>
      <c r="CY29" s="11"/>
      <c r="CZ29" s="11"/>
      <c r="DA29" s="11"/>
      <c r="DB29" s="11"/>
      <c r="DC29" s="11"/>
      <c r="DD29" s="11"/>
      <c r="DE29" s="11"/>
      <c r="DF29" s="11"/>
      <c r="DG29" s="11"/>
      <c r="DH29" s="11"/>
      <c r="DI29" s="11"/>
      <c r="DJ29" s="11"/>
      <c r="DK29" s="11"/>
      <c r="DL29" s="11"/>
      <c r="DM29" s="11"/>
      <c r="DN29" s="11"/>
      <c r="DO29" s="11"/>
      <c r="DP29" s="11"/>
      <c r="DQ29" s="11"/>
      <c r="DR29" s="11"/>
      <c r="DS29" s="11"/>
      <c r="DT29" s="11"/>
      <c r="DU29" s="11"/>
      <c r="DV29" s="11"/>
      <c r="DW29" s="11"/>
      <c r="DX29" s="11"/>
      <c r="DY29" s="11"/>
      <c r="DZ29" s="11"/>
      <c r="EA29" s="11"/>
      <c r="EB29" s="11"/>
      <c r="EC29" s="11"/>
      <c r="ED29" s="11"/>
      <c r="EE29" s="11"/>
      <c r="EF29" s="11"/>
      <c r="EG29" s="11"/>
      <c r="EH29" t="s">
        <v>29</v>
      </c>
    </row>
    <row r="30" spans="2:138" x14ac:dyDescent="0.2">
      <c r="B30" s="30"/>
      <c r="C30" s="30"/>
      <c r="D30" s="42"/>
      <c r="E30" s="40"/>
      <c r="F30" s="40"/>
      <c r="G30" s="78">
        <v>8</v>
      </c>
      <c r="H30" s="41" t="s">
        <v>175</v>
      </c>
      <c r="I30" s="79" t="str">
        <f>VLOOKUP($G30,課題整理_0609!$B$8:$M$38,7,FALSE)</f>
        <v>～7月3週目</v>
      </c>
      <c r="J30" s="79" t="str">
        <f>VLOOKUP($G30,課題整理_0609!$B$8:$M$38,5,FALSE)</f>
        <v>完了</v>
      </c>
      <c r="K30" s="52" t="s">
        <v>160</v>
      </c>
      <c r="L30" s="40"/>
      <c r="M30" s="48">
        <f t="shared" si="58"/>
        <v>15.5</v>
      </c>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v>10.5</v>
      </c>
      <c r="BG30" s="11">
        <v>2</v>
      </c>
      <c r="BH30" s="11">
        <v>3</v>
      </c>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t="s">
        <v>29</v>
      </c>
    </row>
    <row r="31" spans="2:138" x14ac:dyDescent="0.2">
      <c r="B31" s="30"/>
      <c r="C31" s="30"/>
      <c r="D31" s="42"/>
      <c r="E31" s="40"/>
      <c r="F31" s="40"/>
      <c r="G31" s="78">
        <v>12</v>
      </c>
      <c r="H31" s="41" t="s">
        <v>175</v>
      </c>
      <c r="I31" s="79" t="str">
        <f>VLOOKUP($G31,課題整理_0609!$B$8:$M$38,7,FALSE)</f>
        <v>～9月2週目</v>
      </c>
      <c r="J31" s="79" t="str">
        <f>VLOOKUP($G31,課題整理_0609!$B$8:$M$38,5,FALSE)</f>
        <v>対応中</v>
      </c>
      <c r="K31" s="52" t="s">
        <v>160</v>
      </c>
      <c r="L31" s="40"/>
      <c r="M31" s="48">
        <f t="shared" si="58"/>
        <v>0.5</v>
      </c>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v>0.5</v>
      </c>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t="s">
        <v>29</v>
      </c>
    </row>
    <row r="32" spans="2:138" x14ac:dyDescent="0.2">
      <c r="B32" s="30"/>
      <c r="C32" s="30"/>
      <c r="D32" s="42"/>
      <c r="E32" s="40"/>
      <c r="F32" s="40"/>
      <c r="G32" s="78">
        <v>13</v>
      </c>
      <c r="H32" s="41" t="s">
        <v>175</v>
      </c>
      <c r="I32" s="79" t="str">
        <f>VLOOKUP($G32,課題整理_0609!$B$8:$M$38,7,FALSE)</f>
        <v>～7月3週目</v>
      </c>
      <c r="J32" s="79" t="str">
        <f>VLOOKUP($G32,課題整理_0609!$B$8:$M$38,5,FALSE)</f>
        <v>完了</v>
      </c>
      <c r="K32" s="52" t="s">
        <v>160</v>
      </c>
      <c r="L32" s="40"/>
      <c r="M32" s="48">
        <f t="shared" si="58"/>
        <v>52</v>
      </c>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v>4</v>
      </c>
      <c r="BI32" s="11"/>
      <c r="BJ32" s="11"/>
      <c r="BK32" s="11"/>
      <c r="BL32" s="11"/>
      <c r="BM32" s="11">
        <v>6</v>
      </c>
      <c r="BN32" s="11"/>
      <c r="BO32" s="11"/>
      <c r="BP32" s="11">
        <v>2</v>
      </c>
      <c r="BQ32" s="11">
        <v>1</v>
      </c>
      <c r="BR32" s="11">
        <v>1</v>
      </c>
      <c r="BS32" s="11">
        <v>1</v>
      </c>
      <c r="BT32" s="11"/>
      <c r="BU32" s="11">
        <v>2</v>
      </c>
      <c r="BV32" s="11">
        <f>4.5+7.5</f>
        <v>12</v>
      </c>
      <c r="BW32" s="11"/>
      <c r="BX32" s="11"/>
      <c r="BY32" s="11">
        <v>1.5</v>
      </c>
      <c r="BZ32" s="11"/>
      <c r="CA32" s="11">
        <v>8.5</v>
      </c>
      <c r="CB32" s="11"/>
      <c r="CC32" s="11">
        <v>0.5</v>
      </c>
      <c r="CD32" s="11"/>
      <c r="CE32" s="11"/>
      <c r="CF32" s="11"/>
      <c r="CG32" s="11"/>
      <c r="CH32" s="11"/>
      <c r="CI32" s="11"/>
      <c r="CJ32" s="11"/>
      <c r="CK32" s="11"/>
      <c r="CL32" s="11"/>
      <c r="CM32" s="11">
        <v>2</v>
      </c>
      <c r="CN32" s="11">
        <v>2.5</v>
      </c>
      <c r="CO32" s="11">
        <v>8</v>
      </c>
      <c r="CP32" s="11"/>
      <c r="CQ32" s="11"/>
      <c r="CR32" s="11"/>
      <c r="CS32" s="11"/>
      <c r="CT32" s="11"/>
      <c r="CU32" s="11"/>
      <c r="CV32" s="11"/>
      <c r="CW32" s="11"/>
      <c r="CX32" s="11"/>
      <c r="CY32" s="11"/>
      <c r="CZ32" s="11"/>
      <c r="DA32" s="11"/>
      <c r="DB32" s="11"/>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t="s">
        <v>29</v>
      </c>
    </row>
    <row r="33" spans="2:138" x14ac:dyDescent="0.2">
      <c r="B33" s="30"/>
      <c r="C33" s="30"/>
      <c r="D33" s="42"/>
      <c r="E33" s="40"/>
      <c r="F33" s="40"/>
      <c r="G33" s="78">
        <v>14</v>
      </c>
      <c r="H33" s="41" t="s">
        <v>175</v>
      </c>
      <c r="I33" s="79" t="str">
        <f>VLOOKUP($G33,課題整理_0609!$B$8:$M$38,7,FALSE)</f>
        <v>～7月4週目</v>
      </c>
      <c r="J33" s="79" t="str">
        <f>VLOOKUP($G33,課題整理_0609!$B$8:$M$38,5,FALSE)</f>
        <v>完了</v>
      </c>
      <c r="K33" s="52" t="s">
        <v>160</v>
      </c>
      <c r="L33" s="40"/>
      <c r="M33" s="48">
        <f t="shared" si="58"/>
        <v>3</v>
      </c>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v>3</v>
      </c>
      <c r="CQ33" s="11"/>
      <c r="CR33" s="11"/>
      <c r="CS33" s="11"/>
      <c r="CT33" s="11"/>
      <c r="CU33" s="11"/>
      <c r="CV33" s="11"/>
      <c r="CW33" s="11"/>
      <c r="CX33" s="11"/>
      <c r="CY33" s="11"/>
      <c r="CZ33" s="11"/>
      <c r="DA33" s="11"/>
      <c r="DB33" s="11"/>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t="s">
        <v>29</v>
      </c>
    </row>
    <row r="34" spans="2:138" x14ac:dyDescent="0.2">
      <c r="B34" s="30"/>
      <c r="C34" s="30"/>
      <c r="D34" s="42"/>
      <c r="E34" s="40"/>
      <c r="F34" s="40"/>
      <c r="G34" s="78">
        <v>15</v>
      </c>
      <c r="H34" s="41" t="s">
        <v>175</v>
      </c>
      <c r="I34" s="79" t="str">
        <f>VLOOKUP($G34,課題整理_0609!$B$8:$M$38,7,FALSE)</f>
        <v>～7月1週目（余裕があれば）</v>
      </c>
      <c r="J34" s="79" t="str">
        <f>VLOOKUP($G34,課題整理_0609!$B$8:$M$38,5,FALSE)</f>
        <v>完了</v>
      </c>
      <c r="K34" s="52" t="s">
        <v>160</v>
      </c>
      <c r="L34" s="40"/>
      <c r="M34" s="48">
        <f t="shared" si="58"/>
        <v>2</v>
      </c>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v>2</v>
      </c>
      <c r="BB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11"/>
      <c r="CB34" s="11"/>
      <c r="CC34" s="11"/>
      <c r="CD34" s="11"/>
      <c r="CE34" s="11"/>
      <c r="CF34" s="11"/>
      <c r="CG34" s="11"/>
      <c r="CH34" s="11"/>
      <c r="CI34" s="11"/>
      <c r="CJ34" s="11"/>
      <c r="CK34" s="11"/>
      <c r="CL34" s="11"/>
      <c r="CM34" s="11"/>
      <c r="CN34" s="11"/>
      <c r="CO34" s="11"/>
      <c r="CP34" s="11"/>
      <c r="CQ34" s="11"/>
      <c r="CR34" s="11"/>
      <c r="CS34" s="11"/>
      <c r="CT34" s="11"/>
      <c r="CU34" s="11"/>
      <c r="CV34" s="11"/>
      <c r="CW34" s="11"/>
      <c r="CX34" s="11"/>
      <c r="CY34" s="11"/>
      <c r="CZ34" s="11"/>
      <c r="DA34" s="11"/>
      <c r="DB34" s="11"/>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11"/>
      <c r="EH34" t="s">
        <v>29</v>
      </c>
    </row>
    <row r="35" spans="2:138" x14ac:dyDescent="0.2">
      <c r="B35" s="30"/>
      <c r="C35" s="30"/>
      <c r="D35" s="42"/>
      <c r="E35" s="40"/>
      <c r="F35" s="40"/>
      <c r="G35" s="78">
        <v>16</v>
      </c>
      <c r="H35" s="41" t="s">
        <v>175</v>
      </c>
      <c r="I35" s="79" t="str">
        <f>VLOOKUP($G35,課題整理_0609!$B$8:$M$38,7,FALSE)</f>
        <v>～7月4週目</v>
      </c>
      <c r="J35" s="79" t="str">
        <f>VLOOKUP($G35,課題整理_0609!$B$8:$M$38,5,FALSE)</f>
        <v>完了</v>
      </c>
      <c r="K35" s="52" t="s">
        <v>160</v>
      </c>
      <c r="L35" s="40"/>
      <c r="M35" s="48">
        <f t="shared" si="58"/>
        <v>3</v>
      </c>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v>3</v>
      </c>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t="s">
        <v>29</v>
      </c>
    </row>
    <row r="36" spans="2:138" x14ac:dyDescent="0.2">
      <c r="B36" s="30"/>
      <c r="C36" s="30"/>
      <c r="D36" s="42"/>
      <c r="E36" s="40"/>
      <c r="F36" s="40"/>
      <c r="G36" s="78">
        <v>17</v>
      </c>
      <c r="H36" s="41" t="s">
        <v>175</v>
      </c>
      <c r="I36" s="79" t="str">
        <f>VLOOKUP($G36,課題整理_0609!$B$8:$M$38,7,FALSE)</f>
        <v>～7月1週目</v>
      </c>
      <c r="J36" s="79" t="str">
        <f>VLOOKUP($G36,課題整理_0609!$B$8:$M$38,5,FALSE)</f>
        <v>完了</v>
      </c>
      <c r="K36" s="52" t="s">
        <v>160</v>
      </c>
      <c r="L36" s="40"/>
      <c r="M36" s="48">
        <f t="shared" si="58"/>
        <v>15</v>
      </c>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v>2</v>
      </c>
      <c r="AZ36" s="11">
        <v>13</v>
      </c>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t="s">
        <v>29</v>
      </c>
    </row>
    <row r="37" spans="2:138" x14ac:dyDescent="0.2">
      <c r="B37" s="30"/>
      <c r="C37" s="30"/>
      <c r="D37" s="42"/>
      <c r="E37" s="40"/>
      <c r="F37" s="40"/>
      <c r="G37" s="78">
        <v>19</v>
      </c>
      <c r="H37" s="41" t="s">
        <v>175</v>
      </c>
      <c r="I37" s="79" t="str">
        <f>VLOOKUP($G37,課題整理_0609!$B$8:$M$38,7,FALSE)</f>
        <v>未定</v>
      </c>
      <c r="J37" s="79" t="str">
        <f>VLOOKUP($G37,課題整理_0609!$B$8:$M$38,5,FALSE)</f>
        <v>保留</v>
      </c>
      <c r="K37" s="52" t="s">
        <v>160</v>
      </c>
      <c r="L37" s="40"/>
      <c r="M37" s="48">
        <f t="shared" si="58"/>
        <v>0</v>
      </c>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t="s">
        <v>29</v>
      </c>
    </row>
    <row r="38" spans="2:138" x14ac:dyDescent="0.2">
      <c r="B38" s="30"/>
      <c r="C38" s="30"/>
      <c r="D38" s="42"/>
      <c r="E38" s="40"/>
      <c r="F38" s="40"/>
      <c r="G38" s="78">
        <v>22</v>
      </c>
      <c r="H38" s="41" t="s">
        <v>175</v>
      </c>
      <c r="I38" s="79" t="str">
        <f>VLOOKUP($G38,課題整理_0609!$B$8:$M$38,7,FALSE)</f>
        <v>～9月2週目</v>
      </c>
      <c r="J38" s="79" t="str">
        <f>VLOOKUP($G38,課題整理_0609!$B$8:$M$38,5,FALSE)</f>
        <v>対応中</v>
      </c>
      <c r="K38" s="52" t="s">
        <v>160</v>
      </c>
      <c r="L38" s="40"/>
      <c r="M38" s="48">
        <f t="shared" si="58"/>
        <v>3.5</v>
      </c>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11"/>
      <c r="CC38" s="11"/>
      <c r="CD38" s="11"/>
      <c r="CE38" s="11"/>
      <c r="CF38" s="11"/>
      <c r="CG38" s="11"/>
      <c r="CH38" s="11"/>
      <c r="CI38" s="11"/>
      <c r="CJ38" s="11"/>
      <c r="CK38" s="11"/>
      <c r="CL38" s="11"/>
      <c r="CM38" s="11"/>
      <c r="CN38" s="11"/>
      <c r="CO38" s="11"/>
      <c r="CP38" s="11"/>
      <c r="CQ38" s="11"/>
      <c r="CR38" s="11"/>
      <c r="CS38" s="11"/>
      <c r="CT38" s="11"/>
      <c r="CU38" s="11"/>
      <c r="CV38" s="11">
        <v>3.5</v>
      </c>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t="s">
        <v>29</v>
      </c>
    </row>
    <row r="39" spans="2:138" x14ac:dyDescent="0.2">
      <c r="B39" s="30"/>
      <c r="C39" s="30"/>
      <c r="D39" s="42"/>
      <c r="E39" s="40"/>
      <c r="F39" s="40"/>
      <c r="G39" s="78">
        <v>25</v>
      </c>
      <c r="H39" s="41" t="s">
        <v>194</v>
      </c>
      <c r="I39" s="79" t="str">
        <f>VLOOKUP($G39,課題整理_0609!$B$8:$M$38,7,FALSE)</f>
        <v>～9月4週目</v>
      </c>
      <c r="J39" s="79" t="str">
        <f>VLOOKUP($G39,課題整理_0609!$B$8:$M$38,5,FALSE)</f>
        <v>未着手</v>
      </c>
      <c r="K39" s="52" t="s">
        <v>160</v>
      </c>
      <c r="L39" s="40"/>
      <c r="M39" s="48">
        <f t="shared" si="58"/>
        <v>0</v>
      </c>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c r="CH39" s="11"/>
      <c r="CI39" s="11"/>
      <c r="CJ39" s="11"/>
      <c r="CK39" s="11"/>
      <c r="CL39" s="11"/>
      <c r="CM39" s="11"/>
      <c r="CN39" s="11"/>
      <c r="CO39" s="11"/>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t="s">
        <v>29</v>
      </c>
    </row>
    <row r="40" spans="2:138" x14ac:dyDescent="0.2">
      <c r="B40" s="30"/>
      <c r="C40" s="30"/>
      <c r="D40" s="42"/>
      <c r="E40" s="40"/>
      <c r="F40" s="40"/>
      <c r="G40" s="40"/>
      <c r="H40" s="41"/>
      <c r="I40" s="41"/>
      <c r="J40" s="41"/>
      <c r="K40" s="40"/>
      <c r="L40" s="40"/>
      <c r="M40" s="48">
        <f t="shared" si="58"/>
        <v>0</v>
      </c>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c r="CO40" s="11"/>
      <c r="CP40" s="11"/>
      <c r="CQ40" s="11"/>
      <c r="CR40" s="11"/>
      <c r="CS40" s="11"/>
      <c r="CT40" s="11"/>
      <c r="CU40" s="11"/>
      <c r="CV40" s="11"/>
      <c r="CW40" s="11"/>
      <c r="CX40" s="11"/>
      <c r="CY40" s="11"/>
      <c r="CZ40" s="11"/>
      <c r="DA40" s="11"/>
      <c r="DB40" s="11"/>
      <c r="DC40" s="11"/>
      <c r="DD40" s="11"/>
      <c r="DE40" s="11"/>
      <c r="DF40" s="11"/>
      <c r="DG40" s="11"/>
      <c r="DH40" s="11"/>
      <c r="DI40" s="11"/>
      <c r="DJ40" s="11"/>
      <c r="DK40" s="11"/>
      <c r="DL40" s="11"/>
      <c r="DM40" s="11"/>
      <c r="DN40" s="11"/>
      <c r="DO40" s="11"/>
      <c r="DP40" s="11"/>
      <c r="DQ40" s="11"/>
      <c r="DR40" s="11"/>
      <c r="DS40" s="11"/>
      <c r="DT40" s="11"/>
      <c r="DU40" s="11"/>
      <c r="DV40" s="11"/>
      <c r="DW40" s="11"/>
      <c r="DX40" s="11"/>
      <c r="DY40" s="11"/>
      <c r="DZ40" s="11"/>
      <c r="EA40" s="11"/>
      <c r="EB40" s="11"/>
      <c r="EC40" s="11"/>
      <c r="ED40" s="11"/>
      <c r="EE40" s="11"/>
      <c r="EF40" s="11"/>
      <c r="EG40" s="11"/>
      <c r="EH40" t="s">
        <v>29</v>
      </c>
    </row>
    <row r="41" spans="2:138" x14ac:dyDescent="0.2">
      <c r="B41" s="30"/>
      <c r="C41" s="30">
        <v>3</v>
      </c>
      <c r="D41" s="42"/>
      <c r="E41" s="40" t="s">
        <v>130</v>
      </c>
      <c r="F41" s="40" t="s">
        <v>157</v>
      </c>
      <c r="G41" s="40"/>
      <c r="H41" s="41" t="s">
        <v>177</v>
      </c>
      <c r="I41" s="41" t="s">
        <v>166</v>
      </c>
      <c r="J41" s="41" t="s">
        <v>156</v>
      </c>
      <c r="K41" s="40"/>
      <c r="L41" s="40" t="s">
        <v>158</v>
      </c>
      <c r="M41" s="48">
        <f t="shared" si="58"/>
        <v>0</v>
      </c>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c r="DA41" s="11"/>
      <c r="DB41" s="11"/>
      <c r="DC41" s="11"/>
      <c r="DD41" s="11"/>
      <c r="DE41" s="11"/>
      <c r="DF41" s="11"/>
      <c r="DG41" s="11"/>
      <c r="DH41" s="11"/>
      <c r="DI41" s="11"/>
      <c r="DJ41" s="11"/>
      <c r="DK41" s="11"/>
      <c r="DL41" s="11"/>
      <c r="DM41" s="11"/>
      <c r="DN41" s="11"/>
      <c r="DO41" s="11"/>
      <c r="DP41" s="11"/>
      <c r="DQ41" s="11"/>
      <c r="DR41" s="11"/>
      <c r="DS41" s="11"/>
      <c r="DT41" s="11"/>
      <c r="DU41" s="11"/>
      <c r="DV41" s="11"/>
      <c r="DW41" s="11"/>
      <c r="DX41" s="11"/>
      <c r="DY41" s="11"/>
      <c r="DZ41" s="11"/>
      <c r="EA41" s="11"/>
      <c r="EB41" s="11"/>
      <c r="EC41" s="11"/>
      <c r="ED41" s="11"/>
      <c r="EE41" s="11"/>
      <c r="EF41" s="11"/>
      <c r="EG41" s="11"/>
      <c r="EH41" t="s">
        <v>29</v>
      </c>
    </row>
    <row r="42" spans="2:138" x14ac:dyDescent="0.2">
      <c r="B42" s="30"/>
      <c r="C42" s="30"/>
      <c r="D42" s="42"/>
      <c r="E42" s="40"/>
      <c r="F42" s="40"/>
      <c r="G42" s="40"/>
      <c r="H42" s="41"/>
      <c r="I42" s="41"/>
      <c r="J42" s="41"/>
      <c r="K42" s="40"/>
      <c r="L42" s="40"/>
      <c r="M42" s="48">
        <f t="shared" si="58"/>
        <v>0</v>
      </c>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t="s">
        <v>29</v>
      </c>
    </row>
    <row r="43" spans="2:138" x14ac:dyDescent="0.2">
      <c r="B43" s="30"/>
      <c r="C43" s="30"/>
      <c r="D43" s="42"/>
      <c r="E43" s="40" t="s">
        <v>137</v>
      </c>
      <c r="F43" s="40" t="s">
        <v>152</v>
      </c>
      <c r="G43" s="40"/>
      <c r="H43" s="41" t="s">
        <v>177</v>
      </c>
      <c r="I43" s="41" t="s">
        <v>168</v>
      </c>
      <c r="J43" s="41" t="s">
        <v>156</v>
      </c>
      <c r="K43" s="40"/>
      <c r="L43" s="40"/>
      <c r="M43" s="48">
        <f t="shared" si="58"/>
        <v>0</v>
      </c>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t="s">
        <v>29</v>
      </c>
    </row>
    <row r="44" spans="2:138" x14ac:dyDescent="0.2">
      <c r="B44" s="30"/>
      <c r="C44" s="30"/>
      <c r="D44" s="42"/>
      <c r="E44" s="40"/>
      <c r="F44" s="40"/>
      <c r="G44" s="40"/>
      <c r="H44" s="41"/>
      <c r="I44" s="41"/>
      <c r="J44" s="41"/>
      <c r="K44" s="40"/>
      <c r="L44" s="40"/>
      <c r="M44" s="48">
        <f t="shared" si="58"/>
        <v>0</v>
      </c>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t="s">
        <v>29</v>
      </c>
    </row>
    <row r="45" spans="2:138" x14ac:dyDescent="0.2">
      <c r="B45" s="30"/>
      <c r="C45" s="30"/>
      <c r="D45" s="42"/>
      <c r="E45" s="40" t="s">
        <v>155</v>
      </c>
      <c r="F45" s="40"/>
      <c r="G45" s="40"/>
      <c r="H45" s="41" t="s">
        <v>171</v>
      </c>
      <c r="I45" s="50" t="s">
        <v>170</v>
      </c>
      <c r="J45" s="50" t="s">
        <v>171</v>
      </c>
      <c r="K45" s="52"/>
      <c r="L45" s="40"/>
      <c r="M45" s="48">
        <f t="shared" ref="M45:M66" si="59">SUM(O45:EF45)</f>
        <v>0</v>
      </c>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t="s">
        <v>29</v>
      </c>
    </row>
    <row r="46" spans="2:138" x14ac:dyDescent="0.2">
      <c r="B46" s="30"/>
      <c r="C46" s="30"/>
      <c r="D46" s="42"/>
      <c r="E46" s="4"/>
      <c r="F46" s="4" t="s">
        <v>181</v>
      </c>
      <c r="G46" s="4"/>
      <c r="H46" s="30"/>
      <c r="I46" s="33"/>
      <c r="J46" s="33"/>
      <c r="K46" s="44"/>
      <c r="L46" s="4" t="s">
        <v>182</v>
      </c>
      <c r="M46" s="47">
        <f t="shared" si="59"/>
        <v>16.5</v>
      </c>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v>16.5</v>
      </c>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t="s">
        <v>29</v>
      </c>
    </row>
    <row r="47" spans="2:138" ht="48" customHeight="1" x14ac:dyDescent="0.2">
      <c r="B47" s="30"/>
      <c r="C47" s="30"/>
      <c r="D47" s="42"/>
      <c r="E47" s="4"/>
      <c r="F47" s="4"/>
      <c r="G47" s="4"/>
      <c r="H47" s="30"/>
      <c r="I47" s="30"/>
      <c r="J47" s="30"/>
      <c r="K47" s="4"/>
      <c r="L47" s="4"/>
      <c r="M47" s="47">
        <f t="shared" si="59"/>
        <v>0</v>
      </c>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t="s">
        <v>29</v>
      </c>
    </row>
    <row r="48" spans="2:138" ht="39" x14ac:dyDescent="0.2">
      <c r="B48" s="30">
        <v>2</v>
      </c>
      <c r="C48" s="30">
        <v>1</v>
      </c>
      <c r="D48" s="43" t="s">
        <v>132</v>
      </c>
      <c r="E48" s="4" t="s">
        <v>131</v>
      </c>
      <c r="F48" s="4" t="s">
        <v>127</v>
      </c>
      <c r="G48" s="4"/>
      <c r="H48" s="30" t="s">
        <v>175</v>
      </c>
      <c r="I48" s="30" t="s">
        <v>178</v>
      </c>
      <c r="J48" s="30"/>
      <c r="K48" s="37" t="s">
        <v>185</v>
      </c>
      <c r="L48" s="4" t="s">
        <v>145</v>
      </c>
      <c r="M48" s="47">
        <f t="shared" si="59"/>
        <v>3.5</v>
      </c>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v>1</v>
      </c>
      <c r="AY48" s="11"/>
      <c r="AZ48" s="11"/>
      <c r="BA48" s="11"/>
      <c r="BB48" s="11"/>
      <c r="BC48" s="11"/>
      <c r="BD48" s="11"/>
      <c r="BE48" s="11"/>
      <c r="BF48" s="11"/>
      <c r="BG48" s="11">
        <v>2.5</v>
      </c>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t="s">
        <v>29</v>
      </c>
    </row>
    <row r="49" spans="2:138" x14ac:dyDescent="0.2">
      <c r="B49" s="30"/>
      <c r="C49" s="30"/>
      <c r="D49" s="43"/>
      <c r="E49" s="4"/>
      <c r="F49" s="4"/>
      <c r="G49" s="4"/>
      <c r="H49" s="30"/>
      <c r="I49" s="30"/>
      <c r="J49" s="30"/>
      <c r="K49" s="4"/>
      <c r="L49" s="4"/>
      <c r="M49" s="47">
        <f t="shared" si="59"/>
        <v>0</v>
      </c>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c r="DF49" s="11"/>
      <c r="DG49" s="11"/>
      <c r="DH49" s="11"/>
      <c r="DI49" s="11"/>
      <c r="DJ49" s="11"/>
      <c r="DK49" s="11"/>
      <c r="DL49" s="11"/>
      <c r="DM49" s="11"/>
      <c r="DN49" s="11"/>
      <c r="DO49" s="11"/>
      <c r="DP49" s="11"/>
      <c r="DQ49" s="11"/>
      <c r="DR49" s="11"/>
      <c r="DS49" s="11"/>
      <c r="DT49" s="11"/>
      <c r="DU49" s="11"/>
      <c r="DV49" s="11"/>
      <c r="DW49" s="11"/>
      <c r="DX49" s="11"/>
      <c r="DY49" s="11"/>
      <c r="DZ49" s="11"/>
      <c r="EA49" s="11"/>
      <c r="EB49" s="11"/>
      <c r="EC49" s="11"/>
      <c r="ED49" s="11"/>
      <c r="EE49" s="11"/>
      <c r="EF49" s="11"/>
      <c r="EG49" s="11"/>
      <c r="EH49" t="s">
        <v>29</v>
      </c>
    </row>
    <row r="50" spans="2:138" x14ac:dyDescent="0.2">
      <c r="B50" s="30"/>
      <c r="C50" s="30"/>
      <c r="D50" s="43"/>
      <c r="E50" s="4" t="s">
        <v>133</v>
      </c>
      <c r="F50" s="4"/>
      <c r="G50" s="4"/>
      <c r="H50" s="30" t="s">
        <v>177</v>
      </c>
      <c r="I50" s="30" t="s">
        <v>173</v>
      </c>
      <c r="J50" s="30"/>
      <c r="K50" s="30" t="s">
        <v>173</v>
      </c>
      <c r="L50" s="4"/>
      <c r="M50" s="47">
        <f t="shared" si="59"/>
        <v>0</v>
      </c>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11"/>
      <c r="CB50" s="11"/>
      <c r="CC50" s="11"/>
      <c r="CD50" s="11"/>
      <c r="CE50" s="11"/>
      <c r="CF50" s="11"/>
      <c r="CG50" s="11"/>
      <c r="CH50" s="11"/>
      <c r="CI50" s="11"/>
      <c r="CJ50" s="11"/>
      <c r="CK50" s="11"/>
      <c r="CL50" s="11"/>
      <c r="CM50" s="11"/>
      <c r="CN50" s="11"/>
      <c r="CO50" s="11"/>
      <c r="CP50" s="11"/>
      <c r="CQ50" s="11"/>
      <c r="CR50" s="11"/>
      <c r="CS50" s="11"/>
      <c r="CT50" s="11"/>
      <c r="CU50" s="11"/>
      <c r="CV50" s="11"/>
      <c r="CW50" s="11"/>
      <c r="CX50" s="11"/>
      <c r="CY50" s="11"/>
      <c r="CZ50" s="11"/>
      <c r="DA50" s="11"/>
      <c r="DB50" s="11"/>
      <c r="DC50" s="11"/>
      <c r="DD50" s="11"/>
      <c r="DE50" s="11"/>
      <c r="DF50" s="11"/>
      <c r="DG50" s="11"/>
      <c r="DH50" s="11"/>
      <c r="DI50" s="11"/>
      <c r="DJ50" s="11"/>
      <c r="DK50" s="11"/>
      <c r="DL50" s="11"/>
      <c r="DM50" s="11"/>
      <c r="DN50" s="11"/>
      <c r="DO50" s="11"/>
      <c r="DP50" s="11"/>
      <c r="DQ50" s="11"/>
      <c r="DR50" s="11"/>
      <c r="DS50" s="11"/>
      <c r="DT50" s="11"/>
      <c r="DU50" s="11"/>
      <c r="DV50" s="11"/>
      <c r="DW50" s="11"/>
      <c r="DX50" s="11"/>
      <c r="DY50" s="11"/>
      <c r="DZ50" s="11"/>
      <c r="EA50" s="11"/>
      <c r="EB50" s="11"/>
      <c r="EC50" s="11"/>
      <c r="ED50" s="11"/>
      <c r="EE50" s="11"/>
      <c r="EF50" s="11"/>
      <c r="EG50" s="11"/>
      <c r="EH50" t="s">
        <v>29</v>
      </c>
    </row>
    <row r="51" spans="2:138" x14ac:dyDescent="0.2">
      <c r="B51" s="30"/>
      <c r="C51" s="30"/>
      <c r="D51" s="43"/>
      <c r="E51" s="4"/>
      <c r="F51" s="4"/>
      <c r="G51" s="4"/>
      <c r="H51" s="30"/>
      <c r="I51" s="30"/>
      <c r="J51" s="30"/>
      <c r="K51" s="4"/>
      <c r="L51" s="4"/>
      <c r="M51" s="47">
        <f t="shared" si="59"/>
        <v>0</v>
      </c>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11"/>
      <c r="CF51" s="11"/>
      <c r="CG51" s="11"/>
      <c r="CH51" s="11"/>
      <c r="CI51" s="11"/>
      <c r="CJ51" s="11"/>
      <c r="CK51" s="11"/>
      <c r="CL51" s="11"/>
      <c r="CM51" s="11"/>
      <c r="CN51" s="11"/>
      <c r="CO51" s="11"/>
      <c r="CP51" s="11"/>
      <c r="CQ51" s="11"/>
      <c r="CR51" s="11"/>
      <c r="CS51" s="11"/>
      <c r="CT51" s="11"/>
      <c r="CU51" s="11"/>
      <c r="CV51" s="11"/>
      <c r="CW51" s="11"/>
      <c r="CX51" s="11"/>
      <c r="CY51" s="11"/>
      <c r="CZ51" s="11"/>
      <c r="DA51" s="11"/>
      <c r="DB51" s="11"/>
      <c r="DC51" s="11"/>
      <c r="DD51" s="11"/>
      <c r="DE51" s="11"/>
      <c r="DF51" s="11"/>
      <c r="DG51" s="11"/>
      <c r="DH51" s="11"/>
      <c r="DI51" s="11"/>
      <c r="DJ51" s="11"/>
      <c r="DK51" s="11"/>
      <c r="DL51" s="11"/>
      <c r="DM51" s="11"/>
      <c r="DN51" s="11"/>
      <c r="DO51" s="11"/>
      <c r="DP51" s="11"/>
      <c r="DQ51" s="11"/>
      <c r="DR51" s="11"/>
      <c r="DS51" s="11"/>
      <c r="DT51" s="11"/>
      <c r="DU51" s="11"/>
      <c r="DV51" s="11"/>
      <c r="DW51" s="11"/>
      <c r="DX51" s="11"/>
      <c r="DY51" s="11"/>
      <c r="DZ51" s="11"/>
      <c r="EA51" s="11"/>
      <c r="EB51" s="11"/>
      <c r="EC51" s="11"/>
      <c r="ED51" s="11"/>
      <c r="EE51" s="11"/>
      <c r="EF51" s="11"/>
      <c r="EG51" s="11"/>
      <c r="EH51" t="s">
        <v>29</v>
      </c>
    </row>
    <row r="52" spans="2:138" x14ac:dyDescent="0.2">
      <c r="B52" s="30"/>
      <c r="C52" s="30"/>
      <c r="D52" s="43"/>
      <c r="E52" s="40" t="s">
        <v>154</v>
      </c>
      <c r="F52" s="40"/>
      <c r="G52" s="40"/>
      <c r="H52" s="41" t="s">
        <v>177</v>
      </c>
      <c r="I52" s="30" t="s">
        <v>192</v>
      </c>
      <c r="J52" s="41" t="s">
        <v>189</v>
      </c>
      <c r="K52" s="30" t="s">
        <v>193</v>
      </c>
      <c r="L52" s="40"/>
      <c r="M52" s="48">
        <f t="shared" si="59"/>
        <v>1.5</v>
      </c>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v>1.5</v>
      </c>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c r="CE52" s="11"/>
      <c r="CF52" s="11"/>
      <c r="CG52" s="11"/>
      <c r="CH52" s="11"/>
      <c r="CI52" s="11"/>
      <c r="CJ52" s="11"/>
      <c r="CK52" s="11"/>
      <c r="CL52" s="11"/>
      <c r="CM52" s="11"/>
      <c r="CN52" s="11"/>
      <c r="CO52" s="11"/>
      <c r="CP52" s="11"/>
      <c r="CQ52" s="11"/>
      <c r="CR52" s="11"/>
      <c r="CS52" s="11"/>
      <c r="CT52" s="11"/>
      <c r="CU52" s="11"/>
      <c r="CV52" s="11"/>
      <c r="CW52" s="11"/>
      <c r="CX52" s="11"/>
      <c r="CY52" s="11"/>
      <c r="CZ52" s="11"/>
      <c r="DA52" s="11"/>
      <c r="DB52" s="11"/>
      <c r="DC52" s="11"/>
      <c r="DD52" s="11"/>
      <c r="DE52" s="11"/>
      <c r="DF52" s="11"/>
      <c r="DG52" s="11"/>
      <c r="DH52" s="11"/>
      <c r="DI52" s="11"/>
      <c r="DJ52" s="11"/>
      <c r="DK52" s="11"/>
      <c r="DL52" s="11"/>
      <c r="DM52" s="11"/>
      <c r="DN52" s="11"/>
      <c r="DO52" s="11"/>
      <c r="DP52" s="11"/>
      <c r="DQ52" s="11"/>
      <c r="DR52" s="11"/>
      <c r="DS52" s="11"/>
      <c r="DT52" s="11"/>
      <c r="DU52" s="11"/>
      <c r="DV52" s="11"/>
      <c r="DW52" s="11"/>
      <c r="DX52" s="11"/>
      <c r="DY52" s="11"/>
      <c r="DZ52" s="11"/>
      <c r="EA52" s="11"/>
      <c r="EB52" s="11"/>
      <c r="EC52" s="11"/>
      <c r="ED52" s="11"/>
      <c r="EE52" s="11"/>
      <c r="EF52" s="11"/>
      <c r="EG52" s="11"/>
      <c r="EH52" t="s">
        <v>29</v>
      </c>
    </row>
    <row r="53" spans="2:138" x14ac:dyDescent="0.2">
      <c r="B53" s="30"/>
      <c r="C53" s="30"/>
      <c r="D53" s="43"/>
      <c r="E53" s="4"/>
      <c r="F53" s="4"/>
      <c r="G53" s="4"/>
      <c r="H53" s="30"/>
      <c r="I53" s="30"/>
      <c r="J53" s="30"/>
      <c r="K53" s="4"/>
      <c r="L53" s="4"/>
      <c r="M53" s="47">
        <f t="shared" si="59"/>
        <v>0</v>
      </c>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t="s">
        <v>29</v>
      </c>
    </row>
    <row r="54" spans="2:138" ht="39" x14ac:dyDescent="0.2">
      <c r="B54" s="30"/>
      <c r="C54" s="30"/>
      <c r="D54" s="43"/>
      <c r="E54" s="4" t="s">
        <v>138</v>
      </c>
      <c r="F54" s="4"/>
      <c r="G54" s="4"/>
      <c r="H54" s="30" t="s">
        <v>175</v>
      </c>
      <c r="I54" s="30" t="s">
        <v>179</v>
      </c>
      <c r="J54" s="30"/>
      <c r="K54" s="37" t="s">
        <v>186</v>
      </c>
      <c r="L54" s="4"/>
      <c r="M54" s="47">
        <f t="shared" si="59"/>
        <v>0</v>
      </c>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t="s">
        <v>29</v>
      </c>
    </row>
    <row r="55" spans="2:138" x14ac:dyDescent="0.2">
      <c r="B55" s="30"/>
      <c r="C55" s="30"/>
      <c r="D55" s="43"/>
      <c r="E55" s="4"/>
      <c r="F55" s="4"/>
      <c r="G55" s="4"/>
      <c r="H55" s="30"/>
      <c r="I55" s="30"/>
      <c r="J55" s="30"/>
      <c r="K55" s="4"/>
      <c r="L55" s="4"/>
      <c r="M55" s="47">
        <f t="shared" si="59"/>
        <v>0</v>
      </c>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t="s">
        <v>29</v>
      </c>
    </row>
    <row r="56" spans="2:138" ht="26" x14ac:dyDescent="0.2">
      <c r="B56" s="30"/>
      <c r="C56" s="30"/>
      <c r="D56" s="43"/>
      <c r="E56" s="4" t="s">
        <v>140</v>
      </c>
      <c r="F56" s="4" t="s">
        <v>139</v>
      </c>
      <c r="G56" s="4"/>
      <c r="H56" s="30" t="s">
        <v>175</v>
      </c>
      <c r="I56" s="30" t="s">
        <v>180</v>
      </c>
      <c r="J56" s="30"/>
      <c r="K56" s="37" t="s">
        <v>172</v>
      </c>
      <c r="L56" s="4" t="s">
        <v>144</v>
      </c>
      <c r="M56" s="47">
        <f t="shared" si="59"/>
        <v>3</v>
      </c>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v>1.5</v>
      </c>
      <c r="BH56" s="11"/>
      <c r="BI56" s="11">
        <v>0.5</v>
      </c>
      <c r="BJ56" s="11">
        <v>1</v>
      </c>
      <c r="BK56" s="11"/>
      <c r="BL56" s="11"/>
      <c r="BM56" s="11"/>
      <c r="BN56" s="11"/>
      <c r="BO56" s="11"/>
      <c r="BP56" s="11"/>
      <c r="BQ56" s="11"/>
      <c r="BR56" s="11"/>
      <c r="BS56" s="11"/>
      <c r="BT56" s="11"/>
      <c r="BU56" s="11"/>
      <c r="BV56" s="11"/>
      <c r="BW56" s="11"/>
      <c r="BX56" s="11"/>
      <c r="BY56" s="11"/>
      <c r="BZ56" s="11"/>
      <c r="CA56" s="11"/>
      <c r="CB56" s="11"/>
      <c r="CC56" s="11"/>
      <c r="CD56" s="11"/>
      <c r="CE56" s="11"/>
      <c r="CF56" s="11"/>
      <c r="CG56" s="11"/>
      <c r="CH56" s="11"/>
      <c r="CI56" s="11"/>
      <c r="CJ56" s="11"/>
      <c r="CK56" s="11"/>
      <c r="CL56" s="11"/>
      <c r="CM56" s="11"/>
      <c r="CN56" s="11"/>
      <c r="CO56" s="11"/>
      <c r="CP56" s="11"/>
      <c r="CQ56" s="11"/>
      <c r="CR56" s="11"/>
      <c r="CS56" s="11"/>
      <c r="CT56" s="11"/>
      <c r="CU56" s="11"/>
      <c r="CV56" s="11"/>
      <c r="CW56" s="11"/>
      <c r="CX56" s="11"/>
      <c r="CY56" s="11"/>
      <c r="CZ56" s="11"/>
      <c r="DA56" s="11"/>
      <c r="DB56" s="11"/>
      <c r="DC56" s="11"/>
      <c r="DD56" s="11"/>
      <c r="DE56" s="11"/>
      <c r="DF56" s="11"/>
      <c r="DG56" s="11"/>
      <c r="DH56" s="11"/>
      <c r="DI56" s="11"/>
      <c r="DJ56" s="11"/>
      <c r="DK56" s="11"/>
      <c r="DL56" s="11"/>
      <c r="DM56" s="11"/>
      <c r="DN56" s="11"/>
      <c r="DO56" s="11"/>
      <c r="DP56" s="11"/>
      <c r="DQ56" s="11"/>
      <c r="DR56" s="11"/>
      <c r="DS56" s="11"/>
      <c r="DT56" s="11"/>
      <c r="DU56" s="11"/>
      <c r="DV56" s="11"/>
      <c r="DW56" s="11"/>
      <c r="DX56" s="11"/>
      <c r="DY56" s="11"/>
      <c r="DZ56" s="11"/>
      <c r="EA56" s="11"/>
      <c r="EB56" s="11"/>
      <c r="EC56" s="11"/>
      <c r="ED56" s="11"/>
      <c r="EE56" s="11"/>
      <c r="EF56" s="11"/>
      <c r="EG56" s="11"/>
      <c r="EH56" t="s">
        <v>29</v>
      </c>
    </row>
    <row r="57" spans="2:138" x14ac:dyDescent="0.2">
      <c r="B57" s="30"/>
      <c r="C57" s="30"/>
      <c r="D57" s="43"/>
      <c r="E57" s="4"/>
      <c r="F57" s="4"/>
      <c r="G57" s="4"/>
      <c r="H57" s="30"/>
      <c r="I57" s="30"/>
      <c r="J57" s="30"/>
      <c r="K57" s="4"/>
      <c r="L57" s="4"/>
      <c r="M57" s="47">
        <f t="shared" si="59"/>
        <v>0</v>
      </c>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11"/>
      <c r="CC57" s="11"/>
      <c r="CD57" s="11"/>
      <c r="CE57" s="11"/>
      <c r="CF57" s="11"/>
      <c r="CG57" s="11"/>
      <c r="CH57" s="11"/>
      <c r="CI57" s="11"/>
      <c r="CJ57" s="11"/>
      <c r="CK57" s="11"/>
      <c r="CL57" s="11"/>
      <c r="CM57" s="11"/>
      <c r="CN57" s="11"/>
      <c r="CO57" s="11"/>
      <c r="CP57" s="11"/>
      <c r="CQ57" s="11"/>
      <c r="CR57" s="11"/>
      <c r="CS57" s="11"/>
      <c r="CT57" s="11"/>
      <c r="CU57" s="11"/>
      <c r="CV57" s="11"/>
      <c r="CW57" s="11"/>
      <c r="CX57" s="11"/>
      <c r="CY57" s="11"/>
      <c r="CZ57" s="11"/>
      <c r="DA57" s="11"/>
      <c r="DB57" s="11"/>
      <c r="DC57" s="11"/>
      <c r="DD57" s="11"/>
      <c r="DE57" s="11"/>
      <c r="DF57" s="11"/>
      <c r="DG57" s="11"/>
      <c r="DH57" s="11"/>
      <c r="DI57" s="11"/>
      <c r="DJ57" s="11"/>
      <c r="DK57" s="11"/>
      <c r="DL57" s="11"/>
      <c r="DM57" s="11"/>
      <c r="DN57" s="11"/>
      <c r="DO57" s="11"/>
      <c r="DP57" s="11"/>
      <c r="DQ57" s="11"/>
      <c r="DR57" s="11"/>
      <c r="DS57" s="11"/>
      <c r="DT57" s="11"/>
      <c r="DU57" s="11"/>
      <c r="DV57" s="11"/>
      <c r="DW57" s="11"/>
      <c r="DX57" s="11"/>
      <c r="DY57" s="11"/>
      <c r="DZ57" s="11"/>
      <c r="EA57" s="11"/>
      <c r="EB57" s="11"/>
      <c r="EC57" s="11"/>
      <c r="ED57" s="11"/>
      <c r="EE57" s="11"/>
      <c r="EF57" s="11"/>
      <c r="EG57" s="11"/>
      <c r="EH57" t="s">
        <v>29</v>
      </c>
    </row>
    <row r="58" spans="2:138" x14ac:dyDescent="0.2">
      <c r="B58" s="30"/>
      <c r="C58" s="30"/>
      <c r="D58" s="43"/>
      <c r="E58" s="4" t="s">
        <v>141</v>
      </c>
      <c r="F58" s="4" t="s">
        <v>153</v>
      </c>
      <c r="G58" s="4"/>
      <c r="H58" s="30" t="s">
        <v>176</v>
      </c>
      <c r="I58" s="30"/>
      <c r="J58" s="30"/>
      <c r="K58" s="4"/>
      <c r="L58" s="4"/>
      <c r="M58" s="47">
        <f t="shared" si="59"/>
        <v>0</v>
      </c>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1"/>
      <c r="DV58" s="11"/>
      <c r="DW58" s="11"/>
      <c r="DX58" s="11"/>
      <c r="DY58" s="11"/>
      <c r="DZ58" s="11"/>
      <c r="EA58" s="11"/>
      <c r="EB58" s="11"/>
      <c r="EC58" s="11"/>
      <c r="ED58" s="11"/>
      <c r="EE58" s="11"/>
      <c r="EF58" s="11"/>
      <c r="EG58" s="11"/>
      <c r="EH58" t="s">
        <v>29</v>
      </c>
    </row>
    <row r="59" spans="2:138" x14ac:dyDescent="0.2">
      <c r="B59" s="30"/>
      <c r="C59" s="30"/>
      <c r="D59" s="43"/>
      <c r="E59" s="4"/>
      <c r="F59" s="4"/>
      <c r="G59" s="4"/>
      <c r="H59" s="30"/>
      <c r="I59" s="30"/>
      <c r="J59" s="30"/>
      <c r="K59" s="4"/>
      <c r="L59" s="4"/>
      <c r="M59" s="47">
        <f t="shared" si="59"/>
        <v>0</v>
      </c>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c r="DA59" s="11"/>
      <c r="DB59" s="11"/>
      <c r="DC59" s="11"/>
      <c r="DD59" s="11"/>
      <c r="DE59" s="11"/>
      <c r="DF59" s="11"/>
      <c r="DG59" s="11"/>
      <c r="DH59" s="11"/>
      <c r="DI59" s="11"/>
      <c r="DJ59" s="11"/>
      <c r="DK59" s="11"/>
      <c r="DL59" s="11"/>
      <c r="DM59" s="11"/>
      <c r="DN59" s="11"/>
      <c r="DO59" s="11"/>
      <c r="DP59" s="11"/>
      <c r="DQ59" s="11"/>
      <c r="DR59" s="11"/>
      <c r="DS59" s="11"/>
      <c r="DT59" s="11"/>
      <c r="DU59" s="11"/>
      <c r="DV59" s="11"/>
      <c r="DW59" s="11"/>
      <c r="DX59" s="11"/>
      <c r="DY59" s="11"/>
      <c r="DZ59" s="11"/>
      <c r="EA59" s="11"/>
      <c r="EB59" s="11"/>
      <c r="EC59" s="11"/>
      <c r="ED59" s="11"/>
      <c r="EE59" s="11"/>
      <c r="EF59" s="11"/>
      <c r="EG59" s="11"/>
      <c r="EH59" t="s">
        <v>29</v>
      </c>
    </row>
    <row r="60" spans="2:138" x14ac:dyDescent="0.2">
      <c r="B60" s="30"/>
      <c r="C60" s="30"/>
      <c r="D60" s="4"/>
      <c r="E60" s="4"/>
      <c r="F60" s="4"/>
      <c r="G60" s="4"/>
      <c r="H60" s="30"/>
      <c r="I60" s="30"/>
      <c r="J60" s="30"/>
      <c r="K60" s="4"/>
      <c r="L60" s="4"/>
      <c r="M60" s="47">
        <f t="shared" si="59"/>
        <v>0</v>
      </c>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s="11"/>
      <c r="DF60" s="11"/>
      <c r="DG60" s="11"/>
      <c r="DH60" s="11"/>
      <c r="DI60" s="11"/>
      <c r="DJ60" s="11"/>
      <c r="DK60" s="11"/>
      <c r="DL60" s="11"/>
      <c r="DM60" s="11"/>
      <c r="DN60" s="11"/>
      <c r="DO60" s="11"/>
      <c r="DP60" s="11"/>
      <c r="DQ60" s="11"/>
      <c r="DR60" s="11"/>
      <c r="DS60" s="11"/>
      <c r="DT60" s="11"/>
      <c r="DU60" s="11"/>
      <c r="DV60" s="11"/>
      <c r="DW60" s="11"/>
      <c r="DX60" s="11"/>
      <c r="DY60" s="11"/>
      <c r="DZ60" s="11"/>
      <c r="EA60" s="11"/>
      <c r="EB60" s="11"/>
      <c r="EC60" s="11"/>
      <c r="ED60" s="11"/>
      <c r="EE60" s="11"/>
      <c r="EF60" s="11"/>
      <c r="EG60" s="11"/>
      <c r="EH60" t="s">
        <v>29</v>
      </c>
    </row>
    <row r="61" spans="2:138" x14ac:dyDescent="0.2">
      <c r="B61" s="30"/>
      <c r="C61" s="30"/>
      <c r="D61" s="4"/>
      <c r="E61" s="4"/>
      <c r="F61" s="4"/>
      <c r="G61" s="4"/>
      <c r="H61" s="30"/>
      <c r="I61" s="30"/>
      <c r="J61" s="30"/>
      <c r="K61" s="4"/>
      <c r="L61" s="4"/>
      <c r="M61" s="47">
        <f t="shared" si="59"/>
        <v>0</v>
      </c>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c r="DA61" s="11"/>
      <c r="DB61" s="11"/>
      <c r="DC61" s="11"/>
      <c r="DD61" s="11"/>
      <c r="DE61" s="11"/>
      <c r="DF61" s="11"/>
      <c r="DG61" s="11"/>
      <c r="DH61" s="11"/>
      <c r="DI61" s="11"/>
      <c r="DJ61" s="11"/>
      <c r="DK61" s="11"/>
      <c r="DL61" s="11"/>
      <c r="DM61" s="11"/>
      <c r="DN61" s="11"/>
      <c r="DO61" s="11"/>
      <c r="DP61" s="11"/>
      <c r="DQ61" s="11"/>
      <c r="DR61" s="11"/>
      <c r="DS61" s="11"/>
      <c r="DT61" s="11"/>
      <c r="DU61" s="11"/>
      <c r="DV61" s="11"/>
      <c r="DW61" s="11"/>
      <c r="DX61" s="11"/>
      <c r="DY61" s="11"/>
      <c r="DZ61" s="11"/>
      <c r="EA61" s="11"/>
      <c r="EB61" s="11"/>
      <c r="EC61" s="11"/>
      <c r="ED61" s="11"/>
      <c r="EE61" s="11"/>
      <c r="EF61" s="11"/>
      <c r="EG61" s="11"/>
      <c r="EH61" t="s">
        <v>29</v>
      </c>
    </row>
    <row r="62" spans="2:138" x14ac:dyDescent="0.2">
      <c r="B62" s="30"/>
      <c r="C62" s="30"/>
      <c r="D62" s="4"/>
      <c r="E62" s="4"/>
      <c r="F62" s="4"/>
      <c r="G62" s="4"/>
      <c r="H62" s="30"/>
      <c r="I62" s="30"/>
      <c r="J62" s="30"/>
      <c r="K62" s="4"/>
      <c r="L62" s="4"/>
      <c r="M62" s="47">
        <f t="shared" si="59"/>
        <v>0</v>
      </c>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s="11"/>
      <c r="DF62" s="11"/>
      <c r="DG62" s="11"/>
      <c r="DH62" s="11"/>
      <c r="DI62" s="11"/>
      <c r="DJ62" s="11"/>
      <c r="DK62" s="11"/>
      <c r="DL62" s="11"/>
      <c r="DM62" s="11"/>
      <c r="DN62" s="11"/>
      <c r="DO62" s="11"/>
      <c r="DP62" s="11"/>
      <c r="DQ62" s="11"/>
      <c r="DR62" s="11"/>
      <c r="DS62" s="11"/>
      <c r="DT62" s="11"/>
      <c r="DU62" s="11"/>
      <c r="DV62" s="11"/>
      <c r="DW62" s="11"/>
      <c r="DX62" s="11"/>
      <c r="DY62" s="11"/>
      <c r="DZ62" s="11"/>
      <c r="EA62" s="11"/>
      <c r="EB62" s="11"/>
      <c r="EC62" s="11"/>
      <c r="ED62" s="11"/>
      <c r="EE62" s="11"/>
      <c r="EF62" s="11"/>
      <c r="EG62" s="11"/>
      <c r="EH62" t="s">
        <v>29</v>
      </c>
    </row>
    <row r="63" spans="2:138" x14ac:dyDescent="0.2">
      <c r="B63" s="30"/>
      <c r="C63" s="30"/>
      <c r="D63" s="4"/>
      <c r="E63" s="4"/>
      <c r="F63" s="4"/>
      <c r="G63" s="4"/>
      <c r="H63" s="30"/>
      <c r="I63" s="30"/>
      <c r="J63" s="30"/>
      <c r="K63" s="4"/>
      <c r="L63" s="4"/>
      <c r="M63" s="47">
        <f t="shared" si="59"/>
        <v>0</v>
      </c>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t="s">
        <v>29</v>
      </c>
    </row>
    <row r="64" spans="2:138" x14ac:dyDescent="0.2">
      <c r="B64" s="30"/>
      <c r="C64" s="30"/>
      <c r="D64" s="4"/>
      <c r="E64" s="4"/>
      <c r="F64" s="4"/>
      <c r="G64" s="4"/>
      <c r="H64" s="30"/>
      <c r="I64" s="30"/>
      <c r="J64" s="30"/>
      <c r="K64" s="4"/>
      <c r="L64" s="4"/>
      <c r="M64" s="47">
        <f t="shared" si="59"/>
        <v>0</v>
      </c>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c r="DA64" s="11"/>
      <c r="DB64" s="11"/>
      <c r="DC64" s="11"/>
      <c r="DD64" s="11"/>
      <c r="DE64" s="11"/>
      <c r="DF64" s="11"/>
      <c r="DG64" s="11"/>
      <c r="DH64" s="11"/>
      <c r="DI64" s="11"/>
      <c r="DJ64" s="11"/>
      <c r="DK64" s="11"/>
      <c r="DL64" s="11"/>
      <c r="DM64" s="11"/>
      <c r="DN64" s="11"/>
      <c r="DO64" s="11"/>
      <c r="DP64" s="11"/>
      <c r="DQ64" s="11"/>
      <c r="DR64" s="11"/>
      <c r="DS64" s="11"/>
      <c r="DT64" s="11"/>
      <c r="DU64" s="11"/>
      <c r="DV64" s="11"/>
      <c r="DW64" s="11"/>
      <c r="DX64" s="11"/>
      <c r="DY64" s="11"/>
      <c r="DZ64" s="11"/>
      <c r="EA64" s="11"/>
      <c r="EB64" s="11"/>
      <c r="EC64" s="11"/>
      <c r="ED64" s="11"/>
      <c r="EE64" s="11"/>
      <c r="EF64" s="11"/>
      <c r="EG64" s="11"/>
      <c r="EH64" t="s">
        <v>29</v>
      </c>
    </row>
    <row r="65" spans="2:138" x14ac:dyDescent="0.2">
      <c r="B65" s="31"/>
      <c r="C65" s="31"/>
      <c r="D65" s="5"/>
      <c r="E65" s="5"/>
      <c r="F65" s="5"/>
      <c r="G65" s="5"/>
      <c r="H65" s="31"/>
      <c r="I65" s="31"/>
      <c r="J65" s="31"/>
      <c r="K65" s="5"/>
      <c r="L65" s="5"/>
      <c r="M65" s="49">
        <f t="shared" si="59"/>
        <v>0</v>
      </c>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2"/>
      <c r="BU65" s="12"/>
      <c r="BV65" s="12"/>
      <c r="BW65" s="12"/>
      <c r="BX65" s="12"/>
      <c r="BY65" s="12"/>
      <c r="BZ65" s="12"/>
      <c r="CA65" s="12"/>
      <c r="CB65" s="12"/>
      <c r="CC65" s="12"/>
      <c r="CD65" s="12"/>
      <c r="CE65" s="12"/>
      <c r="CF65" s="12"/>
      <c r="CG65" s="12"/>
      <c r="CH65" s="12"/>
      <c r="CI65" s="12"/>
      <c r="CJ65" s="12"/>
      <c r="CK65" s="12"/>
      <c r="CL65" s="12"/>
      <c r="CM65" s="12"/>
      <c r="CN65" s="12"/>
      <c r="CO65" s="12"/>
      <c r="CP65" s="12"/>
      <c r="CQ65" s="12"/>
      <c r="CR65" s="12"/>
      <c r="CS65" s="12"/>
      <c r="CT65" s="12"/>
      <c r="CU65" s="12"/>
      <c r="CV65" s="12"/>
      <c r="CW65" s="12"/>
      <c r="CX65" s="12"/>
      <c r="CY65" s="12"/>
      <c r="CZ65" s="12"/>
      <c r="DA65" s="12"/>
      <c r="DB65" s="12"/>
      <c r="DC65" s="12"/>
      <c r="DD65" s="12"/>
      <c r="DE65" s="12"/>
      <c r="DF65" s="12"/>
      <c r="DG65" s="12"/>
      <c r="DH65" s="12"/>
      <c r="DI65" s="12"/>
      <c r="DJ65" s="12"/>
      <c r="DK65" s="12"/>
      <c r="DL65" s="12"/>
      <c r="DM65" s="12"/>
      <c r="DN65" s="12"/>
      <c r="DO65" s="12"/>
      <c r="DP65" s="12"/>
      <c r="DQ65" s="12"/>
      <c r="DR65" s="12"/>
      <c r="DS65" s="12"/>
      <c r="DT65" s="12"/>
      <c r="DU65" s="12"/>
      <c r="DV65" s="12"/>
      <c r="DW65" s="12"/>
      <c r="DX65" s="12"/>
      <c r="DY65" s="12"/>
      <c r="DZ65" s="12"/>
      <c r="EA65" s="12"/>
      <c r="EB65" s="12"/>
      <c r="EC65" s="12"/>
      <c r="ED65" s="12"/>
      <c r="EE65" s="12"/>
      <c r="EF65" s="12"/>
      <c r="EG65" s="12"/>
      <c r="EH65" t="s">
        <v>29</v>
      </c>
    </row>
    <row r="66" spans="2:138" x14ac:dyDescent="0.2">
      <c r="M66" s="45">
        <f t="shared" si="59"/>
        <v>123.5</v>
      </c>
      <c r="O66" s="14">
        <f t="shared" ref="O66:AT66" si="60">SUM(O13:O65)</f>
        <v>0</v>
      </c>
      <c r="P66" s="14">
        <f t="shared" si="60"/>
        <v>0</v>
      </c>
      <c r="Q66" s="14">
        <f t="shared" si="60"/>
        <v>0</v>
      </c>
      <c r="R66" s="14">
        <f t="shared" si="60"/>
        <v>0</v>
      </c>
      <c r="S66" s="14">
        <f t="shared" si="60"/>
        <v>0</v>
      </c>
      <c r="T66" s="14">
        <f t="shared" si="60"/>
        <v>0</v>
      </c>
      <c r="U66" s="14">
        <f t="shared" si="60"/>
        <v>0</v>
      </c>
      <c r="V66" s="14">
        <f t="shared" si="60"/>
        <v>0</v>
      </c>
      <c r="W66" s="14">
        <f t="shared" si="60"/>
        <v>0</v>
      </c>
      <c r="X66" s="14">
        <f t="shared" si="60"/>
        <v>0</v>
      </c>
      <c r="Y66" s="14">
        <f t="shared" si="60"/>
        <v>0</v>
      </c>
      <c r="Z66" s="14">
        <f t="shared" si="60"/>
        <v>0</v>
      </c>
      <c r="AA66" s="14">
        <f t="shared" si="60"/>
        <v>0</v>
      </c>
      <c r="AB66" s="14">
        <f t="shared" si="60"/>
        <v>0</v>
      </c>
      <c r="AC66" s="14">
        <f t="shared" si="60"/>
        <v>0</v>
      </c>
      <c r="AD66" s="14">
        <f t="shared" si="60"/>
        <v>0</v>
      </c>
      <c r="AE66" s="14">
        <f t="shared" si="60"/>
        <v>0</v>
      </c>
      <c r="AF66" s="14">
        <f t="shared" si="60"/>
        <v>0</v>
      </c>
      <c r="AG66" s="14">
        <f t="shared" si="60"/>
        <v>0</v>
      </c>
      <c r="AH66" s="14">
        <f t="shared" si="60"/>
        <v>0</v>
      </c>
      <c r="AI66" s="14">
        <f t="shared" si="60"/>
        <v>0</v>
      </c>
      <c r="AJ66" s="14">
        <f t="shared" si="60"/>
        <v>0</v>
      </c>
      <c r="AK66" s="14">
        <f t="shared" si="60"/>
        <v>0</v>
      </c>
      <c r="AL66" s="14">
        <f t="shared" si="60"/>
        <v>0</v>
      </c>
      <c r="AM66" s="14">
        <f t="shared" si="60"/>
        <v>0</v>
      </c>
      <c r="AN66" s="14">
        <f t="shared" si="60"/>
        <v>16.5</v>
      </c>
      <c r="AO66" s="14">
        <f t="shared" si="60"/>
        <v>1.5</v>
      </c>
      <c r="AP66" s="14">
        <f t="shared" si="60"/>
        <v>0</v>
      </c>
      <c r="AQ66" s="14">
        <f t="shared" si="60"/>
        <v>1.5</v>
      </c>
      <c r="AR66" s="14">
        <f t="shared" si="60"/>
        <v>0</v>
      </c>
      <c r="AS66" s="14">
        <f t="shared" si="60"/>
        <v>1</v>
      </c>
      <c r="AT66" s="14">
        <f t="shared" si="60"/>
        <v>0</v>
      </c>
      <c r="AU66" s="14">
        <f t="shared" ref="AU66:BZ66" si="61">SUM(AU13:AU65)</f>
        <v>0</v>
      </c>
      <c r="AV66" s="14">
        <f t="shared" si="61"/>
        <v>0</v>
      </c>
      <c r="AW66" s="14">
        <f t="shared" si="61"/>
        <v>0</v>
      </c>
      <c r="AX66" s="14">
        <f t="shared" si="61"/>
        <v>1</v>
      </c>
      <c r="AY66" s="14">
        <f t="shared" si="61"/>
        <v>2</v>
      </c>
      <c r="AZ66" s="14">
        <f t="shared" si="61"/>
        <v>13</v>
      </c>
      <c r="BA66" s="14">
        <f t="shared" si="61"/>
        <v>3.5</v>
      </c>
      <c r="BB66" s="14">
        <f t="shared" si="61"/>
        <v>0</v>
      </c>
      <c r="BC66" s="14">
        <f t="shared" si="61"/>
        <v>0</v>
      </c>
      <c r="BD66" s="14">
        <f t="shared" si="61"/>
        <v>0</v>
      </c>
      <c r="BE66" s="14">
        <f t="shared" si="61"/>
        <v>0</v>
      </c>
      <c r="BF66" s="14">
        <f t="shared" si="61"/>
        <v>10.5</v>
      </c>
      <c r="BG66" s="14">
        <f t="shared" si="61"/>
        <v>6</v>
      </c>
      <c r="BH66" s="14">
        <f t="shared" si="61"/>
        <v>7</v>
      </c>
      <c r="BI66" s="14">
        <f t="shared" si="61"/>
        <v>0.5</v>
      </c>
      <c r="BJ66" s="14">
        <f t="shared" si="61"/>
        <v>1</v>
      </c>
      <c r="BK66" s="14">
        <f t="shared" si="61"/>
        <v>0</v>
      </c>
      <c r="BL66" s="14">
        <f t="shared" si="61"/>
        <v>0</v>
      </c>
      <c r="BM66" s="14">
        <f t="shared" si="61"/>
        <v>6</v>
      </c>
      <c r="BN66" s="14">
        <f t="shared" si="61"/>
        <v>0</v>
      </c>
      <c r="BO66" s="14">
        <f t="shared" si="61"/>
        <v>0</v>
      </c>
      <c r="BP66" s="14">
        <f t="shared" si="61"/>
        <v>2</v>
      </c>
      <c r="BQ66" s="14">
        <f t="shared" si="61"/>
        <v>1</v>
      </c>
      <c r="BR66" s="14">
        <f t="shared" si="61"/>
        <v>1</v>
      </c>
      <c r="BS66" s="14">
        <f t="shared" si="61"/>
        <v>1</v>
      </c>
      <c r="BT66" s="14">
        <f t="shared" si="61"/>
        <v>0</v>
      </c>
      <c r="BU66" s="14">
        <f t="shared" si="61"/>
        <v>2</v>
      </c>
      <c r="BV66" s="14">
        <f t="shared" si="61"/>
        <v>12</v>
      </c>
      <c r="BW66" s="14">
        <f t="shared" si="61"/>
        <v>0</v>
      </c>
      <c r="BX66" s="14">
        <f t="shared" si="61"/>
        <v>0</v>
      </c>
      <c r="BY66" s="14">
        <f t="shared" si="61"/>
        <v>1.5</v>
      </c>
      <c r="BZ66" s="14">
        <f t="shared" si="61"/>
        <v>0</v>
      </c>
      <c r="CA66" s="14">
        <f t="shared" ref="CA66:DC66" si="62">SUM(CA13:CA65)</f>
        <v>8.5</v>
      </c>
      <c r="CB66" s="14">
        <f t="shared" si="62"/>
        <v>0</v>
      </c>
      <c r="CC66" s="14">
        <f t="shared" si="62"/>
        <v>0.5</v>
      </c>
      <c r="CD66" s="14">
        <f t="shared" si="62"/>
        <v>0</v>
      </c>
      <c r="CE66" s="14">
        <f t="shared" si="62"/>
        <v>0</v>
      </c>
      <c r="CF66" s="14">
        <f t="shared" si="62"/>
        <v>0</v>
      </c>
      <c r="CG66" s="14">
        <f t="shared" si="62"/>
        <v>0</v>
      </c>
      <c r="CH66" s="14">
        <f t="shared" si="62"/>
        <v>0</v>
      </c>
      <c r="CI66" s="14">
        <f t="shared" si="62"/>
        <v>0</v>
      </c>
      <c r="CJ66" s="14">
        <f t="shared" si="62"/>
        <v>0</v>
      </c>
      <c r="CK66" s="14">
        <f t="shared" si="62"/>
        <v>0</v>
      </c>
      <c r="CL66" s="14">
        <f t="shared" si="62"/>
        <v>0</v>
      </c>
      <c r="CM66" s="14">
        <f t="shared" si="62"/>
        <v>2</v>
      </c>
      <c r="CN66" s="14">
        <f t="shared" si="62"/>
        <v>2.5</v>
      </c>
      <c r="CO66" s="14">
        <f t="shared" si="62"/>
        <v>8</v>
      </c>
      <c r="CP66" s="14">
        <f t="shared" si="62"/>
        <v>7</v>
      </c>
      <c r="CQ66" s="14">
        <f t="shared" si="62"/>
        <v>0</v>
      </c>
      <c r="CR66" s="14">
        <f t="shared" si="62"/>
        <v>0</v>
      </c>
      <c r="CS66" s="14">
        <f t="shared" si="62"/>
        <v>0</v>
      </c>
      <c r="CT66" s="14">
        <f t="shared" si="62"/>
        <v>0</v>
      </c>
      <c r="CU66" s="14">
        <f t="shared" si="62"/>
        <v>0</v>
      </c>
      <c r="CV66" s="14">
        <f t="shared" si="62"/>
        <v>3.5</v>
      </c>
      <c r="CW66" s="14">
        <f t="shared" si="62"/>
        <v>0</v>
      </c>
      <c r="CX66" s="14">
        <f t="shared" si="62"/>
        <v>0</v>
      </c>
      <c r="CY66" s="14">
        <f t="shared" si="62"/>
        <v>0</v>
      </c>
      <c r="CZ66" s="14">
        <f t="shared" si="62"/>
        <v>0</v>
      </c>
      <c r="DA66" s="14">
        <f t="shared" si="62"/>
        <v>0</v>
      </c>
      <c r="DB66" s="14">
        <f t="shared" si="62"/>
        <v>0</v>
      </c>
      <c r="DC66" s="14">
        <f t="shared" si="62"/>
        <v>0</v>
      </c>
      <c r="DD66" s="14">
        <f t="shared" ref="DD66:DF66" si="63">SUM(DD13:DD65)</f>
        <v>0</v>
      </c>
      <c r="DE66" s="14">
        <f t="shared" si="63"/>
        <v>0</v>
      </c>
      <c r="DF66" s="14">
        <f t="shared" si="63"/>
        <v>0</v>
      </c>
      <c r="DG66" s="14">
        <f t="shared" ref="DG66:EB66" si="64">SUM(DG13:DG65)</f>
        <v>0</v>
      </c>
      <c r="DH66" s="14">
        <f t="shared" si="64"/>
        <v>0</v>
      </c>
      <c r="DI66" s="14">
        <f t="shared" si="64"/>
        <v>0</v>
      </c>
      <c r="DJ66" s="14">
        <f t="shared" si="64"/>
        <v>0</v>
      </c>
      <c r="DK66" s="14">
        <f t="shared" si="64"/>
        <v>0</v>
      </c>
      <c r="DL66" s="14">
        <f t="shared" si="64"/>
        <v>0</v>
      </c>
      <c r="DM66" s="14">
        <f t="shared" si="64"/>
        <v>0</v>
      </c>
      <c r="DN66" s="14">
        <f t="shared" si="64"/>
        <v>0</v>
      </c>
      <c r="DO66" s="14">
        <f t="shared" si="64"/>
        <v>0</v>
      </c>
      <c r="DP66" s="14">
        <f t="shared" si="64"/>
        <v>0</v>
      </c>
      <c r="DQ66" s="14">
        <f t="shared" si="64"/>
        <v>0</v>
      </c>
      <c r="DR66" s="14">
        <f t="shared" si="64"/>
        <v>0</v>
      </c>
      <c r="DS66" s="14">
        <f t="shared" si="64"/>
        <v>0</v>
      </c>
      <c r="DT66" s="14">
        <f t="shared" si="64"/>
        <v>0</v>
      </c>
      <c r="DU66" s="14">
        <f t="shared" si="64"/>
        <v>0</v>
      </c>
      <c r="DV66" s="14">
        <f t="shared" si="64"/>
        <v>0</v>
      </c>
      <c r="DW66" s="14">
        <f t="shared" si="64"/>
        <v>0</v>
      </c>
      <c r="DX66" s="14">
        <f t="shared" si="64"/>
        <v>0</v>
      </c>
      <c r="DY66" s="14">
        <f t="shared" si="64"/>
        <v>0</v>
      </c>
      <c r="DZ66" s="14">
        <f t="shared" si="64"/>
        <v>0</v>
      </c>
      <c r="EA66" s="14">
        <f t="shared" si="64"/>
        <v>0</v>
      </c>
      <c r="EB66" s="14">
        <f t="shared" si="64"/>
        <v>0</v>
      </c>
      <c r="EC66" s="14">
        <f t="shared" ref="EC66:EF66" si="65">SUM(EC13:EC65)</f>
        <v>0</v>
      </c>
      <c r="ED66" s="14">
        <f t="shared" si="65"/>
        <v>0</v>
      </c>
      <c r="EE66" s="14">
        <f t="shared" si="65"/>
        <v>0</v>
      </c>
      <c r="EF66" s="14">
        <f t="shared" si="65"/>
        <v>0</v>
      </c>
      <c r="EG66" s="14">
        <f t="shared" ref="EG66" si="66">SUM(EG13:EG65)</f>
        <v>0</v>
      </c>
      <c r="EH66" t="s">
        <v>29</v>
      </c>
    </row>
    <row r="67" spans="2:138" x14ac:dyDescent="0.2">
      <c r="O67" s="8">
        <v>6</v>
      </c>
      <c r="EH67" t="s">
        <v>29</v>
      </c>
    </row>
    <row r="68" spans="2:138" x14ac:dyDescent="0.2">
      <c r="E68" s="15"/>
      <c r="I68" s="8">
        <v>1.5</v>
      </c>
      <c r="EH68" t="s">
        <v>29</v>
      </c>
    </row>
    <row r="69" spans="2:138" x14ac:dyDescent="0.2">
      <c r="I69" s="8">
        <v>1</v>
      </c>
      <c r="EH69" t="s">
        <v>29</v>
      </c>
    </row>
    <row r="70" spans="2:138" x14ac:dyDescent="0.2">
      <c r="I70" s="8">
        <v>1</v>
      </c>
    </row>
    <row r="73" spans="2:138" x14ac:dyDescent="0.2">
      <c r="O73" s="8">
        <v>6</v>
      </c>
      <c r="P73" s="8">
        <v>6</v>
      </c>
      <c r="Q73" s="8">
        <v>7</v>
      </c>
    </row>
    <row r="74" spans="2:138" x14ac:dyDescent="0.2">
      <c r="O74" s="8">
        <v>10</v>
      </c>
      <c r="P74" s="8">
        <v>12</v>
      </c>
      <c r="Q74" s="8">
        <v>10</v>
      </c>
    </row>
    <row r="81" spans="15:137" x14ac:dyDescent="0.2">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row>
    <row r="84" spans="15:137" x14ac:dyDescent="0.2">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row>
    <row r="85" spans="15:137" x14ac:dyDescent="0.2">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row>
    <row r="86" spans="15:137" x14ac:dyDescent="0.2">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row>
    <row r="87" spans="15:137" x14ac:dyDescent="0.2">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row>
    <row r="88" spans="15:137" x14ac:dyDescent="0.2">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row>
    <row r="89" spans="15:137" x14ac:dyDescent="0.2">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row>
    <row r="90" spans="15:137" x14ac:dyDescent="0.2">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row>
    <row r="91" spans="15:137" x14ac:dyDescent="0.2">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row>
    <row r="93" spans="15:137" x14ac:dyDescent="0.2">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row>
    <row r="94" spans="15:137" x14ac:dyDescent="0.2">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row>
  </sheetData>
  <autoFilter ref="B12:EK14" xr:uid="{00000000-0009-0000-0000-000001000000}">
    <filterColumn colId="0" showButton="0"/>
  </autoFilter>
  <mergeCells count="1">
    <mergeCell ref="B12:C12"/>
  </mergeCells>
  <phoneticPr fontId="1"/>
  <conditionalFormatting sqref="O64:BN65 O11:BF12 O47:DC49 O26:DC27 O13:DC19 O41:DC44 O21:DC22 EC11:EF65">
    <cfRule type="expression" dxfId="173" priority="206">
      <formula>O$9="祝"</formula>
    </cfRule>
    <cfRule type="expression" dxfId="172" priority="207">
      <formula>O$12="日"</formula>
    </cfRule>
    <cfRule type="expression" dxfId="171" priority="208">
      <formula>O$12="土"</formula>
    </cfRule>
  </conditionalFormatting>
  <conditionalFormatting sqref="O11:BF11 EC11:EF11">
    <cfRule type="expression" dxfId="170" priority="205">
      <formula>O$11=TODAY()</formula>
    </cfRule>
  </conditionalFormatting>
  <conditionalFormatting sqref="O50:BN63">
    <cfRule type="expression" dxfId="169" priority="202">
      <formula>O$9="祝"</formula>
    </cfRule>
    <cfRule type="expression" dxfId="168" priority="203">
      <formula>O$12="日"</formula>
    </cfRule>
    <cfRule type="expression" dxfId="167" priority="204">
      <formula>O$12="土"</formula>
    </cfRule>
  </conditionalFormatting>
  <conditionalFormatting sqref="BO64:DC65">
    <cfRule type="expression" dxfId="166" priority="199">
      <formula>BO$9="祝"</formula>
    </cfRule>
    <cfRule type="expression" dxfId="165" priority="200">
      <formula>BO$12="日"</formula>
    </cfRule>
    <cfRule type="expression" dxfId="164" priority="201">
      <formula>BO$12="土"</formula>
    </cfRule>
  </conditionalFormatting>
  <conditionalFormatting sqref="BO50:DC63">
    <cfRule type="expression" dxfId="163" priority="195">
      <formula>BO$9="祝"</formula>
    </cfRule>
    <cfRule type="expression" dxfId="162" priority="196">
      <formula>BO$12="日"</formula>
    </cfRule>
    <cfRule type="expression" dxfId="161" priority="197">
      <formula>BO$12="土"</formula>
    </cfRule>
  </conditionalFormatting>
  <conditionalFormatting sqref="BG11:DB12">
    <cfRule type="expression" dxfId="160" priority="192">
      <formula>BG$9="祝"</formula>
    </cfRule>
    <cfRule type="expression" dxfId="159" priority="193">
      <formula>BG$12="日"</formula>
    </cfRule>
    <cfRule type="expression" dxfId="158" priority="194">
      <formula>BG$12="土"</formula>
    </cfRule>
  </conditionalFormatting>
  <conditionalFormatting sqref="BG11:DB11">
    <cfRule type="expression" dxfId="157" priority="191">
      <formula>BG$11=TODAY()</formula>
    </cfRule>
  </conditionalFormatting>
  <conditionalFormatting sqref="O45:DC45">
    <cfRule type="expression" dxfId="156" priority="187">
      <formula>O$9="祝"</formula>
    </cfRule>
    <cfRule type="expression" dxfId="155" priority="188">
      <formula>O$12="日"</formula>
    </cfRule>
    <cfRule type="expression" dxfId="154" priority="189">
      <formula>O$12="土"</formula>
    </cfRule>
  </conditionalFormatting>
  <conditionalFormatting sqref="O46:AM46 AP46:DC46">
    <cfRule type="expression" dxfId="153" priority="180">
      <formula>O$9="祝"</formula>
    </cfRule>
    <cfRule type="expression" dxfId="152" priority="181">
      <formula>O$12="日"</formula>
    </cfRule>
    <cfRule type="expression" dxfId="151" priority="182">
      <formula>O$12="土"</formula>
    </cfRule>
  </conditionalFormatting>
  <conditionalFormatting sqref="O25:DC25">
    <cfRule type="expression" dxfId="150" priority="169">
      <formula>O$9="祝"</formula>
    </cfRule>
    <cfRule type="expression" dxfId="149" priority="170">
      <formula>O$12="日"</formula>
    </cfRule>
    <cfRule type="expression" dxfId="148" priority="171">
      <formula>O$12="土"</formula>
    </cfRule>
  </conditionalFormatting>
  <conditionalFormatting sqref="O40:DC40">
    <cfRule type="expression" dxfId="147" priority="165">
      <formula>O$9="祝"</formula>
    </cfRule>
    <cfRule type="expression" dxfId="146" priority="166">
      <formula>O$12="日"</formula>
    </cfRule>
    <cfRule type="expression" dxfId="145" priority="167">
      <formula>O$12="土"</formula>
    </cfRule>
  </conditionalFormatting>
  <conditionalFormatting sqref="O28:DC38">
    <cfRule type="expression" dxfId="144" priority="161">
      <formula>O$9="祝"</formula>
    </cfRule>
    <cfRule type="expression" dxfId="143" priority="162">
      <formula>O$12="日"</formula>
    </cfRule>
    <cfRule type="expression" dxfId="142" priority="163">
      <formula>O$12="土"</formula>
    </cfRule>
  </conditionalFormatting>
  <conditionalFormatting sqref="AO46">
    <cfRule type="expression" dxfId="141" priority="148">
      <formula>AO$9="祝"</formula>
    </cfRule>
    <cfRule type="expression" dxfId="140" priority="149">
      <formula>AO$12="日"</formula>
    </cfRule>
    <cfRule type="expression" dxfId="139" priority="150">
      <formula>AO$12="土"</formula>
    </cfRule>
  </conditionalFormatting>
  <conditionalFormatting sqref="O23:DC23">
    <cfRule type="expression" dxfId="138" priority="145">
      <formula>O$9="祝"</formula>
    </cfRule>
    <cfRule type="expression" dxfId="137" priority="146">
      <formula>O$12="日"</formula>
    </cfRule>
    <cfRule type="expression" dxfId="136" priority="147">
      <formula>O$12="土"</formula>
    </cfRule>
  </conditionalFormatting>
  <conditionalFormatting sqref="AN46">
    <cfRule type="expression" dxfId="135" priority="141">
      <formula>AN$9="祝"</formula>
    </cfRule>
    <cfRule type="expression" dxfId="134" priority="142">
      <formula>AN$12="日"</formula>
    </cfRule>
    <cfRule type="expression" dxfId="133" priority="143">
      <formula>AN$12="土"</formula>
    </cfRule>
  </conditionalFormatting>
  <conditionalFormatting sqref="O20:DC20">
    <cfRule type="expression" dxfId="132" priority="138">
      <formula>O$9="祝"</formula>
    </cfRule>
    <cfRule type="expression" dxfId="131" priority="139">
      <formula>O$12="日"</formula>
    </cfRule>
    <cfRule type="expression" dxfId="130" priority="140">
      <formula>O$12="土"</formula>
    </cfRule>
  </conditionalFormatting>
  <conditionalFormatting sqref="O24:DC24">
    <cfRule type="expression" dxfId="129" priority="134">
      <formula>O$9="祝"</formula>
    </cfRule>
    <cfRule type="expression" dxfId="128" priority="135">
      <formula>O$12="日"</formula>
    </cfRule>
    <cfRule type="expression" dxfId="127" priority="136">
      <formula>O$12="土"</formula>
    </cfRule>
  </conditionalFormatting>
  <conditionalFormatting sqref="O39:DC39">
    <cfRule type="expression" dxfId="126" priority="129">
      <formula>O$9="祝"</formula>
    </cfRule>
    <cfRule type="expression" dxfId="125" priority="130">
      <formula>O$12="日"</formula>
    </cfRule>
    <cfRule type="expression" dxfId="124" priority="131">
      <formula>O$12="土"</formula>
    </cfRule>
  </conditionalFormatting>
  <conditionalFormatting sqref="I13:M65">
    <cfRule type="expression" dxfId="123" priority="120">
      <formula>$J13="対応中"</formula>
    </cfRule>
    <cfRule type="expression" dxfId="122" priority="190">
      <formula>$J13="完了"</formula>
    </cfRule>
  </conditionalFormatting>
  <conditionalFormatting sqref="DD64:DF65 DD21:DF22 DD41:DF44 DD13:DF19 DD26:DF27 DD47:DF49">
    <cfRule type="expression" dxfId="121" priority="117">
      <formula>DD$9="祝"</formula>
    </cfRule>
    <cfRule type="expression" dxfId="120" priority="118">
      <formula>DD$12="日"</formula>
    </cfRule>
    <cfRule type="expression" dxfId="119" priority="119">
      <formula>DD$12="土"</formula>
    </cfRule>
  </conditionalFormatting>
  <conditionalFormatting sqref="DD50:DF63">
    <cfRule type="expression" dxfId="118" priority="114">
      <formula>DD$9="祝"</formula>
    </cfRule>
    <cfRule type="expression" dxfId="117" priority="115">
      <formula>DD$12="日"</formula>
    </cfRule>
    <cfRule type="expression" dxfId="116" priority="116">
      <formula>DD$12="土"</formula>
    </cfRule>
  </conditionalFormatting>
  <conditionalFormatting sqref="DD45:DF45">
    <cfRule type="expression" dxfId="115" priority="107">
      <formula>DD$9="祝"</formula>
    </cfRule>
    <cfRule type="expression" dxfId="114" priority="108">
      <formula>DD$12="日"</formula>
    </cfRule>
    <cfRule type="expression" dxfId="113" priority="109">
      <formula>DD$12="土"</formula>
    </cfRule>
  </conditionalFormatting>
  <conditionalFormatting sqref="DD46:DF46">
    <cfRule type="expression" dxfId="112" priority="104">
      <formula>DD$9="祝"</formula>
    </cfRule>
    <cfRule type="expression" dxfId="111" priority="105">
      <formula>DD$12="日"</formula>
    </cfRule>
    <cfRule type="expression" dxfId="110" priority="106">
      <formula>DD$12="土"</formula>
    </cfRule>
  </conditionalFormatting>
  <conditionalFormatting sqref="DD25:DF25">
    <cfRule type="expression" dxfId="109" priority="101">
      <formula>DD$9="祝"</formula>
    </cfRule>
    <cfRule type="expression" dxfId="108" priority="102">
      <formula>DD$12="日"</formula>
    </cfRule>
    <cfRule type="expression" dxfId="107" priority="103">
      <formula>DD$12="土"</formula>
    </cfRule>
  </conditionalFormatting>
  <conditionalFormatting sqref="DD40:DF40">
    <cfRule type="expression" dxfId="106" priority="98">
      <formula>DD$9="祝"</formula>
    </cfRule>
    <cfRule type="expression" dxfId="105" priority="99">
      <formula>DD$12="日"</formula>
    </cfRule>
    <cfRule type="expression" dxfId="104" priority="100">
      <formula>DD$12="土"</formula>
    </cfRule>
  </conditionalFormatting>
  <conditionalFormatting sqref="DD28:DF38">
    <cfRule type="expression" dxfId="103" priority="95">
      <formula>DD$9="祝"</formula>
    </cfRule>
    <cfRule type="expression" dxfId="102" priority="96">
      <formula>DD$12="日"</formula>
    </cfRule>
    <cfRule type="expression" dxfId="101" priority="97">
      <formula>DD$12="土"</formula>
    </cfRule>
  </conditionalFormatting>
  <conditionalFormatting sqref="DD23:DF23">
    <cfRule type="expression" dxfId="100" priority="92">
      <formula>DD$9="祝"</formula>
    </cfRule>
    <cfRule type="expression" dxfId="99" priority="93">
      <formula>DD$12="日"</formula>
    </cfRule>
    <cfRule type="expression" dxfId="98" priority="94">
      <formula>DD$12="土"</formula>
    </cfRule>
  </conditionalFormatting>
  <conditionalFormatting sqref="DD20:DF20">
    <cfRule type="expression" dxfId="97" priority="89">
      <formula>DD$9="祝"</formula>
    </cfRule>
    <cfRule type="expression" dxfId="96" priority="90">
      <formula>DD$12="日"</formula>
    </cfRule>
    <cfRule type="expression" dxfId="95" priority="91">
      <formula>DD$12="土"</formula>
    </cfRule>
  </conditionalFormatting>
  <conditionalFormatting sqref="DD24:DF24">
    <cfRule type="expression" dxfId="94" priority="86">
      <formula>DD$9="祝"</formula>
    </cfRule>
    <cfRule type="expression" dxfId="93" priority="87">
      <formula>DD$12="日"</formula>
    </cfRule>
    <cfRule type="expression" dxfId="92" priority="88">
      <formula>DD$12="土"</formula>
    </cfRule>
  </conditionalFormatting>
  <conditionalFormatting sqref="DD39:DF39">
    <cfRule type="expression" dxfId="91" priority="83">
      <formula>DD$9="祝"</formula>
    </cfRule>
    <cfRule type="expression" dxfId="90" priority="84">
      <formula>DD$12="日"</formula>
    </cfRule>
    <cfRule type="expression" dxfId="89" priority="85">
      <formula>DD$12="土"</formula>
    </cfRule>
  </conditionalFormatting>
  <conditionalFormatting sqref="DC11:DF12">
    <cfRule type="expression" dxfId="88" priority="80">
      <formula>DC$9="祝"</formula>
    </cfRule>
    <cfRule type="expression" dxfId="87" priority="81">
      <formula>DC$12="日"</formula>
    </cfRule>
    <cfRule type="expression" dxfId="86" priority="82">
      <formula>DC$12="土"</formula>
    </cfRule>
  </conditionalFormatting>
  <conditionalFormatting sqref="DC11:DF11">
    <cfRule type="expression" dxfId="85" priority="79">
      <formula>DC$11=TODAY()</formula>
    </cfRule>
  </conditionalFormatting>
  <conditionalFormatting sqref="DG64:EB65 DG21:EB22 DG41:EB44 DG13:EB19 DG26:EB27 DG47:EB49">
    <cfRule type="expression" dxfId="84" priority="76">
      <formula>DG$9="祝"</formula>
    </cfRule>
    <cfRule type="expression" dxfId="83" priority="77">
      <formula>DG$12="日"</formula>
    </cfRule>
    <cfRule type="expression" dxfId="82" priority="78">
      <formula>DG$12="土"</formula>
    </cfRule>
  </conditionalFormatting>
  <conditionalFormatting sqref="DG50:EB63">
    <cfRule type="expression" dxfId="81" priority="73">
      <formula>DG$9="祝"</formula>
    </cfRule>
    <cfRule type="expression" dxfId="80" priority="74">
      <formula>DG$12="日"</formula>
    </cfRule>
    <cfRule type="expression" dxfId="79" priority="75">
      <formula>DG$12="土"</formula>
    </cfRule>
  </conditionalFormatting>
  <conditionalFormatting sqref="DG45:EB45">
    <cfRule type="expression" dxfId="78" priority="70">
      <formula>DG$9="祝"</formula>
    </cfRule>
    <cfRule type="expression" dxfId="77" priority="71">
      <formula>DG$12="日"</formula>
    </cfRule>
    <cfRule type="expression" dxfId="76" priority="72">
      <formula>DG$12="土"</formula>
    </cfRule>
  </conditionalFormatting>
  <conditionalFormatting sqref="DG46:EB46">
    <cfRule type="expression" dxfId="75" priority="67">
      <formula>DG$9="祝"</formula>
    </cfRule>
    <cfRule type="expression" dxfId="74" priority="68">
      <formula>DG$12="日"</formula>
    </cfRule>
    <cfRule type="expression" dxfId="73" priority="69">
      <formula>DG$12="土"</formula>
    </cfRule>
  </conditionalFormatting>
  <conditionalFormatting sqref="DG25:EB25">
    <cfRule type="expression" dxfId="72" priority="64">
      <formula>DG$9="祝"</formula>
    </cfRule>
    <cfRule type="expression" dxfId="71" priority="65">
      <formula>DG$12="日"</formula>
    </cfRule>
    <cfRule type="expression" dxfId="70" priority="66">
      <formula>DG$12="土"</formula>
    </cfRule>
  </conditionalFormatting>
  <conditionalFormatting sqref="DG40:EB40">
    <cfRule type="expression" dxfId="69" priority="61">
      <formula>DG$9="祝"</formula>
    </cfRule>
    <cfRule type="expression" dxfId="68" priority="62">
      <formula>DG$12="日"</formula>
    </cfRule>
    <cfRule type="expression" dxfId="67" priority="63">
      <formula>DG$12="土"</formula>
    </cfRule>
  </conditionalFormatting>
  <conditionalFormatting sqref="DG28:EB38">
    <cfRule type="expression" dxfId="66" priority="58">
      <formula>DG$9="祝"</formula>
    </cfRule>
    <cfRule type="expression" dxfId="65" priority="59">
      <formula>DG$12="日"</formula>
    </cfRule>
    <cfRule type="expression" dxfId="64" priority="60">
      <formula>DG$12="土"</formula>
    </cfRule>
  </conditionalFormatting>
  <conditionalFormatting sqref="DG23:EB23">
    <cfRule type="expression" dxfId="63" priority="55">
      <formula>DG$9="祝"</formula>
    </cfRule>
    <cfRule type="expression" dxfId="62" priority="56">
      <formula>DG$12="日"</formula>
    </cfRule>
    <cfRule type="expression" dxfId="61" priority="57">
      <formula>DG$12="土"</formula>
    </cfRule>
  </conditionalFormatting>
  <conditionalFormatting sqref="DG20:EB20">
    <cfRule type="expression" dxfId="60" priority="52">
      <formula>DG$9="祝"</formula>
    </cfRule>
    <cfRule type="expression" dxfId="59" priority="53">
      <formula>DG$12="日"</formula>
    </cfRule>
    <cfRule type="expression" dxfId="58" priority="54">
      <formula>DG$12="土"</formula>
    </cfRule>
  </conditionalFormatting>
  <conditionalFormatting sqref="DG24:EB24">
    <cfRule type="expression" dxfId="57" priority="49">
      <formula>DG$9="祝"</formula>
    </cfRule>
    <cfRule type="expression" dxfId="56" priority="50">
      <formula>DG$12="日"</formula>
    </cfRule>
    <cfRule type="expression" dxfId="55" priority="51">
      <formula>DG$12="土"</formula>
    </cfRule>
  </conditionalFormatting>
  <conditionalFormatting sqref="DG39:EB39">
    <cfRule type="expression" dxfId="54" priority="46">
      <formula>DG$9="祝"</formula>
    </cfRule>
    <cfRule type="expression" dxfId="53" priority="47">
      <formula>DG$12="日"</formula>
    </cfRule>
    <cfRule type="expression" dxfId="52" priority="48">
      <formula>DG$12="土"</formula>
    </cfRule>
  </conditionalFormatting>
  <conditionalFormatting sqref="DG11:EB12">
    <cfRule type="expression" dxfId="51" priority="43">
      <formula>DG$9="祝"</formula>
    </cfRule>
    <cfRule type="expression" dxfId="50" priority="44">
      <formula>DG$12="日"</formula>
    </cfRule>
    <cfRule type="expression" dxfId="49" priority="45">
      <formula>DG$12="土"</formula>
    </cfRule>
  </conditionalFormatting>
  <conditionalFormatting sqref="DG11:EB11">
    <cfRule type="expression" dxfId="48" priority="42">
      <formula>DG$11=TODAY()</formula>
    </cfRule>
  </conditionalFormatting>
  <conditionalFormatting sqref="EG11:EG65">
    <cfRule type="expression" dxfId="47" priority="2">
      <formula>EG$9="祝"</formula>
    </cfRule>
    <cfRule type="expression" dxfId="46" priority="3">
      <formula>EG$12="日"</formula>
    </cfRule>
    <cfRule type="expression" dxfId="45" priority="4">
      <formula>EG$12="土"</formula>
    </cfRule>
  </conditionalFormatting>
  <conditionalFormatting sqref="EG11">
    <cfRule type="expression" dxfId="44" priority="1">
      <formula>EG$11=TODAY()</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100-000000000000}">
          <x14:formula1>
            <xm:f>WBS_value!$B$4:$B$10</xm:f>
          </x14:formula1>
          <xm:sqref>J13:J16 J25:J27 J40:J65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B2:M56"/>
  <sheetViews>
    <sheetView zoomScale="85" zoomScaleNormal="85" workbookViewId="0">
      <pane xSplit="2" ySplit="7" topLeftCell="H19" activePane="bottomRight" state="frozen"/>
      <selection activeCell="D37" sqref="D37"/>
      <selection pane="topRight" activeCell="D37" sqref="D37"/>
      <selection pane="bottomLeft" activeCell="D37" sqref="D37"/>
      <selection pane="bottomRight" activeCell="K29" sqref="K29"/>
    </sheetView>
  </sheetViews>
  <sheetFormatPr defaultRowHeight="13" x14ac:dyDescent="0.2"/>
  <cols>
    <col min="1" max="1" width="16.453125" customWidth="1"/>
    <col min="2" max="2" width="6.90625" customWidth="1"/>
    <col min="3" max="3" width="44.453125" customWidth="1"/>
    <col min="4" max="4" width="10.453125" bestFit="1" customWidth="1"/>
    <col min="5" max="5" width="9.08984375" bestFit="1" customWidth="1"/>
    <col min="6" max="6" width="14.453125" customWidth="1"/>
    <col min="7" max="7" width="10.453125" bestFit="1" customWidth="1"/>
    <col min="8" max="8" width="14.26953125" bestFit="1" customWidth="1"/>
    <col min="9" max="9" width="11" bestFit="1" customWidth="1"/>
    <col min="10" max="10" width="17.6328125" style="16" bestFit="1" customWidth="1"/>
    <col min="11" max="11" width="59.6328125" customWidth="1"/>
    <col min="12" max="12" width="62.08984375" customWidth="1"/>
    <col min="13" max="13" width="61.7265625" customWidth="1"/>
  </cols>
  <sheetData>
    <row r="2" spans="2:13" x14ac:dyDescent="0.2">
      <c r="B2" s="6" t="s">
        <v>195</v>
      </c>
      <c r="C2" t="s">
        <v>196</v>
      </c>
    </row>
    <row r="3" spans="2:13" x14ac:dyDescent="0.2">
      <c r="B3" s="6"/>
      <c r="C3" t="s">
        <v>197</v>
      </c>
    </row>
    <row r="4" spans="2:13" x14ac:dyDescent="0.2">
      <c r="C4" t="s">
        <v>198</v>
      </c>
    </row>
    <row r="5" spans="2:13" x14ac:dyDescent="0.2">
      <c r="B5" s="6"/>
    </row>
    <row r="6" spans="2:13" x14ac:dyDescent="0.2">
      <c r="B6">
        <v>1</v>
      </c>
      <c r="C6">
        <f>B6+1</f>
        <v>2</v>
      </c>
      <c r="D6">
        <f t="shared" ref="D6:M6" si="0">C6+1</f>
        <v>3</v>
      </c>
      <c r="E6">
        <f t="shared" si="0"/>
        <v>4</v>
      </c>
      <c r="F6">
        <f t="shared" si="0"/>
        <v>5</v>
      </c>
      <c r="G6">
        <f t="shared" si="0"/>
        <v>6</v>
      </c>
      <c r="H6">
        <f t="shared" si="0"/>
        <v>7</v>
      </c>
      <c r="I6">
        <f t="shared" si="0"/>
        <v>8</v>
      </c>
      <c r="J6">
        <f t="shared" si="0"/>
        <v>9</v>
      </c>
      <c r="K6">
        <f t="shared" si="0"/>
        <v>10</v>
      </c>
      <c r="L6">
        <f t="shared" si="0"/>
        <v>11</v>
      </c>
      <c r="M6">
        <f t="shared" si="0"/>
        <v>12</v>
      </c>
    </row>
    <row r="7" spans="2:13" s="62" customFormat="1" ht="37.5" customHeight="1" x14ac:dyDescent="0.2">
      <c r="B7" s="59" t="s">
        <v>199</v>
      </c>
      <c r="C7" s="60" t="s">
        <v>43</v>
      </c>
      <c r="D7" s="60" t="s">
        <v>200</v>
      </c>
      <c r="E7" s="60" t="s">
        <v>174</v>
      </c>
      <c r="F7" s="60" t="s">
        <v>201</v>
      </c>
      <c r="G7" s="60" t="s">
        <v>202</v>
      </c>
      <c r="H7" s="60" t="s">
        <v>163</v>
      </c>
      <c r="I7" s="60" t="s">
        <v>203</v>
      </c>
      <c r="J7" s="61" t="s">
        <v>204</v>
      </c>
      <c r="K7" s="60" t="s">
        <v>205</v>
      </c>
      <c r="L7" s="60" t="s">
        <v>206</v>
      </c>
      <c r="M7" s="60" t="s">
        <v>207</v>
      </c>
    </row>
    <row r="8" spans="2:13" hidden="1" x14ac:dyDescent="0.2">
      <c r="B8" s="63">
        <v>1</v>
      </c>
      <c r="C8" s="18" t="s">
        <v>208</v>
      </c>
      <c r="D8" s="64">
        <v>43276</v>
      </c>
      <c r="E8" s="18" t="s">
        <v>209</v>
      </c>
      <c r="F8" s="63" t="s">
        <v>210</v>
      </c>
      <c r="G8" s="63" t="s">
        <v>210</v>
      </c>
      <c r="H8" s="63" t="s">
        <v>210</v>
      </c>
      <c r="I8" s="18"/>
      <c r="J8" s="18" t="s">
        <v>209</v>
      </c>
      <c r="K8" s="63" t="s">
        <v>211</v>
      </c>
      <c r="L8" s="63"/>
      <c r="M8" s="63"/>
    </row>
    <row r="9" spans="2:13" ht="69" hidden="1" customHeight="1" x14ac:dyDescent="0.2">
      <c r="B9" s="63">
        <v>2</v>
      </c>
      <c r="C9" s="18" t="s">
        <v>53</v>
      </c>
      <c r="D9" s="64">
        <v>43276</v>
      </c>
      <c r="E9" s="18" t="s">
        <v>212</v>
      </c>
      <c r="F9" s="63" t="s">
        <v>156</v>
      </c>
      <c r="G9" s="63"/>
      <c r="H9" s="63" t="s">
        <v>367</v>
      </c>
      <c r="I9" s="18" t="s">
        <v>129</v>
      </c>
      <c r="J9" s="18" t="s">
        <v>213</v>
      </c>
      <c r="K9" s="63" t="s">
        <v>214</v>
      </c>
      <c r="L9" s="18"/>
      <c r="M9" s="18"/>
    </row>
    <row r="10" spans="2:13" hidden="1" x14ac:dyDescent="0.2">
      <c r="B10" s="63">
        <v>3</v>
      </c>
      <c r="C10" s="18" t="s">
        <v>56</v>
      </c>
      <c r="D10" s="64">
        <v>43276</v>
      </c>
      <c r="E10" s="18" t="s">
        <v>209</v>
      </c>
      <c r="F10" s="63" t="s">
        <v>210</v>
      </c>
      <c r="G10" s="63" t="s">
        <v>210</v>
      </c>
      <c r="H10" s="63" t="s">
        <v>210</v>
      </c>
      <c r="I10" s="18"/>
      <c r="J10" s="18" t="s">
        <v>209</v>
      </c>
      <c r="K10" s="63" t="s">
        <v>211</v>
      </c>
      <c r="L10" s="18"/>
      <c r="M10" s="18"/>
    </row>
    <row r="11" spans="2:13" hidden="1" x14ac:dyDescent="0.2">
      <c r="B11" s="63">
        <v>4</v>
      </c>
      <c r="C11" s="18" t="s">
        <v>58</v>
      </c>
      <c r="D11" s="64">
        <v>43276</v>
      </c>
      <c r="E11" s="18" t="s">
        <v>209</v>
      </c>
      <c r="F11" s="63" t="s">
        <v>210</v>
      </c>
      <c r="G11" s="63" t="s">
        <v>210</v>
      </c>
      <c r="H11" s="63" t="s">
        <v>210</v>
      </c>
      <c r="I11" s="18"/>
      <c r="J11" s="18" t="s">
        <v>209</v>
      </c>
      <c r="K11" s="63" t="s">
        <v>211</v>
      </c>
      <c r="L11" s="18"/>
      <c r="M11" s="18"/>
    </row>
    <row r="12" spans="2:13" ht="26" hidden="1" x14ac:dyDescent="0.2">
      <c r="B12" s="63">
        <v>5</v>
      </c>
      <c r="C12" s="18" t="s">
        <v>59</v>
      </c>
      <c r="D12" s="64">
        <v>43276</v>
      </c>
      <c r="E12" s="18" t="s">
        <v>212</v>
      </c>
      <c r="F12" s="63" t="s">
        <v>190</v>
      </c>
      <c r="G12" s="65">
        <v>43278</v>
      </c>
      <c r="H12" s="65" t="s">
        <v>215</v>
      </c>
      <c r="I12" s="18" t="s">
        <v>128</v>
      </c>
      <c r="J12" s="18" t="s">
        <v>216</v>
      </c>
      <c r="K12" s="63" t="s">
        <v>217</v>
      </c>
      <c r="L12" s="18" t="s">
        <v>218</v>
      </c>
      <c r="M12" s="18"/>
    </row>
    <row r="13" spans="2:13" ht="156" hidden="1" x14ac:dyDescent="0.2">
      <c r="B13" s="63">
        <v>6</v>
      </c>
      <c r="C13" s="66" t="s">
        <v>59</v>
      </c>
      <c r="D13" s="64">
        <v>43276</v>
      </c>
      <c r="E13" s="18" t="s">
        <v>219</v>
      </c>
      <c r="F13" s="63" t="s">
        <v>190</v>
      </c>
      <c r="G13" s="65">
        <v>43278</v>
      </c>
      <c r="H13" s="65" t="s">
        <v>215</v>
      </c>
      <c r="I13" s="18" t="s">
        <v>128</v>
      </c>
      <c r="J13" s="18" t="s">
        <v>216</v>
      </c>
      <c r="K13" s="63" t="s">
        <v>220</v>
      </c>
      <c r="L13" s="67" t="s">
        <v>221</v>
      </c>
      <c r="M13" s="18"/>
    </row>
    <row r="14" spans="2:13" ht="104" hidden="1" x14ac:dyDescent="0.2">
      <c r="B14" s="63">
        <v>7</v>
      </c>
      <c r="C14" s="18" t="s">
        <v>62</v>
      </c>
      <c r="D14" s="64">
        <v>43276</v>
      </c>
      <c r="E14" s="18" t="s">
        <v>222</v>
      </c>
      <c r="F14" s="63" t="s">
        <v>189</v>
      </c>
      <c r="G14" s="63"/>
      <c r="H14" s="63" t="s">
        <v>367</v>
      </c>
      <c r="I14" s="18" t="s">
        <v>129</v>
      </c>
      <c r="J14" s="18" t="s">
        <v>213</v>
      </c>
      <c r="K14" s="68" t="s">
        <v>223</v>
      </c>
      <c r="L14" s="63" t="s">
        <v>369</v>
      </c>
      <c r="M14" s="18"/>
    </row>
    <row r="15" spans="2:13" ht="104" hidden="1" x14ac:dyDescent="0.2">
      <c r="B15" s="63">
        <v>8</v>
      </c>
      <c r="C15" s="18" t="s">
        <v>65</v>
      </c>
      <c r="D15" s="64">
        <v>43276</v>
      </c>
      <c r="E15" s="18" t="s">
        <v>224</v>
      </c>
      <c r="F15" s="63" t="s">
        <v>190</v>
      </c>
      <c r="G15" s="69">
        <v>43296</v>
      </c>
      <c r="H15" s="63" t="s">
        <v>225</v>
      </c>
      <c r="I15" s="18" t="s">
        <v>129</v>
      </c>
      <c r="J15" s="18" t="s">
        <v>213</v>
      </c>
      <c r="K15" s="63" t="s">
        <v>226</v>
      </c>
      <c r="L15" s="70" t="s">
        <v>227</v>
      </c>
      <c r="M15" s="18"/>
    </row>
    <row r="16" spans="2:13" hidden="1" x14ac:dyDescent="0.2">
      <c r="B16" s="63">
        <v>9</v>
      </c>
      <c r="C16" s="18" t="s">
        <v>68</v>
      </c>
      <c r="D16" s="64">
        <v>43276</v>
      </c>
      <c r="E16" s="18" t="s">
        <v>209</v>
      </c>
      <c r="F16" s="63" t="s">
        <v>210</v>
      </c>
      <c r="G16" s="63" t="s">
        <v>210</v>
      </c>
      <c r="H16" s="63" t="s">
        <v>210</v>
      </c>
      <c r="I16" s="18"/>
      <c r="J16" s="18" t="s">
        <v>209</v>
      </c>
      <c r="K16" s="63" t="s">
        <v>211</v>
      </c>
      <c r="L16" s="18"/>
      <c r="M16" s="18"/>
    </row>
    <row r="17" spans="2:13" hidden="1" x14ac:dyDescent="0.2">
      <c r="B17" s="63">
        <v>10</v>
      </c>
      <c r="C17" s="18" t="s">
        <v>70</v>
      </c>
      <c r="D17" s="64">
        <v>43276</v>
      </c>
      <c r="E17" s="18" t="s">
        <v>209</v>
      </c>
      <c r="F17" s="63" t="s">
        <v>210</v>
      </c>
      <c r="G17" s="63" t="s">
        <v>210</v>
      </c>
      <c r="H17" s="63" t="s">
        <v>210</v>
      </c>
      <c r="I17" s="18"/>
      <c r="J17" s="18" t="s">
        <v>209</v>
      </c>
      <c r="K17" s="18" t="s">
        <v>228</v>
      </c>
      <c r="L17" s="18"/>
      <c r="M17" s="18"/>
    </row>
    <row r="18" spans="2:13" hidden="1" x14ac:dyDescent="0.2">
      <c r="B18" s="63">
        <v>11</v>
      </c>
      <c r="C18" s="18" t="s">
        <v>71</v>
      </c>
      <c r="D18" s="64">
        <v>43276</v>
      </c>
      <c r="E18" s="18" t="s">
        <v>219</v>
      </c>
      <c r="F18" s="63" t="s">
        <v>190</v>
      </c>
      <c r="G18" s="65">
        <v>43278</v>
      </c>
      <c r="H18" s="65" t="s">
        <v>215</v>
      </c>
      <c r="I18" s="18" t="s">
        <v>128</v>
      </c>
      <c r="J18" s="18" t="s">
        <v>216</v>
      </c>
      <c r="K18" s="71" t="s">
        <v>229</v>
      </c>
      <c r="L18" s="18" t="s">
        <v>218</v>
      </c>
      <c r="M18" s="18"/>
    </row>
    <row r="19" spans="2:13" ht="91" x14ac:dyDescent="0.2">
      <c r="B19" s="63">
        <v>12</v>
      </c>
      <c r="C19" s="21" t="s">
        <v>73</v>
      </c>
      <c r="D19" s="64">
        <v>43276</v>
      </c>
      <c r="E19" s="21" t="s">
        <v>230</v>
      </c>
      <c r="F19" s="63" t="s">
        <v>189</v>
      </c>
      <c r="G19" s="63"/>
      <c r="H19" s="63" t="s">
        <v>366</v>
      </c>
      <c r="I19" s="18" t="s">
        <v>129</v>
      </c>
      <c r="J19" s="21" t="s">
        <v>213</v>
      </c>
      <c r="K19" s="72" t="s">
        <v>231</v>
      </c>
      <c r="L19" s="18"/>
      <c r="M19" s="18"/>
    </row>
    <row r="20" spans="2:13" ht="65" hidden="1" x14ac:dyDescent="0.2">
      <c r="B20" s="63">
        <v>13</v>
      </c>
      <c r="C20" s="21" t="s">
        <v>74</v>
      </c>
      <c r="D20" s="64">
        <v>43276</v>
      </c>
      <c r="E20" s="21" t="s">
        <v>230</v>
      </c>
      <c r="F20" s="63" t="s">
        <v>190</v>
      </c>
      <c r="G20" s="65">
        <v>43330</v>
      </c>
      <c r="H20" s="63" t="s">
        <v>225</v>
      </c>
      <c r="I20" s="18" t="s">
        <v>129</v>
      </c>
      <c r="J20" s="21" t="s">
        <v>213</v>
      </c>
      <c r="K20" s="63" t="s">
        <v>232</v>
      </c>
      <c r="L20" s="63" t="s">
        <v>276</v>
      </c>
      <c r="M20" s="18" t="s">
        <v>233</v>
      </c>
    </row>
    <row r="21" spans="2:13" ht="130" hidden="1" x14ac:dyDescent="0.2">
      <c r="B21" s="63">
        <v>14</v>
      </c>
      <c r="C21" s="21" t="s">
        <v>234</v>
      </c>
      <c r="D21" s="64">
        <v>43276</v>
      </c>
      <c r="E21" s="21" t="s">
        <v>222</v>
      </c>
      <c r="F21" s="63" t="s">
        <v>190</v>
      </c>
      <c r="G21" s="63"/>
      <c r="H21" s="63" t="s">
        <v>235</v>
      </c>
      <c r="I21" s="18" t="s">
        <v>129</v>
      </c>
      <c r="J21" s="21" t="s">
        <v>213</v>
      </c>
      <c r="K21" s="68" t="s">
        <v>236</v>
      </c>
      <c r="L21" s="63" t="s">
        <v>327</v>
      </c>
      <c r="M21" s="18"/>
    </row>
    <row r="22" spans="2:13" ht="78" hidden="1" x14ac:dyDescent="0.2">
      <c r="B22" s="63">
        <v>15</v>
      </c>
      <c r="C22" s="21" t="s">
        <v>234</v>
      </c>
      <c r="D22" s="64">
        <v>43276</v>
      </c>
      <c r="E22" s="21" t="s">
        <v>222</v>
      </c>
      <c r="F22" s="63" t="s">
        <v>190</v>
      </c>
      <c r="G22" s="65">
        <v>43290</v>
      </c>
      <c r="H22" s="63" t="s">
        <v>237</v>
      </c>
      <c r="I22" s="18" t="s">
        <v>129</v>
      </c>
      <c r="J22" s="73" t="s">
        <v>213</v>
      </c>
      <c r="K22" s="67" t="s">
        <v>238</v>
      </c>
      <c r="L22" s="63" t="s">
        <v>239</v>
      </c>
      <c r="M22" s="18"/>
    </row>
    <row r="23" spans="2:13" ht="165" hidden="1" customHeight="1" x14ac:dyDescent="0.2">
      <c r="B23" s="63">
        <v>16</v>
      </c>
      <c r="C23" s="21" t="s">
        <v>234</v>
      </c>
      <c r="D23" s="64">
        <v>43276</v>
      </c>
      <c r="E23" s="21" t="s">
        <v>222</v>
      </c>
      <c r="F23" s="63" t="s">
        <v>190</v>
      </c>
      <c r="G23" s="63"/>
      <c r="H23" s="63" t="s">
        <v>235</v>
      </c>
      <c r="I23" s="18" t="s">
        <v>129</v>
      </c>
      <c r="J23" s="21" t="s">
        <v>213</v>
      </c>
      <c r="K23" s="68" t="s">
        <v>240</v>
      </c>
      <c r="L23" s="63" t="s">
        <v>364</v>
      </c>
      <c r="M23" s="18"/>
    </row>
    <row r="24" spans="2:13" ht="240.75" hidden="1" customHeight="1" x14ac:dyDescent="0.2">
      <c r="B24" s="63">
        <v>17</v>
      </c>
      <c r="C24" s="21" t="s">
        <v>234</v>
      </c>
      <c r="D24" s="64">
        <v>43276</v>
      </c>
      <c r="E24" s="21" t="s">
        <v>230</v>
      </c>
      <c r="F24" s="63" t="s">
        <v>190</v>
      </c>
      <c r="G24" s="65">
        <v>43289</v>
      </c>
      <c r="H24" s="63" t="s">
        <v>241</v>
      </c>
      <c r="I24" s="18" t="s">
        <v>129</v>
      </c>
      <c r="J24" s="73" t="s">
        <v>213</v>
      </c>
      <c r="K24" s="63" t="s">
        <v>242</v>
      </c>
      <c r="L24" s="74" t="s">
        <v>243</v>
      </c>
      <c r="M24" s="18"/>
    </row>
    <row r="25" spans="2:13" ht="186.75" hidden="1" customHeight="1" x14ac:dyDescent="0.2">
      <c r="B25" s="63">
        <v>18</v>
      </c>
      <c r="C25" s="21" t="s">
        <v>234</v>
      </c>
      <c r="D25" s="64">
        <v>43276</v>
      </c>
      <c r="E25" s="21" t="s">
        <v>219</v>
      </c>
      <c r="F25" s="63" t="s">
        <v>190</v>
      </c>
      <c r="G25" s="65">
        <v>43282</v>
      </c>
      <c r="H25" s="65" t="s">
        <v>215</v>
      </c>
      <c r="I25" s="18" t="s">
        <v>128</v>
      </c>
      <c r="J25" s="73" t="s">
        <v>216</v>
      </c>
      <c r="K25" s="63" t="s">
        <v>244</v>
      </c>
      <c r="L25" s="75" t="s">
        <v>245</v>
      </c>
      <c r="M25" s="18"/>
    </row>
    <row r="26" spans="2:13" ht="104" hidden="1" x14ac:dyDescent="0.2">
      <c r="B26" s="63">
        <v>19</v>
      </c>
      <c r="C26" s="21" t="s">
        <v>234</v>
      </c>
      <c r="D26" s="64">
        <v>43276</v>
      </c>
      <c r="E26" s="21" t="s">
        <v>246</v>
      </c>
      <c r="F26" s="63" t="s">
        <v>169</v>
      </c>
      <c r="G26" s="63"/>
      <c r="H26" s="63" t="s">
        <v>173</v>
      </c>
      <c r="I26" s="18" t="s">
        <v>129</v>
      </c>
      <c r="J26" s="21" t="s">
        <v>247</v>
      </c>
      <c r="K26" s="63" t="s">
        <v>248</v>
      </c>
      <c r="L26" s="75"/>
      <c r="M26" s="18"/>
    </row>
    <row r="27" spans="2:13" ht="65" hidden="1" x14ac:dyDescent="0.2">
      <c r="B27" s="63">
        <v>20</v>
      </c>
      <c r="C27" s="21" t="s">
        <v>234</v>
      </c>
      <c r="D27" s="64">
        <v>43276</v>
      </c>
      <c r="E27" s="21" t="s">
        <v>184</v>
      </c>
      <c r="F27" s="63" t="s">
        <v>190</v>
      </c>
      <c r="G27" s="65">
        <v>43278</v>
      </c>
      <c r="H27" s="65" t="s">
        <v>215</v>
      </c>
      <c r="I27" s="18" t="s">
        <v>128</v>
      </c>
      <c r="J27" s="21" t="s">
        <v>216</v>
      </c>
      <c r="K27" s="63" t="s">
        <v>249</v>
      </c>
      <c r="L27" s="75" t="s">
        <v>250</v>
      </c>
      <c r="M27" s="18"/>
    </row>
    <row r="28" spans="2:13" ht="247" hidden="1" x14ac:dyDescent="0.2">
      <c r="B28" s="63">
        <v>21</v>
      </c>
      <c r="C28" s="21" t="s">
        <v>234</v>
      </c>
      <c r="D28" s="64">
        <v>43276</v>
      </c>
      <c r="E28" s="21" t="s">
        <v>246</v>
      </c>
      <c r="F28" s="63" t="s">
        <v>169</v>
      </c>
      <c r="G28" s="63"/>
      <c r="H28" s="63" t="s">
        <v>173</v>
      </c>
      <c r="I28" s="21"/>
      <c r="J28" s="21" t="s">
        <v>251</v>
      </c>
      <c r="K28" s="63" t="s">
        <v>277</v>
      </c>
      <c r="L28" s="75"/>
      <c r="M28" s="18"/>
    </row>
    <row r="29" spans="2:13" ht="65" x14ac:dyDescent="0.2">
      <c r="B29" s="63">
        <v>22</v>
      </c>
      <c r="C29" s="21" t="s">
        <v>73</v>
      </c>
      <c r="D29" s="64">
        <v>43276</v>
      </c>
      <c r="E29" s="21" t="s">
        <v>230</v>
      </c>
      <c r="F29" s="63" t="s">
        <v>189</v>
      </c>
      <c r="G29" s="63"/>
      <c r="H29" s="63" t="s">
        <v>366</v>
      </c>
      <c r="I29" s="18" t="s">
        <v>129</v>
      </c>
      <c r="J29" s="21" t="s">
        <v>213</v>
      </c>
      <c r="K29" s="72" t="s">
        <v>252</v>
      </c>
      <c r="L29" s="63" t="s">
        <v>372</v>
      </c>
      <c r="M29" s="18"/>
    </row>
    <row r="30" spans="2:13" ht="121.5" hidden="1" customHeight="1" x14ac:dyDescent="0.2">
      <c r="B30" s="63">
        <v>23</v>
      </c>
      <c r="C30" s="21" t="s">
        <v>234</v>
      </c>
      <c r="D30" s="76">
        <v>43278</v>
      </c>
      <c r="E30" s="21" t="s">
        <v>230</v>
      </c>
      <c r="F30" s="63" t="s">
        <v>190</v>
      </c>
      <c r="G30" s="65">
        <v>43281</v>
      </c>
      <c r="H30" s="63" t="s">
        <v>215</v>
      </c>
      <c r="I30" s="18" t="s">
        <v>128</v>
      </c>
      <c r="J30" s="21" t="s">
        <v>253</v>
      </c>
      <c r="K30" s="77" t="s">
        <v>254</v>
      </c>
      <c r="L30" s="75" t="s">
        <v>255</v>
      </c>
      <c r="M30" s="18"/>
    </row>
    <row r="31" spans="2:13" ht="121.5" hidden="1" customHeight="1" x14ac:dyDescent="0.2">
      <c r="B31" s="63">
        <v>24</v>
      </c>
      <c r="C31" s="21" t="s">
        <v>234</v>
      </c>
      <c r="D31" s="76">
        <v>43288</v>
      </c>
      <c r="E31" s="21" t="s">
        <v>246</v>
      </c>
      <c r="F31" s="63" t="s">
        <v>156</v>
      </c>
      <c r="G31" s="65"/>
      <c r="H31" s="63" t="s">
        <v>368</v>
      </c>
      <c r="I31" s="18" t="s">
        <v>128</v>
      </c>
      <c r="J31" s="73" t="s">
        <v>256</v>
      </c>
      <c r="K31" s="77" t="s">
        <v>257</v>
      </c>
      <c r="L31" s="75" t="s">
        <v>278</v>
      </c>
      <c r="M31" s="18"/>
    </row>
    <row r="32" spans="2:13" ht="121.5" hidden="1" customHeight="1" x14ac:dyDescent="0.2">
      <c r="B32" s="63">
        <v>25</v>
      </c>
      <c r="C32" s="21" t="s">
        <v>234</v>
      </c>
      <c r="D32" s="76">
        <v>43310</v>
      </c>
      <c r="E32" s="21" t="s">
        <v>260</v>
      </c>
      <c r="F32" s="63" t="s">
        <v>156</v>
      </c>
      <c r="G32" s="65"/>
      <c r="H32" s="63" t="s">
        <v>368</v>
      </c>
      <c r="I32" s="18" t="s">
        <v>128</v>
      </c>
      <c r="J32" s="73" t="s">
        <v>258</v>
      </c>
      <c r="K32" s="77" t="s">
        <v>259</v>
      </c>
      <c r="L32" s="75" t="s">
        <v>279</v>
      </c>
      <c r="M32" s="18"/>
    </row>
    <row r="33" spans="2:13" ht="26" hidden="1" x14ac:dyDescent="0.2">
      <c r="B33" s="63">
        <v>26</v>
      </c>
      <c r="C33" s="21" t="s">
        <v>234</v>
      </c>
      <c r="D33" s="76">
        <v>43329</v>
      </c>
      <c r="E33" s="21" t="s">
        <v>260</v>
      </c>
      <c r="F33" s="63" t="s">
        <v>156</v>
      </c>
      <c r="G33" s="65"/>
      <c r="H33" s="63" t="s">
        <v>367</v>
      </c>
      <c r="I33" s="18" t="s">
        <v>129</v>
      </c>
      <c r="J33" s="73" t="s">
        <v>261</v>
      </c>
      <c r="K33" s="77" t="s">
        <v>262</v>
      </c>
      <c r="L33" s="75"/>
      <c r="M33" s="18"/>
    </row>
    <row r="34" spans="2:13" ht="121.5" customHeight="1" x14ac:dyDescent="0.2">
      <c r="B34" s="63"/>
      <c r="C34" s="21"/>
      <c r="D34" s="76"/>
      <c r="E34" s="21"/>
      <c r="F34" s="63"/>
      <c r="G34" s="65"/>
      <c r="H34" s="63"/>
      <c r="I34" s="18"/>
      <c r="J34" s="73"/>
      <c r="K34" s="77"/>
      <c r="L34" s="75"/>
      <c r="M34" s="18"/>
    </row>
    <row r="35" spans="2:13" ht="121.5" customHeight="1" x14ac:dyDescent="0.2">
      <c r="B35" s="63"/>
      <c r="C35" s="21"/>
      <c r="D35" s="76"/>
      <c r="E35" s="21"/>
      <c r="F35" s="63"/>
      <c r="G35" s="65"/>
      <c r="H35" s="63"/>
      <c r="I35" s="18"/>
      <c r="J35" s="73"/>
      <c r="K35" s="77"/>
      <c r="L35" s="75"/>
      <c r="M35" s="18"/>
    </row>
    <row r="36" spans="2:13" ht="121.5" customHeight="1" x14ac:dyDescent="0.2">
      <c r="B36" s="63"/>
      <c r="C36" s="21"/>
      <c r="D36" s="76"/>
      <c r="E36" s="21"/>
      <c r="F36" s="63"/>
      <c r="G36" s="65"/>
      <c r="H36" s="63"/>
      <c r="I36" s="18"/>
      <c r="J36" s="73"/>
      <c r="K36" s="77"/>
      <c r="L36" s="75"/>
      <c r="M36" s="18"/>
    </row>
    <row r="37" spans="2:13" ht="121.5" customHeight="1" x14ac:dyDescent="0.2">
      <c r="B37" s="63"/>
      <c r="C37" s="21"/>
      <c r="D37" s="76"/>
      <c r="E37" s="21"/>
      <c r="F37" s="63"/>
      <c r="G37" s="65"/>
      <c r="H37" s="63"/>
      <c r="I37" s="18"/>
      <c r="J37" s="73"/>
      <c r="K37" s="77"/>
      <c r="L37" s="75"/>
      <c r="M37" s="18"/>
    </row>
    <row r="38" spans="2:13" x14ac:dyDescent="0.2">
      <c r="B38" s="63"/>
      <c r="C38" s="21"/>
      <c r="D38" s="18"/>
      <c r="E38" s="21"/>
      <c r="F38" s="21"/>
      <c r="G38" s="21"/>
      <c r="H38" s="21"/>
      <c r="I38" s="21"/>
      <c r="J38" s="73"/>
      <c r="K38" s="63"/>
      <c r="L38" s="18"/>
      <c r="M38" s="18"/>
    </row>
    <row r="44" spans="2:13" x14ac:dyDescent="0.2">
      <c r="C44" t="s">
        <v>263</v>
      </c>
    </row>
    <row r="45" spans="2:13" x14ac:dyDescent="0.2">
      <c r="D45" t="s">
        <v>30</v>
      </c>
    </row>
    <row r="46" spans="2:13" x14ac:dyDescent="0.2">
      <c r="C46" t="s">
        <v>264</v>
      </c>
      <c r="D46" s="15">
        <v>8</v>
      </c>
    </row>
    <row r="47" spans="2:13" x14ac:dyDescent="0.2">
      <c r="C47" t="s">
        <v>265</v>
      </c>
      <c r="D47" s="15">
        <v>4</v>
      </c>
    </row>
    <row r="48" spans="2:13" x14ac:dyDescent="0.2">
      <c r="C48" t="s">
        <v>264</v>
      </c>
      <c r="D48" s="15">
        <v>8</v>
      </c>
    </row>
    <row r="49" spans="3:4" x14ac:dyDescent="0.2">
      <c r="C49" t="s">
        <v>266</v>
      </c>
      <c r="D49" s="15">
        <v>3</v>
      </c>
    </row>
    <row r="50" spans="3:4" x14ac:dyDescent="0.2">
      <c r="C50" t="s">
        <v>125</v>
      </c>
      <c r="D50" s="15">
        <f>SUM(D46:D49)</f>
        <v>23</v>
      </c>
    </row>
    <row r="51" spans="3:4" x14ac:dyDescent="0.2">
      <c r="D51" s="15"/>
    </row>
    <row r="52" spans="3:4" x14ac:dyDescent="0.2">
      <c r="C52" t="s">
        <v>267</v>
      </c>
      <c r="D52" s="15">
        <v>1.3</v>
      </c>
    </row>
    <row r="53" spans="3:4" x14ac:dyDescent="0.2">
      <c r="D53" s="15"/>
    </row>
    <row r="54" spans="3:4" x14ac:dyDescent="0.2">
      <c r="C54" t="s">
        <v>268</v>
      </c>
      <c r="D54" s="15">
        <f>D50*D52</f>
        <v>29.900000000000002</v>
      </c>
    </row>
    <row r="55" spans="3:4" x14ac:dyDescent="0.2">
      <c r="C55" t="s">
        <v>269</v>
      </c>
      <c r="D55" s="15">
        <f>ROUND(D54/6,1)</f>
        <v>5</v>
      </c>
    </row>
    <row r="56" spans="3:4" x14ac:dyDescent="0.2">
      <c r="D56" s="15"/>
    </row>
  </sheetData>
  <autoFilter ref="B7:M33" xr:uid="{00000000-0009-0000-0000-000002000000}">
    <filterColumn colId="4">
      <filters>
        <filter val="対応中"/>
        <filter val="未着手"/>
      </filters>
    </filterColumn>
    <filterColumn colId="6">
      <filters>
        <filter val="～9月2週目"/>
      </filters>
    </filterColumn>
  </autoFilter>
  <phoneticPr fontId="1"/>
  <conditionalFormatting sqref="B38:C38 B8:C28 E29:F30 E8:F27 E38:G38 E28 J8:M30 H8:I28 J38:M38">
    <cfRule type="expression" dxfId="43" priority="49">
      <formula>$F8="完了"</formula>
    </cfRule>
  </conditionalFormatting>
  <conditionalFormatting sqref="G8:G28">
    <cfRule type="expression" dxfId="42" priority="48">
      <formula>$F8="完了"</formula>
    </cfRule>
  </conditionalFormatting>
  <conditionalFormatting sqref="H38">
    <cfRule type="expression" dxfId="41" priority="47">
      <formula>$F38="完了"</formula>
    </cfRule>
  </conditionalFormatting>
  <conditionalFormatting sqref="B29">
    <cfRule type="expression" dxfId="40" priority="46">
      <formula>$F29="完了"</formula>
    </cfRule>
  </conditionalFormatting>
  <conditionalFormatting sqref="G29">
    <cfRule type="expression" dxfId="39" priority="45">
      <formula>$F29="完了"</formula>
    </cfRule>
  </conditionalFormatting>
  <conditionalFormatting sqref="G30">
    <cfRule type="expression" dxfId="38" priority="38">
      <formula>$F30="完了"</formula>
    </cfRule>
  </conditionalFormatting>
  <conditionalFormatting sqref="C29">
    <cfRule type="expression" dxfId="37" priority="44">
      <formula>$F29="完了"</formula>
    </cfRule>
  </conditionalFormatting>
  <conditionalFormatting sqref="F28">
    <cfRule type="expression" dxfId="36" priority="42">
      <formula>$F28="完了"</formula>
    </cfRule>
  </conditionalFormatting>
  <conditionalFormatting sqref="I38">
    <cfRule type="expression" dxfId="35" priority="41">
      <formula>$F38="完了"</formula>
    </cfRule>
  </conditionalFormatting>
  <conditionalFormatting sqref="I29">
    <cfRule type="expression" dxfId="34" priority="40">
      <formula>$F29="完了"</formula>
    </cfRule>
  </conditionalFormatting>
  <conditionalFormatting sqref="B30">
    <cfRule type="expression" dxfId="33" priority="39">
      <formula>$F30="完了"</formula>
    </cfRule>
  </conditionalFormatting>
  <conditionalFormatting sqref="H30">
    <cfRule type="expression" dxfId="32" priority="37">
      <formula>$F30="完了"</formula>
    </cfRule>
  </conditionalFormatting>
  <conditionalFormatting sqref="I30">
    <cfRule type="expression" dxfId="31" priority="36">
      <formula>$F30="完了"</formula>
    </cfRule>
  </conditionalFormatting>
  <conditionalFormatting sqref="C30">
    <cfRule type="expression" dxfId="30" priority="35">
      <formula>$F30="完了"</formula>
    </cfRule>
  </conditionalFormatting>
  <conditionalFormatting sqref="D8:D30 D38">
    <cfRule type="expression" dxfId="29" priority="34">
      <formula>$F8="完了"</formula>
    </cfRule>
  </conditionalFormatting>
  <conditionalFormatting sqref="E31:F31 J31:M31">
    <cfRule type="expression" dxfId="28" priority="33">
      <formula>$F31="完了"</formula>
    </cfRule>
  </conditionalFormatting>
  <conditionalFormatting sqref="B31">
    <cfRule type="expression" dxfId="27" priority="32">
      <formula>$F31="完了"</formula>
    </cfRule>
  </conditionalFormatting>
  <conditionalFormatting sqref="G31">
    <cfRule type="expression" dxfId="26" priority="31">
      <formula>$F31="完了"</formula>
    </cfRule>
  </conditionalFormatting>
  <conditionalFormatting sqref="B33:B37">
    <cfRule type="expression" dxfId="25" priority="26">
      <formula>$F33="完了"</formula>
    </cfRule>
  </conditionalFormatting>
  <conditionalFormatting sqref="I31">
    <cfRule type="expression" dxfId="24" priority="29">
      <formula>$F31="完了"</formula>
    </cfRule>
  </conditionalFormatting>
  <conditionalFormatting sqref="D31">
    <cfRule type="expression" dxfId="23" priority="28">
      <formula>$F31="完了"</formula>
    </cfRule>
  </conditionalFormatting>
  <conditionalFormatting sqref="E34:F37 J34:M37 L33:M33">
    <cfRule type="expression" dxfId="22" priority="27">
      <formula>$F33="完了"</formula>
    </cfRule>
  </conditionalFormatting>
  <conditionalFormatting sqref="G34:G37">
    <cfRule type="expression" dxfId="21" priority="25">
      <formula>$F34="完了"</formula>
    </cfRule>
  </conditionalFormatting>
  <conditionalFormatting sqref="H34:H37">
    <cfRule type="expression" dxfId="20" priority="24">
      <formula>$F34="完了"</formula>
    </cfRule>
  </conditionalFormatting>
  <conditionalFormatting sqref="I34:I37">
    <cfRule type="expression" dxfId="19" priority="23">
      <formula>$F34="完了"</formula>
    </cfRule>
  </conditionalFormatting>
  <conditionalFormatting sqref="C34:C37">
    <cfRule type="expression" dxfId="18" priority="22">
      <formula>$F34="完了"</formula>
    </cfRule>
  </conditionalFormatting>
  <conditionalFormatting sqref="D34:D37">
    <cfRule type="expression" dxfId="17" priority="21">
      <formula>$F34="完了"</formula>
    </cfRule>
  </conditionalFormatting>
  <conditionalFormatting sqref="C31">
    <cfRule type="expression" dxfId="16" priority="20">
      <formula>$F31="完了"</formula>
    </cfRule>
  </conditionalFormatting>
  <conditionalFormatting sqref="E32:F32 J32:K32 M32">
    <cfRule type="expression" dxfId="15" priority="19">
      <formula>$F32="完了"</formula>
    </cfRule>
  </conditionalFormatting>
  <conditionalFormatting sqref="B32">
    <cfRule type="expression" dxfId="14" priority="18">
      <formula>$F32="完了"</formula>
    </cfRule>
  </conditionalFormatting>
  <conditionalFormatting sqref="G32">
    <cfRule type="expression" dxfId="13" priority="17">
      <formula>$F32="完了"</formula>
    </cfRule>
  </conditionalFormatting>
  <conditionalFormatting sqref="C32">
    <cfRule type="expression" dxfId="12" priority="13">
      <formula>$F32="完了"</formula>
    </cfRule>
  </conditionalFormatting>
  <conditionalFormatting sqref="I32">
    <cfRule type="expression" dxfId="11" priority="15">
      <formula>$F32="完了"</formula>
    </cfRule>
  </conditionalFormatting>
  <conditionalFormatting sqref="D32">
    <cfRule type="expression" dxfId="10" priority="14">
      <formula>$F32="完了"</formula>
    </cfRule>
  </conditionalFormatting>
  <conditionalFormatting sqref="E33:F33 J33:K33">
    <cfRule type="expression" dxfId="9" priority="12">
      <formula>$F33="完了"</formula>
    </cfRule>
  </conditionalFormatting>
  <conditionalFormatting sqref="G33">
    <cfRule type="expression" dxfId="8" priority="11">
      <formula>$F33="完了"</formula>
    </cfRule>
  </conditionalFormatting>
  <conditionalFormatting sqref="D33">
    <cfRule type="expression" dxfId="7" priority="8">
      <formula>$F33="完了"</formula>
    </cfRule>
  </conditionalFormatting>
  <conditionalFormatting sqref="I33">
    <cfRule type="expression" dxfId="6" priority="9">
      <formula>$F33="完了"</formula>
    </cfRule>
  </conditionalFormatting>
  <conditionalFormatting sqref="C33">
    <cfRule type="expression" dxfId="5" priority="7">
      <formula>$F33="完了"</formula>
    </cfRule>
  </conditionalFormatting>
  <conditionalFormatting sqref="L32">
    <cfRule type="expression" dxfId="4" priority="6">
      <formula>$F32="完了"</formula>
    </cfRule>
  </conditionalFormatting>
  <conditionalFormatting sqref="H29">
    <cfRule type="expression" dxfId="3" priority="5">
      <formula>$F29="完了"</formula>
    </cfRule>
  </conditionalFormatting>
  <conditionalFormatting sqref="H32">
    <cfRule type="expression" dxfId="2" priority="3">
      <formula>$F32="完了"</formula>
    </cfRule>
  </conditionalFormatting>
  <conditionalFormatting sqref="H33">
    <cfRule type="expression" dxfId="1" priority="2">
      <formula>$F33="完了"</formula>
    </cfRule>
  </conditionalFormatting>
  <conditionalFormatting sqref="H31">
    <cfRule type="expression" dxfId="0" priority="1">
      <formula>$F31="完了"</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200-000000000000}">
          <x14:formula1>
            <xm:f>else!$A$1:$A$7</xm:f>
          </x14:formula1>
          <xm:sqref>E8:E38 G38:H38</xm:sqref>
        </x14:dataValidation>
        <x14:dataValidation type="list" allowBlank="1" showInputMessage="1" showErrorMessage="1" xr:uid="{00000000-0002-0000-0200-000001000000}">
          <x14:formula1>
            <xm:f>WBS_value!$B$4:$B$10</xm:f>
          </x14:formula1>
          <xm:sqref>F8:F38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8"/>
  <sheetViews>
    <sheetView zoomScale="130" zoomScaleNormal="130" workbookViewId="0"/>
  </sheetViews>
  <sheetFormatPr defaultRowHeight="13" x14ac:dyDescent="0.2"/>
  <sheetData>
    <row r="1" spans="1:5" x14ac:dyDescent="0.2">
      <c r="A1" t="s">
        <v>300</v>
      </c>
    </row>
    <row r="2" spans="1:5" x14ac:dyDescent="0.2">
      <c r="B2" t="s">
        <v>301</v>
      </c>
    </row>
    <row r="3" spans="1:5" x14ac:dyDescent="0.2">
      <c r="B3" t="s">
        <v>302</v>
      </c>
    </row>
    <row r="5" spans="1:5" x14ac:dyDescent="0.2">
      <c r="B5" t="s">
        <v>303</v>
      </c>
    </row>
    <row r="6" spans="1:5" x14ac:dyDescent="0.2">
      <c r="B6" t="s">
        <v>304</v>
      </c>
    </row>
    <row r="7" spans="1:5" x14ac:dyDescent="0.2">
      <c r="B7" t="s">
        <v>305</v>
      </c>
    </row>
    <row r="8" spans="1:5" x14ac:dyDescent="0.2">
      <c r="B8" t="s">
        <v>306</v>
      </c>
    </row>
    <row r="9" spans="1:5" x14ac:dyDescent="0.2">
      <c r="B9" t="s">
        <v>307</v>
      </c>
    </row>
    <row r="11" spans="1:5" x14ac:dyDescent="0.2">
      <c r="A11" t="s">
        <v>281</v>
      </c>
      <c r="B11" t="s">
        <v>282</v>
      </c>
      <c r="C11" t="s">
        <v>283</v>
      </c>
    </row>
    <row r="12" spans="1:5" x14ac:dyDescent="0.2">
      <c r="B12" t="s">
        <v>284</v>
      </c>
    </row>
    <row r="13" spans="1:5" x14ac:dyDescent="0.2">
      <c r="B13" t="s">
        <v>285</v>
      </c>
    </row>
    <row r="14" spans="1:5" x14ac:dyDescent="0.2">
      <c r="B14" t="s">
        <v>286</v>
      </c>
    </row>
    <row r="16" spans="1:5" x14ac:dyDescent="0.2">
      <c r="A16" t="s">
        <v>287</v>
      </c>
      <c r="B16" t="s">
        <v>288</v>
      </c>
      <c r="E16" t="s">
        <v>293</v>
      </c>
    </row>
    <row r="17" spans="1:6" x14ac:dyDescent="0.2">
      <c r="B17" t="s">
        <v>289</v>
      </c>
      <c r="F17" t="s">
        <v>296</v>
      </c>
    </row>
    <row r="18" spans="1:6" x14ac:dyDescent="0.2">
      <c r="B18" t="s">
        <v>290</v>
      </c>
      <c r="F18" t="s">
        <v>297</v>
      </c>
    </row>
    <row r="19" spans="1:6" x14ac:dyDescent="0.2">
      <c r="F19" t="s">
        <v>298</v>
      </c>
    </row>
    <row r="20" spans="1:6" x14ac:dyDescent="0.2">
      <c r="F20" t="s">
        <v>299</v>
      </c>
    </row>
    <row r="22" spans="1:6" x14ac:dyDescent="0.2">
      <c r="B22" t="s">
        <v>291</v>
      </c>
      <c r="E22" t="s">
        <v>294</v>
      </c>
    </row>
    <row r="23" spans="1:6" x14ac:dyDescent="0.2">
      <c r="B23" t="s">
        <v>289</v>
      </c>
      <c r="E23" t="s">
        <v>289</v>
      </c>
      <c r="F23" t="s">
        <v>296</v>
      </c>
    </row>
    <row r="24" spans="1:6" x14ac:dyDescent="0.2">
      <c r="B24" t="s">
        <v>290</v>
      </c>
      <c r="E24" t="s">
        <v>290</v>
      </c>
      <c r="F24" t="s">
        <v>297</v>
      </c>
    </row>
    <row r="25" spans="1:6" x14ac:dyDescent="0.2">
      <c r="B25" t="s">
        <v>292</v>
      </c>
      <c r="E25" t="s">
        <v>295</v>
      </c>
    </row>
    <row r="26" spans="1:6" x14ac:dyDescent="0.2">
      <c r="B26" t="s">
        <v>289</v>
      </c>
      <c r="E26" t="s">
        <v>289</v>
      </c>
    </row>
    <row r="27" spans="1:6" x14ac:dyDescent="0.2">
      <c r="B27" t="s">
        <v>290</v>
      </c>
      <c r="E27" t="s">
        <v>290</v>
      </c>
    </row>
    <row r="29" spans="1:6" s="1" customFormat="1" x14ac:dyDescent="0.2">
      <c r="A29" s="80">
        <v>43331</v>
      </c>
    </row>
    <row r="30" spans="1:6" x14ac:dyDescent="0.2">
      <c r="B30" t="s">
        <v>308</v>
      </c>
    </row>
    <row r="31" spans="1:6" x14ac:dyDescent="0.2">
      <c r="B31" t="s">
        <v>309</v>
      </c>
    </row>
    <row r="32" spans="1:6" x14ac:dyDescent="0.2">
      <c r="B32" t="s">
        <v>310</v>
      </c>
    </row>
    <row r="33" spans="2:2" x14ac:dyDescent="0.2">
      <c r="B33" t="s">
        <v>311</v>
      </c>
    </row>
    <row r="34" spans="2:2" x14ac:dyDescent="0.2">
      <c r="B34" t="s">
        <v>312</v>
      </c>
    </row>
    <row r="35" spans="2:2" x14ac:dyDescent="0.2">
      <c r="B35" t="s">
        <v>313</v>
      </c>
    </row>
    <row r="36" spans="2:2" x14ac:dyDescent="0.2">
      <c r="B36" t="s">
        <v>310</v>
      </c>
    </row>
    <row r="37" spans="2:2" x14ac:dyDescent="0.2">
      <c r="B37" t="s">
        <v>314</v>
      </c>
    </row>
    <row r="39" spans="2:2" x14ac:dyDescent="0.2">
      <c r="B39" t="s">
        <v>315</v>
      </c>
    </row>
    <row r="40" spans="2:2" x14ac:dyDescent="0.2">
      <c r="B40" t="s">
        <v>316</v>
      </c>
    </row>
    <row r="41" spans="2:2" x14ac:dyDescent="0.2">
      <c r="B41" t="s">
        <v>317</v>
      </c>
    </row>
    <row r="42" spans="2:2" x14ac:dyDescent="0.2">
      <c r="B42" t="s">
        <v>318</v>
      </c>
    </row>
    <row r="43" spans="2:2" x14ac:dyDescent="0.2">
      <c r="B43" t="s">
        <v>319</v>
      </c>
    </row>
    <row r="44" spans="2:2" x14ac:dyDescent="0.2">
      <c r="B44" t="s">
        <v>317</v>
      </c>
    </row>
    <row r="45" spans="2:2" x14ac:dyDescent="0.2">
      <c r="B45" t="s">
        <v>318</v>
      </c>
    </row>
    <row r="46" spans="2:2" x14ac:dyDescent="0.2">
      <c r="B46" t="s">
        <v>320</v>
      </c>
    </row>
    <row r="47" spans="2:2" x14ac:dyDescent="0.2">
      <c r="B47" t="s">
        <v>317</v>
      </c>
    </row>
    <row r="48" spans="2:2" x14ac:dyDescent="0.2">
      <c r="B48" t="s">
        <v>318</v>
      </c>
    </row>
    <row r="51" spans="2:2" x14ac:dyDescent="0.2">
      <c r="B51" t="s">
        <v>321</v>
      </c>
    </row>
    <row r="53" spans="2:2" x14ac:dyDescent="0.2">
      <c r="B53" t="s">
        <v>322</v>
      </c>
    </row>
    <row r="54" spans="2:2" x14ac:dyDescent="0.2">
      <c r="B54" t="s">
        <v>323</v>
      </c>
    </row>
    <row r="55" spans="2:2" x14ac:dyDescent="0.2">
      <c r="B55" t="s">
        <v>324</v>
      </c>
    </row>
    <row r="56" spans="2:2" x14ac:dyDescent="0.2">
      <c r="B56" t="s">
        <v>325</v>
      </c>
    </row>
    <row r="58" spans="2:2" x14ac:dyDescent="0.2">
      <c r="B58" t="s">
        <v>326</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A41"/>
  <sheetViews>
    <sheetView zoomScale="130" zoomScaleNormal="130" workbookViewId="0">
      <selection activeCell="G7" sqref="G7"/>
    </sheetView>
  </sheetViews>
  <sheetFormatPr defaultRowHeight="13" x14ac:dyDescent="0.2"/>
  <sheetData>
    <row r="2" spans="1:1" x14ac:dyDescent="0.2">
      <c r="A2" t="s">
        <v>328</v>
      </c>
    </row>
    <row r="3" spans="1:1" x14ac:dyDescent="0.2">
      <c r="A3" t="s">
        <v>329</v>
      </c>
    </row>
    <row r="4" spans="1:1" x14ac:dyDescent="0.2">
      <c r="A4" t="s">
        <v>330</v>
      </c>
    </row>
    <row r="5" spans="1:1" x14ac:dyDescent="0.2">
      <c r="A5" t="s">
        <v>365</v>
      </c>
    </row>
    <row r="6" spans="1:1" x14ac:dyDescent="0.2">
      <c r="A6" t="s">
        <v>331</v>
      </c>
    </row>
    <row r="7" spans="1:1" x14ac:dyDescent="0.2">
      <c r="A7" t="s">
        <v>332</v>
      </c>
    </row>
    <row r="8" spans="1:1" x14ac:dyDescent="0.2">
      <c r="A8" t="s">
        <v>333</v>
      </c>
    </row>
    <row r="9" spans="1:1" x14ac:dyDescent="0.2">
      <c r="A9" t="s">
        <v>334</v>
      </c>
    </row>
    <row r="10" spans="1:1" x14ac:dyDescent="0.2">
      <c r="A10" t="s">
        <v>335</v>
      </c>
    </row>
    <row r="11" spans="1:1" x14ac:dyDescent="0.2">
      <c r="A11" t="s">
        <v>336</v>
      </c>
    </row>
    <row r="12" spans="1:1" x14ac:dyDescent="0.2">
      <c r="A12" t="s">
        <v>337</v>
      </c>
    </row>
    <row r="13" spans="1:1" x14ac:dyDescent="0.2">
      <c r="A13" t="s">
        <v>338</v>
      </c>
    </row>
    <row r="14" spans="1:1" x14ac:dyDescent="0.2">
      <c r="A14" t="s">
        <v>339</v>
      </c>
    </row>
    <row r="15" spans="1:1" x14ac:dyDescent="0.2">
      <c r="A15" t="s">
        <v>340</v>
      </c>
    </row>
    <row r="16" spans="1:1" x14ac:dyDescent="0.2">
      <c r="A16" t="s">
        <v>341</v>
      </c>
    </row>
    <row r="17" spans="1:1" x14ac:dyDescent="0.2">
      <c r="A17" t="s">
        <v>342</v>
      </c>
    </row>
    <row r="18" spans="1:1" x14ac:dyDescent="0.2">
      <c r="A18" t="s">
        <v>343</v>
      </c>
    </row>
    <row r="19" spans="1:1" x14ac:dyDescent="0.2">
      <c r="A19" t="s">
        <v>344</v>
      </c>
    </row>
    <row r="21" spans="1:1" x14ac:dyDescent="0.2">
      <c r="A21" t="s">
        <v>345</v>
      </c>
    </row>
    <row r="22" spans="1:1" x14ac:dyDescent="0.2">
      <c r="A22" t="s">
        <v>346</v>
      </c>
    </row>
    <row r="23" spans="1:1" x14ac:dyDescent="0.2">
      <c r="A23" t="s">
        <v>347</v>
      </c>
    </row>
    <row r="24" spans="1:1" x14ac:dyDescent="0.2">
      <c r="A24" t="s">
        <v>348</v>
      </c>
    </row>
    <row r="25" spans="1:1" x14ac:dyDescent="0.2">
      <c r="A25" t="s">
        <v>349</v>
      </c>
    </row>
    <row r="26" spans="1:1" x14ac:dyDescent="0.2">
      <c r="A26" t="s">
        <v>331</v>
      </c>
    </row>
    <row r="27" spans="1:1" x14ac:dyDescent="0.2">
      <c r="A27" t="s">
        <v>350</v>
      </c>
    </row>
    <row r="28" spans="1:1" x14ac:dyDescent="0.2">
      <c r="A28" t="s">
        <v>351</v>
      </c>
    </row>
    <row r="29" spans="1:1" x14ac:dyDescent="0.2">
      <c r="A29" t="s">
        <v>352</v>
      </c>
    </row>
    <row r="30" spans="1:1" x14ac:dyDescent="0.2">
      <c r="A30" t="s">
        <v>353</v>
      </c>
    </row>
    <row r="31" spans="1:1" x14ac:dyDescent="0.2">
      <c r="A31" t="s">
        <v>354</v>
      </c>
    </row>
    <row r="32" spans="1:1" x14ac:dyDescent="0.2">
      <c r="A32" t="s">
        <v>355</v>
      </c>
    </row>
    <row r="33" spans="1:1" x14ac:dyDescent="0.2">
      <c r="A33" t="s">
        <v>356</v>
      </c>
    </row>
    <row r="34" spans="1:1" x14ac:dyDescent="0.2">
      <c r="A34" t="s">
        <v>357</v>
      </c>
    </row>
    <row r="35" spans="1:1" x14ac:dyDescent="0.2">
      <c r="A35" t="s">
        <v>358</v>
      </c>
    </row>
    <row r="36" spans="1:1" x14ac:dyDescent="0.2">
      <c r="A36" t="s">
        <v>359</v>
      </c>
    </row>
    <row r="37" spans="1:1" x14ac:dyDescent="0.2">
      <c r="A37" t="s">
        <v>332</v>
      </c>
    </row>
    <row r="38" spans="1:1" x14ac:dyDescent="0.2">
      <c r="A38" t="s">
        <v>360</v>
      </c>
    </row>
    <row r="39" spans="1:1" x14ac:dyDescent="0.2">
      <c r="A39" t="s">
        <v>361</v>
      </c>
    </row>
    <row r="40" spans="1:1" x14ac:dyDescent="0.2">
      <c r="A40" t="s">
        <v>362</v>
      </c>
    </row>
    <row r="41" spans="1:1" x14ac:dyDescent="0.2">
      <c r="A41" t="s">
        <v>363</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heetViews>
  <sheetFormatPr defaultRowHeight="13" x14ac:dyDescent="0.2"/>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7"/>
  <sheetViews>
    <sheetView zoomScale="130" zoomScaleNormal="130" workbookViewId="0"/>
  </sheetViews>
  <sheetFormatPr defaultRowHeight="13" x14ac:dyDescent="0.2"/>
  <sheetData>
    <row r="1" spans="1:1" x14ac:dyDescent="0.2">
      <c r="A1" t="s">
        <v>174</v>
      </c>
    </row>
    <row r="2" spans="1:1" x14ac:dyDescent="0.2">
      <c r="A2" t="s">
        <v>270</v>
      </c>
    </row>
    <row r="3" spans="1:1" x14ac:dyDescent="0.2">
      <c r="A3" t="s">
        <v>271</v>
      </c>
    </row>
    <row r="4" spans="1:1" x14ac:dyDescent="0.2">
      <c r="A4" t="s">
        <v>272</v>
      </c>
    </row>
    <row r="5" spans="1:1" x14ac:dyDescent="0.2">
      <c r="A5" t="s">
        <v>273</v>
      </c>
    </row>
    <row r="6" spans="1:1" x14ac:dyDescent="0.2">
      <c r="A6" t="s">
        <v>274</v>
      </c>
    </row>
    <row r="7" spans="1:1" x14ac:dyDescent="0.2">
      <c r="A7" t="s">
        <v>275</v>
      </c>
    </row>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4:B10"/>
  <sheetViews>
    <sheetView workbookViewId="0">
      <selection activeCell="B9" sqref="B9"/>
    </sheetView>
  </sheetViews>
  <sheetFormatPr defaultRowHeight="13" x14ac:dyDescent="0.2"/>
  <sheetData>
    <row r="4" spans="2:2" x14ac:dyDescent="0.2">
      <c r="B4" s="53" t="s">
        <v>156</v>
      </c>
    </row>
    <row r="5" spans="2:2" x14ac:dyDescent="0.2">
      <c r="B5" s="54" t="s">
        <v>189</v>
      </c>
    </row>
    <row r="6" spans="2:2" x14ac:dyDescent="0.2">
      <c r="B6" s="54" t="s">
        <v>190</v>
      </c>
    </row>
    <row r="7" spans="2:2" x14ac:dyDescent="0.2">
      <c r="B7" s="54" t="s">
        <v>169</v>
      </c>
    </row>
    <row r="8" spans="2:2" x14ac:dyDescent="0.2">
      <c r="B8" s="54" t="s">
        <v>280</v>
      </c>
    </row>
    <row r="9" spans="2:2" x14ac:dyDescent="0.2">
      <c r="B9" s="54" t="s">
        <v>191</v>
      </c>
    </row>
    <row r="10" spans="2:2" x14ac:dyDescent="0.2">
      <c r="B10" s="55"/>
    </row>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40"/>
  <sheetViews>
    <sheetView zoomScale="85" zoomScaleNormal="85" workbookViewId="0"/>
  </sheetViews>
  <sheetFormatPr defaultRowHeight="13" x14ac:dyDescent="0.2"/>
  <cols>
    <col min="1" max="1" width="24.7265625" customWidth="1"/>
    <col min="2" max="2" width="45.453125" customWidth="1"/>
    <col min="3" max="3" width="52.36328125" style="16" customWidth="1"/>
    <col min="4" max="4" width="77.26953125" customWidth="1"/>
    <col min="5" max="5" width="36" customWidth="1"/>
    <col min="6" max="6" width="51.453125" customWidth="1"/>
  </cols>
  <sheetData>
    <row r="1" spans="1:6" x14ac:dyDescent="0.2">
      <c r="D1" t="s">
        <v>31</v>
      </c>
      <c r="F1" t="s">
        <v>31</v>
      </c>
    </row>
    <row r="2" spans="1:6" x14ac:dyDescent="0.2">
      <c r="A2" t="s">
        <v>32</v>
      </c>
    </row>
    <row r="3" spans="1:6" x14ac:dyDescent="0.2">
      <c r="B3" t="s">
        <v>33</v>
      </c>
    </row>
    <row r="5" spans="1:6" x14ac:dyDescent="0.2">
      <c r="B5" t="s">
        <v>34</v>
      </c>
    </row>
    <row r="6" spans="1:6" x14ac:dyDescent="0.2">
      <c r="B6" s="6" t="s">
        <v>35</v>
      </c>
    </row>
    <row r="7" spans="1:6" x14ac:dyDescent="0.2">
      <c r="B7" s="6" t="s">
        <v>36</v>
      </c>
    </row>
    <row r="8" spans="1:6" x14ac:dyDescent="0.2">
      <c r="B8" t="s">
        <v>37</v>
      </c>
    </row>
    <row r="10" spans="1:6" x14ac:dyDescent="0.2">
      <c r="B10" t="s">
        <v>38</v>
      </c>
    </row>
    <row r="13" spans="1:6" x14ac:dyDescent="0.2">
      <c r="D13" t="s">
        <v>39</v>
      </c>
    </row>
    <row r="14" spans="1:6" x14ac:dyDescent="0.2">
      <c r="D14" t="s">
        <v>40</v>
      </c>
    </row>
    <row r="15" spans="1:6" x14ac:dyDescent="0.2">
      <c r="D15" t="s">
        <v>41</v>
      </c>
    </row>
    <row r="16" spans="1:6" x14ac:dyDescent="0.2">
      <c r="D16" t="s">
        <v>42</v>
      </c>
    </row>
    <row r="17" spans="1:6" x14ac:dyDescent="0.2">
      <c r="B17" s="6" t="s">
        <v>43</v>
      </c>
      <c r="C17" s="17" t="s">
        <v>44</v>
      </c>
    </row>
    <row r="18" spans="1:6" x14ac:dyDescent="0.2">
      <c r="A18" t="s">
        <v>45</v>
      </c>
      <c r="B18" s="18" t="s">
        <v>46</v>
      </c>
      <c r="C18" s="19" t="s">
        <v>47</v>
      </c>
      <c r="D18" t="s">
        <v>48</v>
      </c>
    </row>
    <row r="19" spans="1:6" ht="165" customHeight="1" x14ac:dyDescent="0.2">
      <c r="A19" t="s">
        <v>49</v>
      </c>
      <c r="B19" s="18" t="s">
        <v>50</v>
      </c>
      <c r="C19" s="19" t="s">
        <v>51</v>
      </c>
      <c r="D19" s="16" t="s">
        <v>121</v>
      </c>
      <c r="E19" t="s">
        <v>52</v>
      </c>
      <c r="F19" s="16"/>
    </row>
    <row r="20" spans="1:6" ht="40.5" customHeight="1" x14ac:dyDescent="0.2">
      <c r="B20" s="18" t="s">
        <v>53</v>
      </c>
      <c r="C20" s="19" t="s">
        <v>54</v>
      </c>
      <c r="D20" s="16" t="s">
        <v>55</v>
      </c>
      <c r="E20" t="s">
        <v>52</v>
      </c>
      <c r="F20" s="16"/>
    </row>
    <row r="21" spans="1:6" x14ac:dyDescent="0.2">
      <c r="B21" s="18" t="s">
        <v>56</v>
      </c>
      <c r="C21" s="19"/>
      <c r="D21" t="s">
        <v>57</v>
      </c>
      <c r="E21" t="s">
        <v>52</v>
      </c>
    </row>
    <row r="22" spans="1:6" x14ac:dyDescent="0.2">
      <c r="B22" s="18" t="s">
        <v>58</v>
      </c>
      <c r="C22" s="19"/>
      <c r="D22" t="s">
        <v>57</v>
      </c>
      <c r="E22" t="s">
        <v>52</v>
      </c>
    </row>
    <row r="23" spans="1:6" x14ac:dyDescent="0.2">
      <c r="B23" s="18" t="s">
        <v>59</v>
      </c>
      <c r="C23" s="19" t="s">
        <v>60</v>
      </c>
      <c r="D23" t="s">
        <v>61</v>
      </c>
      <c r="E23" t="s">
        <v>52</v>
      </c>
    </row>
    <row r="24" spans="1:6" ht="52" x14ac:dyDescent="0.2">
      <c r="B24" s="18" t="s">
        <v>62</v>
      </c>
      <c r="C24" s="19" t="s">
        <v>63</v>
      </c>
      <c r="D24" s="16" t="s">
        <v>122</v>
      </c>
      <c r="E24" t="s">
        <v>52</v>
      </c>
      <c r="F24" s="16"/>
    </row>
    <row r="25" spans="1:6" x14ac:dyDescent="0.2">
      <c r="B25" s="18" t="s">
        <v>65</v>
      </c>
      <c r="C25" s="19"/>
      <c r="D25" t="s">
        <v>66</v>
      </c>
      <c r="E25" t="s">
        <v>67</v>
      </c>
    </row>
    <row r="26" spans="1:6" ht="39" x14ac:dyDescent="0.2">
      <c r="B26" s="18" t="s">
        <v>68</v>
      </c>
      <c r="C26" s="19" t="s">
        <v>69</v>
      </c>
      <c r="D26" s="16" t="s">
        <v>64</v>
      </c>
      <c r="E26" t="s">
        <v>52</v>
      </c>
      <c r="F26" s="16"/>
    </row>
    <row r="27" spans="1:6" x14ac:dyDescent="0.2">
      <c r="B27" s="18" t="s">
        <v>70</v>
      </c>
      <c r="C27" s="19"/>
      <c r="D27" t="s">
        <v>57</v>
      </c>
      <c r="E27" t="s">
        <v>52</v>
      </c>
    </row>
    <row r="28" spans="1:6" x14ac:dyDescent="0.2">
      <c r="B28" s="18" t="s">
        <v>71</v>
      </c>
      <c r="C28" s="19"/>
      <c r="E28" s="20" t="s">
        <v>72</v>
      </c>
    </row>
    <row r="29" spans="1:6" x14ac:dyDescent="0.2">
      <c r="B29" s="21" t="s">
        <v>73</v>
      </c>
      <c r="C29" s="19"/>
      <c r="D29" t="s">
        <v>57</v>
      </c>
      <c r="E29" t="s">
        <v>52</v>
      </c>
    </row>
    <row r="30" spans="1:6" x14ac:dyDescent="0.2">
      <c r="B30" s="21" t="s">
        <v>74</v>
      </c>
      <c r="C30" s="19" t="s">
        <v>75</v>
      </c>
      <c r="D30" s="16" t="s">
        <v>57</v>
      </c>
      <c r="E30" t="s">
        <v>52</v>
      </c>
      <c r="F30" s="16"/>
    </row>
    <row r="31" spans="1:6" x14ac:dyDescent="0.2">
      <c r="B31" s="21" t="s">
        <v>76</v>
      </c>
      <c r="C31" s="19"/>
      <c r="D31" t="s">
        <v>48</v>
      </c>
      <c r="E31" t="s">
        <v>77</v>
      </c>
    </row>
    <row r="32" spans="1:6" x14ac:dyDescent="0.2">
      <c r="B32" s="22"/>
    </row>
    <row r="33" spans="1:2" x14ac:dyDescent="0.2">
      <c r="B33" s="6"/>
    </row>
    <row r="34" spans="1:2" x14ac:dyDescent="0.2">
      <c r="B34" s="6"/>
    </row>
    <row r="35" spans="1:2" x14ac:dyDescent="0.2">
      <c r="A35" s="6" t="s">
        <v>44</v>
      </c>
    </row>
    <row r="36" spans="1:2" x14ac:dyDescent="0.2">
      <c r="A36" s="6" t="s">
        <v>75</v>
      </c>
      <c r="B36" t="s">
        <v>78</v>
      </c>
    </row>
    <row r="37" spans="1:2" s="16" customFormat="1" x14ac:dyDescent="0.2">
      <c r="A37" s="6" t="s">
        <v>79</v>
      </c>
      <c r="B37" t="s">
        <v>80</v>
      </c>
    </row>
    <row r="38" spans="1:2" s="16" customFormat="1" x14ac:dyDescent="0.2">
      <c r="A38" s="6" t="s">
        <v>81</v>
      </c>
      <c r="B38" t="s">
        <v>82</v>
      </c>
    </row>
    <row r="39" spans="1:2" s="16" customFormat="1" x14ac:dyDescent="0.2">
      <c r="A39" s="6" t="s">
        <v>83</v>
      </c>
      <c r="B39" t="s">
        <v>84</v>
      </c>
    </row>
    <row r="40" spans="1:2" s="16" customFormat="1" x14ac:dyDescent="0.2">
      <c r="A40" s="6"/>
      <c r="B40"/>
    </row>
  </sheetData>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memo</vt:lpstr>
      <vt:lpstr>WBS</vt:lpstr>
      <vt:lpstr>課題整理_0609</vt:lpstr>
      <vt:lpstr>No14</vt:lpstr>
      <vt:lpstr>No16</vt:lpstr>
      <vt:lpstr>wk⇒</vt:lpstr>
      <vt:lpstr>else</vt:lpstr>
      <vt:lpstr>WBS_value</vt:lpstr>
      <vt:lpstr>do0415補足</vt:lpstr>
      <vt:lpstr>do0609</vt:lpstr>
      <vt:lpstr>計画</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2018-06-24T16:14:10Z</dcterms:created>
  <dcterms:modified xsi:type="dcterms:W3CDTF">2018-08-25T10:34:38Z</dcterms:modified>
</cp:coreProperties>
</file>