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filterPrivacy="1" defaultThemeVersion="124226"/>
  <xr:revisionPtr revIDLastSave="0" documentId="13_ncr:1_{11354355-6866-4135-9D93-D4A418DE87C6}" xr6:coauthVersionLast="37" xr6:coauthVersionMax="37" xr10:uidLastSave="{00000000-0000-0000-0000-000000000000}"/>
  <bookViews>
    <workbookView xWindow="0" yWindow="0" windowWidth="18080" windowHeight="8180" activeTab="1" xr2:uid="{00000000-000D-0000-FFFF-FFFF00000000}"/>
  </bookViews>
  <sheets>
    <sheet name="memo" sheetId="17" r:id="rId1"/>
    <sheet name="WBS" sheetId="18" r:id="rId2"/>
    <sheet name="課題整理_0609" sheetId="21" r:id="rId3"/>
    <sheet name="No14" sheetId="24" r:id="rId4"/>
    <sheet name="No16" sheetId="27" r:id="rId5"/>
    <sheet name="wk⇒" sheetId="23" r:id="rId6"/>
    <sheet name="else" sheetId="22" r:id="rId7"/>
    <sheet name="WBS_value" sheetId="20" r:id="rId8"/>
    <sheet name="do0415補足" sheetId="9" r:id="rId9"/>
    <sheet name="do0609" sheetId="10" r:id="rId10"/>
    <sheet name="計画" sheetId="8" state="hidden" r:id="rId11"/>
  </sheets>
  <definedNames>
    <definedName name="_xlnm._FilterDatabase" localSheetId="1" hidden="1">WBS!$B$12:$FP$14</definedName>
    <definedName name="_xlnm._FilterDatabase" localSheetId="2" hidden="1">課題整理_0609!$B$7:$M$33</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43" i="18" l="1"/>
  <c r="M42" i="18"/>
  <c r="M41" i="18"/>
  <c r="M40" i="18"/>
  <c r="J31" i="18" l="1"/>
  <c r="FL70" i="18" l="1"/>
  <c r="FK70" i="18"/>
  <c r="FJ70" i="18"/>
  <c r="FI70" i="18"/>
  <c r="FH70" i="18"/>
  <c r="FG70" i="18"/>
  <c r="FF70" i="18"/>
  <c r="FE70" i="18"/>
  <c r="FD70" i="18"/>
  <c r="FC70" i="18"/>
  <c r="FB70" i="18"/>
  <c r="FA70" i="18"/>
  <c r="EZ70" i="18"/>
  <c r="EY70" i="18"/>
  <c r="EX70" i="18"/>
  <c r="EW70" i="18"/>
  <c r="EV70" i="18"/>
  <c r="EU70" i="18"/>
  <c r="ET70" i="18"/>
  <c r="ES70" i="18"/>
  <c r="ER70" i="18"/>
  <c r="EQ70" i="18"/>
  <c r="EP70" i="18"/>
  <c r="EO70" i="18"/>
  <c r="EN70" i="18"/>
  <c r="EM70" i="18"/>
  <c r="EL70" i="18"/>
  <c r="EK70" i="18"/>
  <c r="EJ70" i="18"/>
  <c r="EI70" i="18"/>
  <c r="EH70" i="18"/>
  <c r="E5" i="17" l="1"/>
  <c r="E4" i="17"/>
  <c r="E3" i="17"/>
  <c r="C9" i="17"/>
  <c r="EG70" i="18"/>
  <c r="EF70" i="18"/>
  <c r="EE70" i="18"/>
  <c r="ED70" i="18"/>
  <c r="EC70" i="18"/>
  <c r="EB70" i="18"/>
  <c r="EA70" i="18"/>
  <c r="DZ70" i="18"/>
  <c r="DY70" i="18"/>
  <c r="DX70" i="18"/>
  <c r="DW70" i="18"/>
  <c r="DV70" i="18"/>
  <c r="DU70" i="18"/>
  <c r="DT70" i="18"/>
  <c r="DS70" i="18"/>
  <c r="DR70" i="18"/>
  <c r="DQ70" i="18"/>
  <c r="DP70" i="18"/>
  <c r="DO70" i="18"/>
  <c r="DN70" i="18"/>
  <c r="DM70" i="18"/>
  <c r="DL70" i="18"/>
  <c r="DK70" i="18"/>
  <c r="DJ70" i="18"/>
  <c r="DI70" i="18"/>
  <c r="DH70" i="18"/>
  <c r="DG70" i="18"/>
  <c r="DF70" i="18"/>
  <c r="DE70" i="18"/>
  <c r="DD70" i="18"/>
  <c r="J39" i="18" l="1"/>
  <c r="J38" i="18"/>
  <c r="J37" i="18"/>
  <c r="J36" i="18"/>
  <c r="J35" i="18"/>
  <c r="J34" i="18"/>
  <c r="J33" i="18"/>
  <c r="J32" i="18"/>
  <c r="J30" i="18"/>
  <c r="J29" i="18"/>
  <c r="J28" i="18"/>
  <c r="J24" i="18"/>
  <c r="J23" i="18"/>
  <c r="J22" i="18"/>
  <c r="J21" i="18"/>
  <c r="J20" i="18"/>
  <c r="J19" i="18"/>
  <c r="J18" i="18"/>
  <c r="J17" i="18"/>
  <c r="C6" i="21"/>
  <c r="D6" i="21" s="1"/>
  <c r="E6" i="21" s="1"/>
  <c r="F6" i="21" s="1"/>
  <c r="G6" i="21" s="1"/>
  <c r="H6" i="21" s="1"/>
  <c r="I6" i="21" s="1"/>
  <c r="J6" i="21" s="1"/>
  <c r="K6" i="21" s="1"/>
  <c r="L6" i="21" s="1"/>
  <c r="M6" i="21" s="1"/>
  <c r="I39" i="18" l="1"/>
  <c r="I38" i="18"/>
  <c r="I37" i="18"/>
  <c r="I36" i="18"/>
  <c r="I35" i="18"/>
  <c r="I34" i="18"/>
  <c r="I33" i="18"/>
  <c r="I32" i="18"/>
  <c r="I31" i="18"/>
  <c r="I30" i="18"/>
  <c r="I29" i="18"/>
  <c r="I28" i="18"/>
  <c r="I24" i="18"/>
  <c r="I23" i="18"/>
  <c r="I22" i="18"/>
  <c r="I21" i="18"/>
  <c r="I20" i="18"/>
  <c r="I19" i="18"/>
  <c r="I18" i="18"/>
  <c r="I17" i="18"/>
  <c r="D50" i="21"/>
  <c r="D54" i="21" s="1"/>
  <c r="D55" i="21" s="1"/>
  <c r="BV32" i="18" l="1"/>
  <c r="M39" i="18" l="1"/>
  <c r="M24" i="18" l="1"/>
  <c r="M20" i="18" l="1"/>
  <c r="M23" i="18" l="1"/>
  <c r="M69" i="18" l="1"/>
  <c r="M68" i="18"/>
  <c r="M67" i="18"/>
  <c r="M66" i="18"/>
  <c r="M65" i="18"/>
  <c r="M64" i="18"/>
  <c r="M63" i="18"/>
  <c r="M62" i="18"/>
  <c r="M61" i="18"/>
  <c r="M60" i="18"/>
  <c r="M59" i="18"/>
  <c r="M58" i="18"/>
  <c r="M57" i="18"/>
  <c r="M56" i="18"/>
  <c r="M55" i="18"/>
  <c r="M54" i="18"/>
  <c r="M53" i="18"/>
  <c r="M52" i="18"/>
  <c r="M51" i="18"/>
  <c r="M50" i="18"/>
  <c r="M49" i="18"/>
  <c r="M48" i="18"/>
  <c r="M47" i="18"/>
  <c r="M46" i="18"/>
  <c r="M45" i="18"/>
  <c r="M44" i="18"/>
  <c r="M38" i="18"/>
  <c r="M37" i="18"/>
  <c r="M36" i="18"/>
  <c r="M35" i="18"/>
  <c r="M34" i="18"/>
  <c r="M33" i="18"/>
  <c r="M32" i="18"/>
  <c r="M31" i="18"/>
  <c r="M30" i="18"/>
  <c r="M29" i="18"/>
  <c r="M28" i="18"/>
  <c r="M27" i="18"/>
  <c r="M26" i="18"/>
  <c r="M25" i="18"/>
  <c r="M19" i="18"/>
  <c r="M22" i="18"/>
  <c r="M21" i="18"/>
  <c r="M18" i="18"/>
  <c r="M17" i="18"/>
  <c r="M16" i="18"/>
  <c r="Q70" i="18"/>
  <c r="M15" i="18"/>
  <c r="M14" i="18"/>
  <c r="M13" i="18"/>
  <c r="DC70" i="18" l="1"/>
  <c r="D9" i="17" s="1"/>
  <c r="E9" i="17" s="1"/>
  <c r="DB70" i="18"/>
  <c r="DA70" i="18"/>
  <c r="CZ70" i="18"/>
  <c r="CY70" i="18"/>
  <c r="CX70" i="18"/>
  <c r="CW70" i="18"/>
  <c r="CV70" i="18"/>
  <c r="CU70" i="18"/>
  <c r="CT70" i="18"/>
  <c r="CS70" i="18"/>
  <c r="CR70" i="18"/>
  <c r="CQ70" i="18"/>
  <c r="CP70" i="18"/>
  <c r="CO70" i="18"/>
  <c r="CN70" i="18"/>
  <c r="CM70" i="18"/>
  <c r="CL70" i="18"/>
  <c r="CK70" i="18"/>
  <c r="CJ70" i="18"/>
  <c r="CI70" i="18"/>
  <c r="CH70" i="18"/>
  <c r="CG70" i="18"/>
  <c r="CF70" i="18"/>
  <c r="CE70" i="18"/>
  <c r="CD70" i="18"/>
  <c r="CC70" i="18"/>
  <c r="CB70" i="18"/>
  <c r="CA70" i="18"/>
  <c r="BZ70" i="18"/>
  <c r="BY70" i="18"/>
  <c r="BX70" i="18"/>
  <c r="BW70" i="18"/>
  <c r="BV70" i="18"/>
  <c r="BU70" i="18"/>
  <c r="BT70" i="18"/>
  <c r="BS70" i="18"/>
  <c r="BR70" i="18"/>
  <c r="BQ70" i="18"/>
  <c r="BP70" i="18"/>
  <c r="BO70" i="18"/>
  <c r="BN70" i="18"/>
  <c r="BM70" i="18"/>
  <c r="BL70" i="18"/>
  <c r="BK70" i="18"/>
  <c r="BJ70" i="18"/>
  <c r="BI70" i="18"/>
  <c r="BH70" i="18"/>
  <c r="BG70" i="18"/>
  <c r="BF70" i="18"/>
  <c r="BE70" i="18"/>
  <c r="BD70" i="18"/>
  <c r="BC70" i="18"/>
  <c r="BB70" i="18"/>
  <c r="BA70" i="18"/>
  <c r="AZ70" i="18"/>
  <c r="AY70" i="18"/>
  <c r="AX70" i="18"/>
  <c r="AW70" i="18"/>
  <c r="AV70" i="18"/>
  <c r="AU70" i="18"/>
  <c r="AT70" i="18"/>
  <c r="AS70" i="18"/>
  <c r="AR70" i="18"/>
  <c r="AQ70" i="18"/>
  <c r="AP70" i="18"/>
  <c r="AO70" i="18"/>
  <c r="AN70" i="18"/>
  <c r="AM70" i="18"/>
  <c r="AL70" i="18"/>
  <c r="AK70" i="18"/>
  <c r="AJ70" i="18"/>
  <c r="AI70" i="18"/>
  <c r="AH70" i="18"/>
  <c r="AG70" i="18"/>
  <c r="AF70" i="18"/>
  <c r="AE70" i="18"/>
  <c r="AD70" i="18"/>
  <c r="AC70" i="18"/>
  <c r="AB70" i="18"/>
  <c r="AA70" i="18"/>
  <c r="Z70" i="18"/>
  <c r="Y70" i="18"/>
  <c r="X70" i="18"/>
  <c r="W70" i="18"/>
  <c r="V70" i="18"/>
  <c r="U70" i="18"/>
  <c r="T70" i="18"/>
  <c r="S70" i="18"/>
  <c r="R70" i="18"/>
  <c r="P70" i="18"/>
  <c r="O70" i="18"/>
  <c r="O11" i="18"/>
  <c r="O12" i="18" s="1"/>
  <c r="D7" i="17" l="1"/>
  <c r="E7" i="17" s="1"/>
  <c r="D6" i="17"/>
  <c r="E6" i="17" s="1"/>
  <c r="D8" i="17"/>
  <c r="C8" i="17"/>
  <c r="C7" i="17"/>
  <c r="C6" i="17"/>
  <c r="M70" i="18"/>
  <c r="P11" i="18"/>
  <c r="D10" i="17" l="1"/>
  <c r="E10" i="17" s="1"/>
  <c r="E8" i="17"/>
  <c r="C10" i="17"/>
  <c r="Q11" i="18"/>
  <c r="P12" i="18"/>
  <c r="R11" i="18" l="1"/>
  <c r="Q12" i="18"/>
  <c r="S11" i="18" l="1"/>
  <c r="R12" i="18"/>
  <c r="T11" i="18" l="1"/>
  <c r="S12" i="18"/>
  <c r="T12" i="18" l="1"/>
  <c r="U11" i="18"/>
  <c r="U12" i="18" l="1"/>
  <c r="V11" i="18"/>
  <c r="V12" i="18" l="1"/>
  <c r="W11" i="18"/>
  <c r="W12" i="18" l="1"/>
  <c r="X11" i="18"/>
  <c r="Y11" i="18" l="1"/>
  <c r="X12" i="18"/>
  <c r="Z11" i="18" l="1"/>
  <c r="Y12" i="18"/>
  <c r="AA11" i="18" l="1"/>
  <c r="Z12" i="18"/>
  <c r="AB11" i="18" l="1"/>
  <c r="AA12" i="18"/>
  <c r="AB12" i="18" l="1"/>
  <c r="AC11" i="18"/>
  <c r="AC12" i="18" l="1"/>
  <c r="AD11" i="18"/>
  <c r="AD12" i="18" l="1"/>
  <c r="AE11" i="18"/>
  <c r="AE12" i="18" l="1"/>
  <c r="AF11" i="18"/>
  <c r="AF12" i="18" l="1"/>
  <c r="AG11" i="18"/>
  <c r="AH11" i="18" l="1"/>
  <c r="AG12" i="18"/>
  <c r="AI11" i="18" l="1"/>
  <c r="AH12" i="18"/>
  <c r="AJ11" i="18" l="1"/>
  <c r="AI12" i="18"/>
  <c r="AJ12" i="18" l="1"/>
  <c r="AK11" i="18"/>
  <c r="AL11" i="18" l="1"/>
  <c r="AK12" i="18"/>
  <c r="AL12" i="18" l="1"/>
  <c r="AM11" i="18"/>
  <c r="AM12" i="18" l="1"/>
  <c r="AN11" i="18"/>
  <c r="AO11" i="18" l="1"/>
  <c r="AN12" i="18"/>
  <c r="AP11" i="18" l="1"/>
  <c r="AO12" i="18"/>
  <c r="AQ11" i="18" l="1"/>
  <c r="AP12" i="18"/>
  <c r="AR11" i="18" l="1"/>
  <c r="AQ12" i="18"/>
  <c r="AR12" i="18" l="1"/>
  <c r="AS11" i="18"/>
  <c r="AS12" i="18" l="1"/>
  <c r="AT11" i="18"/>
  <c r="AT12" i="18" l="1"/>
  <c r="AU11" i="18"/>
  <c r="AU12" i="18" l="1"/>
  <c r="AV11" i="18"/>
  <c r="AW11" i="18" l="1"/>
  <c r="AV12" i="18"/>
  <c r="AX11" i="18" l="1"/>
  <c r="AW12" i="18"/>
  <c r="AY11" i="18" l="1"/>
  <c r="AX12" i="18"/>
  <c r="AZ11" i="18" l="1"/>
  <c r="AY12" i="18"/>
  <c r="AZ12" i="18" l="1"/>
  <c r="BA11" i="18"/>
  <c r="BA12" i="18" l="1"/>
  <c r="BB11" i="18"/>
  <c r="BB12" i="18" l="1"/>
  <c r="BC11" i="18"/>
  <c r="BC12" i="18" l="1"/>
  <c r="BD11" i="18"/>
  <c r="BE11" i="18" l="1"/>
  <c r="BD12" i="18"/>
  <c r="BF11" i="18" l="1"/>
  <c r="BG11" i="18" s="1"/>
  <c r="BE12" i="18"/>
  <c r="BG12" i="18" l="1"/>
  <c r="BH11" i="18"/>
  <c r="BF12" i="18"/>
  <c r="BH12" i="18" l="1"/>
  <c r="BI11" i="18"/>
  <c r="BI12" i="18" l="1"/>
  <c r="BJ11" i="18"/>
  <c r="BK11" i="18" l="1"/>
  <c r="BJ12" i="18"/>
  <c r="BK12" i="18" l="1"/>
  <c r="BL11" i="18"/>
  <c r="BL12" i="18" l="1"/>
  <c r="BM11" i="18"/>
  <c r="BM12" i="18" l="1"/>
  <c r="BN11" i="18"/>
  <c r="BN12" i="18" l="1"/>
  <c r="BO11" i="18"/>
  <c r="BO12" i="18" l="1"/>
  <c r="BP11" i="18"/>
  <c r="BP12" i="18" l="1"/>
  <c r="BQ11" i="18"/>
  <c r="BR11" i="18" l="1"/>
  <c r="BQ12" i="18"/>
  <c r="BS11" i="18" l="1"/>
  <c r="BR12" i="18"/>
  <c r="BS12" i="18" l="1"/>
  <c r="BT11" i="18"/>
  <c r="BU11" i="18" l="1"/>
  <c r="BT12" i="18"/>
  <c r="BU12" i="18" l="1"/>
  <c r="BV11" i="18"/>
  <c r="BV12" i="18" l="1"/>
  <c r="BW11" i="18"/>
  <c r="BW12" i="18" l="1"/>
  <c r="BX11" i="18"/>
  <c r="BX12" i="18" l="1"/>
  <c r="BY11" i="18"/>
  <c r="BZ11" i="18" l="1"/>
  <c r="BY12" i="18"/>
  <c r="BZ12" i="18" l="1"/>
  <c r="CA11" i="18"/>
  <c r="CB11" i="18" l="1"/>
  <c r="CA12" i="18"/>
  <c r="CB12" i="18" l="1"/>
  <c r="CC11" i="18"/>
  <c r="CC12" i="18" l="1"/>
  <c r="CD11" i="18"/>
  <c r="CD12" i="18" l="1"/>
  <c r="CE11" i="18"/>
  <c r="CE12" i="18" l="1"/>
  <c r="CF11" i="18"/>
  <c r="CF12" i="18" l="1"/>
  <c r="CG11" i="18"/>
  <c r="CH11" i="18" l="1"/>
  <c r="CG12" i="18"/>
  <c r="CH12" i="18" l="1"/>
  <c r="CI11" i="18"/>
  <c r="CI12" i="18" l="1"/>
  <c r="CJ11" i="18"/>
  <c r="CJ12" i="18" l="1"/>
  <c r="CK11" i="18"/>
  <c r="CK12" i="18" l="1"/>
  <c r="CL11" i="18"/>
  <c r="CL12" i="18" l="1"/>
  <c r="CM11" i="18"/>
  <c r="CM12" i="18" l="1"/>
  <c r="CN11" i="18"/>
  <c r="CN12" i="18" l="1"/>
  <c r="CO11" i="18"/>
  <c r="CP11" i="18" l="1"/>
  <c r="CO12" i="18"/>
  <c r="CP12" i="18" l="1"/>
  <c r="CQ11" i="18"/>
  <c r="CR11" i="18" l="1"/>
  <c r="CQ12" i="18"/>
  <c r="CR12" i="18" l="1"/>
  <c r="CS11" i="18"/>
  <c r="CS12" i="18" l="1"/>
  <c r="CT11" i="18"/>
  <c r="CT12" i="18" l="1"/>
  <c r="CU11" i="18"/>
  <c r="CU12" i="18" l="1"/>
  <c r="CV11" i="18"/>
  <c r="CV12" i="18" l="1"/>
  <c r="CW11" i="18"/>
  <c r="CX11" i="18" l="1"/>
  <c r="CW12" i="18"/>
  <c r="CX12" i="18" l="1"/>
  <c r="CY11" i="18"/>
  <c r="CY12" i="18" l="1"/>
  <c r="CZ11" i="18"/>
  <c r="CZ12" i="18" l="1"/>
  <c r="DA11" i="18"/>
  <c r="DB11" i="18" s="1"/>
  <c r="DC11" i="18" s="1"/>
  <c r="DC12" i="18" l="1"/>
  <c r="DD11" i="18"/>
  <c r="DA12" i="18"/>
  <c r="DD12" i="18" l="1"/>
  <c r="DE11" i="18"/>
  <c r="DB12" i="18"/>
  <c r="DE12" i="18" l="1"/>
  <c r="DF11" i="18"/>
  <c r="DF12" i="18" l="1"/>
  <c r="DG11" i="18"/>
  <c r="DH11" i="18" l="1"/>
  <c r="DG12" i="18"/>
  <c r="DH12" i="18" l="1"/>
  <c r="DI11" i="18"/>
  <c r="DI12" i="18" l="1"/>
  <c r="DJ11" i="18"/>
  <c r="DJ12" i="18" l="1"/>
  <c r="DK11" i="18"/>
  <c r="DL11" i="18" l="1"/>
  <c r="DK12" i="18"/>
  <c r="DM11" i="18" l="1"/>
  <c r="DL12" i="18"/>
  <c r="DN11" i="18" l="1"/>
  <c r="DM12" i="18"/>
  <c r="DN12" i="18" l="1"/>
  <c r="DO11" i="18"/>
  <c r="DP11" i="18" l="1"/>
  <c r="DO12" i="18"/>
  <c r="DP12" i="18" l="1"/>
  <c r="DQ11" i="18"/>
  <c r="DQ12" i="18" l="1"/>
  <c r="DR11" i="18"/>
  <c r="DR12" i="18" l="1"/>
  <c r="DS11" i="18"/>
  <c r="DT11" i="18" l="1"/>
  <c r="DS12" i="18"/>
  <c r="DU11" i="18" l="1"/>
  <c r="DT12" i="18"/>
  <c r="DV11" i="18" l="1"/>
  <c r="DU12" i="18"/>
  <c r="DW11" i="18" l="1"/>
  <c r="DV12" i="18"/>
  <c r="DX11" i="18" l="1"/>
  <c r="DW12" i="18"/>
  <c r="DX12" i="18" l="1"/>
  <c r="DY11" i="18"/>
  <c r="DY12" i="18" l="1"/>
  <c r="DZ11" i="18"/>
  <c r="DZ12" i="18" l="1"/>
  <c r="EA11" i="18"/>
  <c r="EB11" i="18" l="1"/>
  <c r="EA12" i="18"/>
  <c r="EB12" i="18" l="1"/>
  <c r="EC11" i="18"/>
  <c r="ED11" i="18" l="1"/>
  <c r="EC12" i="18"/>
  <c r="EE11" i="18" l="1"/>
  <c r="ED12" i="18"/>
  <c r="EF11" i="18" l="1"/>
  <c r="EG11" i="18" s="1"/>
  <c r="EE12" i="18"/>
  <c r="EG12" i="18" l="1"/>
  <c r="EH11" i="18"/>
  <c r="EF12" i="18"/>
  <c r="EI11" i="18" l="1"/>
  <c r="EH12" i="18"/>
  <c r="EI12" i="18" l="1"/>
  <c r="EJ11" i="18"/>
  <c r="EK11" i="18" l="1"/>
  <c r="EJ12" i="18"/>
  <c r="EK12" i="18" l="1"/>
  <c r="EL11" i="18"/>
  <c r="EL12" i="18" l="1"/>
  <c r="EM11" i="18"/>
  <c r="EM12" i="18" l="1"/>
  <c r="EN11" i="18"/>
  <c r="EN12" i="18" l="1"/>
  <c r="EO11" i="18"/>
  <c r="EO12" i="18" l="1"/>
  <c r="EP11" i="18"/>
  <c r="EQ11" i="18" l="1"/>
  <c r="EP12" i="18"/>
  <c r="ER11" i="18" l="1"/>
  <c r="EQ12" i="18"/>
  <c r="ES11" i="18" l="1"/>
  <c r="ER12" i="18"/>
  <c r="ET11" i="18" l="1"/>
  <c r="ES12" i="18"/>
  <c r="ET12" i="18" l="1"/>
  <c r="EU11" i="18"/>
  <c r="EU12" i="18" l="1"/>
  <c r="EV11" i="18"/>
  <c r="EV12" i="18" l="1"/>
  <c r="EW11" i="18"/>
  <c r="EW12" i="18" l="1"/>
  <c r="EX11" i="18"/>
  <c r="EY11" i="18" l="1"/>
  <c r="EX12" i="18"/>
  <c r="EZ11" i="18" l="1"/>
  <c r="EY12" i="18"/>
  <c r="FA11" i="18" l="1"/>
  <c r="EZ12" i="18"/>
  <c r="FB11" i="18" l="1"/>
  <c r="FA12" i="18"/>
  <c r="FB12" i="18" l="1"/>
  <c r="FC11" i="18"/>
  <c r="FC12" i="18" l="1"/>
  <c r="FD11" i="18"/>
  <c r="FD12" i="18" l="1"/>
  <c r="FE11" i="18"/>
  <c r="FE12" i="18" l="1"/>
  <c r="FF11" i="18"/>
  <c r="FG11" i="18" l="1"/>
  <c r="FF12" i="18"/>
  <c r="FH11" i="18" l="1"/>
  <c r="FG12" i="18"/>
  <c r="FI11" i="18" l="1"/>
  <c r="FH12" i="18"/>
  <c r="FI12" i="18" l="1"/>
  <c r="FJ11" i="18"/>
  <c r="FJ12" i="18" l="1"/>
  <c r="FK11" i="18"/>
  <c r="FK12" i="18" l="1"/>
  <c r="FL11" i="18"/>
  <c r="FL12" i="18" s="1"/>
</calcChain>
</file>

<file path=xl/sharedStrings.xml><?xml version="1.0" encoding="utf-8"?>
<sst xmlns="http://schemas.openxmlformats.org/spreadsheetml/2006/main" count="695" uniqueCount="382">
  <si>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</si>
  <si>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</si>
  <si>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</si>
  <si>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</si>
  <si>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</si>
  <si>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</si>
  <si>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</si>
  <si>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</si>
  <si>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</si>
  <si>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</si>
  <si>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</si>
  <si>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</si>
  <si>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</si>
  <si>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</si>
  <si>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</si>
  <si>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</si>
  <si>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</si>
  <si>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</si>
  <si>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</si>
  <si>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</si>
  <si>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</si>
  <si>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</si>
  <si>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</si>
  <si>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</si>
  <si>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</si>
  <si>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</si>
  <si>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</si>
  <si>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</si>
  <si>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Item</t>
    <phoneticPr fontId="1"/>
  </si>
  <si>
    <t>※</t>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</si>
  <si>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</si>
  <si>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</si>
  <si>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</si>
  <si>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</si>
  <si>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</si>
  <si>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</si>
  <si>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</si>
  <si>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</si>
  <si>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</si>
  <si>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</si>
  <si>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</si>
  <si>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</si>
  <si>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</si>
  <si>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</si>
  <si>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</si>
  <si>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</si>
  <si>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</si>
  <si>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</si>
  <si>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</si>
  <si>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</si>
  <si>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</si>
  <si>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</si>
  <si>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</si>
  <si>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</si>
  <si>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</si>
  <si>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</si>
  <si>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</si>
  <si>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</si>
  <si>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</si>
  <si>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</si>
  <si>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</si>
  <si>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</si>
  <si>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</si>
  <si>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</si>
  <si>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</si>
  <si>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</si>
  <si>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</si>
  <si>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</si>
  <si>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</si>
  <si>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</si>
  <si>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</si>
  <si>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</si>
  <si>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</si>
  <si>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</si>
  <si>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</si>
  <si>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</si>
  <si>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</si>
  <si>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</si>
  <si>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</si>
  <si>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</si>
  <si>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</si>
  <si>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</si>
  <si>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</si>
  <si>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</si>
  <si>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</si>
  <si>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</si>
  <si>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</si>
  <si>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</si>
  <si>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</si>
  <si>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</si>
  <si>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</si>
  <si>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</si>
  <si>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</si>
  <si>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</si>
  <si>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</si>
  <si>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</si>
  <si>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</si>
  <si>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</si>
  <si>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</si>
  <si>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</si>
  <si>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</si>
  <si>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</si>
  <si>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</si>
  <si>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</si>
  <si>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</si>
  <si>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</si>
  <si>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</si>
  <si>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</si>
  <si>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</si>
  <si>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</si>
  <si>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</si>
  <si>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</si>
  <si>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</si>
  <si>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</si>
  <si>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</si>
  <si>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</si>
  <si>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</si>
  <si>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</si>
  <si>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</si>
  <si>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</si>
  <si>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</si>
  <si>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</si>
  <si>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</si>
  <si>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テーブル設計</t>
    <rPh sb="4" eb="6">
      <t>セッケイ</t>
    </rPh>
    <phoneticPr fontId="1"/>
  </si>
  <si>
    <t>月</t>
    <rPh sb="0" eb="1">
      <t>ツキ</t>
    </rPh>
    <phoneticPr fontId="1"/>
  </si>
  <si>
    <t>小計</t>
    <rPh sb="0" eb="2">
      <t>ショウケイ</t>
    </rPh>
    <phoneticPr fontId="1"/>
  </si>
  <si>
    <t>画面設計</t>
    <rPh sb="0" eb="2">
      <t>ガメン</t>
    </rPh>
    <rPh sb="2" eb="4">
      <t>セッケイ</t>
    </rPh>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</si>
  <si>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</si>
  <si>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</si>
  <si>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</si>
  <si>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</si>
  <si>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</si>
  <si>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</si>
  <si>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</si>
  <si>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</si>
  <si>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</si>
  <si>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</si>
  <si>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</si>
  <si>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</si>
  <si>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</si>
  <si>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</si>
  <si>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</si>
  <si>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</si>
  <si>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</si>
  <si>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</si>
  <si>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</si>
  <si>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</si>
  <si>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</si>
  <si>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</si>
  <si>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</si>
  <si>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</si>
  <si>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</si>
  <si>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</si>
  <si>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</si>
  <si>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</si>
  <si>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</si>
  <si>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</si>
  <si>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</si>
  <si>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</si>
  <si>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</si>
  <si>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</si>
  <si>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</si>
  <si>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</si>
  <si>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</si>
  <si>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</si>
  <si>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</si>
  <si>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</si>
  <si>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</si>
  <si>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</si>
  <si>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</si>
  <si>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</si>
  <si>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</si>
  <si>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</si>
  <si>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</si>
  <si>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</si>
  <si>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</si>
  <si>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</si>
  <si>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</si>
  <si>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</si>
  <si>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</si>
  <si>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</si>
  <si>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</si>
  <si>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</si>
  <si>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</si>
  <si>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</si>
  <si>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</si>
  <si>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</si>
  <si>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</si>
  <si>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</si>
  <si>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</si>
  <si>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</si>
  <si>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</si>
  <si>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</si>
  <si>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</si>
  <si>
    <t>A</t>
    <phoneticPr fontId="1"/>
  </si>
  <si>
    <t>内容</t>
    <rPh sb="0" eb="2">
      <t>ナイヨウ</t>
    </rPh>
    <phoneticPr fontId="1"/>
  </si>
  <si>
    <t>TODOList.xlsの「do0415補足」シートから「WonFesSys機能」列を取得した。</t>
    <rPh sb="38" eb="40">
      <t>キノウ</t>
    </rPh>
    <rPh sb="41" eb="42">
      <t>レツ</t>
    </rPh>
    <rPh sb="43" eb="45">
      <t>シュトク</t>
    </rPh>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</si>
  <si>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</si>
  <si>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※転機時に記載内容を少し修正</t>
    <rPh sb="1" eb="3">
      <t>テンキ</t>
    </rPh>
    <rPh sb="3" eb="4">
      <t>ジ</t>
    </rPh>
    <rPh sb="5" eb="7">
      <t>キサイ</t>
    </rPh>
    <rPh sb="7" eb="9">
      <t>ナイヨウ</t>
    </rPh>
    <rPh sb="10" eb="11">
      <t>スコ</t>
    </rPh>
    <rPh sb="12" eb="14">
      <t>シュウセイ</t>
    </rPh>
    <phoneticPr fontId="1"/>
  </si>
  <si>
    <t>No</t>
    <phoneticPr fontId="1"/>
  </si>
  <si>
    <t>起票日</t>
    <rPh sb="0" eb="2">
      <t>キヒョウ</t>
    </rPh>
    <rPh sb="2" eb="3">
      <t>ビ</t>
    </rPh>
    <phoneticPr fontId="1"/>
  </si>
  <si>
    <t>状態</t>
    <rPh sb="0" eb="2">
      <t>ジョウタイ</t>
    </rPh>
    <phoneticPr fontId="1"/>
  </si>
  <si>
    <t>完了日</t>
    <rPh sb="0" eb="3">
      <t>カンリョウビ</t>
    </rPh>
    <phoneticPr fontId="1"/>
  </si>
  <si>
    <t>対応工程</t>
    <rPh sb="0" eb="2">
      <t>タイオウ</t>
    </rPh>
    <rPh sb="2" eb="4">
      <t>コウテイ</t>
    </rPh>
    <phoneticPr fontId="1"/>
  </si>
  <si>
    <t>タイトル</t>
    <phoneticPr fontId="1"/>
  </si>
  <si>
    <t>実装課題</t>
    <rPh sb="0" eb="2">
      <t>ジッソウ</t>
    </rPh>
    <rPh sb="2" eb="4">
      <t>カダイ</t>
    </rPh>
    <phoneticPr fontId="1"/>
  </si>
  <si>
    <t>対応内容</t>
    <rPh sb="0" eb="2">
      <t>タイオウ</t>
    </rPh>
    <rPh sb="2" eb="4">
      <t>ナイヨウ</t>
    </rPh>
    <phoneticPr fontId="1"/>
  </si>
  <si>
    <t>コメント</t>
    <phoneticPr fontId="1"/>
  </si>
  <si>
    <t>ログイン、ログアウト</t>
    <phoneticPr fontId="1"/>
  </si>
  <si>
    <t>―</t>
    <phoneticPr fontId="1"/>
  </si>
  <si>
    <t>対象外</t>
    <rPh sb="0" eb="2">
      <t>タイショウ</t>
    </rPh>
    <rPh sb="2" eb="3">
      <t>ソト</t>
    </rPh>
    <phoneticPr fontId="1"/>
  </si>
  <si>
    <t>※特になし</t>
    <rPh sb="1" eb="2">
      <t>トク</t>
    </rPh>
    <phoneticPr fontId="1"/>
  </si>
  <si>
    <t>C</t>
    <phoneticPr fontId="1"/>
  </si>
  <si>
    <t>実装検討</t>
    <rPh sb="0" eb="2">
      <t>ジッソウ</t>
    </rPh>
    <rPh sb="2" eb="4">
      <t>ケントウ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</si>
  <si>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</si>
  <si>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～6月4週目</t>
    <rPh sb="2" eb="3">
      <t>ガツ</t>
    </rPh>
    <rPh sb="4" eb="5">
      <t>シュウ</t>
    </rPh>
    <rPh sb="5" eb="6">
      <t>メ</t>
    </rPh>
    <phoneticPr fontId="1"/>
  </si>
  <si>
    <t>外部設計検討</t>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</si>
  <si>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</si>
  <si>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No18で対応するのでクローズ</t>
    <rPh sb="5" eb="7">
      <t>タイオウ</t>
    </rPh>
    <phoneticPr fontId="1"/>
  </si>
  <si>
    <t>S</t>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</si>
  <si>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</si>
  <si>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</si>
  <si>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B</t>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</si>
  <si>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</si>
  <si>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B</t>
  </si>
  <si>
    <t>～7月3週目</t>
    <rPh sb="2" eb="3">
      <t>ガツ</t>
    </rPh>
    <rPh sb="4" eb="5">
      <t>シュウ</t>
    </rPh>
    <rPh sb="5" eb="6">
      <t>メ</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</si>
  <si>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</si>
  <si>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0714（土）
Spring、Jqeuryでajax通信を実現できることを確認。検索画面に描画する処理のサンプル実装を検討する。
0715(日）
ディーラ検索画面を対象にサンプル実装中。JSの文法確認に時間がかかっている。
⇒完了</t>
    <rPh sb="5" eb="6">
      <t>ツチ</t>
    </rPh>
    <rPh sb="26" eb="28">
      <t>ツウシン</t>
    </rPh>
    <rPh sb="29" eb="31">
      <t>ジツゲン</t>
    </rPh>
    <rPh sb="37" eb="39">
      <t>カクニン</t>
    </rPh>
    <rPh sb="40" eb="42">
      <t>ケンサク</t>
    </rPh>
    <rPh sb="42" eb="44">
      <t>ガメン</t>
    </rPh>
    <rPh sb="45" eb="47">
      <t>ビョウガ</t>
    </rPh>
    <rPh sb="49" eb="51">
      <t>ショリ</t>
    </rPh>
    <rPh sb="56" eb="58">
      <t>ジッソウ</t>
    </rPh>
    <rPh sb="59" eb="61">
      <t>ケントウ</t>
    </rPh>
    <rPh sb="71" eb="72">
      <t>ニチ</t>
    </rPh>
    <rPh sb="78" eb="80">
      <t>ケンサク</t>
    </rPh>
    <rPh sb="80" eb="82">
      <t>ガメン</t>
    </rPh>
    <rPh sb="83" eb="85">
      <t>タイショウ</t>
    </rPh>
    <rPh sb="90" eb="92">
      <t>ジッソウ</t>
    </rPh>
    <rPh sb="92" eb="93">
      <t>ナカ</t>
    </rPh>
    <rPh sb="97" eb="99">
      <t>ブンポウ</t>
    </rPh>
    <rPh sb="99" eb="101">
      <t>カクニン</t>
    </rPh>
    <rPh sb="102" eb="104">
      <t>ジカン</t>
    </rPh>
    <rPh sb="114" eb="116">
      <t>カンリョウ</t>
    </rPh>
    <phoneticPr fontId="1"/>
  </si>
  <si>
    <t>※No9と同じ</t>
    <rPh sb="5" eb="6">
      <t>オナ</t>
    </rPh>
    <phoneticPr fontId="1"/>
  </si>
  <si>
    <t>画面設計できていないので、検討が必要。</t>
    <rPh sb="0" eb="2">
      <t>ガメン</t>
    </rPh>
    <rPh sb="2" eb="4">
      <t>セッケイ</t>
    </rPh>
    <rPh sb="13" eb="15">
      <t>ケントウ</t>
    </rPh>
    <rPh sb="16" eb="18">
      <t>ヒツヨウ</t>
    </rPh>
    <phoneticPr fontId="1"/>
  </si>
  <si>
    <t>A</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</si>
  <si>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</si>
  <si>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</si>
  <si>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https://iwatakhr69.esa.io/posts/80</t>
  </si>
  <si>
    <t>共通</t>
    <rPh sb="0" eb="2">
      <t>キョウツウ</t>
    </rPh>
    <phoneticPr fontId="1"/>
  </si>
  <si>
    <t>～7月4週目</t>
    <rPh sb="2" eb="3">
      <t>ガツ</t>
    </rPh>
    <rPh sb="4" eb="5">
      <t>シュウ</t>
    </rPh>
    <rPh sb="5" eb="6">
      <t>メ</t>
    </rPh>
    <phoneticPr fontId="1"/>
  </si>
  <si>
    <r>
      <t xml:space="preserve">Logicクラスの分け方を検討する
・コントローラ→画面単位
・ロジック→機能単位
上記のように現時点（0609）で考えているので、必要ならパッケージ構成も見直す。
</t>
    </r>
    <r>
      <rPr>
        <sz val="11"/>
        <color rgb="FFFF0000"/>
        <rFont val="ＭＳ Ｐゴシック"/>
        <family val="3"/>
        <charset val="128"/>
        <scheme val="minor"/>
      </rPr>
      <t xml:space="preserve">0729　パッケージ分け方が機能毎がかMVCの役割毎か検討すること
シート「N014」参照
</t>
    </r>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rPh sb="95" eb="96">
      <t>ワ</t>
    </rPh>
    <rPh sb="97" eb="98">
      <t>カタ</t>
    </rPh>
    <rPh sb="99" eb="101">
      <t>キノウ</t>
    </rPh>
    <rPh sb="101" eb="102">
      <t>ゴト</t>
    </rPh>
    <rPh sb="108" eb="110">
      <t>ヤクワリ</t>
    </rPh>
    <rPh sb="110" eb="111">
      <t>ゴト</t>
    </rPh>
    <rPh sb="112" eb="114">
      <t>ケントウ</t>
    </rPh>
    <rPh sb="128" eb="130">
      <t>サンショウ</t>
    </rPh>
    <phoneticPr fontId="1"/>
  </si>
  <si>
    <t>～7月1週目（余裕があれば）</t>
    <rPh sb="2" eb="3">
      <t>ガツ</t>
    </rPh>
    <rPh sb="4" eb="5">
      <t>シュウ</t>
    </rPh>
    <rPh sb="5" eb="6">
      <t>メ</t>
    </rPh>
    <rPh sb="7" eb="9">
      <t>ヨユウ</t>
    </rPh>
    <phoneticPr fontId="1"/>
  </si>
  <si>
    <r>
      <t xml:space="preserve">単項目チェックの実装方針を決定する。
・BeanValidationを利用するかどうか
・クライアントとサーバーでの分け方
</t>
    </r>
    <r>
      <rPr>
        <sz val="11"/>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</si>
  <si>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 xml:space="preserve">0708（日）
＞・BeanValidationを利用するかどうか
利用する
＞・クライアントとサーバーでの分け方
WFS＿設計に記載済み
</t>
    <rPh sb="5" eb="6">
      <t>ニチ</t>
    </rPh>
    <rPh sb="25" eb="27">
      <t>リヨウ</t>
    </rPh>
    <rPh sb="34" eb="36">
      <t>リヨウ</t>
    </rPh>
    <rPh sb="54" eb="55">
      <t>ワ</t>
    </rPh>
    <rPh sb="56" eb="57">
      <t>カタ</t>
    </rPh>
    <rPh sb="62" eb="64">
      <t>セッケイ</t>
    </rPh>
    <rPh sb="65" eb="67">
      <t>キサイ</t>
    </rPh>
    <rPh sb="67" eb="68">
      <t>ズ</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</si>
  <si>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</si>
  <si>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～7月1週目</t>
    <rPh sb="2" eb="3">
      <t>ガツ</t>
    </rPh>
    <rPh sb="4" eb="5">
      <t>シュウ</t>
    </rPh>
    <rPh sb="5" eb="6">
      <t>メ</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</si>
  <si>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</si>
  <si>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</si>
  <si>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</si>
  <si>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</si>
  <si>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</si>
  <si>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</si>
  <si>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</si>
  <si>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</si>
  <si>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</si>
  <si>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外部設計メモ</t>
    <rPh sb="0" eb="2">
      <t>ガイブ</t>
    </rPh>
    <rPh sb="2" eb="4">
      <t>セッケイ</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</si>
  <si>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</si>
  <si>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</si>
  <si>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</si>
  <si>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 xml:space="preserve">&gt;・ポップアップ利用
0630　上記対応にする
</t>
    <rPh sb="16" eb="18">
      <t>ジョウキ</t>
    </rPh>
    <rPh sb="18" eb="20">
      <t>タイオウ</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</si>
  <si>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</si>
  <si>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</si>
  <si>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t>ディーラ情報の新規登録と編集機能は1つにまとめる</t>
    <rPh sb="4" eb="6">
      <t>ジョウホウ</t>
    </rPh>
    <rPh sb="7" eb="9">
      <t>シンキ</t>
    </rPh>
    <rPh sb="9" eb="11">
      <t>トウロク</t>
    </rPh>
    <rPh sb="12" eb="14">
      <t>ヘンシュウ</t>
    </rPh>
    <rPh sb="14" eb="16">
      <t>キノウ</t>
    </rPh>
    <phoneticPr fontId="1"/>
  </si>
  <si>
    <t>タイトルと同じ。No14とあわせて対応する</t>
    <rPh sb="5" eb="6">
      <t>オナ</t>
    </rPh>
    <rPh sb="17" eb="19">
      <t>タイオウ</t>
    </rPh>
    <phoneticPr fontId="1"/>
  </si>
  <si>
    <t>C</t>
  </si>
  <si>
    <t>表示の不備</t>
    <rPh sb="0" eb="2">
      <t>ヒョウジ</t>
    </rPh>
    <rPh sb="3" eb="5">
      <t>フビ</t>
    </rPh>
    <phoneticPr fontId="1"/>
  </si>
  <si>
    <t>画面初期表示時？にHP,TWにコンマがはいってしまう、入らないようにする</t>
    <phoneticPr fontId="1"/>
  </si>
  <si>
    <t>0707(土）時点見積もり</t>
    <rPh sb="5" eb="6">
      <t>ド</t>
    </rPh>
    <rPh sb="7" eb="9">
      <t>ジテン</t>
    </rPh>
    <rPh sb="9" eb="11">
      <t>ミツ</t>
    </rPh>
    <phoneticPr fontId="1"/>
  </si>
  <si>
    <t>No13, 画像登録、疎通、サンプル</t>
    <rPh sb="6" eb="8">
      <t>ガゾウ</t>
    </rPh>
    <rPh sb="8" eb="10">
      <t>トウロク</t>
    </rPh>
    <rPh sb="11" eb="13">
      <t>ソツウ</t>
    </rPh>
    <phoneticPr fontId="1"/>
  </si>
  <si>
    <t>No8, Ajax、疎通、ディーラ検索に適用</t>
    <rPh sb="10" eb="12">
      <t>ソツウ</t>
    </rPh>
    <rPh sb="17" eb="19">
      <t>ケンサク</t>
    </rPh>
    <rPh sb="20" eb="22">
      <t>テキヨウ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</si>
  <si>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</si>
  <si>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</si>
  <si>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工数,H</t>
    <rPh sb="0" eb="2">
      <t>コウスウ</t>
    </rPh>
    <phoneticPr fontId="1"/>
  </si>
  <si>
    <t>人日、6H</t>
    <rPh sb="0" eb="2">
      <t>ニンニチ</t>
    </rPh>
    <phoneticPr fontId="1"/>
  </si>
  <si>
    <t>S</t>
    <phoneticPr fontId="1"/>
  </si>
  <si>
    <t>A</t>
    <phoneticPr fontId="1"/>
  </si>
  <si>
    <t>B</t>
    <phoneticPr fontId="1"/>
  </si>
  <si>
    <t>C</t>
    <phoneticPr fontId="1"/>
  </si>
  <si>
    <t>D</t>
    <phoneticPr fontId="1"/>
  </si>
  <si>
    <t>―</t>
    <phoneticPr fontId="1"/>
  </si>
  <si>
    <t>※esaで管理
0818完了</t>
    <rPh sb="5" eb="7">
      <t>カンリ</t>
    </rPh>
    <rPh sb="13" eb="15">
      <t>カンリョウ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</si>
  <si>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・実際にディーラが使うことを想定した場合の画面設計、権限制御にしたい（＝業務フローを考え、設計に落とす）
・地図画面が機能の中心なのでパワーアップしたい
　　例　地図でお気に入り確認
　　　　　地図画面が真ん中、サイドバーでお気に入り確認、mattermost的デザイン
・設計に業務の流れを反映したい。
例　ログインIDを登録したアカウントをディーラとして紐づけ、作品登録など各機能をあつかえる
　今だとログインしたものが複数のディーラを登録できてしまい、業務の流れがく、みんな管理者みたいなことができてしまう。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6" eb="118">
      <t>ギョウム</t>
    </rPh>
    <rPh sb="122" eb="123">
      <t>カンガ</t>
    </rPh>
    <rPh sb="125" eb="127">
      <t>セッケイ</t>
    </rPh>
    <rPh sb="128" eb="129">
      <t>オ</t>
    </rPh>
    <rPh sb="134" eb="136">
      <t>チズ</t>
    </rPh>
    <rPh sb="136" eb="138">
      <t>ガメン</t>
    </rPh>
    <rPh sb="139" eb="141">
      <t>キノウ</t>
    </rPh>
    <rPh sb="142" eb="144">
      <t>チュウシン</t>
    </rPh>
    <rPh sb="159" eb="160">
      <t>レイ</t>
    </rPh>
    <rPh sb="161" eb="163">
      <t>チズ</t>
    </rPh>
    <rPh sb="165" eb="166">
      <t>キ</t>
    </rPh>
    <rPh sb="167" eb="168">
      <t>イ</t>
    </rPh>
    <rPh sb="169" eb="171">
      <t>カクニン</t>
    </rPh>
    <rPh sb="177" eb="179">
      <t>チズ</t>
    </rPh>
    <rPh sb="179" eb="181">
      <t>ガメン</t>
    </rPh>
    <rPh sb="182" eb="183">
      <t>マ</t>
    </rPh>
    <rPh sb="184" eb="185">
      <t>ナカ</t>
    </rPh>
    <rPh sb="193" eb="194">
      <t>キ</t>
    </rPh>
    <rPh sb="195" eb="196">
      <t>イ</t>
    </rPh>
    <rPh sb="197" eb="199">
      <t>カクニン</t>
    </rPh>
    <rPh sb="210" eb="211">
      <t>テキ</t>
    </rPh>
    <rPh sb="218" eb="220">
      <t>セッケイ</t>
    </rPh>
    <rPh sb="221" eb="223">
      <t>ギョウム</t>
    </rPh>
    <rPh sb="224" eb="225">
      <t>ナガ</t>
    </rPh>
    <rPh sb="227" eb="229">
      <t>ハンエイ</t>
    </rPh>
    <rPh sb="234" eb="235">
      <t>レイ</t>
    </rPh>
    <rPh sb="243" eb="245">
      <t>トウロク</t>
    </rPh>
    <rPh sb="341" eb="343">
      <t>ジッサイ</t>
    </rPh>
    <rPh sb="353" eb="355">
      <t>リヨウ</t>
    </rPh>
    <rPh sb="355" eb="357">
      <t>キヤク</t>
    </rPh>
    <rPh sb="372" eb="373">
      <t>アタイ</t>
    </rPh>
    <rPh sb="374" eb="376">
      <t>テイギ</t>
    </rPh>
    <rPh sb="383" eb="385">
      <t>カツヨウ</t>
    </rPh>
    <phoneticPr fontId="1"/>
  </si>
  <si>
    <t>0818　時間内ので優先度下げる（A⇒D</t>
    <rPh sb="5" eb="7">
      <t>ジカン</t>
    </rPh>
    <rPh sb="7" eb="8">
      <t>ナイ</t>
    </rPh>
    <rPh sb="10" eb="13">
      <t>ユウセンド</t>
    </rPh>
    <rPh sb="13" eb="14">
      <t>サ</t>
    </rPh>
    <phoneticPr fontId="1"/>
  </si>
  <si>
    <t>対象外</t>
    <rPh sb="0" eb="2">
      <t>タイショウ</t>
    </rPh>
    <rPh sb="2" eb="3">
      <t>ソト</t>
    </rPh>
    <phoneticPr fontId="1"/>
  </si>
  <si>
    <t>①</t>
    <phoneticPr fontId="1"/>
  </si>
  <si>
    <t>機能名</t>
  </si>
  <si>
    <t>⇒0729時点、こっちがいいかな？？、下はスッキリするがこのアプリ自体が趣味制作なので、将来的に機能の追加変更を考えたときに先に機能がくるほうがいい</t>
    <rPh sb="5" eb="7">
      <t>ジテン</t>
    </rPh>
    <rPh sb="19" eb="20">
      <t>シタ</t>
    </rPh>
    <rPh sb="33" eb="35">
      <t>ジタイ</t>
    </rPh>
    <rPh sb="36" eb="38">
      <t>シュミ</t>
    </rPh>
    <rPh sb="38" eb="40">
      <t>セイサク</t>
    </rPh>
    <rPh sb="44" eb="46">
      <t>ショウライ</t>
    </rPh>
    <rPh sb="46" eb="47">
      <t>テキ</t>
    </rPh>
    <rPh sb="48" eb="50">
      <t>キノウ</t>
    </rPh>
    <rPh sb="51" eb="53">
      <t>ツイカ</t>
    </rPh>
    <rPh sb="53" eb="55">
      <t>ヘンコウ</t>
    </rPh>
    <rPh sb="56" eb="57">
      <t>カンガ</t>
    </rPh>
    <rPh sb="62" eb="63">
      <t>サキ</t>
    </rPh>
    <rPh sb="64" eb="66">
      <t>キノウ</t>
    </rPh>
    <phoneticPr fontId="1"/>
  </si>
  <si>
    <t>∟service</t>
  </si>
  <si>
    <t>∟logic</t>
  </si>
  <si>
    <t>∟dao</t>
  </si>
  <si>
    <t>②</t>
    <phoneticPr fontId="1"/>
  </si>
  <si>
    <t>Service</t>
  </si>
  <si>
    <t>　∟機能１</t>
  </si>
  <si>
    <t>　∟機能２</t>
  </si>
  <si>
    <t>Logic</t>
    <phoneticPr fontId="1"/>
  </si>
  <si>
    <t>Dao</t>
  </si>
  <si>
    <t>com.jp.wonfes.Service</t>
    <phoneticPr fontId="1"/>
  </si>
  <si>
    <t>com.jp.wonfes.Logic</t>
    <phoneticPr fontId="1"/>
  </si>
  <si>
    <t>com.jp.wonfes.Dao</t>
    <phoneticPr fontId="1"/>
  </si>
  <si>
    <t>auth</t>
    <phoneticPr fontId="1"/>
  </si>
  <si>
    <t>img</t>
    <phoneticPr fontId="1"/>
  </si>
  <si>
    <t>dealer</t>
    <phoneticPr fontId="1"/>
  </si>
  <si>
    <t>product</t>
    <phoneticPr fontId="1"/>
  </si>
  <si>
    <t>治す方針</t>
    <rPh sb="0" eb="1">
      <t>ナオ</t>
    </rPh>
    <rPh sb="2" eb="4">
      <t>ホウシン</t>
    </rPh>
    <phoneticPr fontId="1"/>
  </si>
  <si>
    <t>今のパッケージ見て不便と感じるところが直接治るようなレベルでよい</t>
    <rPh sb="0" eb="1">
      <t>イマ</t>
    </rPh>
    <rPh sb="7" eb="8">
      <t>ミ</t>
    </rPh>
    <rPh sb="9" eb="11">
      <t>フベン</t>
    </rPh>
    <rPh sb="12" eb="13">
      <t>カン</t>
    </rPh>
    <rPh sb="19" eb="21">
      <t>チョクセツ</t>
    </rPh>
    <rPh sb="21" eb="22">
      <t>ナオ</t>
    </rPh>
    <phoneticPr fontId="1"/>
  </si>
  <si>
    <t>※体系的に考えすぎない</t>
    <rPh sb="1" eb="4">
      <t>タイケイテキ</t>
    </rPh>
    <rPh sb="5" eb="6">
      <t>カンガ</t>
    </rPh>
    <phoneticPr fontId="1"/>
  </si>
  <si>
    <t>現状、imgクラス、Authクラスがある。これは機能なのでこの単位にパッケージ作りたい</t>
    <rPh sb="0" eb="2">
      <t>ゲンジョウ</t>
    </rPh>
    <rPh sb="24" eb="26">
      <t>キノウ</t>
    </rPh>
    <rPh sb="31" eb="33">
      <t>タンイ</t>
    </rPh>
    <rPh sb="39" eb="40">
      <t>ツク</t>
    </rPh>
    <phoneticPr fontId="1"/>
  </si>
  <si>
    <t>以下の①、②どちらでも作りやすくなる</t>
    <rPh sb="0" eb="2">
      <t>イカ</t>
    </rPh>
    <rPh sb="11" eb="12">
      <t>ツク</t>
    </rPh>
    <phoneticPr fontId="1"/>
  </si>
  <si>
    <t>⇒Daoを考慮したら、どちらがいいか？</t>
    <rPh sb="5" eb="7">
      <t>コウリョ</t>
    </rPh>
    <phoneticPr fontId="1"/>
  </si>
  <si>
    <t>⇒どちらも変わらない。</t>
    <rPh sb="5" eb="6">
      <t>カ</t>
    </rPh>
    <phoneticPr fontId="1"/>
  </si>
  <si>
    <t>今後機能拡張をする際に機能単位のパッケージのほうが作業しやすいと思うので、機能単位のパッケージングにする</t>
    <rPh sb="0" eb="2">
      <t>コンゴ</t>
    </rPh>
    <rPh sb="2" eb="4">
      <t>キノウ</t>
    </rPh>
    <rPh sb="4" eb="6">
      <t>カクチョウ</t>
    </rPh>
    <rPh sb="9" eb="10">
      <t>サイ</t>
    </rPh>
    <rPh sb="11" eb="13">
      <t>キノウ</t>
    </rPh>
    <rPh sb="13" eb="15">
      <t>タンイ</t>
    </rPh>
    <rPh sb="25" eb="27">
      <t>サギョウ</t>
    </rPh>
    <rPh sb="32" eb="33">
      <t>オモ</t>
    </rPh>
    <rPh sb="37" eb="39">
      <t>キノウ</t>
    </rPh>
    <rPh sb="39" eb="41">
      <t>タンイ</t>
    </rPh>
    <phoneticPr fontId="1"/>
  </si>
  <si>
    <t>①</t>
  </si>
  <si>
    <t>　機能１</t>
  </si>
  <si>
    <t>　∟Controller</t>
  </si>
  <si>
    <t>　∟Logic</t>
  </si>
  <si>
    <t>　∟Dao</t>
  </si>
  <si>
    <t>　機能２</t>
  </si>
  <si>
    <t>　・・・</t>
  </si>
  <si>
    <t>②</t>
  </si>
  <si>
    <t>　Controller</t>
  </si>
  <si>
    <t>　　∟機能１</t>
  </si>
  <si>
    <t>　　∟機能２</t>
  </si>
  <si>
    <t>　Logic</t>
  </si>
  <si>
    <t>　Dao</t>
  </si>
  <si>
    <t>上記で①の案でいく</t>
  </si>
  <si>
    <t>理由</t>
  </si>
  <si>
    <t>・リリース後機能毎に作成することがあるので、①のほうが作成するモノがまとまっており作りやすいため</t>
  </si>
  <si>
    <t>・domain層を作る場合、機能毎のパッケージの上位にContorllerなどのパッケージ入れたほうが構成はスマートである。</t>
  </si>
  <si>
    <t>　しかし作りやすさの観点では、①と大差ないので作りやすいほうがいい</t>
  </si>
  <si>
    <t>詳細は「WFS設計.xlsx」シート「パッケージ構成」を参照</t>
  </si>
  <si>
    <t xml:space="preserve">0819(日）
コントーラ、ロジック、Daoも機能単位とする
パッケージ構成全体の見直し案を作成した。クローズする。
※詳細はNo14シート参照
</t>
    <rPh sb="5" eb="6">
      <t>ニチ</t>
    </rPh>
    <rPh sb="23" eb="25">
      <t>キノウ</t>
    </rPh>
    <rPh sb="25" eb="27">
      <t>タンイ</t>
    </rPh>
    <rPh sb="36" eb="38">
      <t>コウセイ</t>
    </rPh>
    <rPh sb="38" eb="40">
      <t>ゼンタイ</t>
    </rPh>
    <rPh sb="41" eb="43">
      <t>ミナオ</t>
    </rPh>
    <rPh sb="44" eb="45">
      <t>アン</t>
    </rPh>
    <rPh sb="46" eb="48">
      <t>サクセイ</t>
    </rPh>
    <rPh sb="60" eb="62">
      <t>ショウサイ</t>
    </rPh>
    <rPh sb="70" eb="72">
      <t>サンショウ</t>
    </rPh>
    <phoneticPr fontId="1"/>
  </si>
  <si>
    <t>＞・例外をコントローラクラスでどうハンドリングするやり方</t>
  </si>
  <si>
    <t>　■単項目チェック→BeadnValidation</t>
  </si>
  <si>
    <t>　■関連項目チェック→BeadnValidation</t>
  </si>
  <si>
    <t>　</t>
  </si>
  <si>
    <t>　結論</t>
  </si>
  <si>
    <t>　　BeadnValidatorに関連チェックを実装する</t>
  </si>
  <si>
    <t>　理由</t>
  </si>
  <si>
    <t>　　・Formでチェックできない関連チェックはLogicクラスでチェックしてしまえば、仕様が実現できるから</t>
  </si>
  <si>
    <t>　　・複雑なチェック仕様はない想定なので、チェックを3か所で持つと可読性が下がりそうだから</t>
  </si>
  <si>
    <t>　コメント</t>
  </si>
  <si>
    <t>　　・@initBinderを利用するほうがチェックできる幅が広がるが、システムの規模的に不要</t>
  </si>
  <si>
    <t>　検討めも</t>
  </si>
  <si>
    <t>　　・Formの項目に対し、独自チェックすらならFormクラス自体にチェックがつくれる（＝BeanValidater）</t>
  </si>
  <si>
    <t>　　https://qiita.com/kenhori/items/4534f548bbee5bfb6064</t>
  </si>
  <si>
    <t>　　・@initBinderの利用、独自のチェックをBeanvalidateと同じタイミングで実施できるようになる</t>
  </si>
  <si>
    <t>　　　Formクラスに実装するより自由度が高い</t>
  </si>
  <si>
    <t>　　　https://qiita.com/kenhori/items/72f3821bef62a3ebd1cf</t>
  </si>
  <si>
    <t>＞・サーバー側でエラーメッセージをどう設定して画面に出すのか</t>
  </si>
  <si>
    <t>　■単項目チェック→コントローラはBindingResultクラス、JSPはspring:bindタグで実現</t>
  </si>
  <si>
    <t>　■関連項目チェック→※単項目チェックと同じ</t>
  </si>
  <si>
    <t>　■存在関連チェック→</t>
  </si>
  <si>
    <t>　　WFSLogicExceptionをキャッチして、例外クラスのメッセージを画面にマッピングする</t>
  </si>
  <si>
    <t>　気になる</t>
  </si>
  <si>
    <t>　　jspにマッピングするエラー部が毎回手書きなので、共通化できないか？</t>
  </si>
  <si>
    <t>　検討</t>
  </si>
  <si>
    <t>　　案１</t>
  </si>
  <si>
    <t>　　　　JSPインクルード使って、エラーJSPを読み込む</t>
  </si>
  <si>
    <t>　　　　インクルードディレクティブ、静的、&lt;%@ include file="include.jsp"%&gt;</t>
  </si>
  <si>
    <t>　　　　インクルードアクション、動的、&lt;jsp:include page="include.jsp" flush="true" /&gt;</t>
  </si>
  <si>
    <t>　　案２</t>
  </si>
  <si>
    <t>　　　　tilesをつかう</t>
  </si>
  <si>
    <t>　　　　bodyのJSPに対し個別に定義して、エラーJSPを読み込む</t>
  </si>
  <si>
    <t>　　どちらでも対応できる</t>
  </si>
  <si>
    <t>　　tilesに集約したいので、案２のほうがいい</t>
  </si>
  <si>
    <t>　　でも、tilesが肥大するので対応しない。※一人開発なので、現状で対応できる。</t>
  </si>
  <si>
    <t>　　検討するならJavaのtypoを防ぐ方向のほうがいいと思う。</t>
  </si>
  <si>
    <t>チェックの方針
　1度のイベントで対応するチェックをすべて実施はしない
　1度チェックに引っかかればその都度画面にエラーメッセージを出す
　理由
　　・全部チェックすると複数のエラーメッセージを扱う必要があり実装がめんどい
　　・ユーザビリティが落ちるが最大２、3回直せばチェックを通ると思うから
　　・単項目チェックはBeadnValidationを使い複数チェックを実施できるから→できるか確認中
※方針は設計に反映した。
※０８１９の検討したことはシートNo16参照</t>
    <rPh sb="203" eb="205">
      <t>ホウシン</t>
    </rPh>
    <rPh sb="206" eb="208">
      <t>セッケイ</t>
    </rPh>
    <rPh sb="209" eb="211">
      <t>ハンエイ</t>
    </rPh>
    <rPh sb="221" eb="223">
      <t>ケントウ</t>
    </rPh>
    <rPh sb="235" eb="237">
      <t>サンショウ</t>
    </rPh>
    <phoneticPr fontId="1"/>
  </si>
  <si>
    <t>　■存在関連チェック→WFSLogicExceptionをキャッチして、例外クラスのメッセージを画面にマッピングする</t>
    <phoneticPr fontId="1"/>
  </si>
  <si>
    <t>～9月2週目</t>
    <rPh sb="2" eb="3">
      <t>ガツ</t>
    </rPh>
    <rPh sb="4" eb="5">
      <t>シュウ</t>
    </rPh>
    <rPh sb="5" eb="6">
      <t>メ</t>
    </rPh>
    <phoneticPr fontId="1"/>
  </si>
  <si>
    <t>～9月3週目</t>
    <rPh sb="2" eb="3">
      <t>ガツ</t>
    </rPh>
    <rPh sb="4" eb="5">
      <t>シュウ</t>
    </rPh>
    <rPh sb="5" eb="6">
      <t>メ</t>
    </rPh>
    <phoneticPr fontId="1"/>
  </si>
  <si>
    <t>～9月4週目</t>
    <rPh sb="2" eb="3">
      <t>ガツ</t>
    </rPh>
    <rPh sb="4" eb="5">
      <t>シュウ</t>
    </rPh>
    <rPh sb="5" eb="6">
      <t>メ</t>
    </rPh>
    <phoneticPr fontId="1"/>
  </si>
  <si>
    <t>工数(H)</t>
    <rPh sb="0" eb="2">
      <t>コウスウ</t>
    </rPh>
    <phoneticPr fontId="1"/>
  </si>
  <si>
    <t>工数(人日)、6時間/1日</t>
    <rPh sb="0" eb="2">
      <t>コウスウ</t>
    </rPh>
    <rPh sb="3" eb="4">
      <t>ニン</t>
    </rPh>
    <rPh sb="4" eb="5">
      <t>ニチ</t>
    </rPh>
    <rPh sb="8" eb="10">
      <t>ジカン</t>
    </rPh>
    <rPh sb="12" eb="13">
      <t>ニチ</t>
    </rPh>
    <phoneticPr fontId="1"/>
  </si>
  <si>
    <t xml:space="preserve">0825 ポップアップの表示原理を理解した
</t>
    <rPh sb="12" eb="14">
      <t>ヒョウジ</t>
    </rPh>
    <rPh sb="14" eb="16">
      <t>ゲンリ</t>
    </rPh>
    <rPh sb="17" eb="19">
      <t>リカイ</t>
    </rPh>
    <phoneticPr fontId="1"/>
  </si>
  <si>
    <t>0902 esaで管理する</t>
    <rPh sb="9" eb="11">
      <t>カンリ</t>
    </rPh>
    <phoneticPr fontId="1"/>
  </si>
  <si>
    <t>a</t>
    <phoneticPr fontId="1"/>
  </si>
  <si>
    <t>1006　リリース後対応とする</t>
    <rPh sb="9" eb="10">
      <t>ゴ</t>
    </rPh>
    <rPh sb="10" eb="12">
      <t>タイオウ</t>
    </rPh>
    <phoneticPr fontId="1"/>
  </si>
  <si>
    <t>0819
tileを利用する。共通のJSPを用意し、画面毎にタイトル、表示内容などをtiles.xmlで設定して切り替える
1006　現時点ですでに実装済みのためクローズ</t>
    <rPh sb="10" eb="12">
      <t>リヨウ</t>
    </rPh>
    <rPh sb="15" eb="17">
      <t>キョウツウ</t>
    </rPh>
    <rPh sb="22" eb="24">
      <t>ヨウイ</t>
    </rPh>
    <rPh sb="26" eb="28">
      <t>ガメン</t>
    </rPh>
    <rPh sb="28" eb="29">
      <t>ゴト</t>
    </rPh>
    <rPh sb="35" eb="37">
      <t>ヒョウジ</t>
    </rPh>
    <rPh sb="37" eb="39">
      <t>ナイヨウ</t>
    </rPh>
    <rPh sb="52" eb="54">
      <t>セッテイ</t>
    </rPh>
    <rPh sb="56" eb="57">
      <t>キ</t>
    </rPh>
    <rPh sb="58" eb="59">
      <t>カ</t>
    </rPh>
    <rPh sb="68" eb="71">
      <t>ゲンジテン</t>
    </rPh>
    <rPh sb="75" eb="77">
      <t>ジッソウ</t>
    </rPh>
    <rPh sb="77" eb="78">
      <t>ズ</t>
    </rPh>
    <phoneticPr fontId="1"/>
  </si>
  <si>
    <t>1006 改めて画面を開発する際に、同じ事象が発生したら対応する</t>
    <rPh sb="5" eb="6">
      <t>アラタ</t>
    </rPh>
    <rPh sb="8" eb="10">
      <t>ガメン</t>
    </rPh>
    <rPh sb="11" eb="13">
      <t>カイハツ</t>
    </rPh>
    <rPh sb="15" eb="16">
      <t>サイ</t>
    </rPh>
    <rPh sb="18" eb="19">
      <t>オナ</t>
    </rPh>
    <rPh sb="20" eb="22">
      <t>ジショウ</t>
    </rPh>
    <rPh sb="23" eb="25">
      <t>ハッセイ</t>
    </rPh>
    <rPh sb="28" eb="30">
      <t>タイオウ</t>
    </rPh>
    <phoneticPr fontId="1"/>
  </si>
  <si>
    <r>
      <rPr>
        <sz val="11"/>
        <rFont val="ＭＳ Ｐゴシック"/>
        <family val="3"/>
        <charset val="128"/>
        <scheme val="minor"/>
      </rPr>
      <t xml:space="preserve">0818　多少開発しづらいが、機能はあるので優先度下げる（A⇒C
</t>
    </r>
    <r>
      <rPr>
        <sz val="11"/>
        <color rgb="FFFF0000"/>
        <rFont val="ＭＳ Ｐゴシック"/>
        <family val="3"/>
        <charset val="128"/>
        <scheme val="minor"/>
      </rPr>
      <t xml:space="preserve">
1006 改めて画面を開発する際に、対応する</t>
    </r>
    <rPh sb="5" eb="7">
      <t>タショウ</t>
    </rPh>
    <rPh sb="7" eb="9">
      <t>カイハツ</t>
    </rPh>
    <rPh sb="15" eb="17">
      <t>キノウ</t>
    </rPh>
    <rPh sb="22" eb="25">
      <t>ユウセンド</t>
    </rPh>
    <rPh sb="25" eb="26">
      <t>サ</t>
    </rPh>
    <phoneticPr fontId="1"/>
  </si>
  <si>
    <t>リリース後対応</t>
    <rPh sb="4" eb="7">
      <t>ゴタイオウ</t>
    </rPh>
    <phoneticPr fontId="1"/>
  </si>
  <si>
    <t>全体</t>
    <rPh sb="0" eb="2">
      <t>ゼンタイ</t>
    </rPh>
    <phoneticPr fontId="1"/>
  </si>
  <si>
    <t>外部設計書のリリース後対応について</t>
    <rPh sb="0" eb="2">
      <t>ガイブ</t>
    </rPh>
    <rPh sb="2" eb="4">
      <t>セッケイ</t>
    </rPh>
    <rPh sb="4" eb="5">
      <t>ショ</t>
    </rPh>
    <rPh sb="10" eb="11">
      <t>ゴ</t>
    </rPh>
    <rPh sb="11" eb="13">
      <t>タイオウ</t>
    </rPh>
    <phoneticPr fontId="1"/>
  </si>
  <si>
    <t xml:space="preserve">１００６　外部設計書を確認してリリース後対応を以下に紫いろで記載中
WFS_設計.xlsx
</t>
    <rPh sb="5" eb="7">
      <t>ガイブ</t>
    </rPh>
    <rPh sb="7" eb="10">
      <t>セッケイショ</t>
    </rPh>
    <rPh sb="11" eb="13">
      <t>カクニン</t>
    </rPh>
    <rPh sb="19" eb="20">
      <t>ゴ</t>
    </rPh>
    <rPh sb="20" eb="22">
      <t>タイオウ</t>
    </rPh>
    <rPh sb="23" eb="25">
      <t>イカ</t>
    </rPh>
    <rPh sb="26" eb="27">
      <t>ムラサキ</t>
    </rPh>
    <rPh sb="30" eb="32">
      <t>キサイ</t>
    </rPh>
    <rPh sb="32" eb="33">
      <t>ナカ</t>
    </rPh>
    <rPh sb="39" eb="41">
      <t>セッケイ</t>
    </rPh>
    <phoneticPr fontId="1"/>
  </si>
  <si>
    <t>今後の作業を整理した</t>
    <rPh sb="0" eb="2">
      <t>コンゴ</t>
    </rPh>
    <rPh sb="3" eb="5">
      <t>サギョウ</t>
    </rPh>
    <rPh sb="6" eb="8">
      <t>セイリ</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</si>
</sst>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m/d\(aaa\)"/>
    <numFmt numFmtId="177" formatCode="aaa"/>
    <numFmt numFmtId="178" formatCode="d"/>
    <numFmt numFmtId="179" formatCode="0.0_ "/>
    <numFmt numFmtId="180" formatCode="m"/>
    <numFmt numFmtId="181" formatCode="0.0_);[Red]\(0.0\)"/>
  </numFmts>
  <fonts count="16" x14ac:knownFonts="1">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
      <sz val="11"/>
      <color theme="0" tint="-4.9989318521683403E-2"/>
      <name val="ＭＳ Ｐゴシック"/>
      <family val="2"/>
      <scheme val="minor"/>
    </font>
    <font>
      <sz val="10"/>
      <name val="ＭＳ Ｐゴシック"/>
      <family val="2"/>
      <scheme val="minor"/>
    </font>
    <font>
      <sz val="10"/>
      <color rgb="FFFF0000"/>
      <name val="ＭＳ Ｐゴシック"/>
      <family val="3"/>
      <charset val="128"/>
      <scheme val="minor"/>
    </font>
  </fonts>
  <fills count="15">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3399FF"/>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8" fillId="0" borderId="0" applyNumberFormat="0" applyFill="0" applyBorder="0" applyAlignment="0" applyProtection="0"/>
  </cellStyleXfs>
  <cellXfs count="84">
    <xf numFmtId="0" fontId="0" fillId="0" borderId="0" xfId="0"/>
    <xf numFmtId="0" fontId="0" fillId="3" borderId="0" xfId="0" applyFill="1"/>
    <xf numFmtId="0" fontId="0" fillId="4" borderId="0" xfId="0" applyFill="1"/>
    <xf numFmtId="0" fontId="0" fillId="5" borderId="0" xfId="0" applyFill="1"/>
    <xf numFmtId="0" fontId="0" fillId="0" borderId="2" xfId="0" applyBorder="1"/>
    <xf numFmtId="0" fontId="0" fillId="0" borderId="3" xfId="0"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2" xfId="0" applyNumberFormat="1" applyBorder="1" applyAlignment="1">
      <alignment horizontal="center" vertical="center"/>
    </xf>
    <xf numFmtId="179" fontId="0" fillId="0" borderId="3"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0" fontId="9" fillId="9" borderId="1" xfId="0" applyFont="1" applyFill="1" applyBorder="1"/>
    <xf numFmtId="180" fontId="0" fillId="0" borderId="0" xfId="0" applyNumberForma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7" borderId="1" xfId="0" applyFont="1" applyFill="1" applyBorder="1" applyAlignment="1">
      <alignment horizontal="center" vertical="center"/>
    </xf>
    <xf numFmtId="176" fontId="0" fillId="0" borderId="2" xfId="0" applyNumberFormat="1" applyBorder="1" applyAlignment="1">
      <alignment horizontal="center" vertical="center"/>
    </xf>
    <xf numFmtId="0" fontId="2"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6" xfId="0" applyFont="1" applyFill="1" applyBorder="1" applyAlignment="1">
      <alignment horizontal="center" vertical="center"/>
    </xf>
    <xf numFmtId="0" fontId="0" fillId="0" borderId="2"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2" xfId="0" applyFill="1" applyBorder="1"/>
    <xf numFmtId="0" fontId="0" fillId="0" borderId="2" xfId="0" applyFill="1" applyBorder="1" applyAlignment="1">
      <alignment horizontal="center" vertical="center"/>
    </xf>
    <xf numFmtId="0" fontId="0" fillId="10" borderId="2" xfId="0" applyFill="1" applyBorder="1"/>
    <xf numFmtId="0" fontId="0" fillId="11" borderId="2" xfId="0" applyFill="1" applyBorder="1"/>
    <xf numFmtId="0" fontId="12" fillId="0" borderId="2"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2" xfId="0" applyNumberFormat="1" applyBorder="1" applyAlignment="1">
      <alignment horizontal="center"/>
    </xf>
    <xf numFmtId="181" fontId="0" fillId="0" borderId="2" xfId="0" applyNumberFormat="1" applyFill="1" applyBorder="1" applyAlignment="1">
      <alignment horizontal="center"/>
    </xf>
    <xf numFmtId="181" fontId="0" fillId="0" borderId="3" xfId="0" applyNumberFormat="1" applyBorder="1" applyAlignment="1">
      <alignment horizontal="center"/>
    </xf>
    <xf numFmtId="176" fontId="0" fillId="0" borderId="2" xfId="0" applyNumberFormat="1" applyFill="1" applyBorder="1" applyAlignment="1">
      <alignment horizontal="center" vertical="center"/>
    </xf>
    <xf numFmtId="0" fontId="12" fillId="0" borderId="2" xfId="0" applyFont="1" applyFill="1" applyBorder="1"/>
    <xf numFmtId="0" fontId="11" fillId="0" borderId="2" xfId="0" applyFont="1" applyFill="1" applyBorder="1"/>
    <xf numFmtId="0" fontId="0" fillId="0" borderId="8" xfId="0" applyBorder="1"/>
    <xf numFmtId="0" fontId="0" fillId="0" borderId="4" xfId="0" applyBorder="1"/>
    <xf numFmtId="0" fontId="0" fillId="0" borderId="9"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12" borderId="1" xfId="0" applyFont="1" applyFill="1" applyBorder="1" applyAlignment="1">
      <alignment horizontal="left" vertical="top"/>
    </xf>
    <xf numFmtId="0" fontId="3" fillId="12" borderId="1" xfId="0" applyFont="1" applyFill="1" applyBorder="1" applyAlignment="1">
      <alignment horizontal="left" vertical="top"/>
    </xf>
    <xf numFmtId="0" fontId="3" fillId="12" borderId="1" xfId="0" applyFont="1" applyFill="1" applyBorder="1" applyAlignment="1">
      <alignment horizontal="left" vertical="top" wrapText="1"/>
    </xf>
    <xf numFmtId="0" fontId="0" fillId="0" borderId="0" xfId="0" applyAlignment="1">
      <alignment horizontal="left" vertical="top"/>
    </xf>
    <xf numFmtId="0" fontId="0" fillId="0" borderId="1" xfId="0" applyBorder="1" applyAlignment="1">
      <alignment wrapText="1"/>
    </xf>
    <xf numFmtId="56" fontId="0" fillId="0" borderId="1" xfId="0" applyNumberFormat="1" applyBorder="1"/>
    <xf numFmtId="14" fontId="0" fillId="0" borderId="1" xfId="0" applyNumberFormat="1" applyBorder="1" applyAlignment="1">
      <alignment wrapText="1"/>
    </xf>
    <xf numFmtId="0" fontId="13" fillId="0" borderId="1" xfId="0" applyFont="1" applyBorder="1"/>
    <xf numFmtId="0" fontId="9" fillId="0" borderId="1" xfId="0" applyFont="1" applyBorder="1" applyAlignment="1">
      <alignment wrapText="1"/>
    </xf>
    <xf numFmtId="0" fontId="0" fillId="2" borderId="1" xfId="0" applyFill="1" applyBorder="1" applyAlignment="1">
      <alignment wrapText="1"/>
    </xf>
    <xf numFmtId="56" fontId="0" fillId="0" borderId="1" xfId="0" applyNumberFormat="1" applyBorder="1" applyAlignment="1">
      <alignment wrapText="1"/>
    </xf>
    <xf numFmtId="0" fontId="6" fillId="0" borderId="1" xfId="0" applyFont="1" applyBorder="1" applyAlignment="1">
      <alignment wrapText="1"/>
    </xf>
    <xf numFmtId="0" fontId="9" fillId="0" borderId="1" xfId="0" applyFont="1" applyBorder="1"/>
    <xf numFmtId="0" fontId="0" fillId="8" borderId="1" xfId="0" applyFill="1" applyBorder="1" applyAlignment="1">
      <alignment wrapText="1"/>
    </xf>
    <xf numFmtId="0" fontId="7" fillId="0" borderId="1" xfId="0" applyFont="1" applyBorder="1" applyAlignment="1">
      <alignment wrapText="1"/>
    </xf>
    <xf numFmtId="0" fontId="14" fillId="0" borderId="1" xfId="0" applyFont="1" applyBorder="1" applyAlignment="1">
      <alignment wrapText="1"/>
    </xf>
    <xf numFmtId="0" fontId="5" fillId="0" borderId="1" xfId="0" applyFont="1" applyBorder="1" applyAlignment="1">
      <alignment wrapText="1"/>
    </xf>
    <xf numFmtId="14" fontId="0" fillId="0" borderId="1" xfId="0" applyNumberFormat="1" applyBorder="1"/>
    <xf numFmtId="0" fontId="0" fillId="0" borderId="1" xfId="0" applyFill="1" applyBorder="1" applyAlignment="1">
      <alignment wrapText="1"/>
    </xf>
    <xf numFmtId="0" fontId="0" fillId="14" borderId="2" xfId="0" applyFill="1" applyBorder="1"/>
    <xf numFmtId="176" fontId="0" fillId="13" borderId="2" xfId="0" applyNumberFormat="1" applyFill="1" applyBorder="1" applyAlignment="1">
      <alignment horizontal="center" vertical="center"/>
    </xf>
    <xf numFmtId="56" fontId="0" fillId="3" borderId="0" xfId="0" applyNumberFormat="1" applyFill="1"/>
    <xf numFmtId="0" fontId="0" fillId="5" borderId="1" xfId="0" applyFill="1" applyBorder="1"/>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cellXfs>
  <cellStyles count="2">
    <cellStyle name="ハイパーリンク" xfId="1" builtinId="8"/>
    <cellStyle name="標準" xfId="0" builtinId="0"/>
  </cellStyles>
  <dxfs count="205">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FCC00"/>
      <color rgb="FF3399FF"/>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134471</xdr:colOff>
      <xdr:row>51</xdr:row>
      <xdr:rowOff>44824</xdr:rowOff>
    </xdr:from>
    <xdr:to>
      <xdr:col>12</xdr:col>
      <xdr:colOff>728382</xdr:colOff>
      <xdr:row>63</xdr:row>
      <xdr:rowOff>89647</xdr:rowOff>
    </xdr:to>
    <xdr:sp macro="" textlink="">
      <xdr:nvSpPr>
        <xdr:cNvPr id="2" name="テキスト ボックス 1">
          <a:extLst>
            <a:ext uri="{FF2B5EF4-FFF2-40B4-BE49-F238E27FC236}">
              <a16:creationId xmlns:a16="http://schemas.microsoft.com/office/drawing/2014/main"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a16="http://schemas.microsoft.com/office/drawing/2014/main"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iwatakhr69.esa.io/posts/32"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0"/>
  <sheetViews>
    <sheetView zoomScale="130" zoomScaleNormal="130" workbookViewId="0"/>
  </sheetViews>
  <sheetFormatPr defaultRowHeight="13" x14ac:dyDescent="0.2"/>
  <cols>
    <col min="2" max="2" width="12.90625" customWidth="1"/>
    <col min="3" max="3" width="12.90625" style="15" hidden="1" customWidth="1"/>
    <col min="4" max="4" width="17.453125" customWidth="1"/>
    <col min="5" max="5" width="22.6328125" customWidth="1"/>
  </cols>
  <sheetData>
    <row r="2" spans="2:5" x14ac:dyDescent="0.2">
      <c r="B2" s="28" t="s">
        <v>124</v>
      </c>
      <c r="C2" s="56" t="s">
        <v>30</v>
      </c>
      <c r="D2" s="56" t="s">
        <v>368</v>
      </c>
      <c r="E2" s="56" t="s">
        <v>369</v>
      </c>
    </row>
    <row r="3" spans="2:5" x14ac:dyDescent="0.2">
      <c r="B3" s="18">
        <v>3</v>
      </c>
      <c r="C3" s="57">
        <v>10.5</v>
      </c>
      <c r="D3" s="57">
        <v>10.5</v>
      </c>
      <c r="E3" s="57">
        <f>ROUND(D3/6,0)</f>
        <v>2</v>
      </c>
    </row>
    <row r="4" spans="2:5" x14ac:dyDescent="0.2">
      <c r="B4" s="18">
        <v>4</v>
      </c>
      <c r="C4" s="57">
        <v>58</v>
      </c>
      <c r="D4" s="57">
        <v>58</v>
      </c>
      <c r="E4" s="57">
        <f t="shared" ref="E4:E9" si="0">ROUND(D4/6,0)</f>
        <v>10</v>
      </c>
    </row>
    <row r="5" spans="2:5" x14ac:dyDescent="0.2">
      <c r="B5" s="18">
        <v>5</v>
      </c>
      <c r="C5" s="57">
        <v>21</v>
      </c>
      <c r="D5" s="57">
        <v>21</v>
      </c>
      <c r="E5" s="57">
        <f t="shared" si="0"/>
        <v>4</v>
      </c>
    </row>
    <row r="6" spans="2:5" x14ac:dyDescent="0.2">
      <c r="B6" s="18">
        <v>6</v>
      </c>
      <c r="C6" s="57">
        <f>SUM(WBS!O70:AS70)</f>
        <v>20.5</v>
      </c>
      <c r="D6" s="57">
        <f>SUMIF(WBS!$O$10:$EG$10,memo!$B6,WBS!$O$70:$EG$70)</f>
        <v>19.5</v>
      </c>
      <c r="E6" s="57">
        <f t="shared" si="0"/>
        <v>3</v>
      </c>
    </row>
    <row r="7" spans="2:5" x14ac:dyDescent="0.2">
      <c r="B7" s="18">
        <v>7</v>
      </c>
      <c r="C7" s="57">
        <f>SUM(WBS!AS70:BW70)</f>
        <v>70.5</v>
      </c>
      <c r="D7" s="57">
        <f>SUMIF(WBS!$O$10:$EG$10,memo!$B7,WBS!$O$70:$EG$70)</f>
        <v>70.5</v>
      </c>
      <c r="E7" s="57">
        <f t="shared" si="0"/>
        <v>12</v>
      </c>
    </row>
    <row r="8" spans="2:5" x14ac:dyDescent="0.2">
      <c r="B8" s="18">
        <v>8</v>
      </c>
      <c r="C8" s="57">
        <f>SUM(WBS!BX70:EF70)</f>
        <v>103.5</v>
      </c>
      <c r="D8" s="57">
        <f>SUMIF(WBS!$O$10:$EG$10,memo!$B8,WBS!$O$70:$EG$70)</f>
        <v>43.5</v>
      </c>
      <c r="E8" s="57">
        <f t="shared" si="0"/>
        <v>7</v>
      </c>
    </row>
    <row r="9" spans="2:5" x14ac:dyDescent="0.2">
      <c r="B9" s="18">
        <v>9</v>
      </c>
      <c r="C9" s="57">
        <f>SUM(WBS!BX71:EF71)</f>
        <v>0</v>
      </c>
      <c r="D9" s="57">
        <f>SUMIF(WBS!$O$10:$EG$10,memo!$B9,WBS!$O$70:$EG$70)</f>
        <v>60</v>
      </c>
      <c r="E9" s="57">
        <f t="shared" si="0"/>
        <v>10</v>
      </c>
    </row>
    <row r="10" spans="2:5" x14ac:dyDescent="0.2">
      <c r="B10" s="81" t="s">
        <v>125</v>
      </c>
      <c r="C10" s="58">
        <f>SUM(C3:C8)</f>
        <v>284</v>
      </c>
      <c r="D10" s="58">
        <f>SUM(D3:D8)</f>
        <v>223</v>
      </c>
      <c r="E10" s="57">
        <f>ROUND(D10/6,0)</f>
        <v>37</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R38"/>
  <sheetViews>
    <sheetView zoomScale="85" zoomScaleNormal="85" workbookViewId="0"/>
  </sheetViews>
  <sheetFormatPr defaultRowHeight="13" x14ac:dyDescent="0.2"/>
  <cols>
    <col min="1" max="1" width="8.7265625" customWidth="1"/>
  </cols>
  <sheetData>
    <row r="3" spans="1:18" s="3" customFormat="1" x14ac:dyDescent="0.2">
      <c r="A3" s="3" t="s">
        <v>85</v>
      </c>
      <c r="P3" s="23" t="s">
        <v>97</v>
      </c>
    </row>
    <row r="4" spans="1:18" x14ac:dyDescent="0.2">
      <c r="B4" t="s">
        <v>87</v>
      </c>
      <c r="I4" t="s">
        <v>86</v>
      </c>
    </row>
    <row r="5" spans="1:18" x14ac:dyDescent="0.2">
      <c r="I5" t="s">
        <v>106</v>
      </c>
      <c r="P5" s="20" t="s">
        <v>118</v>
      </c>
    </row>
    <row r="6" spans="1:18" x14ac:dyDescent="0.2">
      <c r="B6" t="s">
        <v>88</v>
      </c>
      <c r="I6" t="s">
        <v>119</v>
      </c>
      <c r="P6" t="s">
        <v>107</v>
      </c>
    </row>
    <row r="7" spans="1:18" x14ac:dyDescent="0.2">
      <c r="I7" s="27" t="s">
        <v>120</v>
      </c>
      <c r="P7" t="s">
        <v>112</v>
      </c>
    </row>
    <row r="8" spans="1:18" x14ac:dyDescent="0.2">
      <c r="Q8" t="s">
        <v>108</v>
      </c>
    </row>
    <row r="9" spans="1:18" x14ac:dyDescent="0.2">
      <c r="Q9" t="s">
        <v>110</v>
      </c>
    </row>
    <row r="10" spans="1:18" x14ac:dyDescent="0.2">
      <c r="R10" t="s">
        <v>109</v>
      </c>
    </row>
    <row r="11" spans="1:18" x14ac:dyDescent="0.2">
      <c r="Q11" t="s">
        <v>111</v>
      </c>
    </row>
    <row r="12" spans="1:18" x14ac:dyDescent="0.2">
      <c r="B12" t="s">
        <v>89</v>
      </c>
    </row>
    <row r="14" spans="1:18" x14ac:dyDescent="0.2">
      <c r="B14" t="s">
        <v>113</v>
      </c>
    </row>
    <row r="16" spans="1:18" s="26" customFormat="1" x14ac:dyDescent="0.2">
      <c r="B16" s="26" t="s">
        <v>114</v>
      </c>
    </row>
    <row r="17" spans="2:16" s="26" customFormat="1" x14ac:dyDescent="0.2">
      <c r="C17" s="26" t="s">
        <v>115</v>
      </c>
    </row>
    <row r="18" spans="2:16" s="26" customFormat="1" x14ac:dyDescent="0.2">
      <c r="B18" s="26" t="s">
        <v>116</v>
      </c>
    </row>
    <row r="19" spans="2:16" s="26" customFormat="1" x14ac:dyDescent="0.2">
      <c r="C19" s="26" t="s">
        <v>117</v>
      </c>
    </row>
    <row r="20" spans="2:16" s="26" customFormat="1" x14ac:dyDescent="0.2"/>
    <row r="22" spans="2:16" s="24" customFormat="1" x14ac:dyDescent="0.2">
      <c r="B22" s="25" t="s">
        <v>105</v>
      </c>
    </row>
    <row r="23" spans="2:16" x14ac:dyDescent="0.2">
      <c r="B23" t="s">
        <v>90</v>
      </c>
    </row>
    <row r="24" spans="2:16" x14ac:dyDescent="0.2">
      <c r="D24" t="s">
        <v>91</v>
      </c>
      <c r="P24" s="6" t="s">
        <v>97</v>
      </c>
    </row>
    <row r="25" spans="2:16" x14ac:dyDescent="0.2">
      <c r="E25" t="s">
        <v>93</v>
      </c>
    </row>
    <row r="27" spans="2:16" x14ac:dyDescent="0.2">
      <c r="D27" t="s">
        <v>92</v>
      </c>
    </row>
    <row r="28" spans="2:16" x14ac:dyDescent="0.2">
      <c r="E28" t="s">
        <v>94</v>
      </c>
    </row>
    <row r="29" spans="2:16" x14ac:dyDescent="0.2">
      <c r="E29" t="s">
        <v>95</v>
      </c>
    </row>
    <row r="30" spans="2:16" x14ac:dyDescent="0.2">
      <c r="E30" t="s">
        <v>96</v>
      </c>
      <c r="P30" t="s">
        <v>98</v>
      </c>
    </row>
    <row r="32" spans="2:16" x14ac:dyDescent="0.2">
      <c r="B32" t="s">
        <v>99</v>
      </c>
    </row>
    <row r="33" spans="2:16" x14ac:dyDescent="0.2">
      <c r="B33" t="s">
        <v>100</v>
      </c>
    </row>
    <row r="34" spans="2:16" x14ac:dyDescent="0.2">
      <c r="D34" t="s">
        <v>91</v>
      </c>
    </row>
    <row r="35" spans="2:16" x14ac:dyDescent="0.2">
      <c r="E35" t="s">
        <v>101</v>
      </c>
    </row>
    <row r="36" spans="2:16" x14ac:dyDescent="0.2">
      <c r="E36" t="s">
        <v>102</v>
      </c>
    </row>
    <row r="37" spans="2:16" x14ac:dyDescent="0.2">
      <c r="D37" t="s">
        <v>92</v>
      </c>
    </row>
    <row r="38" spans="2:16" x14ac:dyDescent="0.2">
      <c r="E38" t="s">
        <v>103</v>
      </c>
      <c r="P38" t="s">
        <v>104</v>
      </c>
    </row>
  </sheetData>
  <phoneticPr fontId="1"/>
  <hyperlinks>
    <hyperlink ref="I7" r:id="rId1" xr:uid="{00000000-0004-0000-0900-000000000000}"/>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AD32"/>
  <sheetViews>
    <sheetView zoomScale="130" zoomScaleNormal="130" workbookViewId="0">
      <selection activeCell="C14" sqref="C14"/>
    </sheetView>
  </sheetViews>
  <sheetFormatPr defaultColWidth="3.453125" defaultRowHeight="13" x14ac:dyDescent="0.2"/>
  <sheetData>
    <row r="2" spans="1:30" x14ac:dyDescent="0.2">
      <c r="A2" t="s">
        <v>0</v>
      </c>
    </row>
    <row r="3" spans="1:30" x14ac:dyDescent="0.2">
      <c r="A3">
        <v>1</v>
      </c>
      <c r="B3" t="s">
        <v>1</v>
      </c>
      <c r="D3" t="s">
        <v>2</v>
      </c>
      <c r="K3" t="s">
        <v>3</v>
      </c>
    </row>
    <row r="4" spans="1:30" x14ac:dyDescent="0.2">
      <c r="A4">
        <v>2</v>
      </c>
      <c r="B4" t="s">
        <v>4</v>
      </c>
      <c r="D4" t="s">
        <v>5</v>
      </c>
    </row>
    <row r="5" spans="1:30" s="1" customFormat="1" x14ac:dyDescent="0.2">
      <c r="A5" s="1">
        <v>3</v>
      </c>
      <c r="D5" s="1" t="s">
        <v>6</v>
      </c>
      <c r="K5" s="1" t="s">
        <v>7</v>
      </c>
    </row>
    <row r="6" spans="1:30" x14ac:dyDescent="0.2">
      <c r="A6">
        <v>4</v>
      </c>
      <c r="D6" t="s">
        <v>8</v>
      </c>
    </row>
    <row r="7" spans="1:30" x14ac:dyDescent="0.2">
      <c r="A7">
        <v>5</v>
      </c>
      <c r="D7" t="s">
        <v>9</v>
      </c>
      <c r="G7" t="s">
        <v>10</v>
      </c>
      <c r="K7" t="s">
        <v>11</v>
      </c>
    </row>
    <row r="8" spans="1:30" x14ac:dyDescent="0.2">
      <c r="A8">
        <v>6</v>
      </c>
      <c r="D8" t="s">
        <v>12</v>
      </c>
    </row>
    <row r="11" spans="1:30" x14ac:dyDescent="0.2">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x14ac:dyDescent="0.2">
      <c r="A12">
        <v>1</v>
      </c>
      <c r="B12" t="s">
        <v>15</v>
      </c>
      <c r="T12" t="s">
        <v>16</v>
      </c>
    </row>
    <row r="13" spans="1:30" x14ac:dyDescent="0.2">
      <c r="C13" t="s">
        <v>17</v>
      </c>
    </row>
    <row r="14" spans="1:30" x14ac:dyDescent="0.2">
      <c r="C14" t="s">
        <v>18</v>
      </c>
    </row>
    <row r="15" spans="1:30" x14ac:dyDescent="0.2">
      <c r="D15" t="s">
        <v>19</v>
      </c>
    </row>
    <row r="17" spans="1:20" x14ac:dyDescent="0.2">
      <c r="B17" t="s">
        <v>20</v>
      </c>
    </row>
    <row r="18" spans="1:20" x14ac:dyDescent="0.2">
      <c r="C18" t="s">
        <v>17</v>
      </c>
    </row>
    <row r="19" spans="1:20" x14ac:dyDescent="0.2">
      <c r="C19" t="s">
        <v>18</v>
      </c>
    </row>
    <row r="20" spans="1:20" x14ac:dyDescent="0.2">
      <c r="D20" t="s">
        <v>19</v>
      </c>
    </row>
    <row r="22" spans="1:20" x14ac:dyDescent="0.2">
      <c r="B22" t="s">
        <v>21</v>
      </c>
    </row>
    <row r="23" spans="1:20" x14ac:dyDescent="0.2">
      <c r="C23" t="s">
        <v>22</v>
      </c>
    </row>
    <row r="24" spans="1:20" x14ac:dyDescent="0.2">
      <c r="C24" t="s">
        <v>23</v>
      </c>
    </row>
    <row r="26" spans="1:20" x14ac:dyDescent="0.2">
      <c r="C26" t="s">
        <v>24</v>
      </c>
    </row>
    <row r="29" spans="1:20" x14ac:dyDescent="0.2">
      <c r="A29">
        <v>2</v>
      </c>
      <c r="B29" t="s">
        <v>25</v>
      </c>
      <c r="T29" t="s">
        <v>26</v>
      </c>
    </row>
    <row r="32" spans="1:20" x14ac:dyDescent="0.2">
      <c r="A32">
        <v>3</v>
      </c>
      <c r="B32" t="s">
        <v>27</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M98"/>
  <sheetViews>
    <sheetView showGridLines="0" tabSelected="1" topLeftCell="A5" zoomScale="55" zoomScaleNormal="55" workbookViewId="0">
      <pane xSplit="14" ySplit="8" topLeftCell="EE13" activePane="bottomRight" state="frozen"/>
      <selection activeCell="A5" sqref="A5"/>
      <selection pane="topRight" activeCell="O5" sqref="O5"/>
      <selection pane="bottomLeft" activeCell="A13" sqref="A13"/>
      <selection pane="bottomRight" activeCell="EL42" sqref="EL42"/>
    </sheetView>
  </sheetViews>
  <sheetFormatPr defaultRowHeight="13" x14ac:dyDescent="0.2"/>
  <cols>
    <col min="1" max="1" width="2.26953125" customWidth="1"/>
    <col min="2" max="3" width="2.36328125" style="8" customWidth="1"/>
    <col min="4" max="4" width="23.453125" bestFit="1" customWidth="1"/>
    <col min="5" max="5" width="23.36328125" customWidth="1"/>
    <col min="6" max="6" width="14.08984375" customWidth="1"/>
    <col min="7" max="7" width="4.453125" customWidth="1"/>
    <col min="8" max="8" width="7.08984375" style="8" bestFit="1" customWidth="1"/>
    <col min="9" max="9" width="28" style="8" customWidth="1"/>
    <col min="10" max="10" width="9.08984375" style="8" customWidth="1"/>
    <col min="11" max="11" width="28" bestFit="1" customWidth="1"/>
    <col min="12" max="12" width="32.08984375" customWidth="1"/>
    <col min="13" max="13" width="10" style="45" bestFit="1" customWidth="1"/>
    <col min="14" max="14" width="1.90625" customWidth="1"/>
    <col min="15" max="168" width="7.36328125" style="8" bestFit="1" customWidth="1"/>
    <col min="169" max="169" width="3.36328125" bestFit="1" customWidth="1"/>
  </cols>
  <sheetData>
    <row r="1" spans="2:169" s="39" customFormat="1" x14ac:dyDescent="0.2">
      <c r="B1" s="38"/>
      <c r="C1" s="38"/>
      <c r="H1" s="8"/>
      <c r="I1" s="38"/>
      <c r="J1" s="38"/>
      <c r="M1" s="45"/>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8"/>
      <c r="EI1" s="38"/>
      <c r="EJ1" s="38"/>
      <c r="EK1" s="38"/>
      <c r="EL1" s="38"/>
      <c r="EM1" s="38"/>
      <c r="EN1" s="38"/>
      <c r="EO1" s="38"/>
      <c r="EP1" s="38"/>
      <c r="EQ1" s="38"/>
      <c r="ER1" s="38"/>
      <c r="ES1" s="38"/>
      <c r="ET1" s="38"/>
      <c r="EU1" s="38"/>
      <c r="EV1" s="38"/>
      <c r="EW1" s="38"/>
      <c r="EX1" s="38"/>
      <c r="EY1" s="38"/>
      <c r="EZ1" s="38"/>
      <c r="FA1" s="38"/>
      <c r="FB1" s="38"/>
      <c r="FC1" s="38"/>
      <c r="FD1" s="38"/>
      <c r="FE1" s="38"/>
      <c r="FF1" s="38"/>
      <c r="FG1" s="38"/>
      <c r="FH1" s="38"/>
      <c r="FI1" s="38"/>
      <c r="FJ1" s="38"/>
      <c r="FK1" s="38"/>
      <c r="FL1" s="38"/>
      <c r="FM1" s="39" t="s">
        <v>29</v>
      </c>
    </row>
    <row r="2" spans="2:169" s="39" customFormat="1" x14ac:dyDescent="0.2">
      <c r="B2" s="38" t="s">
        <v>146</v>
      </c>
      <c r="C2" s="38"/>
      <c r="H2" s="8"/>
      <c r="I2" s="38"/>
      <c r="J2" s="38"/>
      <c r="M2" s="45"/>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9" t="s">
        <v>29</v>
      </c>
    </row>
    <row r="3" spans="2:169" s="39" customFormat="1" x14ac:dyDescent="0.2">
      <c r="B3" s="38"/>
      <c r="C3" s="38"/>
      <c r="D3" s="39" t="s">
        <v>147</v>
      </c>
      <c r="H3" s="8"/>
      <c r="I3" s="38"/>
      <c r="J3" s="38"/>
      <c r="M3" s="45"/>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9" t="s">
        <v>29</v>
      </c>
    </row>
    <row r="4" spans="2:169" s="39" customFormat="1" x14ac:dyDescent="0.2">
      <c r="B4" s="38"/>
      <c r="C4" s="38"/>
      <c r="D4" s="39" t="s">
        <v>148</v>
      </c>
      <c r="H4" s="8"/>
      <c r="I4" s="38"/>
      <c r="J4" s="38"/>
      <c r="M4" s="45"/>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9" t="s">
        <v>29</v>
      </c>
    </row>
    <row r="5" spans="2:169" s="39" customFormat="1" x14ac:dyDescent="0.2">
      <c r="B5" s="38"/>
      <c r="C5" s="38"/>
      <c r="H5" s="8"/>
      <c r="I5" s="38"/>
      <c r="J5" s="38"/>
      <c r="M5" s="45"/>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8"/>
      <c r="EI5" s="38"/>
      <c r="EJ5" s="38"/>
      <c r="EK5" s="38"/>
      <c r="EL5" s="38"/>
      <c r="EM5" s="38"/>
      <c r="EN5" s="38"/>
      <c r="EO5" s="38"/>
      <c r="EP5" s="38"/>
      <c r="EQ5" s="38"/>
      <c r="ER5" s="38"/>
      <c r="ES5" s="38"/>
      <c r="ET5" s="38"/>
      <c r="EU5" s="38"/>
      <c r="EV5" s="38"/>
      <c r="EW5" s="38"/>
      <c r="EX5" s="38"/>
      <c r="EY5" s="38"/>
      <c r="EZ5" s="38"/>
      <c r="FA5" s="38"/>
      <c r="FB5" s="38"/>
      <c r="FC5" s="38"/>
      <c r="FD5" s="38"/>
      <c r="FE5" s="38"/>
      <c r="FF5" s="38"/>
      <c r="FG5" s="38"/>
      <c r="FH5" s="38"/>
      <c r="FI5" s="38"/>
      <c r="FJ5" s="38"/>
      <c r="FK5" s="38"/>
      <c r="FL5" s="38"/>
      <c r="FM5" s="39" t="s">
        <v>29</v>
      </c>
    </row>
    <row r="6" spans="2:169" s="39" customFormat="1" x14ac:dyDescent="0.2">
      <c r="B6" s="38" t="s">
        <v>149</v>
      </c>
      <c r="C6" s="38"/>
      <c r="H6" s="8"/>
      <c r="I6" s="38"/>
      <c r="J6" s="38"/>
      <c r="M6" s="45"/>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c r="DI6" s="38"/>
      <c r="DJ6" s="38"/>
      <c r="DK6" s="38"/>
      <c r="DL6" s="38"/>
      <c r="DM6" s="38"/>
      <c r="DN6" s="38"/>
      <c r="DO6" s="38"/>
      <c r="DP6" s="38"/>
      <c r="DQ6" s="38"/>
      <c r="DR6" s="38"/>
      <c r="DS6" s="38"/>
      <c r="DT6" s="38"/>
      <c r="DU6" s="38"/>
      <c r="DV6" s="38"/>
      <c r="DW6" s="38"/>
      <c r="DX6" s="38"/>
      <c r="DY6" s="38"/>
      <c r="DZ6" s="38"/>
      <c r="EA6" s="38"/>
      <c r="EB6" s="38"/>
      <c r="EC6" s="38"/>
      <c r="ED6" s="38"/>
      <c r="EE6" s="38"/>
      <c r="EF6" s="38"/>
      <c r="EG6" s="38"/>
      <c r="EH6" s="38"/>
      <c r="EI6" s="38"/>
      <c r="EJ6" s="38"/>
      <c r="EK6" s="38"/>
      <c r="EL6" s="38"/>
      <c r="EM6" s="38"/>
      <c r="EN6" s="38"/>
      <c r="EO6" s="38"/>
      <c r="EP6" s="38"/>
      <c r="EQ6" s="38"/>
      <c r="ER6" s="38"/>
      <c r="ES6" s="38"/>
      <c r="ET6" s="38"/>
      <c r="EU6" s="38"/>
      <c r="EV6" s="38"/>
      <c r="EW6" s="38"/>
      <c r="EX6" s="38"/>
      <c r="EY6" s="38"/>
      <c r="EZ6" s="38"/>
      <c r="FA6" s="38"/>
      <c r="FB6" s="38"/>
      <c r="FC6" s="38"/>
      <c r="FD6" s="38"/>
      <c r="FE6" s="38"/>
      <c r="FF6" s="38"/>
      <c r="FG6" s="38"/>
      <c r="FH6" s="38"/>
      <c r="FI6" s="38"/>
      <c r="FJ6" s="38"/>
      <c r="FK6" s="38"/>
      <c r="FL6" s="38"/>
      <c r="FM6" s="39" t="s">
        <v>29</v>
      </c>
    </row>
    <row r="7" spans="2:169" s="39" customFormat="1" x14ac:dyDescent="0.2">
      <c r="B7" s="38"/>
      <c r="D7" s="38" t="s">
        <v>159</v>
      </c>
      <c r="F7" s="39" t="s">
        <v>372</v>
      </c>
      <c r="H7" s="8"/>
      <c r="I7" s="38"/>
      <c r="J7" s="38"/>
      <c r="M7" s="45"/>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t="s">
        <v>187</v>
      </c>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8"/>
      <c r="EI7" s="38"/>
      <c r="EJ7" s="38"/>
      <c r="EK7" s="38"/>
      <c r="EL7" s="38"/>
      <c r="EM7" s="38"/>
      <c r="EN7" s="38"/>
      <c r="EO7" s="38"/>
      <c r="EP7" s="38"/>
      <c r="EQ7" s="38"/>
      <c r="ER7" s="38"/>
      <c r="ES7" s="38"/>
      <c r="ET7" s="38"/>
      <c r="EU7" s="38"/>
      <c r="EV7" s="38"/>
      <c r="EW7" s="38"/>
      <c r="EX7" s="38"/>
      <c r="EY7" s="38"/>
      <c r="EZ7" s="38"/>
      <c r="FA7" s="38"/>
      <c r="FB7" s="38"/>
      <c r="FC7" s="38"/>
      <c r="FD7" s="38"/>
      <c r="FE7" s="38"/>
      <c r="FF7" s="38"/>
      <c r="FG7" s="38"/>
      <c r="FH7" s="38"/>
      <c r="FI7" s="38"/>
      <c r="FJ7" s="38"/>
      <c r="FK7" s="38"/>
      <c r="FL7" s="38"/>
      <c r="FM7" s="39" t="s">
        <v>29</v>
      </c>
    </row>
    <row r="8" spans="2:169" s="39" customFormat="1" x14ac:dyDescent="0.2">
      <c r="B8" s="38"/>
      <c r="C8" s="38"/>
      <c r="H8" s="8"/>
      <c r="I8" s="38"/>
      <c r="J8" s="38"/>
      <c r="M8" s="45"/>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8"/>
      <c r="EI8" s="38"/>
      <c r="EJ8" s="38"/>
      <c r="EK8" s="38"/>
      <c r="EL8" s="38"/>
      <c r="EM8" s="38"/>
      <c r="EN8" s="38"/>
      <c r="EO8" s="38"/>
      <c r="EP8" s="38"/>
      <c r="EQ8" s="38"/>
      <c r="ER8" s="38"/>
      <c r="ES8" s="38"/>
      <c r="ET8" s="38"/>
      <c r="EU8" s="38"/>
      <c r="EV8" s="38"/>
      <c r="EW8" s="38"/>
      <c r="EX8" s="38"/>
      <c r="EY8" s="38"/>
      <c r="EZ8" s="38"/>
      <c r="FA8" s="38"/>
      <c r="FB8" s="38"/>
      <c r="FC8" s="38"/>
      <c r="FD8" s="38"/>
      <c r="FE8" s="38"/>
      <c r="FF8" s="38"/>
      <c r="FG8" s="38"/>
      <c r="FH8" s="38"/>
      <c r="FI8" s="38"/>
      <c r="FJ8" s="38"/>
      <c r="FK8" s="38"/>
      <c r="FL8" s="38"/>
      <c r="FM8" s="39" t="s">
        <v>29</v>
      </c>
    </row>
    <row r="9" spans="2:169" x14ac:dyDescent="0.2">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t="s">
        <v>29</v>
      </c>
    </row>
    <row r="10" spans="2:169" x14ac:dyDescent="0.2">
      <c r="L10" s="7"/>
      <c r="O10" s="29">
        <v>43252</v>
      </c>
      <c r="P10" s="8">
        <v>6</v>
      </c>
      <c r="Q10" s="8">
        <v>6</v>
      </c>
      <c r="R10" s="8">
        <v>6</v>
      </c>
      <c r="S10" s="8">
        <v>6</v>
      </c>
      <c r="T10" s="8">
        <v>6</v>
      </c>
      <c r="U10" s="8">
        <v>6</v>
      </c>
      <c r="V10" s="8">
        <v>6</v>
      </c>
      <c r="W10" s="8">
        <v>6</v>
      </c>
      <c r="X10" s="8">
        <v>6</v>
      </c>
      <c r="Y10" s="8">
        <v>6</v>
      </c>
      <c r="Z10" s="8">
        <v>6</v>
      </c>
      <c r="AA10" s="8">
        <v>6</v>
      </c>
      <c r="AB10" s="8">
        <v>6</v>
      </c>
      <c r="AC10" s="8">
        <v>6</v>
      </c>
      <c r="AD10" s="8">
        <v>6</v>
      </c>
      <c r="AE10" s="8">
        <v>6</v>
      </c>
      <c r="AF10" s="8">
        <v>6</v>
      </c>
      <c r="AG10" s="8">
        <v>6</v>
      </c>
      <c r="AH10" s="8">
        <v>6</v>
      </c>
      <c r="AI10" s="8">
        <v>6</v>
      </c>
      <c r="AJ10" s="8">
        <v>6</v>
      </c>
      <c r="AK10" s="8">
        <v>6</v>
      </c>
      <c r="AL10" s="8">
        <v>6</v>
      </c>
      <c r="AM10" s="8">
        <v>6</v>
      </c>
      <c r="AN10" s="8">
        <v>6</v>
      </c>
      <c r="AO10" s="8">
        <v>6</v>
      </c>
      <c r="AP10" s="8">
        <v>6</v>
      </c>
      <c r="AQ10" s="8">
        <v>6</v>
      </c>
      <c r="AR10" s="8">
        <v>6</v>
      </c>
      <c r="AS10" s="8">
        <v>7</v>
      </c>
      <c r="AT10" s="8">
        <v>7</v>
      </c>
      <c r="AU10" s="8">
        <v>7</v>
      </c>
      <c r="AV10" s="8">
        <v>7</v>
      </c>
      <c r="AW10" s="8">
        <v>7</v>
      </c>
      <c r="AX10" s="8">
        <v>7</v>
      </c>
      <c r="AY10" s="8">
        <v>7</v>
      </c>
      <c r="AZ10" s="8">
        <v>7</v>
      </c>
      <c r="BA10" s="8">
        <v>7</v>
      </c>
      <c r="BB10" s="8">
        <v>7</v>
      </c>
      <c r="BC10" s="8">
        <v>7</v>
      </c>
      <c r="BD10" s="8">
        <v>7</v>
      </c>
      <c r="BE10" s="8">
        <v>7</v>
      </c>
      <c r="BF10" s="8">
        <v>7</v>
      </c>
      <c r="BG10" s="8">
        <v>7</v>
      </c>
      <c r="BH10" s="8">
        <v>7</v>
      </c>
      <c r="BI10" s="8">
        <v>7</v>
      </c>
      <c r="BJ10" s="8">
        <v>7</v>
      </c>
      <c r="BK10" s="8">
        <v>7</v>
      </c>
      <c r="BL10" s="8">
        <v>7</v>
      </c>
      <c r="BM10" s="8">
        <v>7</v>
      </c>
      <c r="BN10" s="8">
        <v>7</v>
      </c>
      <c r="BO10" s="8">
        <v>7</v>
      </c>
      <c r="BP10" s="8">
        <v>7</v>
      </c>
      <c r="BQ10" s="8">
        <v>7</v>
      </c>
      <c r="BR10" s="8">
        <v>7</v>
      </c>
      <c r="BS10" s="8">
        <v>7</v>
      </c>
      <c r="BT10" s="8">
        <v>7</v>
      </c>
      <c r="BU10" s="8">
        <v>7</v>
      </c>
      <c r="BV10" s="8">
        <v>7</v>
      </c>
      <c r="BW10" s="8">
        <v>7</v>
      </c>
      <c r="BX10" s="8">
        <v>8</v>
      </c>
      <c r="BY10" s="8">
        <v>8</v>
      </c>
      <c r="BZ10" s="8">
        <v>8</v>
      </c>
      <c r="CA10" s="8">
        <v>8</v>
      </c>
      <c r="CB10" s="8">
        <v>8</v>
      </c>
      <c r="CC10" s="8">
        <v>8</v>
      </c>
      <c r="CD10" s="8">
        <v>8</v>
      </c>
      <c r="CE10" s="8">
        <v>8</v>
      </c>
      <c r="CF10" s="8">
        <v>8</v>
      </c>
      <c r="CG10" s="8">
        <v>8</v>
      </c>
      <c r="CH10" s="8">
        <v>8</v>
      </c>
      <c r="CI10" s="8">
        <v>8</v>
      </c>
      <c r="CJ10" s="8">
        <v>8</v>
      </c>
      <c r="CK10" s="8">
        <v>8</v>
      </c>
      <c r="CL10" s="8">
        <v>8</v>
      </c>
      <c r="CM10" s="8">
        <v>8</v>
      </c>
      <c r="CN10" s="8">
        <v>8</v>
      </c>
      <c r="CO10" s="8">
        <v>8</v>
      </c>
      <c r="CP10" s="8">
        <v>8</v>
      </c>
      <c r="CQ10" s="8">
        <v>8</v>
      </c>
      <c r="CR10" s="8">
        <v>8</v>
      </c>
      <c r="CS10" s="8">
        <v>8</v>
      </c>
      <c r="CT10" s="8">
        <v>8</v>
      </c>
      <c r="CU10" s="8">
        <v>8</v>
      </c>
      <c r="CV10" s="8">
        <v>8</v>
      </c>
      <c r="CW10" s="8">
        <v>8</v>
      </c>
      <c r="CX10" s="8">
        <v>8</v>
      </c>
      <c r="CY10" s="8">
        <v>8</v>
      </c>
      <c r="CZ10" s="8">
        <v>8</v>
      </c>
      <c r="DA10" s="8">
        <v>8</v>
      </c>
      <c r="DB10" s="8">
        <v>8</v>
      </c>
      <c r="DC10" s="8">
        <v>9</v>
      </c>
      <c r="DD10" s="8">
        <v>9</v>
      </c>
      <c r="DE10" s="8">
        <v>9</v>
      </c>
      <c r="DF10" s="8">
        <v>9</v>
      </c>
      <c r="DG10" s="8">
        <v>9</v>
      </c>
      <c r="DH10" s="8">
        <v>9</v>
      </c>
      <c r="DI10" s="8">
        <v>9</v>
      </c>
      <c r="DJ10" s="8">
        <v>9</v>
      </c>
      <c r="DK10" s="8">
        <v>9</v>
      </c>
      <c r="DL10" s="8">
        <v>9</v>
      </c>
      <c r="DM10" s="8">
        <v>9</v>
      </c>
      <c r="DN10" s="8">
        <v>9</v>
      </c>
      <c r="DO10" s="8">
        <v>9</v>
      </c>
      <c r="DP10" s="8">
        <v>9</v>
      </c>
      <c r="DQ10" s="8">
        <v>9</v>
      </c>
      <c r="DR10" s="8">
        <v>9</v>
      </c>
      <c r="DS10" s="8">
        <v>9</v>
      </c>
      <c r="DT10" s="8">
        <v>9</v>
      </c>
      <c r="DU10" s="8">
        <v>9</v>
      </c>
      <c r="DV10" s="8">
        <v>9</v>
      </c>
      <c r="DW10" s="8">
        <v>9</v>
      </c>
      <c r="DX10" s="8">
        <v>9</v>
      </c>
      <c r="DY10" s="8">
        <v>9</v>
      </c>
      <c r="DZ10" s="8">
        <v>9</v>
      </c>
      <c r="EA10" s="8">
        <v>9</v>
      </c>
      <c r="EB10" s="8">
        <v>9</v>
      </c>
      <c r="EC10" s="8">
        <v>9</v>
      </c>
      <c r="ED10" s="8">
        <v>9</v>
      </c>
      <c r="EE10" s="8">
        <v>9</v>
      </c>
      <c r="EF10" s="8">
        <v>9</v>
      </c>
      <c r="EG10" s="8">
        <v>10</v>
      </c>
      <c r="EH10" s="8">
        <v>10</v>
      </c>
      <c r="EI10" s="8">
        <v>10</v>
      </c>
      <c r="EJ10" s="8">
        <v>10</v>
      </c>
      <c r="EK10" s="8">
        <v>10</v>
      </c>
      <c r="EL10" s="8">
        <v>10</v>
      </c>
      <c r="EM10" s="8">
        <v>10</v>
      </c>
      <c r="EN10" s="8">
        <v>10</v>
      </c>
      <c r="EO10" s="8">
        <v>10</v>
      </c>
      <c r="EP10" s="8">
        <v>10</v>
      </c>
      <c r="EQ10" s="8">
        <v>10</v>
      </c>
      <c r="ER10" s="8">
        <v>10</v>
      </c>
      <c r="ES10" s="8">
        <v>10</v>
      </c>
      <c r="ET10" s="8">
        <v>10</v>
      </c>
      <c r="EU10" s="8">
        <v>10</v>
      </c>
      <c r="EV10" s="8">
        <v>10</v>
      </c>
      <c r="EW10" s="8">
        <v>10</v>
      </c>
      <c r="EX10" s="8">
        <v>10</v>
      </c>
      <c r="EY10" s="8">
        <v>10</v>
      </c>
      <c r="EZ10" s="8">
        <v>10</v>
      </c>
      <c r="FA10" s="8">
        <v>10</v>
      </c>
      <c r="FB10" s="8">
        <v>10</v>
      </c>
      <c r="FC10" s="8">
        <v>10</v>
      </c>
      <c r="FD10" s="8">
        <v>10</v>
      </c>
      <c r="FE10" s="8">
        <v>10</v>
      </c>
      <c r="FF10" s="8">
        <v>10</v>
      </c>
      <c r="FG10" s="8">
        <v>10</v>
      </c>
      <c r="FH10" s="8">
        <v>10</v>
      </c>
      <c r="FI10" s="8">
        <v>10</v>
      </c>
      <c r="FJ10" s="8">
        <v>10</v>
      </c>
      <c r="FK10" s="8">
        <v>10</v>
      </c>
      <c r="FL10" s="8" t="s">
        <v>143</v>
      </c>
      <c r="FM10" t="s">
        <v>29</v>
      </c>
    </row>
    <row r="11" spans="2:169" x14ac:dyDescent="0.2">
      <c r="O11" s="9">
        <f>O10</f>
        <v>43252</v>
      </c>
      <c r="P11" s="9">
        <f>O11+1</f>
        <v>43253</v>
      </c>
      <c r="Q11" s="9">
        <f t="shared" ref="Q11:BF11" si="0">P11+1</f>
        <v>43254</v>
      </c>
      <c r="R11" s="9">
        <f t="shared" si="0"/>
        <v>43255</v>
      </c>
      <c r="S11" s="9">
        <f t="shared" si="0"/>
        <v>43256</v>
      </c>
      <c r="T11" s="9">
        <f t="shared" si="0"/>
        <v>43257</v>
      </c>
      <c r="U11" s="9">
        <f t="shared" si="0"/>
        <v>43258</v>
      </c>
      <c r="V11" s="9">
        <f t="shared" si="0"/>
        <v>43259</v>
      </c>
      <c r="W11" s="9">
        <f t="shared" si="0"/>
        <v>43260</v>
      </c>
      <c r="X11" s="9">
        <f t="shared" si="0"/>
        <v>43261</v>
      </c>
      <c r="Y11" s="9">
        <f t="shared" si="0"/>
        <v>43262</v>
      </c>
      <c r="Z11" s="9">
        <f t="shared" si="0"/>
        <v>43263</v>
      </c>
      <c r="AA11" s="9">
        <f t="shared" si="0"/>
        <v>43264</v>
      </c>
      <c r="AB11" s="9">
        <f t="shared" si="0"/>
        <v>43265</v>
      </c>
      <c r="AC11" s="9">
        <f t="shared" si="0"/>
        <v>43266</v>
      </c>
      <c r="AD11" s="9">
        <f t="shared" si="0"/>
        <v>43267</v>
      </c>
      <c r="AE11" s="9">
        <f t="shared" si="0"/>
        <v>43268</v>
      </c>
      <c r="AF11" s="9">
        <f t="shared" si="0"/>
        <v>43269</v>
      </c>
      <c r="AG11" s="9">
        <f t="shared" si="0"/>
        <v>43270</v>
      </c>
      <c r="AH11" s="9">
        <f t="shared" si="0"/>
        <v>43271</v>
      </c>
      <c r="AI11" s="9">
        <f t="shared" si="0"/>
        <v>43272</v>
      </c>
      <c r="AJ11" s="9">
        <f t="shared" si="0"/>
        <v>43273</v>
      </c>
      <c r="AK11" s="9">
        <f t="shared" si="0"/>
        <v>43274</v>
      </c>
      <c r="AL11" s="9">
        <f t="shared" si="0"/>
        <v>43275</v>
      </c>
      <c r="AM11" s="9">
        <f t="shared" si="0"/>
        <v>43276</v>
      </c>
      <c r="AN11" s="9">
        <f t="shared" si="0"/>
        <v>43277</v>
      </c>
      <c r="AO11" s="9">
        <f t="shared" si="0"/>
        <v>43278</v>
      </c>
      <c r="AP11" s="9">
        <f t="shared" si="0"/>
        <v>43279</v>
      </c>
      <c r="AQ11" s="9">
        <f t="shared" si="0"/>
        <v>43280</v>
      </c>
      <c r="AR11" s="9">
        <f t="shared" si="0"/>
        <v>43281</v>
      </c>
      <c r="AS11" s="9">
        <f t="shared" si="0"/>
        <v>43282</v>
      </c>
      <c r="AT11" s="9">
        <f t="shared" si="0"/>
        <v>43283</v>
      </c>
      <c r="AU11" s="9">
        <f t="shared" si="0"/>
        <v>43284</v>
      </c>
      <c r="AV11" s="9">
        <f t="shared" si="0"/>
        <v>43285</v>
      </c>
      <c r="AW11" s="9">
        <f t="shared" si="0"/>
        <v>43286</v>
      </c>
      <c r="AX11" s="9">
        <f t="shared" si="0"/>
        <v>43287</v>
      </c>
      <c r="AY11" s="9">
        <f t="shared" si="0"/>
        <v>43288</v>
      </c>
      <c r="AZ11" s="9">
        <f t="shared" si="0"/>
        <v>43289</v>
      </c>
      <c r="BA11" s="9">
        <f t="shared" si="0"/>
        <v>43290</v>
      </c>
      <c r="BB11" s="9">
        <f t="shared" si="0"/>
        <v>43291</v>
      </c>
      <c r="BC11" s="9">
        <f t="shared" si="0"/>
        <v>43292</v>
      </c>
      <c r="BD11" s="9">
        <f t="shared" si="0"/>
        <v>43293</v>
      </c>
      <c r="BE11" s="9">
        <f t="shared" si="0"/>
        <v>43294</v>
      </c>
      <c r="BF11" s="9">
        <f t="shared" si="0"/>
        <v>43295</v>
      </c>
      <c r="BG11" s="9">
        <f t="shared" ref="BG11" si="1">BF11+1</f>
        <v>43296</v>
      </c>
      <c r="BH11" s="9">
        <f t="shared" ref="BH11" si="2">BG11+1</f>
        <v>43297</v>
      </c>
      <c r="BI11" s="9">
        <f t="shared" ref="BI11" si="3">BH11+1</f>
        <v>43298</v>
      </c>
      <c r="BJ11" s="9">
        <f t="shared" ref="BJ11" si="4">BI11+1</f>
        <v>43299</v>
      </c>
      <c r="BK11" s="9">
        <f t="shared" ref="BK11" si="5">BJ11+1</f>
        <v>43300</v>
      </c>
      <c r="BL11" s="9">
        <f t="shared" ref="BL11" si="6">BK11+1</f>
        <v>43301</v>
      </c>
      <c r="BM11" s="9">
        <f t="shared" ref="BM11" si="7">BL11+1</f>
        <v>43302</v>
      </c>
      <c r="BN11" s="9">
        <f t="shared" ref="BN11" si="8">BM11+1</f>
        <v>43303</v>
      </c>
      <c r="BO11" s="9">
        <f t="shared" ref="BO11" si="9">BN11+1</f>
        <v>43304</v>
      </c>
      <c r="BP11" s="9">
        <f t="shared" ref="BP11" si="10">BO11+1</f>
        <v>43305</v>
      </c>
      <c r="BQ11" s="9">
        <f t="shared" ref="BQ11" si="11">BP11+1</f>
        <v>43306</v>
      </c>
      <c r="BR11" s="9">
        <f t="shared" ref="BR11" si="12">BQ11+1</f>
        <v>43307</v>
      </c>
      <c r="BS11" s="9">
        <f t="shared" ref="BS11" si="13">BR11+1</f>
        <v>43308</v>
      </c>
      <c r="BT11" s="9">
        <f t="shared" ref="BT11" si="14">BS11+1</f>
        <v>43309</v>
      </c>
      <c r="BU11" s="9">
        <f t="shared" ref="BU11" si="15">BT11+1</f>
        <v>43310</v>
      </c>
      <c r="BV11" s="9">
        <f t="shared" ref="BV11" si="16">BU11+1</f>
        <v>43311</v>
      </c>
      <c r="BW11" s="9">
        <f t="shared" ref="BW11" si="17">BV11+1</f>
        <v>43312</v>
      </c>
      <c r="BX11" s="9">
        <f t="shared" ref="BX11" si="18">BW11+1</f>
        <v>43313</v>
      </c>
      <c r="BY11" s="9">
        <f t="shared" ref="BY11" si="19">BX11+1</f>
        <v>43314</v>
      </c>
      <c r="BZ11" s="9">
        <f t="shared" ref="BZ11" si="20">BY11+1</f>
        <v>43315</v>
      </c>
      <c r="CA11" s="9">
        <f t="shared" ref="CA11" si="21">BZ11+1</f>
        <v>43316</v>
      </c>
      <c r="CB11" s="9">
        <f t="shared" ref="CB11" si="22">CA11+1</f>
        <v>43317</v>
      </c>
      <c r="CC11" s="9">
        <f t="shared" ref="CC11" si="23">CB11+1</f>
        <v>43318</v>
      </c>
      <c r="CD11" s="9">
        <f t="shared" ref="CD11" si="24">CC11+1</f>
        <v>43319</v>
      </c>
      <c r="CE11" s="9">
        <f t="shared" ref="CE11" si="25">CD11+1</f>
        <v>43320</v>
      </c>
      <c r="CF11" s="9">
        <f t="shared" ref="CF11" si="26">CE11+1</f>
        <v>43321</v>
      </c>
      <c r="CG11" s="9">
        <f t="shared" ref="CG11" si="27">CF11+1</f>
        <v>43322</v>
      </c>
      <c r="CH11" s="9">
        <f t="shared" ref="CH11" si="28">CG11+1</f>
        <v>43323</v>
      </c>
      <c r="CI11" s="9">
        <f t="shared" ref="CI11" si="29">CH11+1</f>
        <v>43324</v>
      </c>
      <c r="CJ11" s="9">
        <f t="shared" ref="CJ11" si="30">CI11+1</f>
        <v>43325</v>
      </c>
      <c r="CK11" s="9">
        <f t="shared" ref="CK11" si="31">CJ11+1</f>
        <v>43326</v>
      </c>
      <c r="CL11" s="9">
        <f t="shared" ref="CL11" si="32">CK11+1</f>
        <v>43327</v>
      </c>
      <c r="CM11" s="9">
        <f t="shared" ref="CM11" si="33">CL11+1</f>
        <v>43328</v>
      </c>
      <c r="CN11" s="9">
        <f t="shared" ref="CN11" si="34">CM11+1</f>
        <v>43329</v>
      </c>
      <c r="CO11" s="9">
        <f t="shared" ref="CO11" si="35">CN11+1</f>
        <v>43330</v>
      </c>
      <c r="CP11" s="9">
        <f t="shared" ref="CP11" si="36">CO11+1</f>
        <v>43331</v>
      </c>
      <c r="CQ11" s="9">
        <f t="shared" ref="CQ11" si="37">CP11+1</f>
        <v>43332</v>
      </c>
      <c r="CR11" s="9">
        <f t="shared" ref="CR11" si="38">CQ11+1</f>
        <v>43333</v>
      </c>
      <c r="CS11" s="9">
        <f t="shared" ref="CS11" si="39">CR11+1</f>
        <v>43334</v>
      </c>
      <c r="CT11" s="9">
        <f t="shared" ref="CT11" si="40">CS11+1</f>
        <v>43335</v>
      </c>
      <c r="CU11" s="9">
        <f t="shared" ref="CU11" si="41">CT11+1</f>
        <v>43336</v>
      </c>
      <c r="CV11" s="9">
        <f t="shared" ref="CV11" si="42">CU11+1</f>
        <v>43337</v>
      </c>
      <c r="CW11" s="9">
        <f t="shared" ref="CW11" si="43">CV11+1</f>
        <v>43338</v>
      </c>
      <c r="CX11" s="9">
        <f t="shared" ref="CX11" si="44">CW11+1</f>
        <v>43339</v>
      </c>
      <c r="CY11" s="9">
        <f t="shared" ref="CY11" si="45">CX11+1</f>
        <v>43340</v>
      </c>
      <c r="CZ11" s="9">
        <f t="shared" ref="CZ11" si="46">CY11+1</f>
        <v>43341</v>
      </c>
      <c r="DA11" s="9">
        <f t="shared" ref="DA11" si="47">CZ11+1</f>
        <v>43342</v>
      </c>
      <c r="DB11" s="9">
        <f>DA11+1</f>
        <v>43343</v>
      </c>
      <c r="DC11" s="9">
        <f t="shared" ref="DC11:DF11" si="48">DB11+1</f>
        <v>43344</v>
      </c>
      <c r="DD11" s="9">
        <f t="shared" si="48"/>
        <v>43345</v>
      </c>
      <c r="DE11" s="9">
        <f t="shared" si="48"/>
        <v>43346</v>
      </c>
      <c r="DF11" s="9">
        <f t="shared" si="48"/>
        <v>43347</v>
      </c>
      <c r="DG11" s="9">
        <f t="shared" ref="DG11:EB11" si="49">DF11+1</f>
        <v>43348</v>
      </c>
      <c r="DH11" s="9">
        <f t="shared" si="49"/>
        <v>43349</v>
      </c>
      <c r="DI11" s="9">
        <f t="shared" si="49"/>
        <v>43350</v>
      </c>
      <c r="DJ11" s="9">
        <f t="shared" si="49"/>
        <v>43351</v>
      </c>
      <c r="DK11" s="9">
        <f t="shared" si="49"/>
        <v>43352</v>
      </c>
      <c r="DL11" s="9">
        <f t="shared" si="49"/>
        <v>43353</v>
      </c>
      <c r="DM11" s="9">
        <f t="shared" si="49"/>
        <v>43354</v>
      </c>
      <c r="DN11" s="9">
        <f t="shared" si="49"/>
        <v>43355</v>
      </c>
      <c r="DO11" s="9">
        <f t="shared" si="49"/>
        <v>43356</v>
      </c>
      <c r="DP11" s="9">
        <f t="shared" si="49"/>
        <v>43357</v>
      </c>
      <c r="DQ11" s="9">
        <f t="shared" si="49"/>
        <v>43358</v>
      </c>
      <c r="DR11" s="9">
        <f t="shared" si="49"/>
        <v>43359</v>
      </c>
      <c r="DS11" s="9">
        <f t="shared" si="49"/>
        <v>43360</v>
      </c>
      <c r="DT11" s="9">
        <f t="shared" si="49"/>
        <v>43361</v>
      </c>
      <c r="DU11" s="9">
        <f t="shared" si="49"/>
        <v>43362</v>
      </c>
      <c r="DV11" s="9">
        <f t="shared" si="49"/>
        <v>43363</v>
      </c>
      <c r="DW11" s="9">
        <f t="shared" si="49"/>
        <v>43364</v>
      </c>
      <c r="DX11" s="9">
        <f t="shared" si="49"/>
        <v>43365</v>
      </c>
      <c r="DY11" s="9">
        <f t="shared" si="49"/>
        <v>43366</v>
      </c>
      <c r="DZ11" s="9">
        <f t="shared" si="49"/>
        <v>43367</v>
      </c>
      <c r="EA11" s="9">
        <f t="shared" si="49"/>
        <v>43368</v>
      </c>
      <c r="EB11" s="9">
        <f t="shared" si="49"/>
        <v>43369</v>
      </c>
      <c r="EC11" s="9">
        <f t="shared" ref="EC11:EF11" si="50">EB11+1</f>
        <v>43370</v>
      </c>
      <c r="ED11" s="9">
        <f t="shared" si="50"/>
        <v>43371</v>
      </c>
      <c r="EE11" s="9">
        <f t="shared" si="50"/>
        <v>43372</v>
      </c>
      <c r="EF11" s="9">
        <f t="shared" si="50"/>
        <v>43373</v>
      </c>
      <c r="EG11" s="9">
        <f t="shared" ref="EG11" si="51">EF11+1</f>
        <v>43374</v>
      </c>
      <c r="EH11" s="9">
        <f t="shared" ref="EH11" si="52">EG11+1</f>
        <v>43375</v>
      </c>
      <c r="EI11" s="9">
        <f t="shared" ref="EI11" si="53">EH11+1</f>
        <v>43376</v>
      </c>
      <c r="EJ11" s="9">
        <f t="shared" ref="EJ11" si="54">EI11+1</f>
        <v>43377</v>
      </c>
      <c r="EK11" s="9">
        <f t="shared" ref="EK11" si="55">EJ11+1</f>
        <v>43378</v>
      </c>
      <c r="EL11" s="9">
        <f t="shared" ref="EL11" si="56">EK11+1</f>
        <v>43379</v>
      </c>
      <c r="EM11" s="9">
        <f t="shared" ref="EM11" si="57">EL11+1</f>
        <v>43380</v>
      </c>
      <c r="EN11" s="9">
        <f t="shared" ref="EN11" si="58">EM11+1</f>
        <v>43381</v>
      </c>
      <c r="EO11" s="9">
        <f t="shared" ref="EO11" si="59">EN11+1</f>
        <v>43382</v>
      </c>
      <c r="EP11" s="9">
        <f t="shared" ref="EP11" si="60">EO11+1</f>
        <v>43383</v>
      </c>
      <c r="EQ11" s="9">
        <f t="shared" ref="EQ11" si="61">EP11+1</f>
        <v>43384</v>
      </c>
      <c r="ER11" s="9">
        <f t="shared" ref="ER11" si="62">EQ11+1</f>
        <v>43385</v>
      </c>
      <c r="ES11" s="9">
        <f t="shared" ref="ES11" si="63">ER11+1</f>
        <v>43386</v>
      </c>
      <c r="ET11" s="9">
        <f t="shared" ref="ET11" si="64">ES11+1</f>
        <v>43387</v>
      </c>
      <c r="EU11" s="9">
        <f t="shared" ref="EU11" si="65">ET11+1</f>
        <v>43388</v>
      </c>
      <c r="EV11" s="9">
        <f t="shared" ref="EV11" si="66">EU11+1</f>
        <v>43389</v>
      </c>
      <c r="EW11" s="9">
        <f t="shared" ref="EW11" si="67">EV11+1</f>
        <v>43390</v>
      </c>
      <c r="EX11" s="9">
        <f t="shared" ref="EX11" si="68">EW11+1</f>
        <v>43391</v>
      </c>
      <c r="EY11" s="9">
        <f t="shared" ref="EY11" si="69">EX11+1</f>
        <v>43392</v>
      </c>
      <c r="EZ11" s="9">
        <f t="shared" ref="EZ11" si="70">EY11+1</f>
        <v>43393</v>
      </c>
      <c r="FA11" s="9">
        <f t="shared" ref="FA11" si="71">EZ11+1</f>
        <v>43394</v>
      </c>
      <c r="FB11" s="9">
        <f t="shared" ref="FB11" si="72">FA11+1</f>
        <v>43395</v>
      </c>
      <c r="FC11" s="9">
        <f t="shared" ref="FC11" si="73">FB11+1</f>
        <v>43396</v>
      </c>
      <c r="FD11" s="9">
        <f t="shared" ref="FD11" si="74">FC11+1</f>
        <v>43397</v>
      </c>
      <c r="FE11" s="9">
        <f t="shared" ref="FE11" si="75">FD11+1</f>
        <v>43398</v>
      </c>
      <c r="FF11" s="9">
        <f t="shared" ref="FF11" si="76">FE11+1</f>
        <v>43399</v>
      </c>
      <c r="FG11" s="9">
        <f t="shared" ref="FG11" si="77">FF11+1</f>
        <v>43400</v>
      </c>
      <c r="FH11" s="9">
        <f t="shared" ref="FH11" si="78">FG11+1</f>
        <v>43401</v>
      </c>
      <c r="FI11" s="9">
        <f t="shared" ref="FI11" si="79">FH11+1</f>
        <v>43402</v>
      </c>
      <c r="FJ11" s="9">
        <f t="shared" ref="FJ11" si="80">FI11+1</f>
        <v>43403</v>
      </c>
      <c r="FK11" s="9">
        <f t="shared" ref="FK11" si="81">FJ11+1</f>
        <v>43404</v>
      </c>
      <c r="FL11" s="9">
        <f t="shared" ref="FL11" si="82">FK11+1</f>
        <v>43405</v>
      </c>
      <c r="FM11" t="s">
        <v>29</v>
      </c>
    </row>
    <row r="12" spans="2:169" ht="28.5" customHeight="1" x14ac:dyDescent="0.2">
      <c r="B12" s="82" t="s">
        <v>0</v>
      </c>
      <c r="C12" s="83"/>
      <c r="D12" s="34" t="s">
        <v>28</v>
      </c>
      <c r="E12" s="35"/>
      <c r="F12" s="35"/>
      <c r="G12" s="36"/>
      <c r="H12" s="36" t="s">
        <v>174</v>
      </c>
      <c r="I12" s="32" t="s">
        <v>163</v>
      </c>
      <c r="J12" s="32" t="s">
        <v>135</v>
      </c>
      <c r="K12" s="32" t="s">
        <v>142</v>
      </c>
      <c r="L12" s="32" t="s">
        <v>134</v>
      </c>
      <c r="M12" s="46" t="s">
        <v>162</v>
      </c>
      <c r="O12" s="10" t="str">
        <f t="shared" ref="O12:BF12" si="83">TEXT(O11,"aaa")</f>
        <v>金</v>
      </c>
      <c r="P12" s="10" t="str">
        <f t="shared" si="83"/>
        <v>土</v>
      </c>
      <c r="Q12" s="10" t="str">
        <f t="shared" si="83"/>
        <v>日</v>
      </c>
      <c r="R12" s="10" t="str">
        <f t="shared" si="83"/>
        <v>月</v>
      </c>
      <c r="S12" s="10" t="str">
        <f t="shared" si="83"/>
        <v>火</v>
      </c>
      <c r="T12" s="10" t="str">
        <f t="shared" si="83"/>
        <v>水</v>
      </c>
      <c r="U12" s="10" t="str">
        <f t="shared" si="83"/>
        <v>木</v>
      </c>
      <c r="V12" s="10" t="str">
        <f t="shared" si="83"/>
        <v>金</v>
      </c>
      <c r="W12" s="10" t="str">
        <f t="shared" si="83"/>
        <v>土</v>
      </c>
      <c r="X12" s="10" t="str">
        <f t="shared" si="83"/>
        <v>日</v>
      </c>
      <c r="Y12" s="10" t="str">
        <f t="shared" si="83"/>
        <v>月</v>
      </c>
      <c r="Z12" s="10" t="str">
        <f t="shared" si="83"/>
        <v>火</v>
      </c>
      <c r="AA12" s="10" t="str">
        <f t="shared" si="83"/>
        <v>水</v>
      </c>
      <c r="AB12" s="10" t="str">
        <f t="shared" si="83"/>
        <v>木</v>
      </c>
      <c r="AC12" s="10" t="str">
        <f t="shared" si="83"/>
        <v>金</v>
      </c>
      <c r="AD12" s="10" t="str">
        <f t="shared" si="83"/>
        <v>土</v>
      </c>
      <c r="AE12" s="10" t="str">
        <f t="shared" si="83"/>
        <v>日</v>
      </c>
      <c r="AF12" s="10" t="str">
        <f t="shared" si="83"/>
        <v>月</v>
      </c>
      <c r="AG12" s="10" t="str">
        <f t="shared" si="83"/>
        <v>火</v>
      </c>
      <c r="AH12" s="10" t="str">
        <f t="shared" si="83"/>
        <v>水</v>
      </c>
      <c r="AI12" s="10" t="str">
        <f t="shared" si="83"/>
        <v>木</v>
      </c>
      <c r="AJ12" s="10" t="str">
        <f t="shared" si="83"/>
        <v>金</v>
      </c>
      <c r="AK12" s="10" t="str">
        <f t="shared" si="83"/>
        <v>土</v>
      </c>
      <c r="AL12" s="10" t="str">
        <f t="shared" si="83"/>
        <v>日</v>
      </c>
      <c r="AM12" s="10" t="str">
        <f t="shared" si="83"/>
        <v>月</v>
      </c>
      <c r="AN12" s="10" t="str">
        <f t="shared" si="83"/>
        <v>火</v>
      </c>
      <c r="AO12" s="10" t="str">
        <f t="shared" si="83"/>
        <v>水</v>
      </c>
      <c r="AP12" s="10" t="str">
        <f t="shared" si="83"/>
        <v>木</v>
      </c>
      <c r="AQ12" s="10" t="str">
        <f t="shared" si="83"/>
        <v>金</v>
      </c>
      <c r="AR12" s="10" t="str">
        <f t="shared" si="83"/>
        <v>土</v>
      </c>
      <c r="AS12" s="10" t="str">
        <f t="shared" si="83"/>
        <v>日</v>
      </c>
      <c r="AT12" s="10" t="str">
        <f t="shared" si="83"/>
        <v>月</v>
      </c>
      <c r="AU12" s="10" t="str">
        <f t="shared" si="83"/>
        <v>火</v>
      </c>
      <c r="AV12" s="10" t="str">
        <f t="shared" si="83"/>
        <v>水</v>
      </c>
      <c r="AW12" s="10" t="str">
        <f t="shared" si="83"/>
        <v>木</v>
      </c>
      <c r="AX12" s="10" t="str">
        <f t="shared" si="83"/>
        <v>金</v>
      </c>
      <c r="AY12" s="10" t="str">
        <f t="shared" si="83"/>
        <v>土</v>
      </c>
      <c r="AZ12" s="10" t="str">
        <f t="shared" si="83"/>
        <v>日</v>
      </c>
      <c r="BA12" s="10" t="str">
        <f t="shared" si="83"/>
        <v>月</v>
      </c>
      <c r="BB12" s="10" t="str">
        <f t="shared" si="83"/>
        <v>火</v>
      </c>
      <c r="BC12" s="10" t="str">
        <f t="shared" si="83"/>
        <v>水</v>
      </c>
      <c r="BD12" s="10" t="str">
        <f t="shared" si="83"/>
        <v>木</v>
      </c>
      <c r="BE12" s="10" t="str">
        <f t="shared" si="83"/>
        <v>金</v>
      </c>
      <c r="BF12" s="10" t="str">
        <f t="shared" si="83"/>
        <v>土</v>
      </c>
      <c r="BG12" s="10" t="str">
        <f t="shared" ref="BG12:DB12" si="84">TEXT(BG11,"aaa")</f>
        <v>日</v>
      </c>
      <c r="BH12" s="10" t="str">
        <f t="shared" si="84"/>
        <v>月</v>
      </c>
      <c r="BI12" s="10" t="str">
        <f t="shared" si="84"/>
        <v>火</v>
      </c>
      <c r="BJ12" s="10" t="str">
        <f t="shared" si="84"/>
        <v>水</v>
      </c>
      <c r="BK12" s="10" t="str">
        <f t="shared" si="84"/>
        <v>木</v>
      </c>
      <c r="BL12" s="10" t="str">
        <f t="shared" si="84"/>
        <v>金</v>
      </c>
      <c r="BM12" s="10" t="str">
        <f t="shared" si="84"/>
        <v>土</v>
      </c>
      <c r="BN12" s="10" t="str">
        <f t="shared" si="84"/>
        <v>日</v>
      </c>
      <c r="BO12" s="10" t="str">
        <f t="shared" si="84"/>
        <v>月</v>
      </c>
      <c r="BP12" s="10" t="str">
        <f t="shared" si="84"/>
        <v>火</v>
      </c>
      <c r="BQ12" s="10" t="str">
        <f t="shared" si="84"/>
        <v>水</v>
      </c>
      <c r="BR12" s="10" t="str">
        <f t="shared" si="84"/>
        <v>木</v>
      </c>
      <c r="BS12" s="10" t="str">
        <f t="shared" si="84"/>
        <v>金</v>
      </c>
      <c r="BT12" s="10" t="str">
        <f t="shared" si="84"/>
        <v>土</v>
      </c>
      <c r="BU12" s="10" t="str">
        <f t="shared" si="84"/>
        <v>日</v>
      </c>
      <c r="BV12" s="10" t="str">
        <f t="shared" si="84"/>
        <v>月</v>
      </c>
      <c r="BW12" s="10" t="str">
        <f t="shared" si="84"/>
        <v>火</v>
      </c>
      <c r="BX12" s="10" t="str">
        <f t="shared" si="84"/>
        <v>水</v>
      </c>
      <c r="BY12" s="10" t="str">
        <f t="shared" si="84"/>
        <v>木</v>
      </c>
      <c r="BZ12" s="10" t="str">
        <f t="shared" si="84"/>
        <v>金</v>
      </c>
      <c r="CA12" s="10" t="str">
        <f t="shared" si="84"/>
        <v>土</v>
      </c>
      <c r="CB12" s="10" t="str">
        <f t="shared" si="84"/>
        <v>日</v>
      </c>
      <c r="CC12" s="10" t="str">
        <f t="shared" si="84"/>
        <v>月</v>
      </c>
      <c r="CD12" s="10" t="str">
        <f t="shared" si="84"/>
        <v>火</v>
      </c>
      <c r="CE12" s="10" t="str">
        <f t="shared" si="84"/>
        <v>水</v>
      </c>
      <c r="CF12" s="10" t="str">
        <f t="shared" si="84"/>
        <v>木</v>
      </c>
      <c r="CG12" s="10" t="str">
        <f t="shared" si="84"/>
        <v>金</v>
      </c>
      <c r="CH12" s="10" t="str">
        <f t="shared" si="84"/>
        <v>土</v>
      </c>
      <c r="CI12" s="10" t="str">
        <f t="shared" si="84"/>
        <v>日</v>
      </c>
      <c r="CJ12" s="10" t="str">
        <f t="shared" si="84"/>
        <v>月</v>
      </c>
      <c r="CK12" s="10" t="str">
        <f t="shared" si="84"/>
        <v>火</v>
      </c>
      <c r="CL12" s="10" t="str">
        <f t="shared" si="84"/>
        <v>水</v>
      </c>
      <c r="CM12" s="10" t="str">
        <f t="shared" si="84"/>
        <v>木</v>
      </c>
      <c r="CN12" s="10" t="str">
        <f t="shared" si="84"/>
        <v>金</v>
      </c>
      <c r="CO12" s="10" t="str">
        <f t="shared" si="84"/>
        <v>土</v>
      </c>
      <c r="CP12" s="10" t="str">
        <f t="shared" si="84"/>
        <v>日</v>
      </c>
      <c r="CQ12" s="10" t="str">
        <f t="shared" si="84"/>
        <v>月</v>
      </c>
      <c r="CR12" s="10" t="str">
        <f t="shared" si="84"/>
        <v>火</v>
      </c>
      <c r="CS12" s="10" t="str">
        <f t="shared" si="84"/>
        <v>水</v>
      </c>
      <c r="CT12" s="10" t="str">
        <f t="shared" si="84"/>
        <v>木</v>
      </c>
      <c r="CU12" s="10" t="str">
        <f t="shared" si="84"/>
        <v>金</v>
      </c>
      <c r="CV12" s="10" t="str">
        <f t="shared" si="84"/>
        <v>土</v>
      </c>
      <c r="CW12" s="10" t="str">
        <f t="shared" si="84"/>
        <v>日</v>
      </c>
      <c r="CX12" s="10" t="str">
        <f t="shared" si="84"/>
        <v>月</v>
      </c>
      <c r="CY12" s="10" t="str">
        <f t="shared" si="84"/>
        <v>火</v>
      </c>
      <c r="CZ12" s="10" t="str">
        <f t="shared" si="84"/>
        <v>水</v>
      </c>
      <c r="DA12" s="10" t="str">
        <f t="shared" si="84"/>
        <v>木</v>
      </c>
      <c r="DB12" s="10" t="str">
        <f t="shared" si="84"/>
        <v>金</v>
      </c>
      <c r="DC12" s="10" t="str">
        <f t="shared" ref="DC12:DF12" si="85">TEXT(DC11,"aaa")</f>
        <v>土</v>
      </c>
      <c r="DD12" s="10" t="str">
        <f t="shared" si="85"/>
        <v>日</v>
      </c>
      <c r="DE12" s="10" t="str">
        <f t="shared" si="85"/>
        <v>月</v>
      </c>
      <c r="DF12" s="10" t="str">
        <f t="shared" si="85"/>
        <v>火</v>
      </c>
      <c r="DG12" s="10" t="str">
        <f t="shared" ref="DG12:EB12" si="86">TEXT(DG11,"aaa")</f>
        <v>水</v>
      </c>
      <c r="DH12" s="10" t="str">
        <f t="shared" si="86"/>
        <v>木</v>
      </c>
      <c r="DI12" s="10" t="str">
        <f t="shared" si="86"/>
        <v>金</v>
      </c>
      <c r="DJ12" s="10" t="str">
        <f t="shared" si="86"/>
        <v>土</v>
      </c>
      <c r="DK12" s="10" t="str">
        <f t="shared" si="86"/>
        <v>日</v>
      </c>
      <c r="DL12" s="10" t="str">
        <f t="shared" si="86"/>
        <v>月</v>
      </c>
      <c r="DM12" s="10" t="str">
        <f t="shared" si="86"/>
        <v>火</v>
      </c>
      <c r="DN12" s="10" t="str">
        <f t="shared" si="86"/>
        <v>水</v>
      </c>
      <c r="DO12" s="10" t="str">
        <f t="shared" si="86"/>
        <v>木</v>
      </c>
      <c r="DP12" s="10" t="str">
        <f t="shared" si="86"/>
        <v>金</v>
      </c>
      <c r="DQ12" s="10" t="str">
        <f t="shared" si="86"/>
        <v>土</v>
      </c>
      <c r="DR12" s="10" t="str">
        <f t="shared" si="86"/>
        <v>日</v>
      </c>
      <c r="DS12" s="10" t="str">
        <f t="shared" si="86"/>
        <v>月</v>
      </c>
      <c r="DT12" s="10" t="str">
        <f t="shared" si="86"/>
        <v>火</v>
      </c>
      <c r="DU12" s="10" t="str">
        <f t="shared" si="86"/>
        <v>水</v>
      </c>
      <c r="DV12" s="10" t="str">
        <f t="shared" si="86"/>
        <v>木</v>
      </c>
      <c r="DW12" s="10" t="str">
        <f t="shared" si="86"/>
        <v>金</v>
      </c>
      <c r="DX12" s="10" t="str">
        <f t="shared" si="86"/>
        <v>土</v>
      </c>
      <c r="DY12" s="10" t="str">
        <f t="shared" si="86"/>
        <v>日</v>
      </c>
      <c r="DZ12" s="10" t="str">
        <f t="shared" si="86"/>
        <v>月</v>
      </c>
      <c r="EA12" s="10" t="str">
        <f t="shared" si="86"/>
        <v>火</v>
      </c>
      <c r="EB12" s="10" t="str">
        <f t="shared" si="86"/>
        <v>水</v>
      </c>
      <c r="EC12" s="10" t="str">
        <f t="shared" ref="EC12:EF12" si="87">TEXT(EC11,"aaa")</f>
        <v>木</v>
      </c>
      <c r="ED12" s="10" t="str">
        <f t="shared" si="87"/>
        <v>金</v>
      </c>
      <c r="EE12" s="10" t="str">
        <f t="shared" si="87"/>
        <v>土</v>
      </c>
      <c r="EF12" s="10" t="str">
        <f t="shared" si="87"/>
        <v>日</v>
      </c>
      <c r="EG12" s="10" t="str">
        <f t="shared" ref="EG12:FI12" si="88">TEXT(EG11,"aaa")</f>
        <v>月</v>
      </c>
      <c r="EH12" s="10" t="str">
        <f t="shared" si="88"/>
        <v>火</v>
      </c>
      <c r="EI12" s="10" t="str">
        <f t="shared" si="88"/>
        <v>水</v>
      </c>
      <c r="EJ12" s="10" t="str">
        <f t="shared" si="88"/>
        <v>木</v>
      </c>
      <c r="EK12" s="10" t="str">
        <f t="shared" si="88"/>
        <v>金</v>
      </c>
      <c r="EL12" s="10" t="str">
        <f t="shared" si="88"/>
        <v>土</v>
      </c>
      <c r="EM12" s="10" t="str">
        <f t="shared" si="88"/>
        <v>日</v>
      </c>
      <c r="EN12" s="10" t="str">
        <f t="shared" si="88"/>
        <v>月</v>
      </c>
      <c r="EO12" s="10" t="str">
        <f t="shared" si="88"/>
        <v>火</v>
      </c>
      <c r="EP12" s="10" t="str">
        <f t="shared" si="88"/>
        <v>水</v>
      </c>
      <c r="EQ12" s="10" t="str">
        <f t="shared" si="88"/>
        <v>木</v>
      </c>
      <c r="ER12" s="10" t="str">
        <f t="shared" si="88"/>
        <v>金</v>
      </c>
      <c r="ES12" s="10" t="str">
        <f t="shared" si="88"/>
        <v>土</v>
      </c>
      <c r="ET12" s="10" t="str">
        <f t="shared" si="88"/>
        <v>日</v>
      </c>
      <c r="EU12" s="10" t="str">
        <f t="shared" si="88"/>
        <v>月</v>
      </c>
      <c r="EV12" s="10" t="str">
        <f t="shared" si="88"/>
        <v>火</v>
      </c>
      <c r="EW12" s="10" t="str">
        <f t="shared" si="88"/>
        <v>水</v>
      </c>
      <c r="EX12" s="10" t="str">
        <f t="shared" si="88"/>
        <v>木</v>
      </c>
      <c r="EY12" s="10" t="str">
        <f t="shared" si="88"/>
        <v>金</v>
      </c>
      <c r="EZ12" s="10" t="str">
        <f t="shared" si="88"/>
        <v>土</v>
      </c>
      <c r="FA12" s="10" t="str">
        <f t="shared" si="88"/>
        <v>日</v>
      </c>
      <c r="FB12" s="10" t="str">
        <f t="shared" si="88"/>
        <v>月</v>
      </c>
      <c r="FC12" s="10" t="str">
        <f t="shared" si="88"/>
        <v>火</v>
      </c>
      <c r="FD12" s="10" t="str">
        <f t="shared" si="88"/>
        <v>水</v>
      </c>
      <c r="FE12" s="10" t="str">
        <f t="shared" si="88"/>
        <v>木</v>
      </c>
      <c r="FF12" s="10" t="str">
        <f t="shared" si="88"/>
        <v>金</v>
      </c>
      <c r="FG12" s="10" t="str">
        <f t="shared" si="88"/>
        <v>土</v>
      </c>
      <c r="FH12" s="10" t="str">
        <f t="shared" si="88"/>
        <v>日</v>
      </c>
      <c r="FI12" s="10" t="str">
        <f t="shared" si="88"/>
        <v>月</v>
      </c>
      <c r="FJ12" s="10" t="str">
        <f t="shared" ref="FJ12:FL12" si="89">TEXT(FJ11,"aaa")</f>
        <v>火</v>
      </c>
      <c r="FK12" s="10" t="str">
        <f t="shared" si="89"/>
        <v>水</v>
      </c>
      <c r="FL12" s="10" t="str">
        <f t="shared" si="89"/>
        <v>木</v>
      </c>
      <c r="FM12" t="s">
        <v>29</v>
      </c>
    </row>
    <row r="13" spans="2:169" x14ac:dyDescent="0.2">
      <c r="B13" s="30">
        <v>1</v>
      </c>
      <c r="C13" s="30">
        <v>1</v>
      </c>
      <c r="D13" s="42" t="s">
        <v>150</v>
      </c>
      <c r="E13" s="40" t="s">
        <v>128</v>
      </c>
      <c r="F13" s="40" t="s">
        <v>126</v>
      </c>
      <c r="G13" s="40"/>
      <c r="H13" s="41" t="s">
        <v>175</v>
      </c>
      <c r="I13" s="50" t="s">
        <v>167</v>
      </c>
      <c r="J13" s="50" t="s">
        <v>165</v>
      </c>
      <c r="K13" s="40" t="s">
        <v>188</v>
      </c>
      <c r="L13" s="40"/>
      <c r="M13" s="48">
        <f t="shared" ref="M13:M48" si="90">SUM(O13:EF13)</f>
        <v>0</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t="s">
        <v>29</v>
      </c>
    </row>
    <row r="14" spans="2:169" x14ac:dyDescent="0.2">
      <c r="B14" s="30"/>
      <c r="C14" s="30"/>
      <c r="D14" s="42" t="s">
        <v>161</v>
      </c>
      <c r="E14" s="40"/>
      <c r="F14" s="40" t="s">
        <v>123</v>
      </c>
      <c r="G14" s="40"/>
      <c r="H14" s="41" t="s">
        <v>175</v>
      </c>
      <c r="I14" s="50" t="s">
        <v>167</v>
      </c>
      <c r="J14" s="50" t="s">
        <v>165</v>
      </c>
      <c r="K14" s="40" t="s">
        <v>188</v>
      </c>
      <c r="L14" s="40"/>
      <c r="M14" s="48">
        <f t="shared" si="90"/>
        <v>0</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t="s">
        <v>29</v>
      </c>
    </row>
    <row r="15" spans="2:169" x14ac:dyDescent="0.2">
      <c r="B15" s="30"/>
      <c r="C15" s="30"/>
      <c r="D15" s="42"/>
      <c r="E15" s="40"/>
      <c r="F15" s="40"/>
      <c r="G15" s="40"/>
      <c r="H15" s="41"/>
      <c r="I15" s="50" t="s">
        <v>167</v>
      </c>
      <c r="J15" s="50"/>
      <c r="K15" s="40"/>
      <c r="L15" s="40"/>
      <c r="M15" s="48">
        <f t="shared" si="90"/>
        <v>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t="s">
        <v>29</v>
      </c>
    </row>
    <row r="16" spans="2:169" x14ac:dyDescent="0.2">
      <c r="B16" s="30"/>
      <c r="C16" s="30"/>
      <c r="D16" s="42"/>
      <c r="E16" s="40"/>
      <c r="F16" s="40"/>
      <c r="G16" s="40"/>
      <c r="H16" s="41"/>
      <c r="I16" s="50"/>
      <c r="J16" s="50"/>
      <c r="K16" s="52"/>
      <c r="L16" s="40"/>
      <c r="M16" s="48">
        <f t="shared" si="90"/>
        <v>0</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t="s">
        <v>29</v>
      </c>
    </row>
    <row r="17" spans="2:169" x14ac:dyDescent="0.2">
      <c r="B17" s="30"/>
      <c r="C17" s="30"/>
      <c r="D17" s="42"/>
      <c r="E17" s="40"/>
      <c r="F17" s="40" t="s">
        <v>151</v>
      </c>
      <c r="G17" s="78">
        <v>5</v>
      </c>
      <c r="H17" s="41" t="s">
        <v>175</v>
      </c>
      <c r="I17" s="79" t="str">
        <f>VLOOKUP($G17,課題整理_0609!$B$8:$M$38,7,FALSE)</f>
        <v>～6月4週目</v>
      </c>
      <c r="J17" s="79" t="str">
        <f>VLOOKUP($G17,課題整理_0609!$B$8:$M$38,5,FALSE)</f>
        <v>完了</v>
      </c>
      <c r="K17" s="51" t="s">
        <v>160</v>
      </c>
      <c r="L17" s="40"/>
      <c r="M17" s="48">
        <f t="shared" si="90"/>
        <v>0</v>
      </c>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t="s">
        <v>29</v>
      </c>
    </row>
    <row r="18" spans="2:169" x14ac:dyDescent="0.2">
      <c r="B18" s="30"/>
      <c r="C18" s="30"/>
      <c r="D18" s="42"/>
      <c r="E18" s="40"/>
      <c r="F18" s="40"/>
      <c r="G18" s="78">
        <v>6</v>
      </c>
      <c r="H18" s="41" t="s">
        <v>175</v>
      </c>
      <c r="I18" s="79" t="str">
        <f>VLOOKUP($G18,課題整理_0609!$B$8:$M$38,7,FALSE)</f>
        <v>～6月4週目</v>
      </c>
      <c r="J18" s="79" t="str">
        <f>VLOOKUP($G18,課題整理_0609!$B$8:$M$38,5,FALSE)</f>
        <v>完了</v>
      </c>
      <c r="K18" s="51" t="s">
        <v>160</v>
      </c>
      <c r="L18" s="40"/>
      <c r="M18" s="48">
        <f t="shared" si="90"/>
        <v>0</v>
      </c>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t="s">
        <v>29</v>
      </c>
    </row>
    <row r="19" spans="2:169" x14ac:dyDescent="0.2">
      <c r="B19" s="30"/>
      <c r="C19" s="30"/>
      <c r="D19" s="42"/>
      <c r="E19" s="40"/>
      <c r="F19" s="40"/>
      <c r="G19" s="78">
        <v>11</v>
      </c>
      <c r="H19" s="41" t="s">
        <v>175</v>
      </c>
      <c r="I19" s="79" t="str">
        <f>VLOOKUP($G19,課題整理_0609!$B$8:$M$38,7,FALSE)</f>
        <v>～6月4週目</v>
      </c>
      <c r="J19" s="79" t="str">
        <f>VLOOKUP($G19,課題整理_0609!$B$8:$M$38,5,FALSE)</f>
        <v>完了</v>
      </c>
      <c r="K19" s="51" t="s">
        <v>160</v>
      </c>
      <c r="L19" s="40"/>
      <c r="M19" s="48">
        <f t="shared" si="90"/>
        <v>0</v>
      </c>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t="s">
        <v>29</v>
      </c>
    </row>
    <row r="20" spans="2:169" x14ac:dyDescent="0.2">
      <c r="B20" s="30"/>
      <c r="C20" s="30"/>
      <c r="D20" s="42"/>
      <c r="E20" s="40"/>
      <c r="F20" s="40"/>
      <c r="G20" s="78">
        <v>18</v>
      </c>
      <c r="H20" s="41" t="s">
        <v>184</v>
      </c>
      <c r="I20" s="79" t="str">
        <f>VLOOKUP($G20,課題整理_0609!$B$8:$M$38,7,FALSE)</f>
        <v>～6月4週目</v>
      </c>
      <c r="J20" s="79" t="str">
        <f>VLOOKUP($G20,課題整理_0609!$B$8:$M$38,5,FALSE)</f>
        <v>完了</v>
      </c>
      <c r="K20" s="51" t="s">
        <v>160</v>
      </c>
      <c r="L20" s="40"/>
      <c r="M20" s="48">
        <f t="shared" si="90"/>
        <v>4</v>
      </c>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v>1.5</v>
      </c>
      <c r="AP20" s="11"/>
      <c r="AQ20" s="11">
        <v>1.5</v>
      </c>
      <c r="AR20" s="11"/>
      <c r="AS20" s="11">
        <v>1</v>
      </c>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t="s">
        <v>29</v>
      </c>
    </row>
    <row r="21" spans="2:169" x14ac:dyDescent="0.2">
      <c r="B21" s="30"/>
      <c r="C21" s="30"/>
      <c r="D21" s="42"/>
      <c r="E21" s="40"/>
      <c r="F21" s="40"/>
      <c r="G21" s="78">
        <v>20</v>
      </c>
      <c r="H21" s="41" t="s">
        <v>175</v>
      </c>
      <c r="I21" s="79" t="str">
        <f>VLOOKUP($G21,課題整理_0609!$B$8:$M$38,7,FALSE)</f>
        <v>～6月4週目</v>
      </c>
      <c r="J21" s="79" t="str">
        <f>VLOOKUP($G21,課題整理_0609!$B$8:$M$38,5,FALSE)</f>
        <v>完了</v>
      </c>
      <c r="K21" s="51" t="s">
        <v>160</v>
      </c>
      <c r="L21" s="40"/>
      <c r="M21" s="48">
        <f t="shared" si="90"/>
        <v>0</v>
      </c>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c r="EO21" s="11"/>
      <c r="EP21" s="11"/>
      <c r="EQ21" s="11"/>
      <c r="ER21" s="11"/>
      <c r="ES21" s="11"/>
      <c r="ET21" s="11"/>
      <c r="EU21" s="11"/>
      <c r="EV21" s="11"/>
      <c r="EW21" s="11"/>
      <c r="EX21" s="11"/>
      <c r="EY21" s="11"/>
      <c r="EZ21" s="11"/>
      <c r="FA21" s="11"/>
      <c r="FB21" s="11"/>
      <c r="FC21" s="11"/>
      <c r="FD21" s="11"/>
      <c r="FE21" s="11"/>
      <c r="FF21" s="11"/>
      <c r="FG21" s="11"/>
      <c r="FH21" s="11"/>
      <c r="FI21" s="11"/>
      <c r="FJ21" s="11"/>
      <c r="FK21" s="11"/>
      <c r="FL21" s="11"/>
      <c r="FM21" t="s">
        <v>29</v>
      </c>
    </row>
    <row r="22" spans="2:169" x14ac:dyDescent="0.2">
      <c r="B22" s="30"/>
      <c r="C22" s="30"/>
      <c r="D22" s="42"/>
      <c r="E22" s="40"/>
      <c r="F22" s="40"/>
      <c r="G22" s="78">
        <v>21</v>
      </c>
      <c r="H22" s="41" t="s">
        <v>175</v>
      </c>
      <c r="I22" s="79" t="str">
        <f>VLOOKUP($G22,課題整理_0609!$B$8:$M$38,7,FALSE)</f>
        <v>未定</v>
      </c>
      <c r="J22" s="79" t="str">
        <f>VLOOKUP($G22,課題整理_0609!$B$8:$M$38,5,FALSE)</f>
        <v>保留</v>
      </c>
      <c r="K22" s="51" t="s">
        <v>160</v>
      </c>
      <c r="L22" s="40" t="s">
        <v>164</v>
      </c>
      <c r="M22" s="48">
        <f t="shared" si="90"/>
        <v>0</v>
      </c>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c r="EN22" s="11"/>
      <c r="EO22" s="11"/>
      <c r="EP22" s="11"/>
      <c r="EQ22" s="11"/>
      <c r="ER22" s="11"/>
      <c r="ES22" s="11"/>
      <c r="ET22" s="11"/>
      <c r="EU22" s="11"/>
      <c r="EV22" s="11"/>
      <c r="EW22" s="11"/>
      <c r="EX22" s="11"/>
      <c r="EY22" s="11"/>
      <c r="EZ22" s="11"/>
      <c r="FA22" s="11"/>
      <c r="FB22" s="11"/>
      <c r="FC22" s="11"/>
      <c r="FD22" s="11"/>
      <c r="FE22" s="11"/>
      <c r="FF22" s="11"/>
      <c r="FG22" s="11"/>
      <c r="FH22" s="11"/>
      <c r="FI22" s="11"/>
      <c r="FJ22" s="11"/>
      <c r="FK22" s="11"/>
      <c r="FL22" s="11"/>
      <c r="FM22" t="s">
        <v>29</v>
      </c>
    </row>
    <row r="23" spans="2:169" x14ac:dyDescent="0.2">
      <c r="B23" s="30"/>
      <c r="C23" s="30"/>
      <c r="D23" s="42"/>
      <c r="E23" s="40"/>
      <c r="F23" s="40"/>
      <c r="G23" s="78">
        <v>23</v>
      </c>
      <c r="H23" s="41" t="s">
        <v>183</v>
      </c>
      <c r="I23" s="79" t="str">
        <f>VLOOKUP($G23,課題整理_0609!$B$8:$M$38,7,FALSE)</f>
        <v>～6月4週目</v>
      </c>
      <c r="J23" s="79" t="str">
        <f>VLOOKUP($G23,課題整理_0609!$B$8:$M$38,5,FALSE)</f>
        <v>完了</v>
      </c>
      <c r="K23" s="51" t="s">
        <v>160</v>
      </c>
      <c r="L23" s="40"/>
      <c r="M23" s="48">
        <f t="shared" si="90"/>
        <v>0</v>
      </c>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c r="EN23" s="11"/>
      <c r="EO23" s="11"/>
      <c r="EP23" s="11"/>
      <c r="EQ23" s="11"/>
      <c r="ER23" s="11"/>
      <c r="ES23" s="11"/>
      <c r="ET23" s="11"/>
      <c r="EU23" s="11"/>
      <c r="EV23" s="11"/>
      <c r="EW23" s="11"/>
      <c r="EX23" s="11"/>
      <c r="EY23" s="11"/>
      <c r="EZ23" s="11"/>
      <c r="FA23" s="11"/>
      <c r="FB23" s="11"/>
      <c r="FC23" s="11"/>
      <c r="FD23" s="11"/>
      <c r="FE23" s="11"/>
      <c r="FF23" s="11"/>
      <c r="FG23" s="11"/>
      <c r="FH23" s="11"/>
      <c r="FI23" s="11"/>
      <c r="FJ23" s="11"/>
      <c r="FK23" s="11"/>
      <c r="FL23" s="11"/>
      <c r="FM23" t="s">
        <v>29</v>
      </c>
    </row>
    <row r="24" spans="2:169" x14ac:dyDescent="0.2">
      <c r="B24" s="30"/>
      <c r="C24" s="30"/>
      <c r="D24" s="42"/>
      <c r="E24" s="40"/>
      <c r="F24" s="40"/>
      <c r="G24" s="78">
        <v>24</v>
      </c>
      <c r="H24" s="41" t="s">
        <v>183</v>
      </c>
      <c r="I24" s="79" t="str">
        <f>VLOOKUP($G24,課題整理_0609!$B$8:$M$38,7,FALSE)</f>
        <v>～9月4週目</v>
      </c>
      <c r="J24" s="79" t="str">
        <f>VLOOKUP($G24,課題整理_0609!$B$8:$M$38,5,FALSE)</f>
        <v>未着手</v>
      </c>
      <c r="K24" s="51" t="s">
        <v>160</v>
      </c>
      <c r="L24" s="40"/>
      <c r="M24" s="48">
        <f t="shared" si="90"/>
        <v>0</v>
      </c>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t="s">
        <v>29</v>
      </c>
    </row>
    <row r="25" spans="2:169" x14ac:dyDescent="0.2">
      <c r="B25" s="30"/>
      <c r="C25" s="30"/>
      <c r="D25" s="42"/>
      <c r="E25" s="40"/>
      <c r="F25" s="40"/>
      <c r="G25" s="40"/>
      <c r="H25" s="41"/>
      <c r="I25" s="50"/>
      <c r="J25" s="50"/>
      <c r="K25" s="51"/>
      <c r="L25" s="40"/>
      <c r="M25" s="48">
        <f t="shared" si="90"/>
        <v>0</v>
      </c>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c r="EK25" s="11"/>
      <c r="EL25" s="11"/>
      <c r="EM25" s="11"/>
      <c r="EN25" s="11"/>
      <c r="EO25" s="11"/>
      <c r="EP25" s="11"/>
      <c r="EQ25" s="11"/>
      <c r="ER25" s="11"/>
      <c r="ES25" s="11"/>
      <c r="ET25" s="11"/>
      <c r="EU25" s="11"/>
      <c r="EV25" s="11"/>
      <c r="EW25" s="11"/>
      <c r="EX25" s="11"/>
      <c r="EY25" s="11"/>
      <c r="EZ25" s="11"/>
      <c r="FA25" s="11"/>
      <c r="FB25" s="11"/>
      <c r="FC25" s="11"/>
      <c r="FD25" s="11"/>
      <c r="FE25" s="11"/>
      <c r="FF25" s="11"/>
      <c r="FG25" s="11"/>
      <c r="FH25" s="11"/>
      <c r="FI25" s="11"/>
      <c r="FJ25" s="11"/>
      <c r="FK25" s="11"/>
      <c r="FL25" s="11"/>
      <c r="FM25" t="s">
        <v>29</v>
      </c>
    </row>
    <row r="26" spans="2:169" x14ac:dyDescent="0.2">
      <c r="B26" s="30"/>
      <c r="C26" s="30"/>
      <c r="D26" s="42"/>
      <c r="E26" s="40"/>
      <c r="F26" s="40"/>
      <c r="G26" s="40"/>
      <c r="H26" s="41"/>
      <c r="I26" s="50"/>
      <c r="J26" s="50"/>
      <c r="K26" s="40"/>
      <c r="L26" s="40"/>
      <c r="M26" s="48">
        <f t="shared" si="90"/>
        <v>0</v>
      </c>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t="s">
        <v>29</v>
      </c>
    </row>
    <row r="27" spans="2:169" x14ac:dyDescent="0.2">
      <c r="B27" s="30"/>
      <c r="C27" s="30">
        <v>2</v>
      </c>
      <c r="D27" s="42"/>
      <c r="E27" s="40" t="s">
        <v>129</v>
      </c>
      <c r="F27" s="40" t="s">
        <v>136</v>
      </c>
      <c r="G27" s="40"/>
      <c r="H27" s="41" t="s">
        <v>175</v>
      </c>
      <c r="I27" s="41" t="s">
        <v>166</v>
      </c>
      <c r="J27" s="41" t="s">
        <v>156</v>
      </c>
      <c r="K27" s="40"/>
      <c r="L27" s="40"/>
      <c r="M27" s="48">
        <f t="shared" si="90"/>
        <v>0</v>
      </c>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t="s">
        <v>29</v>
      </c>
    </row>
    <row r="28" spans="2:169" x14ac:dyDescent="0.2">
      <c r="B28" s="30"/>
      <c r="C28" s="30"/>
      <c r="D28" s="42"/>
      <c r="E28" s="40"/>
      <c r="F28" s="40" t="s">
        <v>151</v>
      </c>
      <c r="G28" s="78">
        <v>2</v>
      </c>
      <c r="H28" s="41" t="s">
        <v>175</v>
      </c>
      <c r="I28" s="79" t="str">
        <f>VLOOKUP($G28,課題整理_0609!$B$8:$M$38,7,FALSE)</f>
        <v>～9月3週目</v>
      </c>
      <c r="J28" s="79" t="str">
        <f>VLOOKUP($G28,課題整理_0609!$B$8:$M$38,5,FALSE)</f>
        <v>リリース後対応</v>
      </c>
      <c r="K28" s="52" t="s">
        <v>160</v>
      </c>
      <c r="L28" s="40"/>
      <c r="M28" s="48">
        <f t="shared" si="90"/>
        <v>0</v>
      </c>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t="s">
        <v>29</v>
      </c>
    </row>
    <row r="29" spans="2:169" x14ac:dyDescent="0.2">
      <c r="B29" s="30"/>
      <c r="C29" s="30"/>
      <c r="D29" s="42"/>
      <c r="E29" s="40"/>
      <c r="F29" s="40"/>
      <c r="G29" s="78">
        <v>7</v>
      </c>
      <c r="H29" s="41" t="s">
        <v>175</v>
      </c>
      <c r="I29" s="79" t="str">
        <f>VLOOKUP($G29,課題整理_0609!$B$8:$M$38,7,FALSE)</f>
        <v>～9月3週目</v>
      </c>
      <c r="J29" s="79" t="str">
        <f>VLOOKUP($G29,課題整理_0609!$B$8:$M$38,5,FALSE)</f>
        <v>完了</v>
      </c>
      <c r="K29" s="52" t="s">
        <v>160</v>
      </c>
      <c r="L29" s="40"/>
      <c r="M29" s="48">
        <f t="shared" si="90"/>
        <v>0.5</v>
      </c>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v>0.5</v>
      </c>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t="s">
        <v>29</v>
      </c>
    </row>
    <row r="30" spans="2:169" x14ac:dyDescent="0.2">
      <c r="B30" s="30"/>
      <c r="C30" s="30"/>
      <c r="D30" s="42"/>
      <c r="E30" s="40"/>
      <c r="F30" s="40"/>
      <c r="G30" s="78">
        <v>8</v>
      </c>
      <c r="H30" s="41" t="s">
        <v>175</v>
      </c>
      <c r="I30" s="79" t="str">
        <f>VLOOKUP($G30,課題整理_0609!$B$8:$M$38,7,FALSE)</f>
        <v>～7月3週目</v>
      </c>
      <c r="J30" s="79" t="str">
        <f>VLOOKUP($G30,課題整理_0609!$B$8:$M$38,5,FALSE)</f>
        <v>完了</v>
      </c>
      <c r="K30" s="52" t="s">
        <v>160</v>
      </c>
      <c r="L30" s="40"/>
      <c r="M30" s="48">
        <f t="shared" si="90"/>
        <v>15.5</v>
      </c>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v>10.5</v>
      </c>
      <c r="BG30" s="11">
        <v>2</v>
      </c>
      <c r="BH30" s="11">
        <v>3</v>
      </c>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t="s">
        <v>29</v>
      </c>
    </row>
    <row r="31" spans="2:169" x14ac:dyDescent="0.2">
      <c r="B31" s="30"/>
      <c r="C31" s="30"/>
      <c r="D31" s="42"/>
      <c r="E31" s="40"/>
      <c r="F31" s="40"/>
      <c r="G31" s="78">
        <v>12</v>
      </c>
      <c r="H31" s="41" t="s">
        <v>175</v>
      </c>
      <c r="I31" s="79" t="str">
        <f>VLOOKUP($G31,課題整理_0609!$B$8:$M$38,7,FALSE)</f>
        <v>～9月2週目</v>
      </c>
      <c r="J31" s="79" t="str">
        <f>VLOOKUP($G31,課題整理_0609!$B$8:$M$38,5,FALSE)</f>
        <v>完了</v>
      </c>
      <c r="K31" s="52" t="s">
        <v>160</v>
      </c>
      <c r="L31" s="40"/>
      <c r="M31" s="48">
        <f t="shared" si="90"/>
        <v>70.5</v>
      </c>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v>0.5</v>
      </c>
      <c r="CQ31" s="11"/>
      <c r="CR31" s="11"/>
      <c r="CS31" s="11"/>
      <c r="CT31" s="11"/>
      <c r="CU31" s="11"/>
      <c r="CV31" s="11"/>
      <c r="CW31" s="11"/>
      <c r="CX31" s="11"/>
      <c r="CY31" s="11">
        <v>1.5</v>
      </c>
      <c r="CZ31" s="11">
        <v>1</v>
      </c>
      <c r="DA31" s="11">
        <v>1.5</v>
      </c>
      <c r="DB31" s="11">
        <v>6</v>
      </c>
      <c r="DC31" s="11">
        <v>3</v>
      </c>
      <c r="DD31" s="11">
        <v>7.5</v>
      </c>
      <c r="DE31" s="11"/>
      <c r="DF31" s="11"/>
      <c r="DG31" s="11"/>
      <c r="DH31" s="11"/>
      <c r="DI31" s="11"/>
      <c r="DJ31" s="11">
        <v>1</v>
      </c>
      <c r="DK31" s="11">
        <v>1</v>
      </c>
      <c r="DL31" s="11">
        <v>1.5</v>
      </c>
      <c r="DM31" s="11">
        <v>8</v>
      </c>
      <c r="DN31" s="11"/>
      <c r="DO31" s="11"/>
      <c r="DP31" s="11">
        <v>2</v>
      </c>
      <c r="DQ31" s="11">
        <v>5.5</v>
      </c>
      <c r="DR31" s="11"/>
      <c r="DS31" s="11"/>
      <c r="DT31" s="11"/>
      <c r="DU31" s="11"/>
      <c r="DV31" s="11"/>
      <c r="DW31" s="11">
        <v>1</v>
      </c>
      <c r="DX31" s="11">
        <v>5.5</v>
      </c>
      <c r="DY31" s="11">
        <v>1.5</v>
      </c>
      <c r="DZ31" s="11">
        <v>7.5</v>
      </c>
      <c r="EA31" s="11"/>
      <c r="EB31" s="11"/>
      <c r="EC31" s="11"/>
      <c r="ED31" s="11">
        <v>1</v>
      </c>
      <c r="EE31" s="11">
        <v>10</v>
      </c>
      <c r="EF31" s="11">
        <v>4</v>
      </c>
      <c r="EG31" s="11">
        <v>2</v>
      </c>
      <c r="EH31" s="11">
        <v>0.5</v>
      </c>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t="s">
        <v>29</v>
      </c>
    </row>
    <row r="32" spans="2:169" x14ac:dyDescent="0.2">
      <c r="B32" s="30"/>
      <c r="C32" s="30"/>
      <c r="D32" s="42"/>
      <c r="E32" s="40"/>
      <c r="F32" s="40"/>
      <c r="G32" s="78">
        <v>13</v>
      </c>
      <c r="H32" s="41" t="s">
        <v>175</v>
      </c>
      <c r="I32" s="79" t="str">
        <f>VLOOKUP($G32,課題整理_0609!$B$8:$M$38,7,FALSE)</f>
        <v>～7月3週目</v>
      </c>
      <c r="J32" s="79" t="str">
        <f>VLOOKUP($G32,課題整理_0609!$B$8:$M$38,5,FALSE)</f>
        <v>完了</v>
      </c>
      <c r="K32" s="52" t="s">
        <v>160</v>
      </c>
      <c r="L32" s="40"/>
      <c r="M32" s="48">
        <f t="shared" si="90"/>
        <v>52</v>
      </c>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v>4</v>
      </c>
      <c r="BI32" s="11"/>
      <c r="BJ32" s="11"/>
      <c r="BK32" s="11"/>
      <c r="BL32" s="11"/>
      <c r="BM32" s="11">
        <v>6</v>
      </c>
      <c r="BN32" s="11"/>
      <c r="BO32" s="11"/>
      <c r="BP32" s="11">
        <v>2</v>
      </c>
      <c r="BQ32" s="11">
        <v>1</v>
      </c>
      <c r="BR32" s="11">
        <v>1</v>
      </c>
      <c r="BS32" s="11">
        <v>1</v>
      </c>
      <c r="BT32" s="11"/>
      <c r="BU32" s="11">
        <v>2</v>
      </c>
      <c r="BV32" s="11">
        <f>4.5+7.5</f>
        <v>12</v>
      </c>
      <c r="BW32" s="11"/>
      <c r="BX32" s="11"/>
      <c r="BY32" s="11">
        <v>1.5</v>
      </c>
      <c r="BZ32" s="11"/>
      <c r="CA32" s="11">
        <v>8.5</v>
      </c>
      <c r="CB32" s="11"/>
      <c r="CC32" s="11">
        <v>0.5</v>
      </c>
      <c r="CD32" s="11"/>
      <c r="CE32" s="11"/>
      <c r="CF32" s="11"/>
      <c r="CG32" s="11"/>
      <c r="CH32" s="11"/>
      <c r="CI32" s="11"/>
      <c r="CJ32" s="11"/>
      <c r="CK32" s="11"/>
      <c r="CL32" s="11"/>
      <c r="CM32" s="11">
        <v>2</v>
      </c>
      <c r="CN32" s="11">
        <v>2.5</v>
      </c>
      <c r="CO32" s="11">
        <v>8</v>
      </c>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t="s">
        <v>29</v>
      </c>
    </row>
    <row r="33" spans="2:169" x14ac:dyDescent="0.2">
      <c r="B33" s="30"/>
      <c r="C33" s="30"/>
      <c r="D33" s="42"/>
      <c r="E33" s="40"/>
      <c r="F33" s="40"/>
      <c r="G33" s="78">
        <v>14</v>
      </c>
      <c r="H33" s="41" t="s">
        <v>175</v>
      </c>
      <c r="I33" s="79" t="str">
        <f>VLOOKUP($G33,課題整理_0609!$B$8:$M$38,7,FALSE)</f>
        <v>～7月4週目</v>
      </c>
      <c r="J33" s="79" t="str">
        <f>VLOOKUP($G33,課題整理_0609!$B$8:$M$38,5,FALSE)</f>
        <v>完了</v>
      </c>
      <c r="K33" s="52" t="s">
        <v>160</v>
      </c>
      <c r="L33" s="40"/>
      <c r="M33" s="48">
        <f t="shared" si="90"/>
        <v>3</v>
      </c>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v>3</v>
      </c>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t="s">
        <v>29</v>
      </c>
    </row>
    <row r="34" spans="2:169" x14ac:dyDescent="0.2">
      <c r="B34" s="30"/>
      <c r="C34" s="30"/>
      <c r="D34" s="42"/>
      <c r="E34" s="40"/>
      <c r="F34" s="40"/>
      <c r="G34" s="78">
        <v>15</v>
      </c>
      <c r="H34" s="41" t="s">
        <v>175</v>
      </c>
      <c r="I34" s="79" t="str">
        <f>VLOOKUP($G34,課題整理_0609!$B$8:$M$38,7,FALSE)</f>
        <v>～7月1週目（余裕があれば）</v>
      </c>
      <c r="J34" s="79" t="str">
        <f>VLOOKUP($G34,課題整理_0609!$B$8:$M$38,5,FALSE)</f>
        <v>完了</v>
      </c>
      <c r="K34" s="52" t="s">
        <v>160</v>
      </c>
      <c r="L34" s="40"/>
      <c r="M34" s="48">
        <f t="shared" si="90"/>
        <v>2</v>
      </c>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v>2</v>
      </c>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s="11"/>
      <c r="EI34" s="11"/>
      <c r="EJ34" s="11"/>
      <c r="EK34" s="11"/>
      <c r="EL34" s="11"/>
      <c r="EM34" s="11"/>
      <c r="EN34" s="11"/>
      <c r="EO34" s="11"/>
      <c r="EP34" s="11"/>
      <c r="EQ34" s="11"/>
      <c r="ER34" s="11"/>
      <c r="ES34" s="11"/>
      <c r="ET34" s="11"/>
      <c r="EU34" s="11"/>
      <c r="EV34" s="11"/>
      <c r="EW34" s="11"/>
      <c r="EX34" s="11"/>
      <c r="EY34" s="11"/>
      <c r="EZ34" s="11"/>
      <c r="FA34" s="11"/>
      <c r="FB34" s="11"/>
      <c r="FC34" s="11"/>
      <c r="FD34" s="11"/>
      <c r="FE34" s="11"/>
      <c r="FF34" s="11"/>
      <c r="FG34" s="11"/>
      <c r="FH34" s="11"/>
      <c r="FI34" s="11"/>
      <c r="FJ34" s="11"/>
      <c r="FK34" s="11"/>
      <c r="FL34" s="11"/>
      <c r="FM34" t="s">
        <v>29</v>
      </c>
    </row>
    <row r="35" spans="2:169" x14ac:dyDescent="0.2">
      <c r="B35" s="30"/>
      <c r="C35" s="30"/>
      <c r="D35" s="42"/>
      <c r="E35" s="40"/>
      <c r="F35" s="40"/>
      <c r="G35" s="78">
        <v>16</v>
      </c>
      <c r="H35" s="41" t="s">
        <v>175</v>
      </c>
      <c r="I35" s="79" t="str">
        <f>VLOOKUP($G35,課題整理_0609!$B$8:$M$38,7,FALSE)</f>
        <v>～7月4週目</v>
      </c>
      <c r="J35" s="79" t="str">
        <f>VLOOKUP($G35,課題整理_0609!$B$8:$M$38,5,FALSE)</f>
        <v>完了</v>
      </c>
      <c r="K35" s="52" t="s">
        <v>160</v>
      </c>
      <c r="L35" s="40"/>
      <c r="M35" s="48">
        <f t="shared" si="90"/>
        <v>3</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v>3</v>
      </c>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1"/>
      <c r="FG35" s="11"/>
      <c r="FH35" s="11"/>
      <c r="FI35" s="11"/>
      <c r="FJ35" s="11"/>
      <c r="FK35" s="11"/>
      <c r="FL35" s="11"/>
      <c r="FM35" t="s">
        <v>29</v>
      </c>
    </row>
    <row r="36" spans="2:169" x14ac:dyDescent="0.2">
      <c r="B36" s="30"/>
      <c r="C36" s="30"/>
      <c r="D36" s="42"/>
      <c r="E36" s="40"/>
      <c r="F36" s="40"/>
      <c r="G36" s="78">
        <v>17</v>
      </c>
      <c r="H36" s="41" t="s">
        <v>175</v>
      </c>
      <c r="I36" s="79" t="str">
        <f>VLOOKUP($G36,課題整理_0609!$B$8:$M$38,7,FALSE)</f>
        <v>～7月1週目</v>
      </c>
      <c r="J36" s="79" t="str">
        <f>VLOOKUP($G36,課題整理_0609!$B$8:$M$38,5,FALSE)</f>
        <v>完了</v>
      </c>
      <c r="K36" s="52" t="s">
        <v>160</v>
      </c>
      <c r="L36" s="40"/>
      <c r="M36" s="48">
        <f t="shared" si="90"/>
        <v>15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v>2</v>
      </c>
      <c r="AZ36" s="11">
        <v>13</v>
      </c>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t="s">
        <v>29</v>
      </c>
    </row>
    <row r="37" spans="2:169" x14ac:dyDescent="0.2">
      <c r="B37" s="30"/>
      <c r="C37" s="30"/>
      <c r="D37" s="42"/>
      <c r="E37" s="40"/>
      <c r="F37" s="40"/>
      <c r="G37" s="78">
        <v>19</v>
      </c>
      <c r="H37" s="41" t="s">
        <v>175</v>
      </c>
      <c r="I37" s="79" t="str">
        <f>VLOOKUP($G37,課題整理_0609!$B$8:$M$38,7,FALSE)</f>
        <v>未定</v>
      </c>
      <c r="J37" s="79" t="str">
        <f>VLOOKUP($G37,課題整理_0609!$B$8:$M$38,5,FALSE)</f>
        <v>リリース後対応</v>
      </c>
      <c r="K37" s="52" t="s">
        <v>160</v>
      </c>
      <c r="L37" s="40"/>
      <c r="M37" s="48">
        <f t="shared" si="90"/>
        <v>0</v>
      </c>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t="s">
        <v>29</v>
      </c>
    </row>
    <row r="38" spans="2:169" x14ac:dyDescent="0.2">
      <c r="B38" s="30"/>
      <c r="C38" s="30"/>
      <c r="D38" s="42"/>
      <c r="E38" s="40"/>
      <c r="F38" s="40"/>
      <c r="G38" s="78">
        <v>22</v>
      </c>
      <c r="H38" s="41" t="s">
        <v>175</v>
      </c>
      <c r="I38" s="79" t="str">
        <f>VLOOKUP($G38,課題整理_0609!$B$8:$M$38,7,FALSE)</f>
        <v>～9月2週目</v>
      </c>
      <c r="J38" s="79" t="str">
        <f>VLOOKUP($G38,課題整理_0609!$B$8:$M$38,5,FALSE)</f>
        <v>完了</v>
      </c>
      <c r="K38" s="52" t="s">
        <v>160</v>
      </c>
      <c r="L38" s="40"/>
      <c r="M38" s="48">
        <f t="shared" si="90"/>
        <v>3.5</v>
      </c>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v>3.5</v>
      </c>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11"/>
      <c r="ET38" s="11"/>
      <c r="EU38" s="11"/>
      <c r="EV38" s="11"/>
      <c r="EW38" s="11"/>
      <c r="EX38" s="11"/>
      <c r="EY38" s="11"/>
      <c r="EZ38" s="11"/>
      <c r="FA38" s="11"/>
      <c r="FB38" s="11"/>
      <c r="FC38" s="11"/>
      <c r="FD38" s="11"/>
      <c r="FE38" s="11"/>
      <c r="FF38" s="11"/>
      <c r="FG38" s="11"/>
      <c r="FH38" s="11"/>
      <c r="FI38" s="11"/>
      <c r="FJ38" s="11"/>
      <c r="FK38" s="11"/>
      <c r="FL38" s="11"/>
      <c r="FM38" t="s">
        <v>29</v>
      </c>
    </row>
    <row r="39" spans="2:169" x14ac:dyDescent="0.2">
      <c r="B39" s="30"/>
      <c r="C39" s="30"/>
      <c r="D39" s="42"/>
      <c r="E39" s="40"/>
      <c r="F39" s="40"/>
      <c r="G39" s="78">
        <v>25</v>
      </c>
      <c r="H39" s="41" t="s">
        <v>194</v>
      </c>
      <c r="I39" s="79" t="str">
        <f>VLOOKUP($G39,課題整理_0609!$B$8:$M$38,7,FALSE)</f>
        <v>～9月4週目</v>
      </c>
      <c r="J39" s="79" t="str">
        <f>VLOOKUP($G39,課題整理_0609!$B$8:$M$38,5,FALSE)</f>
        <v>未着手</v>
      </c>
      <c r="K39" s="52" t="s">
        <v>160</v>
      </c>
      <c r="L39" s="40"/>
      <c r="M39" s="48">
        <f t="shared" si="90"/>
        <v>0</v>
      </c>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c r="EN39" s="11"/>
      <c r="EO39" s="11"/>
      <c r="EP39" s="11"/>
      <c r="EQ39" s="11"/>
      <c r="ER39" s="11"/>
      <c r="ES39" s="11"/>
      <c r="ET39" s="11"/>
      <c r="EU39" s="11"/>
      <c r="EV39" s="11"/>
      <c r="EW39" s="11"/>
      <c r="EX39" s="11"/>
      <c r="EY39" s="11"/>
      <c r="EZ39" s="11"/>
      <c r="FA39" s="11"/>
      <c r="FB39" s="11"/>
      <c r="FC39" s="11"/>
      <c r="FD39" s="11"/>
      <c r="FE39" s="11"/>
      <c r="FF39" s="11"/>
      <c r="FG39" s="11"/>
      <c r="FH39" s="11"/>
      <c r="FI39" s="11"/>
      <c r="FJ39" s="11"/>
      <c r="FK39" s="11"/>
      <c r="FL39" s="11"/>
      <c r="FM39" t="s">
        <v>29</v>
      </c>
    </row>
    <row r="40" spans="2:169" x14ac:dyDescent="0.2">
      <c r="B40" s="30"/>
      <c r="C40" s="30"/>
      <c r="D40" s="42"/>
      <c r="E40" s="40"/>
      <c r="F40" s="40"/>
      <c r="G40" s="40"/>
      <c r="H40" s="41"/>
      <c r="I40" s="41"/>
      <c r="J40" s="41"/>
      <c r="K40" s="40"/>
      <c r="L40" s="40"/>
      <c r="M40" s="48">
        <f t="shared" ref="M40:M43" si="91">SUM(O40:EF40)</f>
        <v>0</v>
      </c>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c r="EN40" s="11"/>
      <c r="EO40" s="11"/>
      <c r="EP40" s="11"/>
      <c r="EQ40" s="11"/>
      <c r="ER40" s="11"/>
      <c r="ES40" s="11"/>
      <c r="ET40" s="11"/>
      <c r="EU40" s="11"/>
      <c r="EV40" s="11"/>
      <c r="EW40" s="11"/>
      <c r="EX40" s="11"/>
      <c r="EY40" s="11"/>
      <c r="EZ40" s="11"/>
      <c r="FA40" s="11"/>
      <c r="FB40" s="11"/>
      <c r="FC40" s="11"/>
      <c r="FD40" s="11"/>
      <c r="FE40" s="11"/>
      <c r="FF40" s="11"/>
      <c r="FG40" s="11"/>
      <c r="FH40" s="11"/>
      <c r="FI40" s="11"/>
      <c r="FJ40" s="11"/>
      <c r="FK40" s="11"/>
      <c r="FL40" s="11"/>
      <c r="FM40" t="s">
        <v>29</v>
      </c>
    </row>
    <row r="41" spans="2:169" x14ac:dyDescent="0.2">
      <c r="B41" s="30"/>
      <c r="C41" s="30"/>
      <c r="D41" s="42"/>
      <c r="E41" s="40" t="s">
        <v>381</v>
      </c>
      <c r="F41" s="40"/>
      <c r="G41" s="40"/>
      <c r="H41" s="41"/>
      <c r="I41" s="41"/>
      <c r="J41" s="41"/>
      <c r="K41" s="40"/>
      <c r="L41" s="40"/>
      <c r="M41" s="48">
        <f t="shared" si="91"/>
        <v>0</v>
      </c>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v>3</v>
      </c>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t="s">
        <v>29</v>
      </c>
    </row>
    <row r="42" spans="2:169" x14ac:dyDescent="0.2">
      <c r="B42" s="30"/>
      <c r="C42" s="30"/>
      <c r="D42" s="42"/>
      <c r="E42" s="40"/>
      <c r="F42" s="40"/>
      <c r="G42" s="40"/>
      <c r="H42" s="41"/>
      <c r="I42" s="41"/>
      <c r="J42" s="41"/>
      <c r="K42" s="40"/>
      <c r="L42" s="40"/>
      <c r="M42" s="48">
        <f t="shared" si="91"/>
        <v>0</v>
      </c>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t="s">
        <v>29</v>
      </c>
    </row>
    <row r="43" spans="2:169" x14ac:dyDescent="0.2">
      <c r="B43" s="30"/>
      <c r="C43" s="30"/>
      <c r="D43" s="42"/>
      <c r="E43" s="40"/>
      <c r="F43" s="40"/>
      <c r="G43" s="40"/>
      <c r="H43" s="41"/>
      <c r="I43" s="41"/>
      <c r="J43" s="41"/>
      <c r="K43" s="40"/>
      <c r="L43" s="40"/>
      <c r="M43" s="48">
        <f t="shared" si="91"/>
        <v>0</v>
      </c>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c r="EU43" s="11"/>
      <c r="EV43" s="11"/>
      <c r="EW43" s="11"/>
      <c r="EX43" s="11"/>
      <c r="EY43" s="11"/>
      <c r="EZ43" s="11"/>
      <c r="FA43" s="11"/>
      <c r="FB43" s="11"/>
      <c r="FC43" s="11"/>
      <c r="FD43" s="11"/>
      <c r="FE43" s="11"/>
      <c r="FF43" s="11"/>
      <c r="FG43" s="11"/>
      <c r="FH43" s="11"/>
      <c r="FI43" s="11"/>
      <c r="FJ43" s="11"/>
      <c r="FK43" s="11"/>
      <c r="FL43" s="11"/>
      <c r="FM43" t="s">
        <v>29</v>
      </c>
    </row>
    <row r="44" spans="2:169" x14ac:dyDescent="0.2">
      <c r="B44" s="30"/>
      <c r="C44" s="30"/>
      <c r="D44" s="42"/>
      <c r="E44" s="40"/>
      <c r="F44" s="40"/>
      <c r="G44" s="40"/>
      <c r="H44" s="41"/>
      <c r="I44" s="41"/>
      <c r="J44" s="41"/>
      <c r="K44" s="40"/>
      <c r="L44" s="40"/>
      <c r="M44" s="48">
        <f t="shared" si="90"/>
        <v>0</v>
      </c>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t="s">
        <v>29</v>
      </c>
    </row>
    <row r="45" spans="2:169" x14ac:dyDescent="0.2">
      <c r="B45" s="30"/>
      <c r="C45" s="30">
        <v>3</v>
      </c>
      <c r="D45" s="42"/>
      <c r="E45" s="40" t="s">
        <v>130</v>
      </c>
      <c r="F45" s="40" t="s">
        <v>157</v>
      </c>
      <c r="G45" s="40"/>
      <c r="H45" s="41" t="s">
        <v>177</v>
      </c>
      <c r="I45" s="41" t="s">
        <v>166</v>
      </c>
      <c r="J45" s="41" t="s">
        <v>156</v>
      </c>
      <c r="K45" s="40"/>
      <c r="L45" s="40" t="s">
        <v>158</v>
      </c>
      <c r="M45" s="48">
        <f t="shared" si="90"/>
        <v>0</v>
      </c>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t="s">
        <v>29</v>
      </c>
    </row>
    <row r="46" spans="2:169" x14ac:dyDescent="0.2">
      <c r="B46" s="30"/>
      <c r="C46" s="30"/>
      <c r="D46" s="42"/>
      <c r="E46" s="40"/>
      <c r="F46" s="40"/>
      <c r="G46" s="40"/>
      <c r="H46" s="41"/>
      <c r="I46" s="41"/>
      <c r="J46" s="41"/>
      <c r="K46" s="40"/>
      <c r="L46" s="40"/>
      <c r="M46" s="48">
        <f t="shared" si="90"/>
        <v>0</v>
      </c>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t="s">
        <v>29</v>
      </c>
    </row>
    <row r="47" spans="2:169" x14ac:dyDescent="0.2">
      <c r="B47" s="30"/>
      <c r="C47" s="30"/>
      <c r="D47" s="42"/>
      <c r="E47" s="40" t="s">
        <v>137</v>
      </c>
      <c r="F47" s="40" t="s">
        <v>152</v>
      </c>
      <c r="G47" s="40"/>
      <c r="H47" s="41" t="s">
        <v>177</v>
      </c>
      <c r="I47" s="41" t="s">
        <v>168</v>
      </c>
      <c r="J47" s="41" t="s">
        <v>156</v>
      </c>
      <c r="K47" s="40"/>
      <c r="L47" s="40"/>
      <c r="M47" s="48">
        <f t="shared" si="90"/>
        <v>0</v>
      </c>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t="s">
        <v>29</v>
      </c>
    </row>
    <row r="48" spans="2:169" x14ac:dyDescent="0.2">
      <c r="B48" s="30"/>
      <c r="C48" s="30"/>
      <c r="D48" s="42"/>
      <c r="E48" s="40"/>
      <c r="F48" s="40"/>
      <c r="G48" s="40"/>
      <c r="H48" s="41"/>
      <c r="I48" s="41"/>
      <c r="J48" s="41"/>
      <c r="K48" s="40"/>
      <c r="L48" s="40"/>
      <c r="M48" s="48">
        <f t="shared" si="90"/>
        <v>0</v>
      </c>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c r="EP48" s="11"/>
      <c r="EQ48" s="11"/>
      <c r="ER48" s="11"/>
      <c r="ES48" s="11"/>
      <c r="ET48" s="11"/>
      <c r="EU48" s="11"/>
      <c r="EV48" s="11"/>
      <c r="EW48" s="11"/>
      <c r="EX48" s="11"/>
      <c r="EY48" s="11"/>
      <c r="EZ48" s="11"/>
      <c r="FA48" s="11"/>
      <c r="FB48" s="11"/>
      <c r="FC48" s="11"/>
      <c r="FD48" s="11"/>
      <c r="FE48" s="11"/>
      <c r="FF48" s="11"/>
      <c r="FG48" s="11"/>
      <c r="FH48" s="11"/>
      <c r="FI48" s="11"/>
      <c r="FJ48" s="11"/>
      <c r="FK48" s="11"/>
      <c r="FL48" s="11"/>
      <c r="FM48" t="s">
        <v>29</v>
      </c>
    </row>
    <row r="49" spans="2:169" x14ac:dyDescent="0.2">
      <c r="B49" s="30"/>
      <c r="C49" s="30"/>
      <c r="D49" s="42"/>
      <c r="E49" s="40" t="s">
        <v>155</v>
      </c>
      <c r="F49" s="40"/>
      <c r="G49" s="40"/>
      <c r="H49" s="41" t="s">
        <v>171</v>
      </c>
      <c r="I49" s="50" t="s">
        <v>170</v>
      </c>
      <c r="J49" s="50" t="s">
        <v>171</v>
      </c>
      <c r="K49" s="52"/>
      <c r="L49" s="40"/>
      <c r="M49" s="48">
        <f t="shared" ref="M49:M70" si="92">SUM(O49:EF49)</f>
        <v>0</v>
      </c>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t="s">
        <v>29</v>
      </c>
    </row>
    <row r="50" spans="2:169" x14ac:dyDescent="0.2">
      <c r="B50" s="30"/>
      <c r="C50" s="30"/>
      <c r="D50" s="42"/>
      <c r="E50" s="4"/>
      <c r="F50" s="4" t="s">
        <v>181</v>
      </c>
      <c r="G50" s="4"/>
      <c r="H50" s="30"/>
      <c r="I50" s="33"/>
      <c r="J50" s="33"/>
      <c r="K50" s="44"/>
      <c r="L50" s="4" t="s">
        <v>182</v>
      </c>
      <c r="M50" s="47">
        <f t="shared" si="92"/>
        <v>16.5</v>
      </c>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v>16.5</v>
      </c>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c r="EN50" s="11"/>
      <c r="EO50" s="11"/>
      <c r="EP50" s="11"/>
      <c r="EQ50" s="11"/>
      <c r="ER50" s="11"/>
      <c r="ES50" s="11"/>
      <c r="ET50" s="11"/>
      <c r="EU50" s="11"/>
      <c r="EV50" s="11"/>
      <c r="EW50" s="11"/>
      <c r="EX50" s="11"/>
      <c r="EY50" s="11"/>
      <c r="EZ50" s="11"/>
      <c r="FA50" s="11"/>
      <c r="FB50" s="11"/>
      <c r="FC50" s="11"/>
      <c r="FD50" s="11"/>
      <c r="FE50" s="11"/>
      <c r="FF50" s="11"/>
      <c r="FG50" s="11"/>
      <c r="FH50" s="11"/>
      <c r="FI50" s="11"/>
      <c r="FJ50" s="11"/>
      <c r="FK50" s="11"/>
      <c r="FL50" s="11"/>
      <c r="FM50" t="s">
        <v>29</v>
      </c>
    </row>
    <row r="51" spans="2:169" ht="48" customHeight="1" x14ac:dyDescent="0.2">
      <c r="B51" s="30"/>
      <c r="C51" s="30"/>
      <c r="D51" s="42"/>
      <c r="E51" s="4"/>
      <c r="F51" s="4"/>
      <c r="G51" s="4"/>
      <c r="H51" s="30"/>
      <c r="I51" s="30"/>
      <c r="J51" s="30"/>
      <c r="K51" s="4"/>
      <c r="L51" s="4"/>
      <c r="M51" s="47">
        <f t="shared" si="92"/>
        <v>0</v>
      </c>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c r="ET51" s="11"/>
      <c r="EU51" s="11"/>
      <c r="EV51" s="11"/>
      <c r="EW51" s="11"/>
      <c r="EX51" s="11"/>
      <c r="EY51" s="11"/>
      <c r="EZ51" s="11"/>
      <c r="FA51" s="11"/>
      <c r="FB51" s="11"/>
      <c r="FC51" s="11"/>
      <c r="FD51" s="11"/>
      <c r="FE51" s="11"/>
      <c r="FF51" s="11"/>
      <c r="FG51" s="11"/>
      <c r="FH51" s="11"/>
      <c r="FI51" s="11"/>
      <c r="FJ51" s="11"/>
      <c r="FK51" s="11"/>
      <c r="FL51" s="11"/>
      <c r="FM51" t="s">
        <v>29</v>
      </c>
    </row>
    <row r="52" spans="2:169" ht="39" x14ac:dyDescent="0.2">
      <c r="B52" s="30">
        <v>2</v>
      </c>
      <c r="C52" s="30">
        <v>1</v>
      </c>
      <c r="D52" s="43" t="s">
        <v>132</v>
      </c>
      <c r="E52" s="4" t="s">
        <v>131</v>
      </c>
      <c r="F52" s="4" t="s">
        <v>127</v>
      </c>
      <c r="G52" s="4"/>
      <c r="H52" s="30" t="s">
        <v>175</v>
      </c>
      <c r="I52" s="30" t="s">
        <v>178</v>
      </c>
      <c r="J52" s="30"/>
      <c r="K52" s="37" t="s">
        <v>185</v>
      </c>
      <c r="L52" s="4" t="s">
        <v>145</v>
      </c>
      <c r="M52" s="47">
        <f t="shared" si="92"/>
        <v>3.5</v>
      </c>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v>1</v>
      </c>
      <c r="AY52" s="11"/>
      <c r="AZ52" s="11"/>
      <c r="BA52" s="11"/>
      <c r="BB52" s="11"/>
      <c r="BC52" s="11"/>
      <c r="BD52" s="11"/>
      <c r="BE52" s="11"/>
      <c r="BF52" s="11"/>
      <c r="BG52" s="11">
        <v>2.5</v>
      </c>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s="11"/>
      <c r="EI52" s="11"/>
      <c r="EJ52" s="11"/>
      <c r="EK52" s="11"/>
      <c r="EL52" s="11"/>
      <c r="EM52" s="11"/>
      <c r="EN52" s="11"/>
      <c r="EO52" s="11"/>
      <c r="EP52" s="11"/>
      <c r="EQ52" s="11"/>
      <c r="ER52" s="11"/>
      <c r="ES52" s="11"/>
      <c r="ET52" s="11"/>
      <c r="EU52" s="11"/>
      <c r="EV52" s="11"/>
      <c r="EW52" s="11"/>
      <c r="EX52" s="11"/>
      <c r="EY52" s="11"/>
      <c r="EZ52" s="11"/>
      <c r="FA52" s="11"/>
      <c r="FB52" s="11"/>
      <c r="FC52" s="11"/>
      <c r="FD52" s="11"/>
      <c r="FE52" s="11"/>
      <c r="FF52" s="11"/>
      <c r="FG52" s="11"/>
      <c r="FH52" s="11"/>
      <c r="FI52" s="11"/>
      <c r="FJ52" s="11"/>
      <c r="FK52" s="11"/>
      <c r="FL52" s="11"/>
      <c r="FM52" t="s">
        <v>29</v>
      </c>
    </row>
    <row r="53" spans="2:169" x14ac:dyDescent="0.2">
      <c r="B53" s="30"/>
      <c r="C53" s="30"/>
      <c r="D53" s="43"/>
      <c r="E53" s="4"/>
      <c r="F53" s="4"/>
      <c r="G53" s="4"/>
      <c r="H53" s="30"/>
      <c r="I53" s="30"/>
      <c r="J53" s="30"/>
      <c r="K53" s="4"/>
      <c r="L53" s="4"/>
      <c r="M53" s="47">
        <f t="shared" si="92"/>
        <v>0</v>
      </c>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t="s">
        <v>29</v>
      </c>
    </row>
    <row r="54" spans="2:169" x14ac:dyDescent="0.2">
      <c r="B54" s="30"/>
      <c r="C54" s="30"/>
      <c r="D54" s="43"/>
      <c r="E54" s="4" t="s">
        <v>133</v>
      </c>
      <c r="F54" s="4"/>
      <c r="G54" s="4"/>
      <c r="H54" s="30" t="s">
        <v>177</v>
      </c>
      <c r="I54" s="30" t="s">
        <v>173</v>
      </c>
      <c r="J54" s="30"/>
      <c r="K54" s="30" t="s">
        <v>173</v>
      </c>
      <c r="L54" s="4"/>
      <c r="M54" s="47">
        <f t="shared" si="92"/>
        <v>0</v>
      </c>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t="s">
        <v>29</v>
      </c>
    </row>
    <row r="55" spans="2:169" x14ac:dyDescent="0.2">
      <c r="B55" s="30"/>
      <c r="C55" s="30"/>
      <c r="D55" s="43"/>
      <c r="E55" s="4"/>
      <c r="F55" s="4"/>
      <c r="G55" s="4"/>
      <c r="H55" s="30"/>
      <c r="I55" s="30"/>
      <c r="J55" s="30"/>
      <c r="K55" s="4"/>
      <c r="L55" s="4"/>
      <c r="M55" s="47">
        <f t="shared" si="92"/>
        <v>0</v>
      </c>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t="s">
        <v>29</v>
      </c>
    </row>
    <row r="56" spans="2:169" x14ac:dyDescent="0.2">
      <c r="B56" s="30"/>
      <c r="C56" s="30"/>
      <c r="D56" s="43"/>
      <c r="E56" s="40" t="s">
        <v>154</v>
      </c>
      <c r="F56" s="40"/>
      <c r="G56" s="40"/>
      <c r="H56" s="41" t="s">
        <v>177</v>
      </c>
      <c r="I56" s="30" t="s">
        <v>192</v>
      </c>
      <c r="J56" s="41" t="s">
        <v>189</v>
      </c>
      <c r="K56" s="30" t="s">
        <v>193</v>
      </c>
      <c r="L56" s="40"/>
      <c r="M56" s="48">
        <f t="shared" si="92"/>
        <v>1.5</v>
      </c>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v>1.5</v>
      </c>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s="11"/>
      <c r="EI56" s="11"/>
      <c r="EJ56" s="11"/>
      <c r="EK56" s="11"/>
      <c r="EL56" s="11"/>
      <c r="EM56" s="11"/>
      <c r="EN56" s="11"/>
      <c r="EO56" s="11"/>
      <c r="EP56" s="11"/>
      <c r="EQ56" s="11"/>
      <c r="ER56" s="11"/>
      <c r="ES56" s="11"/>
      <c r="ET56" s="11"/>
      <c r="EU56" s="11"/>
      <c r="EV56" s="11"/>
      <c r="EW56" s="11"/>
      <c r="EX56" s="11"/>
      <c r="EY56" s="11"/>
      <c r="EZ56" s="11"/>
      <c r="FA56" s="11"/>
      <c r="FB56" s="11"/>
      <c r="FC56" s="11"/>
      <c r="FD56" s="11"/>
      <c r="FE56" s="11"/>
      <c r="FF56" s="11"/>
      <c r="FG56" s="11"/>
      <c r="FH56" s="11"/>
      <c r="FI56" s="11"/>
      <c r="FJ56" s="11"/>
      <c r="FK56" s="11"/>
      <c r="FL56" s="11"/>
      <c r="FM56" t="s">
        <v>29</v>
      </c>
    </row>
    <row r="57" spans="2:169" x14ac:dyDescent="0.2">
      <c r="B57" s="30"/>
      <c r="C57" s="30"/>
      <c r="D57" s="43"/>
      <c r="E57" s="4"/>
      <c r="F57" s="4"/>
      <c r="G57" s="4"/>
      <c r="H57" s="30"/>
      <c r="I57" s="30"/>
      <c r="J57" s="30"/>
      <c r="K57" s="4"/>
      <c r="L57" s="4"/>
      <c r="M57" s="47">
        <f t="shared" si="92"/>
        <v>0</v>
      </c>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s="11"/>
      <c r="EI57" s="11"/>
      <c r="EJ57" s="11"/>
      <c r="EK57" s="11"/>
      <c r="EL57" s="11"/>
      <c r="EM57" s="11"/>
      <c r="EN57" s="11"/>
      <c r="EO57" s="11"/>
      <c r="EP57" s="11"/>
      <c r="EQ57" s="11"/>
      <c r="ER57" s="11"/>
      <c r="ES57" s="11"/>
      <c r="ET57" s="11"/>
      <c r="EU57" s="11"/>
      <c r="EV57" s="11"/>
      <c r="EW57" s="11"/>
      <c r="EX57" s="11"/>
      <c r="EY57" s="11"/>
      <c r="EZ57" s="11"/>
      <c r="FA57" s="11"/>
      <c r="FB57" s="11"/>
      <c r="FC57" s="11"/>
      <c r="FD57" s="11"/>
      <c r="FE57" s="11"/>
      <c r="FF57" s="11"/>
      <c r="FG57" s="11"/>
      <c r="FH57" s="11"/>
      <c r="FI57" s="11"/>
      <c r="FJ57" s="11"/>
      <c r="FK57" s="11"/>
      <c r="FL57" s="11"/>
      <c r="FM57" t="s">
        <v>29</v>
      </c>
    </row>
    <row r="58" spans="2:169" ht="39" x14ac:dyDescent="0.2">
      <c r="B58" s="30"/>
      <c r="C58" s="30"/>
      <c r="D58" s="43"/>
      <c r="E58" s="4" t="s">
        <v>138</v>
      </c>
      <c r="F58" s="4"/>
      <c r="G58" s="4"/>
      <c r="H58" s="30" t="s">
        <v>175</v>
      </c>
      <c r="I58" s="30" t="s">
        <v>179</v>
      </c>
      <c r="J58" s="30"/>
      <c r="K58" s="37" t="s">
        <v>186</v>
      </c>
      <c r="L58" s="4"/>
      <c r="M58" s="47">
        <f t="shared" si="92"/>
        <v>0</v>
      </c>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t="s">
        <v>29</v>
      </c>
    </row>
    <row r="59" spans="2:169" x14ac:dyDescent="0.2">
      <c r="B59" s="30"/>
      <c r="C59" s="30"/>
      <c r="D59" s="43"/>
      <c r="E59" s="4"/>
      <c r="F59" s="4"/>
      <c r="G59" s="4"/>
      <c r="H59" s="30"/>
      <c r="I59" s="30"/>
      <c r="J59" s="30"/>
      <c r="K59" s="4"/>
      <c r="L59" s="4"/>
      <c r="M59" s="47">
        <f t="shared" si="92"/>
        <v>0</v>
      </c>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t="s">
        <v>29</v>
      </c>
    </row>
    <row r="60" spans="2:169" ht="26" x14ac:dyDescent="0.2">
      <c r="B60" s="30"/>
      <c r="C60" s="30"/>
      <c r="D60" s="43"/>
      <c r="E60" s="4" t="s">
        <v>140</v>
      </c>
      <c r="F60" s="4" t="s">
        <v>139</v>
      </c>
      <c r="G60" s="4"/>
      <c r="H60" s="30" t="s">
        <v>175</v>
      </c>
      <c r="I60" s="30" t="s">
        <v>180</v>
      </c>
      <c r="J60" s="30"/>
      <c r="K60" s="37" t="s">
        <v>172</v>
      </c>
      <c r="L60" s="4" t="s">
        <v>144</v>
      </c>
      <c r="M60" s="47">
        <f t="shared" si="92"/>
        <v>3</v>
      </c>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v>1.5</v>
      </c>
      <c r="BH60" s="11"/>
      <c r="BI60" s="11">
        <v>0.5</v>
      </c>
      <c r="BJ60" s="11">
        <v>1</v>
      </c>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t="s">
        <v>29</v>
      </c>
    </row>
    <row r="61" spans="2:169" x14ac:dyDescent="0.2">
      <c r="B61" s="30"/>
      <c r="C61" s="30"/>
      <c r="D61" s="43"/>
      <c r="E61" s="4"/>
      <c r="F61" s="4"/>
      <c r="G61" s="4"/>
      <c r="H61" s="30"/>
      <c r="I61" s="30"/>
      <c r="J61" s="30"/>
      <c r="K61" s="4"/>
      <c r="L61" s="4"/>
      <c r="M61" s="47">
        <f t="shared" si="92"/>
        <v>0</v>
      </c>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t="s">
        <v>29</v>
      </c>
    </row>
    <row r="62" spans="2:169" x14ac:dyDescent="0.2">
      <c r="B62" s="30"/>
      <c r="C62" s="30"/>
      <c r="D62" s="43"/>
      <c r="E62" s="4" t="s">
        <v>141</v>
      </c>
      <c r="F62" s="4" t="s">
        <v>153</v>
      </c>
      <c r="G62" s="4"/>
      <c r="H62" s="30" t="s">
        <v>176</v>
      </c>
      <c r="I62" s="30"/>
      <c r="J62" s="30"/>
      <c r="K62" s="4"/>
      <c r="L62" s="4"/>
      <c r="M62" s="47">
        <f t="shared" si="92"/>
        <v>0</v>
      </c>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t="s">
        <v>29</v>
      </c>
    </row>
    <row r="63" spans="2:169" x14ac:dyDescent="0.2">
      <c r="B63" s="30"/>
      <c r="C63" s="30"/>
      <c r="D63" s="43"/>
      <c r="E63" s="4"/>
      <c r="F63" s="4"/>
      <c r="G63" s="4"/>
      <c r="H63" s="30"/>
      <c r="I63" s="30"/>
      <c r="J63" s="30"/>
      <c r="K63" s="4"/>
      <c r="L63" s="4"/>
      <c r="M63" s="47">
        <f t="shared" si="92"/>
        <v>0</v>
      </c>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t="s">
        <v>29</v>
      </c>
    </row>
    <row r="64" spans="2:169" x14ac:dyDescent="0.2">
      <c r="B64" s="30"/>
      <c r="C64" s="30"/>
      <c r="D64" s="4"/>
      <c r="E64" s="4"/>
      <c r="F64" s="4"/>
      <c r="G64" s="4"/>
      <c r="H64" s="30"/>
      <c r="I64" s="30"/>
      <c r="J64" s="30"/>
      <c r="K64" s="4"/>
      <c r="L64" s="4"/>
      <c r="M64" s="47">
        <f t="shared" si="92"/>
        <v>0</v>
      </c>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t="s">
        <v>29</v>
      </c>
    </row>
    <row r="65" spans="2:169" x14ac:dyDescent="0.2">
      <c r="B65" s="30"/>
      <c r="C65" s="30"/>
      <c r="D65" s="4"/>
      <c r="E65" s="4"/>
      <c r="F65" s="4"/>
      <c r="G65" s="4"/>
      <c r="H65" s="30"/>
      <c r="I65" s="30"/>
      <c r="J65" s="30"/>
      <c r="K65" s="4"/>
      <c r="L65" s="4"/>
      <c r="M65" s="47">
        <f t="shared" si="92"/>
        <v>0</v>
      </c>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t="s">
        <v>29</v>
      </c>
    </row>
    <row r="66" spans="2:169" x14ac:dyDescent="0.2">
      <c r="B66" s="30"/>
      <c r="C66" s="30"/>
      <c r="D66" s="4"/>
      <c r="E66" s="4"/>
      <c r="F66" s="4"/>
      <c r="G66" s="4"/>
      <c r="H66" s="30"/>
      <c r="I66" s="30"/>
      <c r="J66" s="30"/>
      <c r="K66" s="4"/>
      <c r="L66" s="4"/>
      <c r="M66" s="47">
        <f t="shared" si="92"/>
        <v>0</v>
      </c>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c r="CY66" s="11"/>
      <c r="CZ66" s="11"/>
      <c r="DA66" s="11"/>
      <c r="DB66" s="11"/>
      <c r="DC66" s="11"/>
      <c r="DD66" s="11"/>
      <c r="DE66" s="11"/>
      <c r="DF66" s="11"/>
      <c r="DG66" s="11"/>
      <c r="DH66" s="11"/>
      <c r="DI66" s="11"/>
      <c r="DJ66" s="11"/>
      <c r="DK66" s="11"/>
      <c r="DL66" s="11"/>
      <c r="DM66" s="11"/>
      <c r="DN66" s="11"/>
      <c r="DO66" s="11"/>
      <c r="DP66" s="11"/>
      <c r="DQ66" s="11"/>
      <c r="DR66" s="11"/>
      <c r="DS66" s="11"/>
      <c r="DT66" s="11"/>
      <c r="DU66" s="11"/>
      <c r="DV66" s="11"/>
      <c r="DW66" s="11"/>
      <c r="DX66" s="11"/>
      <c r="DY66" s="11"/>
      <c r="DZ66" s="11"/>
      <c r="EA66" s="11"/>
      <c r="EB66" s="11"/>
      <c r="EC66" s="11"/>
      <c r="ED66" s="11"/>
      <c r="EE66" s="11"/>
      <c r="EF66" s="11"/>
      <c r="EG66" s="11"/>
      <c r="EH66" s="11"/>
      <c r="EI66" s="11"/>
      <c r="EJ66" s="11"/>
      <c r="EK66" s="11"/>
      <c r="EL66" s="11"/>
      <c r="EM66" s="11"/>
      <c r="EN66" s="11"/>
      <c r="EO66" s="11"/>
      <c r="EP66" s="11"/>
      <c r="EQ66" s="11"/>
      <c r="ER66" s="11"/>
      <c r="ES66" s="11"/>
      <c r="ET66" s="11"/>
      <c r="EU66" s="11"/>
      <c r="EV66" s="11"/>
      <c r="EW66" s="11"/>
      <c r="EX66" s="11"/>
      <c r="EY66" s="11"/>
      <c r="EZ66" s="11"/>
      <c r="FA66" s="11"/>
      <c r="FB66" s="11"/>
      <c r="FC66" s="11"/>
      <c r="FD66" s="11"/>
      <c r="FE66" s="11"/>
      <c r="FF66" s="11"/>
      <c r="FG66" s="11"/>
      <c r="FH66" s="11"/>
      <c r="FI66" s="11"/>
      <c r="FJ66" s="11"/>
      <c r="FK66" s="11"/>
      <c r="FL66" s="11"/>
      <c r="FM66" t="s">
        <v>29</v>
      </c>
    </row>
    <row r="67" spans="2:169" x14ac:dyDescent="0.2">
      <c r="B67" s="30"/>
      <c r="C67" s="30"/>
      <c r="D67" s="4"/>
      <c r="E67" s="4"/>
      <c r="F67" s="4"/>
      <c r="G67" s="4"/>
      <c r="H67" s="30"/>
      <c r="I67" s="30"/>
      <c r="J67" s="30"/>
      <c r="K67" s="4"/>
      <c r="L67" s="4"/>
      <c r="M67" s="47">
        <f t="shared" si="92"/>
        <v>0</v>
      </c>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11"/>
      <c r="CF67" s="11"/>
      <c r="CG67" s="11"/>
      <c r="CH67" s="11"/>
      <c r="CI67" s="11"/>
      <c r="CJ67" s="11"/>
      <c r="CK67" s="11"/>
      <c r="CL67" s="11"/>
      <c r="CM67" s="11"/>
      <c r="CN67" s="11"/>
      <c r="CO67" s="11"/>
      <c r="CP67" s="11"/>
      <c r="CQ67" s="11"/>
      <c r="CR67" s="11"/>
      <c r="CS67" s="11"/>
      <c r="CT67" s="11"/>
      <c r="CU67" s="11"/>
      <c r="CV67" s="11"/>
      <c r="CW67" s="11"/>
      <c r="CX67" s="11"/>
      <c r="CY67" s="11"/>
      <c r="CZ67" s="11"/>
      <c r="DA67" s="11"/>
      <c r="DB67" s="11"/>
      <c r="DC67" s="11"/>
      <c r="DD67" s="11"/>
      <c r="DE67" s="11"/>
      <c r="DF67" s="11"/>
      <c r="DG67" s="11"/>
      <c r="DH67" s="11"/>
      <c r="DI67" s="11"/>
      <c r="DJ67" s="11"/>
      <c r="DK67" s="11"/>
      <c r="DL67" s="11"/>
      <c r="DM67" s="11"/>
      <c r="DN67" s="11"/>
      <c r="DO67" s="11"/>
      <c r="DP67" s="11"/>
      <c r="DQ67" s="11"/>
      <c r="DR67" s="11"/>
      <c r="DS67" s="11"/>
      <c r="DT67" s="11"/>
      <c r="DU67" s="11"/>
      <c r="DV67" s="11"/>
      <c r="DW67" s="11"/>
      <c r="DX67" s="11"/>
      <c r="DY67" s="11"/>
      <c r="DZ67" s="11"/>
      <c r="EA67" s="11"/>
      <c r="EB67" s="11"/>
      <c r="EC67" s="11"/>
      <c r="ED67" s="11"/>
      <c r="EE67" s="11"/>
      <c r="EF67" s="11"/>
      <c r="EG67" s="11"/>
      <c r="EH67" s="11"/>
      <c r="EI67" s="11"/>
      <c r="EJ67" s="11"/>
      <c r="EK67" s="11"/>
      <c r="EL67" s="11"/>
      <c r="EM67" s="11"/>
      <c r="EN67" s="11"/>
      <c r="EO67" s="11"/>
      <c r="EP67" s="11"/>
      <c r="EQ67" s="11"/>
      <c r="ER67" s="11"/>
      <c r="ES67" s="11"/>
      <c r="ET67" s="11"/>
      <c r="EU67" s="11"/>
      <c r="EV67" s="11"/>
      <c r="EW67" s="11"/>
      <c r="EX67" s="11"/>
      <c r="EY67" s="11"/>
      <c r="EZ67" s="11"/>
      <c r="FA67" s="11"/>
      <c r="FB67" s="11"/>
      <c r="FC67" s="11"/>
      <c r="FD67" s="11"/>
      <c r="FE67" s="11"/>
      <c r="FF67" s="11"/>
      <c r="FG67" s="11"/>
      <c r="FH67" s="11"/>
      <c r="FI67" s="11"/>
      <c r="FJ67" s="11"/>
      <c r="FK67" s="11"/>
      <c r="FL67" s="11"/>
      <c r="FM67" t="s">
        <v>29</v>
      </c>
    </row>
    <row r="68" spans="2:169" x14ac:dyDescent="0.2">
      <c r="B68" s="30"/>
      <c r="C68" s="30"/>
      <c r="D68" s="4"/>
      <c r="E68" s="4"/>
      <c r="F68" s="4"/>
      <c r="G68" s="4"/>
      <c r="H68" s="30"/>
      <c r="I68" s="30"/>
      <c r="J68" s="30"/>
      <c r="K68" s="4"/>
      <c r="L68" s="4"/>
      <c r="M68" s="47">
        <f t="shared" si="92"/>
        <v>0</v>
      </c>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11"/>
      <c r="CF68" s="11"/>
      <c r="CG68" s="11"/>
      <c r="CH68" s="11"/>
      <c r="CI68" s="11"/>
      <c r="CJ68" s="11"/>
      <c r="CK68" s="11"/>
      <c r="CL68" s="11"/>
      <c r="CM68" s="11"/>
      <c r="CN68" s="11"/>
      <c r="CO68" s="11"/>
      <c r="CP68" s="11"/>
      <c r="CQ68" s="11"/>
      <c r="CR68" s="11"/>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c r="FE68" s="11"/>
      <c r="FF68" s="11"/>
      <c r="FG68" s="11"/>
      <c r="FH68" s="11"/>
      <c r="FI68" s="11"/>
      <c r="FJ68" s="11"/>
      <c r="FK68" s="11"/>
      <c r="FL68" s="11"/>
      <c r="FM68" t="s">
        <v>29</v>
      </c>
    </row>
    <row r="69" spans="2:169" x14ac:dyDescent="0.2">
      <c r="B69" s="31"/>
      <c r="C69" s="31"/>
      <c r="D69" s="5"/>
      <c r="E69" s="5"/>
      <c r="F69" s="5"/>
      <c r="G69" s="5"/>
      <c r="H69" s="31"/>
      <c r="I69" s="31"/>
      <c r="J69" s="31"/>
      <c r="K69" s="5"/>
      <c r="L69" s="5"/>
      <c r="M69" s="49">
        <f t="shared" si="92"/>
        <v>0</v>
      </c>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c r="CA69" s="12"/>
      <c r="CB69" s="12"/>
      <c r="CC69" s="12"/>
      <c r="CD69" s="12"/>
      <c r="CE69" s="12"/>
      <c r="CF69" s="12"/>
      <c r="CG69" s="12"/>
      <c r="CH69" s="12"/>
      <c r="CI69" s="12"/>
      <c r="CJ69" s="12"/>
      <c r="CK69" s="12"/>
      <c r="CL69" s="12"/>
      <c r="CM69" s="12"/>
      <c r="CN69" s="12"/>
      <c r="CO69" s="12"/>
      <c r="CP69" s="12"/>
      <c r="CQ69" s="12"/>
      <c r="CR69" s="12"/>
      <c r="CS69" s="12"/>
      <c r="CT69" s="12"/>
      <c r="CU69" s="12"/>
      <c r="CV69" s="12"/>
      <c r="CW69" s="12"/>
      <c r="CX69" s="12"/>
      <c r="CY69" s="12"/>
      <c r="CZ69" s="12"/>
      <c r="DA69" s="12"/>
      <c r="DB69" s="12"/>
      <c r="DC69" s="12"/>
      <c r="DD69" s="12"/>
      <c r="DE69" s="12"/>
      <c r="DF69" s="12"/>
      <c r="DG69" s="12"/>
      <c r="DH69" s="12"/>
      <c r="DI69" s="12"/>
      <c r="DJ69" s="12"/>
      <c r="DK69" s="12"/>
      <c r="DL69" s="12"/>
      <c r="DM69" s="12"/>
      <c r="DN69" s="12"/>
      <c r="DO69" s="12"/>
      <c r="DP69" s="12"/>
      <c r="DQ69" s="12"/>
      <c r="DR69" s="12"/>
      <c r="DS69" s="12"/>
      <c r="DT69" s="12"/>
      <c r="DU69" s="12"/>
      <c r="DV69" s="12"/>
      <c r="DW69" s="12"/>
      <c r="DX69" s="12"/>
      <c r="DY69" s="12"/>
      <c r="DZ69" s="12"/>
      <c r="EA69" s="12"/>
      <c r="EB69" s="12"/>
      <c r="EC69" s="12"/>
      <c r="ED69" s="12"/>
      <c r="EE69" s="12"/>
      <c r="EF69" s="12"/>
      <c r="EG69" s="12"/>
      <c r="EH69" s="12"/>
      <c r="EI69" s="12"/>
      <c r="EJ69" s="12"/>
      <c r="EK69" s="12"/>
      <c r="EL69" s="12"/>
      <c r="EM69" s="12"/>
      <c r="EN69" s="12"/>
      <c r="EO69" s="12"/>
      <c r="EP69" s="12"/>
      <c r="EQ69" s="12"/>
      <c r="ER69" s="12"/>
      <c r="ES69" s="12"/>
      <c r="ET69" s="12"/>
      <c r="EU69" s="12"/>
      <c r="EV69" s="12"/>
      <c r="EW69" s="12"/>
      <c r="EX69" s="12"/>
      <c r="EY69" s="12"/>
      <c r="EZ69" s="12"/>
      <c r="FA69" s="12"/>
      <c r="FB69" s="12"/>
      <c r="FC69" s="12"/>
      <c r="FD69" s="12"/>
      <c r="FE69" s="12"/>
      <c r="FF69" s="12"/>
      <c r="FG69" s="12"/>
      <c r="FH69" s="12"/>
      <c r="FI69" s="12"/>
      <c r="FJ69" s="12"/>
      <c r="FK69" s="12"/>
      <c r="FL69" s="12"/>
      <c r="FM69" t="s">
        <v>29</v>
      </c>
    </row>
    <row r="70" spans="2:169" x14ac:dyDescent="0.2">
      <c r="M70" s="45">
        <f t="shared" si="92"/>
        <v>193.5</v>
      </c>
      <c r="O70" s="14">
        <f t="shared" ref="O70:AT70" si="93">SUM(O13:O69)</f>
        <v>0</v>
      </c>
      <c r="P70" s="14">
        <f t="shared" si="93"/>
        <v>0</v>
      </c>
      <c r="Q70" s="14">
        <f t="shared" si="93"/>
        <v>0</v>
      </c>
      <c r="R70" s="14">
        <f t="shared" si="93"/>
        <v>0</v>
      </c>
      <c r="S70" s="14">
        <f t="shared" si="93"/>
        <v>0</v>
      </c>
      <c r="T70" s="14">
        <f t="shared" si="93"/>
        <v>0</v>
      </c>
      <c r="U70" s="14">
        <f t="shared" si="93"/>
        <v>0</v>
      </c>
      <c r="V70" s="14">
        <f t="shared" si="93"/>
        <v>0</v>
      </c>
      <c r="W70" s="14">
        <f t="shared" si="93"/>
        <v>0</v>
      </c>
      <c r="X70" s="14">
        <f t="shared" si="93"/>
        <v>0</v>
      </c>
      <c r="Y70" s="14">
        <f t="shared" si="93"/>
        <v>0</v>
      </c>
      <c r="Z70" s="14">
        <f t="shared" si="93"/>
        <v>0</v>
      </c>
      <c r="AA70" s="14">
        <f t="shared" si="93"/>
        <v>0</v>
      </c>
      <c r="AB70" s="14">
        <f t="shared" si="93"/>
        <v>0</v>
      </c>
      <c r="AC70" s="14">
        <f t="shared" si="93"/>
        <v>0</v>
      </c>
      <c r="AD70" s="14">
        <f t="shared" si="93"/>
        <v>0</v>
      </c>
      <c r="AE70" s="14">
        <f t="shared" si="93"/>
        <v>0</v>
      </c>
      <c r="AF70" s="14">
        <f t="shared" si="93"/>
        <v>0</v>
      </c>
      <c r="AG70" s="14">
        <f t="shared" si="93"/>
        <v>0</v>
      </c>
      <c r="AH70" s="14">
        <f t="shared" si="93"/>
        <v>0</v>
      </c>
      <c r="AI70" s="14">
        <f t="shared" si="93"/>
        <v>0</v>
      </c>
      <c r="AJ70" s="14">
        <f t="shared" si="93"/>
        <v>0</v>
      </c>
      <c r="AK70" s="14">
        <f t="shared" si="93"/>
        <v>0</v>
      </c>
      <c r="AL70" s="14">
        <f t="shared" si="93"/>
        <v>0</v>
      </c>
      <c r="AM70" s="14">
        <f t="shared" si="93"/>
        <v>0</v>
      </c>
      <c r="AN70" s="14">
        <f t="shared" si="93"/>
        <v>16.5</v>
      </c>
      <c r="AO70" s="14">
        <f t="shared" si="93"/>
        <v>1.5</v>
      </c>
      <c r="AP70" s="14">
        <f t="shared" si="93"/>
        <v>0</v>
      </c>
      <c r="AQ70" s="14">
        <f t="shared" si="93"/>
        <v>1.5</v>
      </c>
      <c r="AR70" s="14">
        <f t="shared" si="93"/>
        <v>0</v>
      </c>
      <c r="AS70" s="14">
        <f t="shared" si="93"/>
        <v>1</v>
      </c>
      <c r="AT70" s="14">
        <f t="shared" si="93"/>
        <v>0</v>
      </c>
      <c r="AU70" s="14">
        <f t="shared" ref="AU70:BZ70" si="94">SUM(AU13:AU69)</f>
        <v>0</v>
      </c>
      <c r="AV70" s="14">
        <f t="shared" si="94"/>
        <v>0</v>
      </c>
      <c r="AW70" s="14">
        <f t="shared" si="94"/>
        <v>0</v>
      </c>
      <c r="AX70" s="14">
        <f t="shared" si="94"/>
        <v>1</v>
      </c>
      <c r="AY70" s="14">
        <f t="shared" si="94"/>
        <v>2</v>
      </c>
      <c r="AZ70" s="14">
        <f t="shared" si="94"/>
        <v>13</v>
      </c>
      <c r="BA70" s="14">
        <f t="shared" si="94"/>
        <v>3.5</v>
      </c>
      <c r="BB70" s="14">
        <f t="shared" si="94"/>
        <v>0</v>
      </c>
      <c r="BC70" s="14">
        <f t="shared" si="94"/>
        <v>0</v>
      </c>
      <c r="BD70" s="14">
        <f t="shared" si="94"/>
        <v>0</v>
      </c>
      <c r="BE70" s="14">
        <f t="shared" si="94"/>
        <v>0</v>
      </c>
      <c r="BF70" s="14">
        <f t="shared" si="94"/>
        <v>10.5</v>
      </c>
      <c r="BG70" s="14">
        <f t="shared" si="94"/>
        <v>6</v>
      </c>
      <c r="BH70" s="14">
        <f t="shared" si="94"/>
        <v>7</v>
      </c>
      <c r="BI70" s="14">
        <f t="shared" si="94"/>
        <v>0.5</v>
      </c>
      <c r="BJ70" s="14">
        <f t="shared" si="94"/>
        <v>1</v>
      </c>
      <c r="BK70" s="14">
        <f t="shared" si="94"/>
        <v>0</v>
      </c>
      <c r="BL70" s="14">
        <f t="shared" si="94"/>
        <v>0</v>
      </c>
      <c r="BM70" s="14">
        <f t="shared" si="94"/>
        <v>6</v>
      </c>
      <c r="BN70" s="14">
        <f t="shared" si="94"/>
        <v>0</v>
      </c>
      <c r="BO70" s="14">
        <f t="shared" si="94"/>
        <v>0</v>
      </c>
      <c r="BP70" s="14">
        <f t="shared" si="94"/>
        <v>2</v>
      </c>
      <c r="BQ70" s="14">
        <f t="shared" si="94"/>
        <v>1</v>
      </c>
      <c r="BR70" s="14">
        <f t="shared" si="94"/>
        <v>1</v>
      </c>
      <c r="BS70" s="14">
        <f t="shared" si="94"/>
        <v>1</v>
      </c>
      <c r="BT70" s="14">
        <f t="shared" si="94"/>
        <v>0</v>
      </c>
      <c r="BU70" s="14">
        <f t="shared" si="94"/>
        <v>2</v>
      </c>
      <c r="BV70" s="14">
        <f t="shared" si="94"/>
        <v>12</v>
      </c>
      <c r="BW70" s="14">
        <f t="shared" si="94"/>
        <v>0</v>
      </c>
      <c r="BX70" s="14">
        <f t="shared" si="94"/>
        <v>0</v>
      </c>
      <c r="BY70" s="14">
        <f t="shared" si="94"/>
        <v>1.5</v>
      </c>
      <c r="BZ70" s="14">
        <f t="shared" si="94"/>
        <v>0</v>
      </c>
      <c r="CA70" s="14">
        <f t="shared" ref="CA70:DC70" si="95">SUM(CA13:CA69)</f>
        <v>8.5</v>
      </c>
      <c r="CB70" s="14">
        <f t="shared" si="95"/>
        <v>0</v>
      </c>
      <c r="CC70" s="14">
        <f t="shared" si="95"/>
        <v>0.5</v>
      </c>
      <c r="CD70" s="14">
        <f t="shared" si="95"/>
        <v>0</v>
      </c>
      <c r="CE70" s="14">
        <f t="shared" si="95"/>
        <v>0</v>
      </c>
      <c r="CF70" s="14">
        <f t="shared" si="95"/>
        <v>0</v>
      </c>
      <c r="CG70" s="14">
        <f t="shared" si="95"/>
        <v>0</v>
      </c>
      <c r="CH70" s="14">
        <f t="shared" si="95"/>
        <v>0</v>
      </c>
      <c r="CI70" s="14">
        <f t="shared" si="95"/>
        <v>0</v>
      </c>
      <c r="CJ70" s="14">
        <f t="shared" si="95"/>
        <v>0</v>
      </c>
      <c r="CK70" s="14">
        <f t="shared" si="95"/>
        <v>0</v>
      </c>
      <c r="CL70" s="14">
        <f t="shared" si="95"/>
        <v>0</v>
      </c>
      <c r="CM70" s="14">
        <f t="shared" si="95"/>
        <v>2</v>
      </c>
      <c r="CN70" s="14">
        <f t="shared" si="95"/>
        <v>2.5</v>
      </c>
      <c r="CO70" s="14">
        <f t="shared" si="95"/>
        <v>8</v>
      </c>
      <c r="CP70" s="14">
        <f t="shared" si="95"/>
        <v>7</v>
      </c>
      <c r="CQ70" s="14">
        <f t="shared" si="95"/>
        <v>0</v>
      </c>
      <c r="CR70" s="14">
        <f t="shared" si="95"/>
        <v>0</v>
      </c>
      <c r="CS70" s="14">
        <f t="shared" si="95"/>
        <v>0</v>
      </c>
      <c r="CT70" s="14">
        <f t="shared" si="95"/>
        <v>0</v>
      </c>
      <c r="CU70" s="14">
        <f t="shared" si="95"/>
        <v>0</v>
      </c>
      <c r="CV70" s="14">
        <f t="shared" si="95"/>
        <v>3.5</v>
      </c>
      <c r="CW70" s="14">
        <f t="shared" si="95"/>
        <v>0</v>
      </c>
      <c r="CX70" s="14">
        <f t="shared" si="95"/>
        <v>0</v>
      </c>
      <c r="CY70" s="14">
        <f t="shared" si="95"/>
        <v>1.5</v>
      </c>
      <c r="CZ70" s="14">
        <f t="shared" si="95"/>
        <v>1</v>
      </c>
      <c r="DA70" s="14">
        <f t="shared" si="95"/>
        <v>1.5</v>
      </c>
      <c r="DB70" s="14">
        <f t="shared" si="95"/>
        <v>6</v>
      </c>
      <c r="DC70" s="14">
        <f t="shared" si="95"/>
        <v>3</v>
      </c>
      <c r="DD70" s="14">
        <f t="shared" ref="DD70:DF70" si="96">SUM(DD13:DD69)</f>
        <v>7.5</v>
      </c>
      <c r="DE70" s="14">
        <f t="shared" si="96"/>
        <v>0</v>
      </c>
      <c r="DF70" s="14">
        <f t="shared" si="96"/>
        <v>0</v>
      </c>
      <c r="DG70" s="14">
        <f t="shared" ref="DG70:EB70" si="97">SUM(DG13:DG69)</f>
        <v>0</v>
      </c>
      <c r="DH70" s="14">
        <f t="shared" si="97"/>
        <v>0</v>
      </c>
      <c r="DI70" s="14">
        <f t="shared" si="97"/>
        <v>0</v>
      </c>
      <c r="DJ70" s="14">
        <f t="shared" si="97"/>
        <v>1</v>
      </c>
      <c r="DK70" s="14">
        <f t="shared" si="97"/>
        <v>1</v>
      </c>
      <c r="DL70" s="14">
        <f t="shared" si="97"/>
        <v>1.5</v>
      </c>
      <c r="DM70" s="14">
        <f t="shared" si="97"/>
        <v>8</v>
      </c>
      <c r="DN70" s="14">
        <f t="shared" si="97"/>
        <v>0</v>
      </c>
      <c r="DO70" s="14">
        <f t="shared" si="97"/>
        <v>0</v>
      </c>
      <c r="DP70" s="14">
        <f t="shared" si="97"/>
        <v>2</v>
      </c>
      <c r="DQ70" s="14">
        <f t="shared" si="97"/>
        <v>5.5</v>
      </c>
      <c r="DR70" s="14">
        <f t="shared" si="97"/>
        <v>0</v>
      </c>
      <c r="DS70" s="14">
        <f t="shared" si="97"/>
        <v>0</v>
      </c>
      <c r="DT70" s="14">
        <f t="shared" si="97"/>
        <v>0</v>
      </c>
      <c r="DU70" s="14">
        <f t="shared" si="97"/>
        <v>0</v>
      </c>
      <c r="DV70" s="14">
        <f t="shared" si="97"/>
        <v>0</v>
      </c>
      <c r="DW70" s="14">
        <f t="shared" si="97"/>
        <v>1</v>
      </c>
      <c r="DX70" s="14">
        <f t="shared" si="97"/>
        <v>5.5</v>
      </c>
      <c r="DY70" s="14">
        <f t="shared" si="97"/>
        <v>1.5</v>
      </c>
      <c r="DZ70" s="14">
        <f t="shared" si="97"/>
        <v>7.5</v>
      </c>
      <c r="EA70" s="14">
        <f t="shared" si="97"/>
        <v>0</v>
      </c>
      <c r="EB70" s="14">
        <f t="shared" si="97"/>
        <v>0</v>
      </c>
      <c r="EC70" s="14">
        <f t="shared" ref="EC70:EF70" si="98">SUM(EC13:EC69)</f>
        <v>0</v>
      </c>
      <c r="ED70" s="14">
        <f t="shared" si="98"/>
        <v>1</v>
      </c>
      <c r="EE70" s="14">
        <f t="shared" si="98"/>
        <v>10</v>
      </c>
      <c r="EF70" s="14">
        <f t="shared" si="98"/>
        <v>4</v>
      </c>
      <c r="EG70" s="14">
        <f t="shared" ref="EG70:FI70" si="99">SUM(EG13:EG69)</f>
        <v>2</v>
      </c>
      <c r="EH70" s="14">
        <f t="shared" si="99"/>
        <v>0.5</v>
      </c>
      <c r="EI70" s="14">
        <f t="shared" si="99"/>
        <v>0</v>
      </c>
      <c r="EJ70" s="14">
        <f t="shared" si="99"/>
        <v>0</v>
      </c>
      <c r="EK70" s="14">
        <f t="shared" si="99"/>
        <v>0</v>
      </c>
      <c r="EL70" s="14">
        <f t="shared" si="99"/>
        <v>3</v>
      </c>
      <c r="EM70" s="14">
        <f t="shared" si="99"/>
        <v>0</v>
      </c>
      <c r="EN70" s="14">
        <f t="shared" si="99"/>
        <v>0</v>
      </c>
      <c r="EO70" s="14">
        <f t="shared" si="99"/>
        <v>0</v>
      </c>
      <c r="EP70" s="14">
        <f t="shared" si="99"/>
        <v>0</v>
      </c>
      <c r="EQ70" s="14">
        <f t="shared" si="99"/>
        <v>0</v>
      </c>
      <c r="ER70" s="14">
        <f t="shared" si="99"/>
        <v>0</v>
      </c>
      <c r="ES70" s="14">
        <f t="shared" si="99"/>
        <v>0</v>
      </c>
      <c r="ET70" s="14">
        <f t="shared" si="99"/>
        <v>0</v>
      </c>
      <c r="EU70" s="14">
        <f t="shared" si="99"/>
        <v>0</v>
      </c>
      <c r="EV70" s="14">
        <f t="shared" si="99"/>
        <v>0</v>
      </c>
      <c r="EW70" s="14">
        <f t="shared" si="99"/>
        <v>0</v>
      </c>
      <c r="EX70" s="14">
        <f t="shared" si="99"/>
        <v>0</v>
      </c>
      <c r="EY70" s="14">
        <f t="shared" si="99"/>
        <v>0</v>
      </c>
      <c r="EZ70" s="14">
        <f t="shared" si="99"/>
        <v>0</v>
      </c>
      <c r="FA70" s="14">
        <f t="shared" si="99"/>
        <v>0</v>
      </c>
      <c r="FB70" s="14">
        <f t="shared" si="99"/>
        <v>0</v>
      </c>
      <c r="FC70" s="14">
        <f t="shared" si="99"/>
        <v>0</v>
      </c>
      <c r="FD70" s="14">
        <f t="shared" si="99"/>
        <v>0</v>
      </c>
      <c r="FE70" s="14">
        <f t="shared" si="99"/>
        <v>0</v>
      </c>
      <c r="FF70" s="14">
        <f t="shared" si="99"/>
        <v>0</v>
      </c>
      <c r="FG70" s="14">
        <f t="shared" si="99"/>
        <v>0</v>
      </c>
      <c r="FH70" s="14">
        <f t="shared" si="99"/>
        <v>0</v>
      </c>
      <c r="FI70" s="14">
        <f t="shared" si="99"/>
        <v>0</v>
      </c>
      <c r="FJ70" s="14">
        <f t="shared" ref="FJ70:FL70" si="100">SUM(FJ13:FJ69)</f>
        <v>0</v>
      </c>
      <c r="FK70" s="14">
        <f t="shared" si="100"/>
        <v>0</v>
      </c>
      <c r="FL70" s="14">
        <f t="shared" si="100"/>
        <v>0</v>
      </c>
      <c r="FM70" t="s">
        <v>29</v>
      </c>
    </row>
    <row r="71" spans="2:169" x14ac:dyDescent="0.2">
      <c r="O71" s="8">
        <v>6</v>
      </c>
      <c r="FM71" t="s">
        <v>29</v>
      </c>
    </row>
    <row r="72" spans="2:169" x14ac:dyDescent="0.2">
      <c r="E72" s="15"/>
      <c r="I72" s="8">
        <v>1.5</v>
      </c>
      <c r="FM72" t="s">
        <v>29</v>
      </c>
    </row>
    <row r="73" spans="2:169" x14ac:dyDescent="0.2">
      <c r="I73" s="8">
        <v>1</v>
      </c>
      <c r="FM73" t="s">
        <v>29</v>
      </c>
    </row>
    <row r="74" spans="2:169" x14ac:dyDescent="0.2">
      <c r="I74" s="8">
        <v>1</v>
      </c>
    </row>
    <row r="77" spans="2:169" x14ac:dyDescent="0.2">
      <c r="O77" s="8">
        <v>6</v>
      </c>
      <c r="P77" s="8">
        <v>6</v>
      </c>
      <c r="Q77" s="8">
        <v>7</v>
      </c>
    </row>
    <row r="78" spans="2:169" x14ac:dyDescent="0.2">
      <c r="O78" s="8">
        <v>10</v>
      </c>
      <c r="P78" s="8">
        <v>12</v>
      </c>
      <c r="Q78" s="8">
        <v>10</v>
      </c>
    </row>
    <row r="85" spans="15:168" x14ac:dyDescent="0.2">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row>
    <row r="88" spans="15:168" x14ac:dyDescent="0.2">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row>
    <row r="89" spans="15:168" x14ac:dyDescent="0.2">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row>
    <row r="90" spans="15:168" x14ac:dyDescent="0.2">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row>
    <row r="91" spans="15:168" x14ac:dyDescent="0.2">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row>
    <row r="92" spans="15:168" x14ac:dyDescent="0.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row>
    <row r="93" spans="15:168" x14ac:dyDescent="0.2">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row>
    <row r="94" spans="15:168" x14ac:dyDescent="0.2">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row>
    <row r="95" spans="15:168" x14ac:dyDescent="0.2">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row>
    <row r="97" spans="15:168" x14ac:dyDescent="0.2">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row>
    <row r="98" spans="15:168" x14ac:dyDescent="0.2">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row>
  </sheetData>
  <autoFilter ref="B12:FP14" xr:uid="{00000000-0009-0000-0000-000001000000}">
    <filterColumn colId="0" showButton="0"/>
  </autoFilter>
  <mergeCells count="1">
    <mergeCell ref="B12:C12"/>
  </mergeCells>
  <phoneticPr fontId="1"/>
  <conditionalFormatting sqref="O68:BN69 O11:BF12 O51:DC53 O26:DC27 O13:DC19 O45:DC48 O21:DC22 EC11:EF39 EC44:EF69">
    <cfRule type="expression" dxfId="204" priority="237">
      <formula>O$9="祝"</formula>
    </cfRule>
    <cfRule type="expression" dxfId="203" priority="238">
      <formula>O$12="日"</formula>
    </cfRule>
    <cfRule type="expression" dxfId="202" priority="239">
      <formula>O$12="土"</formula>
    </cfRule>
  </conditionalFormatting>
  <conditionalFormatting sqref="O11:BF11 EC11:EF11">
    <cfRule type="expression" dxfId="201" priority="236">
      <formula>O$11=TODAY()</formula>
    </cfRule>
  </conditionalFormatting>
  <conditionalFormatting sqref="O54:BN67">
    <cfRule type="expression" dxfId="200" priority="233">
      <formula>O$9="祝"</formula>
    </cfRule>
    <cfRule type="expression" dxfId="199" priority="234">
      <formula>O$12="日"</formula>
    </cfRule>
    <cfRule type="expression" dxfId="198" priority="235">
      <formula>O$12="土"</formula>
    </cfRule>
  </conditionalFormatting>
  <conditionalFormatting sqref="BO68:DC69">
    <cfRule type="expression" dxfId="197" priority="230">
      <formula>BO$9="祝"</formula>
    </cfRule>
    <cfRule type="expression" dxfId="196" priority="231">
      <formula>BO$12="日"</formula>
    </cfRule>
    <cfRule type="expression" dxfId="195" priority="232">
      <formula>BO$12="土"</formula>
    </cfRule>
  </conditionalFormatting>
  <conditionalFormatting sqref="BO54:DC67">
    <cfRule type="expression" dxfId="194" priority="226">
      <formula>BO$9="祝"</formula>
    </cfRule>
    <cfRule type="expression" dxfId="193" priority="227">
      <formula>BO$12="日"</formula>
    </cfRule>
    <cfRule type="expression" dxfId="192" priority="228">
      <formula>BO$12="土"</formula>
    </cfRule>
  </conditionalFormatting>
  <conditionalFormatting sqref="BG11:DB12">
    <cfRule type="expression" dxfId="191" priority="223">
      <formula>BG$9="祝"</formula>
    </cfRule>
    <cfRule type="expression" dxfId="190" priority="224">
      <formula>BG$12="日"</formula>
    </cfRule>
    <cfRule type="expression" dxfId="189" priority="225">
      <formula>BG$12="土"</formula>
    </cfRule>
  </conditionalFormatting>
  <conditionalFormatting sqref="BG11:DB11">
    <cfRule type="expression" dxfId="188" priority="222">
      <formula>BG$11=TODAY()</formula>
    </cfRule>
  </conditionalFormatting>
  <conditionalFormatting sqref="O49:DC49">
    <cfRule type="expression" dxfId="187" priority="218">
      <formula>O$9="祝"</formula>
    </cfRule>
    <cfRule type="expression" dxfId="186" priority="219">
      <formula>O$12="日"</formula>
    </cfRule>
    <cfRule type="expression" dxfId="185" priority="220">
      <formula>O$12="土"</formula>
    </cfRule>
  </conditionalFormatting>
  <conditionalFormatting sqref="O50:AM50 AP50:DC50">
    <cfRule type="expression" dxfId="184" priority="211">
      <formula>O$9="祝"</formula>
    </cfRule>
    <cfRule type="expression" dxfId="183" priority="212">
      <formula>O$12="日"</formula>
    </cfRule>
    <cfRule type="expression" dxfId="182" priority="213">
      <formula>O$12="土"</formula>
    </cfRule>
  </conditionalFormatting>
  <conditionalFormatting sqref="O25:DC25">
    <cfRule type="expression" dxfId="181" priority="200">
      <formula>O$9="祝"</formula>
    </cfRule>
    <cfRule type="expression" dxfId="180" priority="201">
      <formula>O$12="日"</formula>
    </cfRule>
    <cfRule type="expression" dxfId="179" priority="202">
      <formula>O$12="土"</formula>
    </cfRule>
  </conditionalFormatting>
  <conditionalFormatting sqref="O44:DC44">
    <cfRule type="expression" dxfId="178" priority="196">
      <formula>O$9="祝"</formula>
    </cfRule>
    <cfRule type="expression" dxfId="177" priority="197">
      <formula>O$12="日"</formula>
    </cfRule>
    <cfRule type="expression" dxfId="176" priority="198">
      <formula>O$12="土"</formula>
    </cfRule>
  </conditionalFormatting>
  <conditionalFormatting sqref="O28:DC38">
    <cfRule type="expression" dxfId="175" priority="192">
      <formula>O$9="祝"</formula>
    </cfRule>
    <cfRule type="expression" dxfId="174" priority="193">
      <formula>O$12="日"</formula>
    </cfRule>
    <cfRule type="expression" dxfId="173" priority="194">
      <formula>O$12="土"</formula>
    </cfRule>
  </conditionalFormatting>
  <conditionalFormatting sqref="AO50">
    <cfRule type="expression" dxfId="172" priority="179">
      <formula>AO$9="祝"</formula>
    </cfRule>
    <cfRule type="expression" dxfId="171" priority="180">
      <formula>AO$12="日"</formula>
    </cfRule>
    <cfRule type="expression" dxfId="170" priority="181">
      <formula>AO$12="土"</formula>
    </cfRule>
  </conditionalFormatting>
  <conditionalFormatting sqref="O23:DC23">
    <cfRule type="expression" dxfId="169" priority="176">
      <formula>O$9="祝"</formula>
    </cfRule>
    <cfRule type="expression" dxfId="168" priority="177">
      <formula>O$12="日"</formula>
    </cfRule>
    <cfRule type="expression" dxfId="167" priority="178">
      <formula>O$12="土"</formula>
    </cfRule>
  </conditionalFormatting>
  <conditionalFormatting sqref="AN50">
    <cfRule type="expression" dxfId="166" priority="172">
      <formula>AN$9="祝"</formula>
    </cfRule>
    <cfRule type="expression" dxfId="165" priority="173">
      <formula>AN$12="日"</formula>
    </cfRule>
    <cfRule type="expression" dxfId="164" priority="174">
      <formula>AN$12="土"</formula>
    </cfRule>
  </conditionalFormatting>
  <conditionalFormatting sqref="O20:DC20">
    <cfRule type="expression" dxfId="163" priority="169">
      <formula>O$9="祝"</formula>
    </cfRule>
    <cfRule type="expression" dxfId="162" priority="170">
      <formula>O$12="日"</formula>
    </cfRule>
    <cfRule type="expression" dxfId="161" priority="171">
      <formula>O$12="土"</formula>
    </cfRule>
  </conditionalFormatting>
  <conditionalFormatting sqref="O24:DC24">
    <cfRule type="expression" dxfId="160" priority="165">
      <formula>O$9="祝"</formula>
    </cfRule>
    <cfRule type="expression" dxfId="159" priority="166">
      <formula>O$12="日"</formula>
    </cfRule>
    <cfRule type="expression" dxfId="158" priority="167">
      <formula>O$12="土"</formula>
    </cfRule>
  </conditionalFormatting>
  <conditionalFormatting sqref="O39:DC39">
    <cfRule type="expression" dxfId="157" priority="160">
      <formula>O$9="祝"</formula>
    </cfRule>
    <cfRule type="expression" dxfId="156" priority="161">
      <formula>O$12="日"</formula>
    </cfRule>
    <cfRule type="expression" dxfId="155" priority="162">
      <formula>O$12="土"</formula>
    </cfRule>
  </conditionalFormatting>
  <conditionalFormatting sqref="I13:M39 I44:M69">
    <cfRule type="expression" dxfId="154" priority="151">
      <formula>$J13="対応中"</formula>
    </cfRule>
    <cfRule type="expression" dxfId="153" priority="221">
      <formula>$J13="完了"</formula>
    </cfRule>
  </conditionalFormatting>
  <conditionalFormatting sqref="DD68:DF69 DD21:DF22 DD45:DF48 DD13:DF19 DD26:DF27 DD51:DF53">
    <cfRule type="expression" dxfId="152" priority="148">
      <formula>DD$9="祝"</formula>
    </cfRule>
    <cfRule type="expression" dxfId="151" priority="149">
      <formula>DD$12="日"</formula>
    </cfRule>
    <cfRule type="expression" dxfId="150" priority="150">
      <formula>DD$12="土"</formula>
    </cfRule>
  </conditionalFormatting>
  <conditionalFormatting sqref="DD54:DF67">
    <cfRule type="expression" dxfId="149" priority="145">
      <formula>DD$9="祝"</formula>
    </cfRule>
    <cfRule type="expression" dxfId="148" priority="146">
      <formula>DD$12="日"</formula>
    </cfRule>
    <cfRule type="expression" dxfId="147" priority="147">
      <formula>DD$12="土"</formula>
    </cfRule>
  </conditionalFormatting>
  <conditionalFormatting sqref="DD49:DF49">
    <cfRule type="expression" dxfId="146" priority="138">
      <formula>DD$9="祝"</formula>
    </cfRule>
    <cfRule type="expression" dxfId="145" priority="139">
      <formula>DD$12="日"</formula>
    </cfRule>
    <cfRule type="expression" dxfId="144" priority="140">
      <formula>DD$12="土"</formula>
    </cfRule>
  </conditionalFormatting>
  <conditionalFormatting sqref="DD50:DF50">
    <cfRule type="expression" dxfId="143" priority="135">
      <formula>DD$9="祝"</formula>
    </cfRule>
    <cfRule type="expression" dxfId="142" priority="136">
      <formula>DD$12="日"</formula>
    </cfRule>
    <cfRule type="expression" dxfId="141" priority="137">
      <formula>DD$12="土"</formula>
    </cfRule>
  </conditionalFormatting>
  <conditionalFormatting sqref="DD25:DF25">
    <cfRule type="expression" dxfId="140" priority="132">
      <formula>DD$9="祝"</formula>
    </cfRule>
    <cfRule type="expression" dxfId="139" priority="133">
      <formula>DD$12="日"</formula>
    </cfRule>
    <cfRule type="expression" dxfId="138" priority="134">
      <formula>DD$12="土"</formula>
    </cfRule>
  </conditionalFormatting>
  <conditionalFormatting sqref="DD44:DF44">
    <cfRule type="expression" dxfId="137" priority="129">
      <formula>DD$9="祝"</formula>
    </cfRule>
    <cfRule type="expression" dxfId="136" priority="130">
      <formula>DD$12="日"</formula>
    </cfRule>
    <cfRule type="expression" dxfId="135" priority="131">
      <formula>DD$12="土"</formula>
    </cfRule>
  </conditionalFormatting>
  <conditionalFormatting sqref="DD28:DF38">
    <cfRule type="expression" dxfId="134" priority="126">
      <formula>DD$9="祝"</formula>
    </cfRule>
    <cfRule type="expression" dxfId="133" priority="127">
      <formula>DD$12="日"</formula>
    </cfRule>
    <cfRule type="expression" dxfId="132" priority="128">
      <formula>DD$12="土"</formula>
    </cfRule>
  </conditionalFormatting>
  <conditionalFormatting sqref="DD23:DF23">
    <cfRule type="expression" dxfId="131" priority="123">
      <formula>DD$9="祝"</formula>
    </cfRule>
    <cfRule type="expression" dxfId="130" priority="124">
      <formula>DD$12="日"</formula>
    </cfRule>
    <cfRule type="expression" dxfId="129" priority="125">
      <formula>DD$12="土"</formula>
    </cfRule>
  </conditionalFormatting>
  <conditionalFormatting sqref="DD20:DF20">
    <cfRule type="expression" dxfId="128" priority="120">
      <formula>DD$9="祝"</formula>
    </cfRule>
    <cfRule type="expression" dxfId="127" priority="121">
      <formula>DD$12="日"</formula>
    </cfRule>
    <cfRule type="expression" dxfId="126" priority="122">
      <formula>DD$12="土"</formula>
    </cfRule>
  </conditionalFormatting>
  <conditionalFormatting sqref="DD24:DF24">
    <cfRule type="expression" dxfId="125" priority="117">
      <formula>DD$9="祝"</formula>
    </cfRule>
    <cfRule type="expression" dxfId="124" priority="118">
      <formula>DD$12="日"</formula>
    </cfRule>
    <cfRule type="expression" dxfId="123" priority="119">
      <formula>DD$12="土"</formula>
    </cfRule>
  </conditionalFormatting>
  <conditionalFormatting sqref="DD39:DF39">
    <cfRule type="expression" dxfId="122" priority="114">
      <formula>DD$9="祝"</formula>
    </cfRule>
    <cfRule type="expression" dxfId="121" priority="115">
      <formula>DD$12="日"</formula>
    </cfRule>
    <cfRule type="expression" dxfId="120" priority="116">
      <formula>DD$12="土"</formula>
    </cfRule>
  </conditionalFormatting>
  <conditionalFormatting sqref="DC11:DF12">
    <cfRule type="expression" dxfId="119" priority="111">
      <formula>DC$9="祝"</formula>
    </cfRule>
    <cfRule type="expression" dxfId="118" priority="112">
      <formula>DC$12="日"</formula>
    </cfRule>
    <cfRule type="expression" dxfId="117" priority="113">
      <formula>DC$12="土"</formula>
    </cfRule>
  </conditionalFormatting>
  <conditionalFormatting sqref="DC11:DF11">
    <cfRule type="expression" dxfId="116" priority="110">
      <formula>DC$11=TODAY()</formula>
    </cfRule>
  </conditionalFormatting>
  <conditionalFormatting sqref="DG68:EB69 DG21:EB22 DG45:EB48 DG13:EB19 DG26:EB27 DG51:EB53">
    <cfRule type="expression" dxfId="115" priority="107">
      <formula>DG$9="祝"</formula>
    </cfRule>
    <cfRule type="expression" dxfId="114" priority="108">
      <formula>DG$12="日"</formula>
    </cfRule>
    <cfRule type="expression" dxfId="113" priority="109">
      <formula>DG$12="土"</formula>
    </cfRule>
  </conditionalFormatting>
  <conditionalFormatting sqref="DG54:EB67">
    <cfRule type="expression" dxfId="112" priority="104">
      <formula>DG$9="祝"</formula>
    </cfRule>
    <cfRule type="expression" dxfId="111" priority="105">
      <formula>DG$12="日"</formula>
    </cfRule>
    <cfRule type="expression" dxfId="110" priority="106">
      <formula>DG$12="土"</formula>
    </cfRule>
  </conditionalFormatting>
  <conditionalFormatting sqref="DG49:EB49">
    <cfRule type="expression" dxfId="109" priority="101">
      <formula>DG$9="祝"</formula>
    </cfRule>
    <cfRule type="expression" dxfId="108" priority="102">
      <formula>DG$12="日"</formula>
    </cfRule>
    <cfRule type="expression" dxfId="107" priority="103">
      <formula>DG$12="土"</formula>
    </cfRule>
  </conditionalFormatting>
  <conditionalFormatting sqref="DG50:EB50">
    <cfRule type="expression" dxfId="106" priority="98">
      <formula>DG$9="祝"</formula>
    </cfRule>
    <cfRule type="expression" dxfId="105" priority="99">
      <formula>DG$12="日"</formula>
    </cfRule>
    <cfRule type="expression" dxfId="104" priority="100">
      <formula>DG$12="土"</formula>
    </cfRule>
  </conditionalFormatting>
  <conditionalFormatting sqref="DG25:EB25">
    <cfRule type="expression" dxfId="103" priority="95">
      <formula>DG$9="祝"</formula>
    </cfRule>
    <cfRule type="expression" dxfId="102" priority="96">
      <formula>DG$12="日"</formula>
    </cfRule>
    <cfRule type="expression" dxfId="101" priority="97">
      <formula>DG$12="土"</formula>
    </cfRule>
  </conditionalFormatting>
  <conditionalFormatting sqref="DG44:EB44">
    <cfRule type="expression" dxfId="100" priority="92">
      <formula>DG$9="祝"</formula>
    </cfRule>
    <cfRule type="expression" dxfId="99" priority="93">
      <formula>DG$12="日"</formula>
    </cfRule>
    <cfRule type="expression" dxfId="98" priority="94">
      <formula>DG$12="土"</formula>
    </cfRule>
  </conditionalFormatting>
  <conditionalFormatting sqref="DG28:EB38">
    <cfRule type="expression" dxfId="97" priority="89">
      <formula>DG$9="祝"</formula>
    </cfRule>
    <cfRule type="expression" dxfId="96" priority="90">
      <formula>DG$12="日"</formula>
    </cfRule>
    <cfRule type="expression" dxfId="95" priority="91">
      <formula>DG$12="土"</formula>
    </cfRule>
  </conditionalFormatting>
  <conditionalFormatting sqref="DG23:EB23">
    <cfRule type="expression" dxfId="94" priority="86">
      <formula>DG$9="祝"</formula>
    </cfRule>
    <cfRule type="expression" dxfId="93" priority="87">
      <formula>DG$12="日"</formula>
    </cfRule>
    <cfRule type="expression" dxfId="92" priority="88">
      <formula>DG$12="土"</formula>
    </cfRule>
  </conditionalFormatting>
  <conditionalFormatting sqref="DG20:EB20">
    <cfRule type="expression" dxfId="91" priority="83">
      <formula>DG$9="祝"</formula>
    </cfRule>
    <cfRule type="expression" dxfId="90" priority="84">
      <formula>DG$12="日"</formula>
    </cfRule>
    <cfRule type="expression" dxfId="89" priority="85">
      <formula>DG$12="土"</formula>
    </cfRule>
  </conditionalFormatting>
  <conditionalFormatting sqref="DG24:EB24">
    <cfRule type="expression" dxfId="88" priority="80">
      <formula>DG$9="祝"</formula>
    </cfRule>
    <cfRule type="expression" dxfId="87" priority="81">
      <formula>DG$12="日"</formula>
    </cfRule>
    <cfRule type="expression" dxfId="86" priority="82">
      <formula>DG$12="土"</formula>
    </cfRule>
  </conditionalFormatting>
  <conditionalFormatting sqref="DG39:EB39">
    <cfRule type="expression" dxfId="85" priority="77">
      <formula>DG$9="祝"</formula>
    </cfRule>
    <cfRule type="expression" dxfId="84" priority="78">
      <formula>DG$12="日"</formula>
    </cfRule>
    <cfRule type="expression" dxfId="83" priority="79">
      <formula>DG$12="土"</formula>
    </cfRule>
  </conditionalFormatting>
  <conditionalFormatting sqref="DG11:EB12">
    <cfRule type="expression" dxfId="82" priority="74">
      <formula>DG$9="祝"</formula>
    </cfRule>
    <cfRule type="expression" dxfId="81" priority="75">
      <formula>DG$12="日"</formula>
    </cfRule>
    <cfRule type="expression" dxfId="80" priority="76">
      <formula>DG$12="土"</formula>
    </cfRule>
  </conditionalFormatting>
  <conditionalFormatting sqref="DG11:EB11">
    <cfRule type="expression" dxfId="79" priority="73">
      <formula>DG$11=TODAY()</formula>
    </cfRule>
  </conditionalFormatting>
  <conditionalFormatting sqref="EG11:EG39 EG44:EG69">
    <cfRule type="expression" dxfId="78" priority="33">
      <formula>EG$9="祝"</formula>
    </cfRule>
    <cfRule type="expression" dxfId="77" priority="34">
      <formula>EG$12="日"</formula>
    </cfRule>
    <cfRule type="expression" dxfId="76" priority="35">
      <formula>EG$12="土"</formula>
    </cfRule>
  </conditionalFormatting>
  <conditionalFormatting sqref="EG11">
    <cfRule type="expression" dxfId="75" priority="32">
      <formula>EG$11=TODAY()</formula>
    </cfRule>
  </conditionalFormatting>
  <conditionalFormatting sqref="EH11:FI39 EH44:FI69">
    <cfRule type="expression" dxfId="74" priority="29">
      <formula>EH$9="祝"</formula>
    </cfRule>
    <cfRule type="expression" dxfId="73" priority="30">
      <formula>EH$12="日"</formula>
    </cfRule>
    <cfRule type="expression" dxfId="72" priority="31">
      <formula>EH$12="土"</formula>
    </cfRule>
  </conditionalFormatting>
  <conditionalFormatting sqref="EH11:FI11">
    <cfRule type="expression" dxfId="71" priority="28">
      <formula>EH$11=TODAY()</formula>
    </cfRule>
  </conditionalFormatting>
  <conditionalFormatting sqref="FJ11:FL39 FJ44:FL69">
    <cfRule type="expression" dxfId="70" priority="25">
      <formula>FJ$9="祝"</formula>
    </cfRule>
    <cfRule type="expression" dxfId="69" priority="26">
      <formula>FJ$12="日"</formula>
    </cfRule>
    <cfRule type="expression" dxfId="68" priority="27">
      <formula>FJ$12="土"</formula>
    </cfRule>
  </conditionalFormatting>
  <conditionalFormatting sqref="FJ11:FL11">
    <cfRule type="expression" dxfId="67" priority="24">
      <formula>FJ$11=TODAY()</formula>
    </cfRule>
  </conditionalFormatting>
  <conditionalFormatting sqref="EC40:EF43">
    <cfRule type="expression" dxfId="22" priority="21">
      <formula>EC$9="祝"</formula>
    </cfRule>
    <cfRule type="expression" dxfId="21" priority="22">
      <formula>EC$12="日"</formula>
    </cfRule>
    <cfRule type="expression" dxfId="20" priority="23">
      <formula>EC$12="土"</formula>
    </cfRule>
  </conditionalFormatting>
  <conditionalFormatting sqref="O40:DC43">
    <cfRule type="expression" dxfId="19" priority="17">
      <formula>O$9="祝"</formula>
    </cfRule>
    <cfRule type="expression" dxfId="18" priority="18">
      <formula>O$12="日"</formula>
    </cfRule>
    <cfRule type="expression" dxfId="17" priority="19">
      <formula>O$12="土"</formula>
    </cfRule>
  </conditionalFormatting>
  <conditionalFormatting sqref="I40:M43">
    <cfRule type="expression" dxfId="16" priority="16">
      <formula>$J40="対応中"</formula>
    </cfRule>
    <cfRule type="expression" dxfId="15" priority="20">
      <formula>$J40="完了"</formula>
    </cfRule>
  </conditionalFormatting>
  <conditionalFormatting sqref="DD40:DF43">
    <cfRule type="expression" dxfId="14" priority="13">
      <formula>DD$9="祝"</formula>
    </cfRule>
    <cfRule type="expression" dxfId="13" priority="14">
      <formula>DD$12="日"</formula>
    </cfRule>
    <cfRule type="expression" dxfId="12" priority="15">
      <formula>DD$12="土"</formula>
    </cfRule>
  </conditionalFormatting>
  <conditionalFormatting sqref="DG40:EB43">
    <cfRule type="expression" dxfId="11" priority="10">
      <formula>DG$9="祝"</formula>
    </cfRule>
    <cfRule type="expression" dxfId="10" priority="11">
      <formula>DG$12="日"</formula>
    </cfRule>
    <cfRule type="expression" dxfId="9" priority="12">
      <formula>DG$12="土"</formula>
    </cfRule>
  </conditionalFormatting>
  <conditionalFormatting sqref="EG40:EG43">
    <cfRule type="expression" dxfId="8" priority="7">
      <formula>EG$9="祝"</formula>
    </cfRule>
    <cfRule type="expression" dxfId="7" priority="8">
      <formula>EG$12="日"</formula>
    </cfRule>
    <cfRule type="expression" dxfId="6" priority="9">
      <formula>EG$12="土"</formula>
    </cfRule>
  </conditionalFormatting>
  <conditionalFormatting sqref="EH40:FI43">
    <cfRule type="expression" dxfId="5" priority="4">
      <formula>EH$9="祝"</formula>
    </cfRule>
    <cfRule type="expression" dxfId="4" priority="5">
      <formula>EH$12="日"</formula>
    </cfRule>
    <cfRule type="expression" dxfId="3" priority="6">
      <formula>EH$12="土"</formula>
    </cfRule>
  </conditionalFormatting>
  <conditionalFormatting sqref="FJ40:FL43">
    <cfRule type="expression" dxfId="2" priority="1">
      <formula>FJ$9="祝"</formula>
    </cfRule>
    <cfRule type="expression" dxfId="1" priority="2">
      <formula>FJ$12="日"</formula>
    </cfRule>
    <cfRule type="expression" dxfId="0" priority="3">
      <formula>FJ$12="土"</formula>
    </cfRule>
  </conditionalFormatting>
  <dataValidations count="1">
    <dataValidation type="list" allowBlank="1" showInputMessage="1" showErrorMessage="1" sqref="J25:J27 J40:J69" xr:uid="{5BE0CA80-0082-4833-823D-800A089395D6}">
      <formula1>$B$4:$B$11</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B77D43A-0E13-4D1A-8FDF-E19AC83656C2}">
          <x14:formula1>
            <xm:f>WBS_value!$B$4:$B$11</xm:f>
          </x14:formula1>
          <xm:sqref>J13:J16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M56"/>
  <sheetViews>
    <sheetView zoomScale="70" zoomScaleNormal="70" workbookViewId="0">
      <pane xSplit="2" ySplit="7" topLeftCell="C33" activePane="bottomRight" state="frozen"/>
      <selection activeCell="D37" sqref="D37"/>
      <selection pane="topRight" activeCell="D37" sqref="D37"/>
      <selection pane="bottomLeft" activeCell="D37" sqref="D37"/>
      <selection pane="bottomRight" activeCell="C35" sqref="C35"/>
    </sheetView>
  </sheetViews>
  <sheetFormatPr defaultRowHeight="13" x14ac:dyDescent="0.2"/>
  <cols>
    <col min="1" max="1" width="16.453125" customWidth="1"/>
    <col min="2" max="2" width="6.90625" customWidth="1"/>
    <col min="3" max="3" width="44.453125" customWidth="1"/>
    <col min="4" max="4" width="10.453125" bestFit="1" customWidth="1"/>
    <col min="5" max="5" width="9.08984375" bestFit="1" customWidth="1"/>
    <col min="6" max="6" width="14.453125" customWidth="1"/>
    <col min="7" max="7" width="10.453125" bestFit="1" customWidth="1"/>
    <col min="8" max="8" width="14.26953125" bestFit="1" customWidth="1"/>
    <col min="9" max="9" width="11" bestFit="1" customWidth="1"/>
    <col min="10" max="10" width="17.6328125" style="16" bestFit="1" customWidth="1"/>
    <col min="11" max="11" width="59.6328125" customWidth="1"/>
    <col min="12" max="12" width="62.08984375" customWidth="1"/>
    <col min="13" max="13" width="61.7265625" customWidth="1"/>
  </cols>
  <sheetData>
    <row r="2" spans="2:13" x14ac:dyDescent="0.2">
      <c r="B2" s="6" t="s">
        <v>195</v>
      </c>
      <c r="C2" t="s">
        <v>196</v>
      </c>
    </row>
    <row r="3" spans="2:13" x14ac:dyDescent="0.2">
      <c r="B3" s="6"/>
      <c r="C3" t="s">
        <v>197</v>
      </c>
    </row>
    <row r="4" spans="2:13" x14ac:dyDescent="0.2">
      <c r="C4" t="s">
        <v>198</v>
      </c>
    </row>
    <row r="5" spans="2:13" x14ac:dyDescent="0.2">
      <c r="B5" s="6"/>
    </row>
    <row r="6" spans="2:13" x14ac:dyDescent="0.2">
      <c r="B6">
        <v>1</v>
      </c>
      <c r="C6">
        <f>B6+1</f>
        <v>2</v>
      </c>
      <c r="D6">
        <f t="shared" ref="D6:M6" si="0">C6+1</f>
        <v>3</v>
      </c>
      <c r="E6">
        <f t="shared" si="0"/>
        <v>4</v>
      </c>
      <c r="F6">
        <f t="shared" si="0"/>
        <v>5</v>
      </c>
      <c r="G6">
        <f t="shared" si="0"/>
        <v>6</v>
      </c>
      <c r="H6">
        <f t="shared" si="0"/>
        <v>7</v>
      </c>
      <c r="I6">
        <f t="shared" si="0"/>
        <v>8</v>
      </c>
      <c r="J6">
        <f t="shared" si="0"/>
        <v>9</v>
      </c>
      <c r="K6">
        <f t="shared" si="0"/>
        <v>10</v>
      </c>
      <c r="L6">
        <f t="shared" si="0"/>
        <v>11</v>
      </c>
      <c r="M6">
        <f t="shared" si="0"/>
        <v>12</v>
      </c>
    </row>
    <row r="7" spans="2:13" s="62" customFormat="1" ht="37.5" customHeight="1" x14ac:dyDescent="0.2">
      <c r="B7" s="59" t="s">
        <v>199</v>
      </c>
      <c r="C7" s="60" t="s">
        <v>43</v>
      </c>
      <c r="D7" s="60" t="s">
        <v>200</v>
      </c>
      <c r="E7" s="60" t="s">
        <v>174</v>
      </c>
      <c r="F7" s="60" t="s">
        <v>201</v>
      </c>
      <c r="G7" s="60" t="s">
        <v>202</v>
      </c>
      <c r="H7" s="60" t="s">
        <v>163</v>
      </c>
      <c r="I7" s="60" t="s">
        <v>203</v>
      </c>
      <c r="J7" s="61" t="s">
        <v>204</v>
      </c>
      <c r="K7" s="60" t="s">
        <v>205</v>
      </c>
      <c r="L7" s="60" t="s">
        <v>206</v>
      </c>
      <c r="M7" s="60" t="s">
        <v>207</v>
      </c>
    </row>
    <row r="8" spans="2:13" x14ac:dyDescent="0.2">
      <c r="B8" s="63">
        <v>1</v>
      </c>
      <c r="C8" s="18" t="s">
        <v>208</v>
      </c>
      <c r="D8" s="64">
        <v>43276</v>
      </c>
      <c r="E8" s="18" t="s">
        <v>209</v>
      </c>
      <c r="F8" s="63" t="s">
        <v>210</v>
      </c>
      <c r="G8" s="63" t="s">
        <v>210</v>
      </c>
      <c r="H8" s="63" t="s">
        <v>210</v>
      </c>
      <c r="I8" s="18"/>
      <c r="J8" s="18" t="s">
        <v>209</v>
      </c>
      <c r="K8" s="63" t="s">
        <v>211</v>
      </c>
      <c r="L8" s="63"/>
      <c r="M8" s="63"/>
    </row>
    <row r="9" spans="2:13" ht="99.5" customHeight="1" x14ac:dyDescent="0.2">
      <c r="B9" s="63">
        <v>2</v>
      </c>
      <c r="C9" s="18" t="s">
        <v>53</v>
      </c>
      <c r="D9" s="64">
        <v>43276</v>
      </c>
      <c r="E9" s="18" t="s">
        <v>246</v>
      </c>
      <c r="F9" s="63" t="s">
        <v>377</v>
      </c>
      <c r="G9" s="63"/>
      <c r="H9" s="63" t="s">
        <v>366</v>
      </c>
      <c r="I9" s="18" t="s">
        <v>129</v>
      </c>
      <c r="J9" s="18" t="s">
        <v>213</v>
      </c>
      <c r="K9" s="63" t="s">
        <v>214</v>
      </c>
      <c r="L9" s="75" t="s">
        <v>373</v>
      </c>
      <c r="M9" s="18"/>
    </row>
    <row r="10" spans="2:13" x14ac:dyDescent="0.2">
      <c r="B10" s="63">
        <v>3</v>
      </c>
      <c r="C10" s="18" t="s">
        <v>56</v>
      </c>
      <c r="D10" s="64">
        <v>43276</v>
      </c>
      <c r="E10" s="18" t="s">
        <v>209</v>
      </c>
      <c r="F10" s="63" t="s">
        <v>210</v>
      </c>
      <c r="G10" s="63" t="s">
        <v>210</v>
      </c>
      <c r="H10" s="63" t="s">
        <v>210</v>
      </c>
      <c r="I10" s="18"/>
      <c r="J10" s="18" t="s">
        <v>209</v>
      </c>
      <c r="K10" s="63" t="s">
        <v>211</v>
      </c>
      <c r="L10" s="18"/>
      <c r="M10" s="18"/>
    </row>
    <row r="11" spans="2:13" x14ac:dyDescent="0.2">
      <c r="B11" s="63">
        <v>4</v>
      </c>
      <c r="C11" s="18" t="s">
        <v>58</v>
      </c>
      <c r="D11" s="64">
        <v>43276</v>
      </c>
      <c r="E11" s="18" t="s">
        <v>209</v>
      </c>
      <c r="F11" s="63" t="s">
        <v>210</v>
      </c>
      <c r="G11" s="63" t="s">
        <v>210</v>
      </c>
      <c r="H11" s="63" t="s">
        <v>210</v>
      </c>
      <c r="I11" s="18"/>
      <c r="J11" s="18" t="s">
        <v>209</v>
      </c>
      <c r="K11" s="63" t="s">
        <v>211</v>
      </c>
      <c r="L11" s="18"/>
      <c r="M11" s="18"/>
    </row>
    <row r="12" spans="2:13" ht="26" x14ac:dyDescent="0.2">
      <c r="B12" s="63">
        <v>5</v>
      </c>
      <c r="C12" s="18" t="s">
        <v>59</v>
      </c>
      <c r="D12" s="64">
        <v>43276</v>
      </c>
      <c r="E12" s="18" t="s">
        <v>212</v>
      </c>
      <c r="F12" s="63" t="s">
        <v>190</v>
      </c>
      <c r="G12" s="65">
        <v>43278</v>
      </c>
      <c r="H12" s="65" t="s">
        <v>215</v>
      </c>
      <c r="I12" s="18" t="s">
        <v>128</v>
      </c>
      <c r="J12" s="18" t="s">
        <v>216</v>
      </c>
      <c r="K12" s="63" t="s">
        <v>217</v>
      </c>
      <c r="L12" s="18" t="s">
        <v>218</v>
      </c>
      <c r="M12" s="18"/>
    </row>
    <row r="13" spans="2:13" ht="156" x14ac:dyDescent="0.2">
      <c r="B13" s="63">
        <v>6</v>
      </c>
      <c r="C13" s="66" t="s">
        <v>59</v>
      </c>
      <c r="D13" s="64">
        <v>43276</v>
      </c>
      <c r="E13" s="18" t="s">
        <v>219</v>
      </c>
      <c r="F13" s="63" t="s">
        <v>190</v>
      </c>
      <c r="G13" s="65">
        <v>43278</v>
      </c>
      <c r="H13" s="65" t="s">
        <v>215</v>
      </c>
      <c r="I13" s="18" t="s">
        <v>128</v>
      </c>
      <c r="J13" s="18" t="s">
        <v>216</v>
      </c>
      <c r="K13" s="63" t="s">
        <v>220</v>
      </c>
      <c r="L13" s="67" t="s">
        <v>221</v>
      </c>
      <c r="M13" s="18"/>
    </row>
    <row r="14" spans="2:13" ht="99.5" customHeight="1" x14ac:dyDescent="0.2">
      <c r="B14" s="63">
        <v>7</v>
      </c>
      <c r="C14" s="18" t="s">
        <v>62</v>
      </c>
      <c r="D14" s="64">
        <v>43276</v>
      </c>
      <c r="E14" s="18" t="s">
        <v>222</v>
      </c>
      <c r="F14" s="63" t="s">
        <v>190</v>
      </c>
      <c r="G14" s="65">
        <v>43379</v>
      </c>
      <c r="H14" s="63" t="s">
        <v>366</v>
      </c>
      <c r="I14" s="18" t="s">
        <v>129</v>
      </c>
      <c r="J14" s="18" t="s">
        <v>213</v>
      </c>
      <c r="K14" s="68" t="s">
        <v>223</v>
      </c>
      <c r="L14" s="63" t="s">
        <v>374</v>
      </c>
      <c r="M14" s="18"/>
    </row>
    <row r="15" spans="2:13" ht="104" x14ac:dyDescent="0.2">
      <c r="B15" s="63">
        <v>8</v>
      </c>
      <c r="C15" s="18" t="s">
        <v>65</v>
      </c>
      <c r="D15" s="64">
        <v>43276</v>
      </c>
      <c r="E15" s="18" t="s">
        <v>224</v>
      </c>
      <c r="F15" s="63" t="s">
        <v>190</v>
      </c>
      <c r="G15" s="69">
        <v>43296</v>
      </c>
      <c r="H15" s="63" t="s">
        <v>225</v>
      </c>
      <c r="I15" s="18" t="s">
        <v>129</v>
      </c>
      <c r="J15" s="18" t="s">
        <v>213</v>
      </c>
      <c r="K15" s="63" t="s">
        <v>226</v>
      </c>
      <c r="L15" s="70" t="s">
        <v>227</v>
      </c>
      <c r="M15" s="18"/>
    </row>
    <row r="16" spans="2:13" x14ac:dyDescent="0.2">
      <c r="B16" s="63">
        <v>9</v>
      </c>
      <c r="C16" s="18" t="s">
        <v>68</v>
      </c>
      <c r="D16" s="64">
        <v>43276</v>
      </c>
      <c r="E16" s="18" t="s">
        <v>209</v>
      </c>
      <c r="F16" s="63" t="s">
        <v>210</v>
      </c>
      <c r="G16" s="63" t="s">
        <v>210</v>
      </c>
      <c r="H16" s="63" t="s">
        <v>210</v>
      </c>
      <c r="I16" s="18"/>
      <c r="J16" s="18" t="s">
        <v>209</v>
      </c>
      <c r="K16" s="63" t="s">
        <v>211</v>
      </c>
      <c r="L16" s="18"/>
      <c r="M16" s="18"/>
    </row>
    <row r="17" spans="2:13" x14ac:dyDescent="0.2">
      <c r="B17" s="63">
        <v>10</v>
      </c>
      <c r="C17" s="18" t="s">
        <v>70</v>
      </c>
      <c r="D17" s="64">
        <v>43276</v>
      </c>
      <c r="E17" s="18" t="s">
        <v>209</v>
      </c>
      <c r="F17" s="63" t="s">
        <v>210</v>
      </c>
      <c r="G17" s="63" t="s">
        <v>210</v>
      </c>
      <c r="H17" s="63" t="s">
        <v>210</v>
      </c>
      <c r="I17" s="18"/>
      <c r="J17" s="18" t="s">
        <v>209</v>
      </c>
      <c r="K17" s="18" t="s">
        <v>228</v>
      </c>
      <c r="L17" s="18"/>
      <c r="M17" s="18"/>
    </row>
    <row r="18" spans="2:13" x14ac:dyDescent="0.2">
      <c r="B18" s="63">
        <v>11</v>
      </c>
      <c r="C18" s="18" t="s">
        <v>71</v>
      </c>
      <c r="D18" s="64">
        <v>43276</v>
      </c>
      <c r="E18" s="18" t="s">
        <v>219</v>
      </c>
      <c r="F18" s="63" t="s">
        <v>190</v>
      </c>
      <c r="G18" s="65">
        <v>43278</v>
      </c>
      <c r="H18" s="65" t="s">
        <v>215</v>
      </c>
      <c r="I18" s="18" t="s">
        <v>128</v>
      </c>
      <c r="J18" s="18" t="s">
        <v>216</v>
      </c>
      <c r="K18" s="71" t="s">
        <v>229</v>
      </c>
      <c r="L18" s="18" t="s">
        <v>218</v>
      </c>
      <c r="M18" s="18"/>
    </row>
    <row r="19" spans="2:13" ht="91" x14ac:dyDescent="0.2">
      <c r="B19" s="63">
        <v>12</v>
      </c>
      <c r="C19" s="21" t="s">
        <v>73</v>
      </c>
      <c r="D19" s="64">
        <v>43276</v>
      </c>
      <c r="E19" s="21" t="s">
        <v>230</v>
      </c>
      <c r="F19" s="63" t="s">
        <v>190</v>
      </c>
      <c r="G19" s="65">
        <v>43375</v>
      </c>
      <c r="H19" s="63" t="s">
        <v>365</v>
      </c>
      <c r="I19" s="18" t="s">
        <v>129</v>
      </c>
      <c r="J19" s="21" t="s">
        <v>213</v>
      </c>
      <c r="K19" s="72" t="s">
        <v>231</v>
      </c>
      <c r="L19" s="18" t="s">
        <v>371</v>
      </c>
      <c r="M19" s="18"/>
    </row>
    <row r="20" spans="2:13" ht="65" x14ac:dyDescent="0.2">
      <c r="B20" s="63">
        <v>13</v>
      </c>
      <c r="C20" s="21" t="s">
        <v>74</v>
      </c>
      <c r="D20" s="64">
        <v>43276</v>
      </c>
      <c r="E20" s="21" t="s">
        <v>230</v>
      </c>
      <c r="F20" s="63" t="s">
        <v>190</v>
      </c>
      <c r="G20" s="65">
        <v>43330</v>
      </c>
      <c r="H20" s="63" t="s">
        <v>225</v>
      </c>
      <c r="I20" s="18" t="s">
        <v>129</v>
      </c>
      <c r="J20" s="21" t="s">
        <v>213</v>
      </c>
      <c r="K20" s="63" t="s">
        <v>232</v>
      </c>
      <c r="L20" s="63" t="s">
        <v>276</v>
      </c>
      <c r="M20" s="18" t="s">
        <v>233</v>
      </c>
    </row>
    <row r="21" spans="2:13" ht="130" x14ac:dyDescent="0.2">
      <c r="B21" s="63">
        <v>14</v>
      </c>
      <c r="C21" s="21" t="s">
        <v>234</v>
      </c>
      <c r="D21" s="64">
        <v>43276</v>
      </c>
      <c r="E21" s="21" t="s">
        <v>222</v>
      </c>
      <c r="F21" s="63" t="s">
        <v>190</v>
      </c>
      <c r="G21" s="63"/>
      <c r="H21" s="63" t="s">
        <v>235</v>
      </c>
      <c r="I21" s="18" t="s">
        <v>129</v>
      </c>
      <c r="J21" s="21" t="s">
        <v>213</v>
      </c>
      <c r="K21" s="68" t="s">
        <v>236</v>
      </c>
      <c r="L21" s="63" t="s">
        <v>326</v>
      </c>
      <c r="M21" s="18"/>
    </row>
    <row r="22" spans="2:13" ht="78" x14ac:dyDescent="0.2">
      <c r="B22" s="63">
        <v>15</v>
      </c>
      <c r="C22" s="21" t="s">
        <v>234</v>
      </c>
      <c r="D22" s="64">
        <v>43276</v>
      </c>
      <c r="E22" s="21" t="s">
        <v>222</v>
      </c>
      <c r="F22" s="63" t="s">
        <v>190</v>
      </c>
      <c r="G22" s="65">
        <v>43290</v>
      </c>
      <c r="H22" s="63" t="s">
        <v>237</v>
      </c>
      <c r="I22" s="18" t="s">
        <v>129</v>
      </c>
      <c r="J22" s="73" t="s">
        <v>213</v>
      </c>
      <c r="K22" s="67" t="s">
        <v>238</v>
      </c>
      <c r="L22" s="63" t="s">
        <v>239</v>
      </c>
      <c r="M22" s="18"/>
    </row>
    <row r="23" spans="2:13" ht="165" customHeight="1" x14ac:dyDescent="0.2">
      <c r="B23" s="63">
        <v>16</v>
      </c>
      <c r="C23" s="21" t="s">
        <v>234</v>
      </c>
      <c r="D23" s="64">
        <v>43276</v>
      </c>
      <c r="E23" s="21" t="s">
        <v>222</v>
      </c>
      <c r="F23" s="63" t="s">
        <v>190</v>
      </c>
      <c r="G23" s="63"/>
      <c r="H23" s="63" t="s">
        <v>235</v>
      </c>
      <c r="I23" s="18" t="s">
        <v>129</v>
      </c>
      <c r="J23" s="21" t="s">
        <v>213</v>
      </c>
      <c r="K23" s="68" t="s">
        <v>240</v>
      </c>
      <c r="L23" s="63" t="s">
        <v>363</v>
      </c>
      <c r="M23" s="18"/>
    </row>
    <row r="24" spans="2:13" ht="240.75" customHeight="1" x14ac:dyDescent="0.2">
      <c r="B24" s="63">
        <v>17</v>
      </c>
      <c r="C24" s="21" t="s">
        <v>234</v>
      </c>
      <c r="D24" s="64">
        <v>43276</v>
      </c>
      <c r="E24" s="21" t="s">
        <v>230</v>
      </c>
      <c r="F24" s="63" t="s">
        <v>190</v>
      </c>
      <c r="G24" s="65">
        <v>43289</v>
      </c>
      <c r="H24" s="63" t="s">
        <v>241</v>
      </c>
      <c r="I24" s="18" t="s">
        <v>129</v>
      </c>
      <c r="J24" s="73" t="s">
        <v>213</v>
      </c>
      <c r="K24" s="63" t="s">
        <v>242</v>
      </c>
      <c r="L24" s="74" t="s">
        <v>243</v>
      </c>
      <c r="M24" s="18"/>
    </row>
    <row r="25" spans="2:13" ht="186.75" customHeight="1" x14ac:dyDescent="0.2">
      <c r="B25" s="63">
        <v>18</v>
      </c>
      <c r="C25" s="21" t="s">
        <v>234</v>
      </c>
      <c r="D25" s="64">
        <v>43276</v>
      </c>
      <c r="E25" s="21" t="s">
        <v>219</v>
      </c>
      <c r="F25" s="63" t="s">
        <v>190</v>
      </c>
      <c r="G25" s="65">
        <v>43282</v>
      </c>
      <c r="H25" s="65" t="s">
        <v>215</v>
      </c>
      <c r="I25" s="18" t="s">
        <v>128</v>
      </c>
      <c r="J25" s="73" t="s">
        <v>216</v>
      </c>
      <c r="K25" s="63" t="s">
        <v>244</v>
      </c>
      <c r="L25" s="75" t="s">
        <v>245</v>
      </c>
      <c r="M25" s="18"/>
    </row>
    <row r="26" spans="2:13" ht="104" x14ac:dyDescent="0.2">
      <c r="B26" s="63">
        <v>19</v>
      </c>
      <c r="C26" s="21" t="s">
        <v>234</v>
      </c>
      <c r="D26" s="64">
        <v>43276</v>
      </c>
      <c r="E26" s="21" t="s">
        <v>246</v>
      </c>
      <c r="F26" s="63" t="s">
        <v>377</v>
      </c>
      <c r="G26" s="63"/>
      <c r="H26" s="63" t="s">
        <v>173</v>
      </c>
      <c r="I26" s="18" t="s">
        <v>129</v>
      </c>
      <c r="J26" s="21" t="s">
        <v>247</v>
      </c>
      <c r="K26" s="63" t="s">
        <v>248</v>
      </c>
      <c r="L26" s="75" t="s">
        <v>373</v>
      </c>
      <c r="M26" s="18"/>
    </row>
    <row r="27" spans="2:13" ht="65" x14ac:dyDescent="0.2">
      <c r="B27" s="63">
        <v>20</v>
      </c>
      <c r="C27" s="21" t="s">
        <v>234</v>
      </c>
      <c r="D27" s="64">
        <v>43276</v>
      </c>
      <c r="E27" s="21" t="s">
        <v>184</v>
      </c>
      <c r="F27" s="63" t="s">
        <v>190</v>
      </c>
      <c r="G27" s="65">
        <v>43278</v>
      </c>
      <c r="H27" s="65" t="s">
        <v>215</v>
      </c>
      <c r="I27" s="18" t="s">
        <v>128</v>
      </c>
      <c r="J27" s="21" t="s">
        <v>216</v>
      </c>
      <c r="K27" s="63" t="s">
        <v>249</v>
      </c>
      <c r="L27" s="75" t="s">
        <v>250</v>
      </c>
      <c r="M27" s="18"/>
    </row>
    <row r="28" spans="2:13" ht="247" x14ac:dyDescent="0.2">
      <c r="B28" s="63">
        <v>21</v>
      </c>
      <c r="C28" s="21" t="s">
        <v>234</v>
      </c>
      <c r="D28" s="64">
        <v>43276</v>
      </c>
      <c r="E28" s="21" t="s">
        <v>246</v>
      </c>
      <c r="F28" s="63" t="s">
        <v>169</v>
      </c>
      <c r="G28" s="63"/>
      <c r="H28" s="63" t="s">
        <v>173</v>
      </c>
      <c r="I28" s="21"/>
      <c r="J28" s="21" t="s">
        <v>251</v>
      </c>
      <c r="K28" s="63" t="s">
        <v>277</v>
      </c>
      <c r="L28" s="75" t="s">
        <v>373</v>
      </c>
      <c r="M28" s="18"/>
    </row>
    <row r="29" spans="2:13" ht="65" x14ac:dyDescent="0.2">
      <c r="B29" s="63">
        <v>22</v>
      </c>
      <c r="C29" s="21" t="s">
        <v>73</v>
      </c>
      <c r="D29" s="64">
        <v>43276</v>
      </c>
      <c r="E29" s="21" t="s">
        <v>230</v>
      </c>
      <c r="F29" s="63" t="s">
        <v>190</v>
      </c>
      <c r="G29" s="65">
        <v>43375</v>
      </c>
      <c r="H29" s="63" t="s">
        <v>365</v>
      </c>
      <c r="I29" s="18" t="s">
        <v>129</v>
      </c>
      <c r="J29" s="21" t="s">
        <v>213</v>
      </c>
      <c r="K29" s="72" t="s">
        <v>252</v>
      </c>
      <c r="L29" s="63" t="s">
        <v>370</v>
      </c>
      <c r="M29" s="18"/>
    </row>
    <row r="30" spans="2:13" ht="121.5" customHeight="1" x14ac:dyDescent="0.2">
      <c r="B30" s="63">
        <v>23</v>
      </c>
      <c r="C30" s="21" t="s">
        <v>234</v>
      </c>
      <c r="D30" s="76">
        <v>43278</v>
      </c>
      <c r="E30" s="21" t="s">
        <v>230</v>
      </c>
      <c r="F30" s="63" t="s">
        <v>190</v>
      </c>
      <c r="G30" s="65">
        <v>43281</v>
      </c>
      <c r="H30" s="63" t="s">
        <v>215</v>
      </c>
      <c r="I30" s="18" t="s">
        <v>128</v>
      </c>
      <c r="J30" s="21" t="s">
        <v>253</v>
      </c>
      <c r="K30" s="77" t="s">
        <v>254</v>
      </c>
      <c r="L30" s="75" t="s">
        <v>255</v>
      </c>
      <c r="M30" s="18"/>
    </row>
    <row r="31" spans="2:13" ht="121.5" customHeight="1" x14ac:dyDescent="0.2">
      <c r="B31" s="63">
        <v>24</v>
      </c>
      <c r="C31" s="21" t="s">
        <v>234</v>
      </c>
      <c r="D31" s="76">
        <v>43288</v>
      </c>
      <c r="E31" s="21" t="s">
        <v>246</v>
      </c>
      <c r="F31" s="63" t="s">
        <v>156</v>
      </c>
      <c r="G31" s="65"/>
      <c r="H31" s="63" t="s">
        <v>367</v>
      </c>
      <c r="I31" s="18" t="s">
        <v>128</v>
      </c>
      <c r="J31" s="73" t="s">
        <v>256</v>
      </c>
      <c r="K31" s="77" t="s">
        <v>257</v>
      </c>
      <c r="L31" s="75" t="s">
        <v>278</v>
      </c>
      <c r="M31" s="18"/>
    </row>
    <row r="32" spans="2:13" ht="121.5" customHeight="1" x14ac:dyDescent="0.2">
      <c r="B32" s="63">
        <v>25</v>
      </c>
      <c r="C32" s="21" t="s">
        <v>234</v>
      </c>
      <c r="D32" s="76">
        <v>43310</v>
      </c>
      <c r="E32" s="21" t="s">
        <v>260</v>
      </c>
      <c r="F32" s="63" t="s">
        <v>156</v>
      </c>
      <c r="G32" s="65"/>
      <c r="H32" s="63" t="s">
        <v>367</v>
      </c>
      <c r="I32" s="18" t="s">
        <v>128</v>
      </c>
      <c r="J32" s="73" t="s">
        <v>258</v>
      </c>
      <c r="K32" s="77" t="s">
        <v>259</v>
      </c>
      <c r="L32" s="75" t="s">
        <v>376</v>
      </c>
      <c r="M32" s="18"/>
    </row>
    <row r="33" spans="2:13" ht="26" x14ac:dyDescent="0.2">
      <c r="B33" s="63">
        <v>26</v>
      </c>
      <c r="C33" s="21" t="s">
        <v>234</v>
      </c>
      <c r="D33" s="76">
        <v>43329</v>
      </c>
      <c r="E33" s="21" t="s">
        <v>260</v>
      </c>
      <c r="F33" s="63" t="s">
        <v>156</v>
      </c>
      <c r="G33" s="65"/>
      <c r="H33" s="63" t="s">
        <v>366</v>
      </c>
      <c r="I33" s="18" t="s">
        <v>129</v>
      </c>
      <c r="J33" s="73" t="s">
        <v>261</v>
      </c>
      <c r="K33" s="77" t="s">
        <v>262</v>
      </c>
      <c r="L33" s="75" t="s">
        <v>375</v>
      </c>
      <c r="M33" s="18"/>
    </row>
    <row r="34" spans="2:13" ht="121.5" customHeight="1" x14ac:dyDescent="0.2">
      <c r="B34" s="63">
        <v>27</v>
      </c>
      <c r="C34" s="21" t="s">
        <v>234</v>
      </c>
      <c r="D34" s="76">
        <v>43379</v>
      </c>
      <c r="E34" s="21" t="s">
        <v>246</v>
      </c>
      <c r="F34" s="63" t="s">
        <v>377</v>
      </c>
      <c r="G34" s="65"/>
      <c r="H34" s="63"/>
      <c r="I34" s="18" t="s">
        <v>378</v>
      </c>
      <c r="J34" s="73" t="s">
        <v>379</v>
      </c>
      <c r="K34" s="77" t="s">
        <v>380</v>
      </c>
      <c r="L34" s="75"/>
      <c r="M34" s="18"/>
    </row>
    <row r="35" spans="2:13" ht="121.5" customHeight="1" x14ac:dyDescent="0.2">
      <c r="B35" s="63"/>
      <c r="C35" s="21"/>
      <c r="D35" s="76"/>
      <c r="E35" s="21"/>
      <c r="F35" s="63"/>
      <c r="G35" s="65"/>
      <c r="H35" s="63"/>
      <c r="I35" s="18"/>
      <c r="J35" s="73"/>
      <c r="K35" s="77"/>
      <c r="L35" s="75"/>
      <c r="M35" s="18"/>
    </row>
    <row r="36" spans="2:13" ht="121.5" customHeight="1" x14ac:dyDescent="0.2">
      <c r="B36" s="63"/>
      <c r="C36" s="21"/>
      <c r="D36" s="76"/>
      <c r="E36" s="21"/>
      <c r="F36" s="63"/>
      <c r="G36" s="65"/>
      <c r="H36" s="63"/>
      <c r="I36" s="18"/>
      <c r="J36" s="73"/>
      <c r="K36" s="77"/>
      <c r="L36" s="75"/>
      <c r="M36" s="18"/>
    </row>
    <row r="37" spans="2:13" ht="121.5" customHeight="1" x14ac:dyDescent="0.2">
      <c r="B37" s="63"/>
      <c r="C37" s="21"/>
      <c r="D37" s="76"/>
      <c r="E37" s="21"/>
      <c r="F37" s="63"/>
      <c r="G37" s="65"/>
      <c r="H37" s="63"/>
      <c r="I37" s="18"/>
      <c r="J37" s="73"/>
      <c r="K37" s="77"/>
      <c r="L37" s="75"/>
      <c r="M37" s="18"/>
    </row>
    <row r="38" spans="2:13" x14ac:dyDescent="0.2">
      <c r="B38" s="63"/>
      <c r="C38" s="21"/>
      <c r="D38" s="18"/>
      <c r="E38" s="21"/>
      <c r="F38" s="21"/>
      <c r="G38" s="21"/>
      <c r="H38" s="21"/>
      <c r="I38" s="21"/>
      <c r="J38" s="73"/>
      <c r="K38" s="63"/>
      <c r="L38" s="18"/>
      <c r="M38" s="18"/>
    </row>
    <row r="44" spans="2:13" x14ac:dyDescent="0.2">
      <c r="C44" t="s">
        <v>263</v>
      </c>
    </row>
    <row r="45" spans="2:13" x14ac:dyDescent="0.2">
      <c r="D45" t="s">
        <v>30</v>
      </c>
    </row>
    <row r="46" spans="2:13" x14ac:dyDescent="0.2">
      <c r="C46" t="s">
        <v>264</v>
      </c>
      <c r="D46" s="15">
        <v>8</v>
      </c>
    </row>
    <row r="47" spans="2:13" x14ac:dyDescent="0.2">
      <c r="C47" t="s">
        <v>265</v>
      </c>
      <c r="D47" s="15">
        <v>4</v>
      </c>
    </row>
    <row r="48" spans="2:13" x14ac:dyDescent="0.2">
      <c r="C48" t="s">
        <v>264</v>
      </c>
      <c r="D48" s="15">
        <v>8</v>
      </c>
    </row>
    <row r="49" spans="3:4" x14ac:dyDescent="0.2">
      <c r="C49" t="s">
        <v>266</v>
      </c>
      <c r="D49" s="15">
        <v>3</v>
      </c>
    </row>
    <row r="50" spans="3:4" x14ac:dyDescent="0.2">
      <c r="C50" t="s">
        <v>125</v>
      </c>
      <c r="D50" s="15">
        <f>SUM(D46:D49)</f>
        <v>23</v>
      </c>
    </row>
    <row r="51" spans="3:4" x14ac:dyDescent="0.2">
      <c r="D51" s="15"/>
    </row>
    <row r="52" spans="3:4" x14ac:dyDescent="0.2">
      <c r="C52" t="s">
        <v>267</v>
      </c>
      <c r="D52" s="15">
        <v>1.3</v>
      </c>
    </row>
    <row r="53" spans="3:4" x14ac:dyDescent="0.2">
      <c r="D53" s="15"/>
    </row>
    <row r="54" spans="3:4" x14ac:dyDescent="0.2">
      <c r="C54" t="s">
        <v>268</v>
      </c>
      <c r="D54" s="15">
        <f>D50*D52</f>
        <v>29.900000000000002</v>
      </c>
    </row>
    <row r="55" spans="3:4" x14ac:dyDescent="0.2">
      <c r="C55" t="s">
        <v>269</v>
      </c>
      <c r="D55" s="15">
        <f>ROUND(D54/6,1)</f>
        <v>5</v>
      </c>
    </row>
    <row r="56" spans="3:4" x14ac:dyDescent="0.2">
      <c r="D56" s="15"/>
    </row>
  </sheetData>
  <phoneticPr fontId="1"/>
  <conditionalFormatting sqref="B38:C38 B8:C28 E29:F30 E38:G38 E28 H8:I28 J38:M38 J8:M30 E8:F27">
    <cfRule type="expression" dxfId="66" priority="49">
      <formula>$F8="完了"</formula>
    </cfRule>
  </conditionalFormatting>
  <conditionalFormatting sqref="G8:G28">
    <cfRule type="expression" dxfId="65" priority="48">
      <formula>$F8="完了"</formula>
    </cfRule>
  </conditionalFormatting>
  <conditionalFormatting sqref="H38">
    <cfRule type="expression" dxfId="64" priority="47">
      <formula>$F38="完了"</formula>
    </cfRule>
  </conditionalFormatting>
  <conditionalFormatting sqref="B29">
    <cfRule type="expression" dxfId="63" priority="46">
      <formula>$F29="完了"</formula>
    </cfRule>
  </conditionalFormatting>
  <conditionalFormatting sqref="G29">
    <cfRule type="expression" dxfId="62" priority="45">
      <formula>$F29="完了"</formula>
    </cfRule>
  </conditionalFormatting>
  <conditionalFormatting sqref="G30">
    <cfRule type="expression" dxfId="61" priority="38">
      <formula>$F30="完了"</formula>
    </cfRule>
  </conditionalFormatting>
  <conditionalFormatting sqref="C29">
    <cfRule type="expression" dxfId="60" priority="44">
      <formula>$F29="完了"</formula>
    </cfRule>
  </conditionalFormatting>
  <conditionalFormatting sqref="F28">
    <cfRule type="expression" dxfId="59" priority="42">
      <formula>$F28="完了"</formula>
    </cfRule>
  </conditionalFormatting>
  <conditionalFormatting sqref="I38">
    <cfRule type="expression" dxfId="58" priority="41">
      <formula>$F38="完了"</formula>
    </cfRule>
  </conditionalFormatting>
  <conditionalFormatting sqref="I29">
    <cfRule type="expression" dxfId="57" priority="40">
      <formula>$F29="完了"</formula>
    </cfRule>
  </conditionalFormatting>
  <conditionalFormatting sqref="B30">
    <cfRule type="expression" dxfId="56" priority="39">
      <formula>$F30="完了"</formula>
    </cfRule>
  </conditionalFormatting>
  <conditionalFormatting sqref="H30">
    <cfRule type="expression" dxfId="55" priority="37">
      <formula>$F30="完了"</formula>
    </cfRule>
  </conditionalFormatting>
  <conditionalFormatting sqref="I30">
    <cfRule type="expression" dxfId="54" priority="36">
      <formula>$F30="完了"</formula>
    </cfRule>
  </conditionalFormatting>
  <conditionalFormatting sqref="C30">
    <cfRule type="expression" dxfId="53" priority="35">
      <formula>$F30="完了"</formula>
    </cfRule>
  </conditionalFormatting>
  <conditionalFormatting sqref="D8:D30 D38">
    <cfRule type="expression" dxfId="52" priority="34">
      <formula>$F8="完了"</formula>
    </cfRule>
  </conditionalFormatting>
  <conditionalFormatting sqref="E31:F31 J31:M31">
    <cfRule type="expression" dxfId="51" priority="33">
      <formula>$F31="完了"</formula>
    </cfRule>
  </conditionalFormatting>
  <conditionalFormatting sqref="B31">
    <cfRule type="expression" dxfId="50" priority="32">
      <formula>$F31="完了"</formula>
    </cfRule>
  </conditionalFormatting>
  <conditionalFormatting sqref="G31">
    <cfRule type="expression" dxfId="49" priority="31">
      <formula>$F31="完了"</formula>
    </cfRule>
  </conditionalFormatting>
  <conditionalFormatting sqref="B33:B37">
    <cfRule type="expression" dxfId="48" priority="26">
      <formula>$F33="完了"</formula>
    </cfRule>
  </conditionalFormatting>
  <conditionalFormatting sqref="I31">
    <cfRule type="expression" dxfId="47" priority="29">
      <formula>$F31="完了"</formula>
    </cfRule>
  </conditionalFormatting>
  <conditionalFormatting sqref="D31">
    <cfRule type="expression" dxfId="46" priority="28">
      <formula>$F31="完了"</formula>
    </cfRule>
  </conditionalFormatting>
  <conditionalFormatting sqref="E34:F37 J34:M37 L33:M33">
    <cfRule type="expression" dxfId="45" priority="27">
      <formula>$F33="完了"</formula>
    </cfRule>
  </conditionalFormatting>
  <conditionalFormatting sqref="G34:G37">
    <cfRule type="expression" dxfId="44" priority="25">
      <formula>$F34="完了"</formula>
    </cfRule>
  </conditionalFormatting>
  <conditionalFormatting sqref="H34:H37">
    <cfRule type="expression" dxfId="43" priority="24">
      <formula>$F34="完了"</formula>
    </cfRule>
  </conditionalFormatting>
  <conditionalFormatting sqref="I34:I37">
    <cfRule type="expression" dxfId="42" priority="23">
      <formula>$F34="完了"</formula>
    </cfRule>
  </conditionalFormatting>
  <conditionalFormatting sqref="C34:C37">
    <cfRule type="expression" dxfId="41" priority="22">
      <formula>$F34="完了"</formula>
    </cfRule>
  </conditionalFormatting>
  <conditionalFormatting sqref="D34:D37">
    <cfRule type="expression" dxfId="40" priority="21">
      <formula>$F34="完了"</formula>
    </cfRule>
  </conditionalFormatting>
  <conditionalFormatting sqref="C31">
    <cfRule type="expression" dxfId="39" priority="20">
      <formula>$F31="完了"</formula>
    </cfRule>
  </conditionalFormatting>
  <conditionalFormatting sqref="E32:F32 J32:K32 M32">
    <cfRule type="expression" dxfId="38" priority="19">
      <formula>$F32="完了"</formula>
    </cfRule>
  </conditionalFormatting>
  <conditionalFormatting sqref="B32">
    <cfRule type="expression" dxfId="37" priority="18">
      <formula>$F32="完了"</formula>
    </cfRule>
  </conditionalFormatting>
  <conditionalFormatting sqref="G32">
    <cfRule type="expression" dxfId="36" priority="17">
      <formula>$F32="完了"</formula>
    </cfRule>
  </conditionalFormatting>
  <conditionalFormatting sqref="C32">
    <cfRule type="expression" dxfId="35" priority="13">
      <formula>$F32="完了"</formula>
    </cfRule>
  </conditionalFormatting>
  <conditionalFormatting sqref="I32">
    <cfRule type="expression" dxfId="34" priority="15">
      <formula>$F32="完了"</formula>
    </cfRule>
  </conditionalFormatting>
  <conditionalFormatting sqref="D32">
    <cfRule type="expression" dxfId="33" priority="14">
      <formula>$F32="完了"</formula>
    </cfRule>
  </conditionalFormatting>
  <conditionalFormatting sqref="E33:F33 J33:K33">
    <cfRule type="expression" dxfId="32" priority="12">
      <formula>$F33="完了"</formula>
    </cfRule>
  </conditionalFormatting>
  <conditionalFormatting sqref="G33">
    <cfRule type="expression" dxfId="31" priority="11">
      <formula>$F33="完了"</formula>
    </cfRule>
  </conditionalFormatting>
  <conditionalFormatting sqref="D33">
    <cfRule type="expression" dxfId="30" priority="8">
      <formula>$F33="完了"</formula>
    </cfRule>
  </conditionalFormatting>
  <conditionalFormatting sqref="I33">
    <cfRule type="expression" dxfId="29" priority="9">
      <formula>$F33="完了"</formula>
    </cfRule>
  </conditionalFormatting>
  <conditionalFormatting sqref="C33">
    <cfRule type="expression" dxfId="28" priority="7">
      <formula>$F33="完了"</formula>
    </cfRule>
  </conditionalFormatting>
  <conditionalFormatting sqref="L32">
    <cfRule type="expression" dxfId="27" priority="6">
      <formula>$F32="完了"</formula>
    </cfRule>
  </conditionalFormatting>
  <conditionalFormatting sqref="H29">
    <cfRule type="expression" dxfId="26" priority="5">
      <formula>$F29="完了"</formula>
    </cfRule>
  </conditionalFormatting>
  <conditionalFormatting sqref="H32">
    <cfRule type="expression" dxfId="25" priority="3">
      <formula>$F32="完了"</formula>
    </cfRule>
  </conditionalFormatting>
  <conditionalFormatting sqref="H33">
    <cfRule type="expression" dxfId="24" priority="2">
      <formula>$F33="完了"</formula>
    </cfRule>
  </conditionalFormatting>
  <conditionalFormatting sqref="H31">
    <cfRule type="expression" dxfId="23" priority="1">
      <formula>$F31="完了"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0000000}">
          <x14:formula1>
            <xm:f>else!$A$1:$A$7</xm:f>
          </x14:formula1>
          <xm:sqref>E8:E38 G38:H38</xm:sqref>
        </x14:dataValidation>
        <x14:dataValidation type="list" allowBlank="1" showInputMessage="1" showErrorMessage="1" xr:uid="{00000000-0002-0000-0200-000001000000}">
          <x14:formula1>
            <xm:f>WBS_value!$B$4:$B$11</xm:f>
          </x14:formula1>
          <xm:sqref>F8:F38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8"/>
  <sheetViews>
    <sheetView zoomScale="130" zoomScaleNormal="130" workbookViewId="0"/>
  </sheetViews>
  <sheetFormatPr defaultRowHeight="13" x14ac:dyDescent="0.2"/>
  <sheetData>
    <row r="1" spans="1:5" x14ac:dyDescent="0.2">
      <c r="A1" t="s">
        <v>299</v>
      </c>
    </row>
    <row r="2" spans="1:5" x14ac:dyDescent="0.2">
      <c r="B2" t="s">
        <v>300</v>
      </c>
    </row>
    <row r="3" spans="1:5" x14ac:dyDescent="0.2">
      <c r="B3" t="s">
        <v>301</v>
      </c>
    </row>
    <row r="5" spans="1:5" x14ac:dyDescent="0.2">
      <c r="B5" t="s">
        <v>302</v>
      </c>
    </row>
    <row r="6" spans="1:5" x14ac:dyDescent="0.2">
      <c r="B6" t="s">
        <v>303</v>
      </c>
    </row>
    <row r="7" spans="1:5" x14ac:dyDescent="0.2">
      <c r="B7" t="s">
        <v>304</v>
      </c>
    </row>
    <row r="8" spans="1:5" x14ac:dyDescent="0.2">
      <c r="B8" t="s">
        <v>305</v>
      </c>
    </row>
    <row r="9" spans="1:5" x14ac:dyDescent="0.2">
      <c r="B9" t="s">
        <v>306</v>
      </c>
    </row>
    <row r="11" spans="1:5" x14ac:dyDescent="0.2">
      <c r="A11" t="s">
        <v>280</v>
      </c>
      <c r="B11" t="s">
        <v>281</v>
      </c>
      <c r="C11" t="s">
        <v>282</v>
      </c>
    </row>
    <row r="12" spans="1:5" x14ac:dyDescent="0.2">
      <c r="B12" t="s">
        <v>283</v>
      </c>
    </row>
    <row r="13" spans="1:5" x14ac:dyDescent="0.2">
      <c r="B13" t="s">
        <v>284</v>
      </c>
    </row>
    <row r="14" spans="1:5" x14ac:dyDescent="0.2">
      <c r="B14" t="s">
        <v>285</v>
      </c>
    </row>
    <row r="16" spans="1:5" x14ac:dyDescent="0.2">
      <c r="A16" t="s">
        <v>286</v>
      </c>
      <c r="B16" t="s">
        <v>287</v>
      </c>
      <c r="E16" t="s">
        <v>292</v>
      </c>
    </row>
    <row r="17" spans="1:6" x14ac:dyDescent="0.2">
      <c r="B17" t="s">
        <v>288</v>
      </c>
      <c r="F17" t="s">
        <v>295</v>
      </c>
    </row>
    <row r="18" spans="1:6" x14ac:dyDescent="0.2">
      <c r="B18" t="s">
        <v>289</v>
      </c>
      <c r="F18" t="s">
        <v>296</v>
      </c>
    </row>
    <row r="19" spans="1:6" x14ac:dyDescent="0.2">
      <c r="F19" t="s">
        <v>297</v>
      </c>
    </row>
    <row r="20" spans="1:6" x14ac:dyDescent="0.2">
      <c r="F20" t="s">
        <v>298</v>
      </c>
    </row>
    <row r="22" spans="1:6" x14ac:dyDescent="0.2">
      <c r="B22" t="s">
        <v>290</v>
      </c>
      <c r="E22" t="s">
        <v>293</v>
      </c>
    </row>
    <row r="23" spans="1:6" x14ac:dyDescent="0.2">
      <c r="B23" t="s">
        <v>288</v>
      </c>
      <c r="E23" t="s">
        <v>288</v>
      </c>
      <c r="F23" t="s">
        <v>295</v>
      </c>
    </row>
    <row r="24" spans="1:6" x14ac:dyDescent="0.2">
      <c r="B24" t="s">
        <v>289</v>
      </c>
      <c r="E24" t="s">
        <v>289</v>
      </c>
      <c r="F24" t="s">
        <v>296</v>
      </c>
    </row>
    <row r="25" spans="1:6" x14ac:dyDescent="0.2">
      <c r="B25" t="s">
        <v>291</v>
      </c>
      <c r="E25" t="s">
        <v>294</v>
      </c>
    </row>
    <row r="26" spans="1:6" x14ac:dyDescent="0.2">
      <c r="B26" t="s">
        <v>288</v>
      </c>
      <c r="E26" t="s">
        <v>288</v>
      </c>
    </row>
    <row r="27" spans="1:6" x14ac:dyDescent="0.2">
      <c r="B27" t="s">
        <v>289</v>
      </c>
      <c r="E27" t="s">
        <v>289</v>
      </c>
    </row>
    <row r="29" spans="1:6" s="1" customFormat="1" x14ac:dyDescent="0.2">
      <c r="A29" s="80">
        <v>43331</v>
      </c>
    </row>
    <row r="30" spans="1:6" x14ac:dyDescent="0.2">
      <c r="B30" t="s">
        <v>307</v>
      </c>
    </row>
    <row r="31" spans="1:6" x14ac:dyDescent="0.2">
      <c r="B31" t="s">
        <v>308</v>
      </c>
    </row>
    <row r="32" spans="1:6" x14ac:dyDescent="0.2">
      <c r="B32" t="s">
        <v>309</v>
      </c>
    </row>
    <row r="33" spans="2:2" x14ac:dyDescent="0.2">
      <c r="B33" t="s">
        <v>310</v>
      </c>
    </row>
    <row r="34" spans="2:2" x14ac:dyDescent="0.2">
      <c r="B34" t="s">
        <v>311</v>
      </c>
    </row>
    <row r="35" spans="2:2" x14ac:dyDescent="0.2">
      <c r="B35" t="s">
        <v>312</v>
      </c>
    </row>
    <row r="36" spans="2:2" x14ac:dyDescent="0.2">
      <c r="B36" t="s">
        <v>309</v>
      </c>
    </row>
    <row r="37" spans="2:2" x14ac:dyDescent="0.2">
      <c r="B37" t="s">
        <v>313</v>
      </c>
    </row>
    <row r="39" spans="2:2" x14ac:dyDescent="0.2">
      <c r="B39" t="s">
        <v>314</v>
      </c>
    </row>
    <row r="40" spans="2:2" x14ac:dyDescent="0.2">
      <c r="B40" t="s">
        <v>315</v>
      </c>
    </row>
    <row r="41" spans="2:2" x14ac:dyDescent="0.2">
      <c r="B41" t="s">
        <v>316</v>
      </c>
    </row>
    <row r="42" spans="2:2" x14ac:dyDescent="0.2">
      <c r="B42" t="s">
        <v>317</v>
      </c>
    </row>
    <row r="43" spans="2:2" x14ac:dyDescent="0.2">
      <c r="B43" t="s">
        <v>318</v>
      </c>
    </row>
    <row r="44" spans="2:2" x14ac:dyDescent="0.2">
      <c r="B44" t="s">
        <v>316</v>
      </c>
    </row>
    <row r="45" spans="2:2" x14ac:dyDescent="0.2">
      <c r="B45" t="s">
        <v>317</v>
      </c>
    </row>
    <row r="46" spans="2:2" x14ac:dyDescent="0.2">
      <c r="B46" t="s">
        <v>319</v>
      </c>
    </row>
    <row r="47" spans="2:2" x14ac:dyDescent="0.2">
      <c r="B47" t="s">
        <v>316</v>
      </c>
    </row>
    <row r="48" spans="2:2" x14ac:dyDescent="0.2">
      <c r="B48" t="s">
        <v>317</v>
      </c>
    </row>
    <row r="51" spans="2:2" x14ac:dyDescent="0.2">
      <c r="B51" t="s">
        <v>320</v>
      </c>
    </row>
    <row r="53" spans="2:2" x14ac:dyDescent="0.2">
      <c r="B53" t="s">
        <v>321</v>
      </c>
    </row>
    <row r="54" spans="2:2" x14ac:dyDescent="0.2">
      <c r="B54" t="s">
        <v>322</v>
      </c>
    </row>
    <row r="55" spans="2:2" x14ac:dyDescent="0.2">
      <c r="B55" t="s">
        <v>323</v>
      </c>
    </row>
    <row r="56" spans="2:2" x14ac:dyDescent="0.2">
      <c r="B56" t="s">
        <v>324</v>
      </c>
    </row>
    <row r="58" spans="2:2" x14ac:dyDescent="0.2">
      <c r="B58" t="s">
        <v>325</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A41"/>
  <sheetViews>
    <sheetView zoomScale="130" zoomScaleNormal="130" workbookViewId="0">
      <selection activeCell="G7" sqref="G7"/>
    </sheetView>
  </sheetViews>
  <sheetFormatPr defaultRowHeight="13" x14ac:dyDescent="0.2"/>
  <sheetData>
    <row r="2" spans="1:1" x14ac:dyDescent="0.2">
      <c r="A2" t="s">
        <v>327</v>
      </c>
    </row>
    <row r="3" spans="1:1" x14ac:dyDescent="0.2">
      <c r="A3" t="s">
        <v>328</v>
      </c>
    </row>
    <row r="4" spans="1:1" x14ac:dyDescent="0.2">
      <c r="A4" t="s">
        <v>329</v>
      </c>
    </row>
    <row r="5" spans="1:1" x14ac:dyDescent="0.2">
      <c r="A5" t="s">
        <v>364</v>
      </c>
    </row>
    <row r="6" spans="1:1" x14ac:dyDescent="0.2">
      <c r="A6" t="s">
        <v>330</v>
      </c>
    </row>
    <row r="7" spans="1:1" x14ac:dyDescent="0.2">
      <c r="A7" t="s">
        <v>331</v>
      </c>
    </row>
    <row r="8" spans="1:1" x14ac:dyDescent="0.2">
      <c r="A8" t="s">
        <v>332</v>
      </c>
    </row>
    <row r="9" spans="1:1" x14ac:dyDescent="0.2">
      <c r="A9" t="s">
        <v>333</v>
      </c>
    </row>
    <row r="10" spans="1:1" x14ac:dyDescent="0.2">
      <c r="A10" t="s">
        <v>334</v>
      </c>
    </row>
    <row r="11" spans="1:1" x14ac:dyDescent="0.2">
      <c r="A11" t="s">
        <v>335</v>
      </c>
    </row>
    <row r="12" spans="1:1" x14ac:dyDescent="0.2">
      <c r="A12" t="s">
        <v>336</v>
      </c>
    </row>
    <row r="13" spans="1:1" x14ac:dyDescent="0.2">
      <c r="A13" t="s">
        <v>337</v>
      </c>
    </row>
    <row r="14" spans="1:1" x14ac:dyDescent="0.2">
      <c r="A14" t="s">
        <v>338</v>
      </c>
    </row>
    <row r="15" spans="1:1" x14ac:dyDescent="0.2">
      <c r="A15" t="s">
        <v>339</v>
      </c>
    </row>
    <row r="16" spans="1:1" x14ac:dyDescent="0.2">
      <c r="A16" t="s">
        <v>340</v>
      </c>
    </row>
    <row r="17" spans="1:1" x14ac:dyDescent="0.2">
      <c r="A17" t="s">
        <v>341</v>
      </c>
    </row>
    <row r="18" spans="1:1" x14ac:dyDescent="0.2">
      <c r="A18" t="s">
        <v>342</v>
      </c>
    </row>
    <row r="19" spans="1:1" x14ac:dyDescent="0.2">
      <c r="A19" t="s">
        <v>343</v>
      </c>
    </row>
    <row r="21" spans="1:1" x14ac:dyDescent="0.2">
      <c r="A21" t="s">
        <v>344</v>
      </c>
    </row>
    <row r="22" spans="1:1" x14ac:dyDescent="0.2">
      <c r="A22" t="s">
        <v>345</v>
      </c>
    </row>
    <row r="23" spans="1:1" x14ac:dyDescent="0.2">
      <c r="A23" t="s">
        <v>346</v>
      </c>
    </row>
    <row r="24" spans="1:1" x14ac:dyDescent="0.2">
      <c r="A24" t="s">
        <v>347</v>
      </c>
    </row>
    <row r="25" spans="1:1" x14ac:dyDescent="0.2">
      <c r="A25" t="s">
        <v>348</v>
      </c>
    </row>
    <row r="26" spans="1:1" x14ac:dyDescent="0.2">
      <c r="A26" t="s">
        <v>330</v>
      </c>
    </row>
    <row r="27" spans="1:1" x14ac:dyDescent="0.2">
      <c r="A27" t="s">
        <v>349</v>
      </c>
    </row>
    <row r="28" spans="1:1" x14ac:dyDescent="0.2">
      <c r="A28" t="s">
        <v>350</v>
      </c>
    </row>
    <row r="29" spans="1:1" x14ac:dyDescent="0.2">
      <c r="A29" t="s">
        <v>351</v>
      </c>
    </row>
    <row r="30" spans="1:1" x14ac:dyDescent="0.2">
      <c r="A30" t="s">
        <v>352</v>
      </c>
    </row>
    <row r="31" spans="1:1" x14ac:dyDescent="0.2">
      <c r="A31" t="s">
        <v>353</v>
      </c>
    </row>
    <row r="32" spans="1:1" x14ac:dyDescent="0.2">
      <c r="A32" t="s">
        <v>354</v>
      </c>
    </row>
    <row r="33" spans="1:1" x14ac:dyDescent="0.2">
      <c r="A33" t="s">
        <v>355</v>
      </c>
    </row>
    <row r="34" spans="1:1" x14ac:dyDescent="0.2">
      <c r="A34" t="s">
        <v>356</v>
      </c>
    </row>
    <row r="35" spans="1:1" x14ac:dyDescent="0.2">
      <c r="A35" t="s">
        <v>357</v>
      </c>
    </row>
    <row r="36" spans="1:1" x14ac:dyDescent="0.2">
      <c r="A36" t="s">
        <v>358</v>
      </c>
    </row>
    <row r="37" spans="1:1" x14ac:dyDescent="0.2">
      <c r="A37" t="s">
        <v>331</v>
      </c>
    </row>
    <row r="38" spans="1:1" x14ac:dyDescent="0.2">
      <c r="A38" t="s">
        <v>359</v>
      </c>
    </row>
    <row r="39" spans="1:1" x14ac:dyDescent="0.2">
      <c r="A39" t="s">
        <v>360</v>
      </c>
    </row>
    <row r="40" spans="1:1" x14ac:dyDescent="0.2">
      <c r="A40" t="s">
        <v>361</v>
      </c>
    </row>
    <row r="41" spans="1:1" x14ac:dyDescent="0.2">
      <c r="A41" t="s">
        <v>362</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3" x14ac:dyDescent="0.2"/>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7"/>
  <sheetViews>
    <sheetView zoomScale="130" zoomScaleNormal="130" workbookViewId="0"/>
  </sheetViews>
  <sheetFormatPr defaultRowHeight="13" x14ac:dyDescent="0.2"/>
  <sheetData>
    <row r="1" spans="1:1" x14ac:dyDescent="0.2">
      <c r="A1" t="s">
        <v>174</v>
      </c>
    </row>
    <row r="2" spans="1:1" x14ac:dyDescent="0.2">
      <c r="A2" t="s">
        <v>270</v>
      </c>
    </row>
    <row r="3" spans="1:1" x14ac:dyDescent="0.2">
      <c r="A3" t="s">
        <v>271</v>
      </c>
    </row>
    <row r="4" spans="1:1" x14ac:dyDescent="0.2">
      <c r="A4" t="s">
        <v>272</v>
      </c>
    </row>
    <row r="5" spans="1:1" x14ac:dyDescent="0.2">
      <c r="A5" t="s">
        <v>273</v>
      </c>
    </row>
    <row r="6" spans="1:1" x14ac:dyDescent="0.2">
      <c r="A6" t="s">
        <v>274</v>
      </c>
    </row>
    <row r="7" spans="1:1" x14ac:dyDescent="0.2">
      <c r="A7" t="s">
        <v>275</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4:B11"/>
  <sheetViews>
    <sheetView workbookViewId="0">
      <selection activeCell="B10" sqref="B10"/>
    </sheetView>
  </sheetViews>
  <sheetFormatPr defaultRowHeight="13" x14ac:dyDescent="0.2"/>
  <sheetData>
    <row r="4" spans="2:2" x14ac:dyDescent="0.2">
      <c r="B4" s="53" t="s">
        <v>156</v>
      </c>
    </row>
    <row r="5" spans="2:2" x14ac:dyDescent="0.2">
      <c r="B5" s="54" t="s">
        <v>189</v>
      </c>
    </row>
    <row r="6" spans="2:2" x14ac:dyDescent="0.2">
      <c r="B6" s="54" t="s">
        <v>190</v>
      </c>
    </row>
    <row r="7" spans="2:2" x14ac:dyDescent="0.2">
      <c r="B7" s="54" t="s">
        <v>169</v>
      </c>
    </row>
    <row r="8" spans="2:2" x14ac:dyDescent="0.2">
      <c r="B8" s="54" t="s">
        <v>279</v>
      </c>
    </row>
    <row r="9" spans="2:2" x14ac:dyDescent="0.2">
      <c r="B9" s="54" t="s">
        <v>377</v>
      </c>
    </row>
    <row r="10" spans="2:2" x14ac:dyDescent="0.2">
      <c r="B10" s="54" t="s">
        <v>191</v>
      </c>
    </row>
    <row r="11" spans="2:2" x14ac:dyDescent="0.2">
      <c r="B11" s="55"/>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40"/>
  <sheetViews>
    <sheetView zoomScale="85" zoomScaleNormal="85" workbookViewId="0"/>
  </sheetViews>
  <sheetFormatPr defaultRowHeight="13" x14ac:dyDescent="0.2"/>
  <cols>
    <col min="1" max="1" width="24.7265625" customWidth="1"/>
    <col min="2" max="2" width="45.453125" customWidth="1"/>
    <col min="3" max="3" width="52.36328125" style="16" customWidth="1"/>
    <col min="4" max="4" width="77.26953125" customWidth="1"/>
    <col min="5" max="5" width="36" customWidth="1"/>
    <col min="6" max="6" width="51.453125" customWidth="1"/>
  </cols>
  <sheetData>
    <row r="1" spans="1:6" x14ac:dyDescent="0.2">
      <c r="D1" t="s">
        <v>31</v>
      </c>
      <c r="F1" t="s">
        <v>31</v>
      </c>
    </row>
    <row r="2" spans="1:6" x14ac:dyDescent="0.2">
      <c r="A2" t="s">
        <v>32</v>
      </c>
    </row>
    <row r="3" spans="1:6" x14ac:dyDescent="0.2">
      <c r="B3" t="s">
        <v>33</v>
      </c>
    </row>
    <row r="5" spans="1:6" x14ac:dyDescent="0.2">
      <c r="B5" t="s">
        <v>34</v>
      </c>
    </row>
    <row r="6" spans="1:6" x14ac:dyDescent="0.2">
      <c r="B6" s="6" t="s">
        <v>35</v>
      </c>
    </row>
    <row r="7" spans="1:6" x14ac:dyDescent="0.2">
      <c r="B7" s="6" t="s">
        <v>36</v>
      </c>
    </row>
    <row r="8" spans="1:6" x14ac:dyDescent="0.2">
      <c r="B8" t="s">
        <v>37</v>
      </c>
    </row>
    <row r="10" spans="1:6" x14ac:dyDescent="0.2">
      <c r="B10" t="s">
        <v>38</v>
      </c>
    </row>
    <row r="13" spans="1:6" x14ac:dyDescent="0.2">
      <c r="D13" t="s">
        <v>39</v>
      </c>
    </row>
    <row r="14" spans="1:6" x14ac:dyDescent="0.2">
      <c r="D14" t="s">
        <v>40</v>
      </c>
    </row>
    <row r="15" spans="1:6" x14ac:dyDescent="0.2">
      <c r="D15" t="s">
        <v>41</v>
      </c>
    </row>
    <row r="16" spans="1:6" x14ac:dyDescent="0.2">
      <c r="D16" t="s">
        <v>42</v>
      </c>
    </row>
    <row r="17" spans="1:6" x14ac:dyDescent="0.2">
      <c r="B17" s="6" t="s">
        <v>43</v>
      </c>
      <c r="C17" s="17" t="s">
        <v>44</v>
      </c>
    </row>
    <row r="18" spans="1:6" x14ac:dyDescent="0.2">
      <c r="A18" t="s">
        <v>45</v>
      </c>
      <c r="B18" s="18" t="s">
        <v>46</v>
      </c>
      <c r="C18" s="19" t="s">
        <v>47</v>
      </c>
      <c r="D18" t="s">
        <v>48</v>
      </c>
    </row>
    <row r="19" spans="1:6" ht="165" customHeight="1" x14ac:dyDescent="0.2">
      <c r="A19" t="s">
        <v>49</v>
      </c>
      <c r="B19" s="18" t="s">
        <v>50</v>
      </c>
      <c r="C19" s="19" t="s">
        <v>51</v>
      </c>
      <c r="D19" s="16" t="s">
        <v>121</v>
      </c>
      <c r="E19" t="s">
        <v>52</v>
      </c>
      <c r="F19" s="16"/>
    </row>
    <row r="20" spans="1:6" ht="40.5" customHeight="1" x14ac:dyDescent="0.2">
      <c r="B20" s="18" t="s">
        <v>53</v>
      </c>
      <c r="C20" s="19" t="s">
        <v>54</v>
      </c>
      <c r="D20" s="16" t="s">
        <v>55</v>
      </c>
      <c r="E20" t="s">
        <v>52</v>
      </c>
      <c r="F20" s="16"/>
    </row>
    <row r="21" spans="1:6" x14ac:dyDescent="0.2">
      <c r="B21" s="18" t="s">
        <v>56</v>
      </c>
      <c r="C21" s="19"/>
      <c r="D21" t="s">
        <v>57</v>
      </c>
      <c r="E21" t="s">
        <v>52</v>
      </c>
    </row>
    <row r="22" spans="1:6" x14ac:dyDescent="0.2">
      <c r="B22" s="18" t="s">
        <v>58</v>
      </c>
      <c r="C22" s="19"/>
      <c r="D22" t="s">
        <v>57</v>
      </c>
      <c r="E22" t="s">
        <v>52</v>
      </c>
    </row>
    <row r="23" spans="1:6" x14ac:dyDescent="0.2">
      <c r="B23" s="18" t="s">
        <v>59</v>
      </c>
      <c r="C23" s="19" t="s">
        <v>60</v>
      </c>
      <c r="D23" t="s">
        <v>61</v>
      </c>
      <c r="E23" t="s">
        <v>52</v>
      </c>
    </row>
    <row r="24" spans="1:6" ht="52" x14ac:dyDescent="0.2">
      <c r="B24" s="18" t="s">
        <v>62</v>
      </c>
      <c r="C24" s="19" t="s">
        <v>63</v>
      </c>
      <c r="D24" s="16" t="s">
        <v>122</v>
      </c>
      <c r="E24" t="s">
        <v>52</v>
      </c>
      <c r="F24" s="16"/>
    </row>
    <row r="25" spans="1:6" x14ac:dyDescent="0.2">
      <c r="B25" s="18" t="s">
        <v>65</v>
      </c>
      <c r="C25" s="19"/>
      <c r="D25" t="s">
        <v>66</v>
      </c>
      <c r="E25" t="s">
        <v>67</v>
      </c>
    </row>
    <row r="26" spans="1:6" ht="39" x14ac:dyDescent="0.2">
      <c r="B26" s="18" t="s">
        <v>68</v>
      </c>
      <c r="C26" s="19" t="s">
        <v>69</v>
      </c>
      <c r="D26" s="16" t="s">
        <v>64</v>
      </c>
      <c r="E26" t="s">
        <v>52</v>
      </c>
      <c r="F26" s="16"/>
    </row>
    <row r="27" spans="1:6" x14ac:dyDescent="0.2">
      <c r="B27" s="18" t="s">
        <v>70</v>
      </c>
      <c r="C27" s="19"/>
      <c r="D27" t="s">
        <v>57</v>
      </c>
      <c r="E27" t="s">
        <v>52</v>
      </c>
    </row>
    <row r="28" spans="1:6" x14ac:dyDescent="0.2">
      <c r="B28" s="18" t="s">
        <v>71</v>
      </c>
      <c r="C28" s="19"/>
      <c r="E28" s="20" t="s">
        <v>72</v>
      </c>
    </row>
    <row r="29" spans="1:6" x14ac:dyDescent="0.2">
      <c r="B29" s="21" t="s">
        <v>73</v>
      </c>
      <c r="C29" s="19"/>
      <c r="D29" t="s">
        <v>57</v>
      </c>
      <c r="E29" t="s">
        <v>52</v>
      </c>
    </row>
    <row r="30" spans="1:6" x14ac:dyDescent="0.2">
      <c r="B30" s="21" t="s">
        <v>74</v>
      </c>
      <c r="C30" s="19" t="s">
        <v>75</v>
      </c>
      <c r="D30" s="16" t="s">
        <v>57</v>
      </c>
      <c r="E30" t="s">
        <v>52</v>
      </c>
      <c r="F30" s="16"/>
    </row>
    <row r="31" spans="1:6" x14ac:dyDescent="0.2">
      <c r="B31" s="21" t="s">
        <v>76</v>
      </c>
      <c r="C31" s="19"/>
      <c r="D31" t="s">
        <v>48</v>
      </c>
      <c r="E31" t="s">
        <v>77</v>
      </c>
    </row>
    <row r="32" spans="1:6" x14ac:dyDescent="0.2">
      <c r="B32" s="22"/>
    </row>
    <row r="33" spans="1:2" x14ac:dyDescent="0.2">
      <c r="B33" s="6"/>
    </row>
    <row r="34" spans="1:2" x14ac:dyDescent="0.2">
      <c r="B34" s="6"/>
    </row>
    <row r="35" spans="1:2" x14ac:dyDescent="0.2">
      <c r="A35" s="6" t="s">
        <v>44</v>
      </c>
    </row>
    <row r="36" spans="1:2" x14ac:dyDescent="0.2">
      <c r="A36" s="6" t="s">
        <v>75</v>
      </c>
      <c r="B36" t="s">
        <v>78</v>
      </c>
    </row>
    <row r="37" spans="1:2" s="16" customFormat="1" x14ac:dyDescent="0.2">
      <c r="A37" s="6" t="s">
        <v>79</v>
      </c>
      <c r="B37" t="s">
        <v>80</v>
      </c>
    </row>
    <row r="38" spans="1:2" s="16" customFormat="1" x14ac:dyDescent="0.2">
      <c r="A38" s="6" t="s">
        <v>81</v>
      </c>
      <c r="B38" t="s">
        <v>82</v>
      </c>
    </row>
    <row r="39" spans="1:2" s="16" customFormat="1" x14ac:dyDescent="0.2">
      <c r="A39" s="6" t="s">
        <v>83</v>
      </c>
      <c r="B39" t="s">
        <v>84</v>
      </c>
    </row>
    <row r="40" spans="1:2" s="16" customFormat="1" x14ac:dyDescent="0.2">
      <c r="A40" s="6"/>
      <c r="B40"/>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memo</vt:lpstr>
      <vt:lpstr>WBS</vt:lpstr>
      <vt:lpstr>課題整理_0609</vt:lpstr>
      <vt:lpstr>No14</vt:lpstr>
      <vt:lpstr>No16</vt:lpstr>
      <vt:lpstr>wk⇒</vt:lpstr>
      <vt:lpstr>else</vt:lpstr>
      <vt:lpstr>WBS_value</vt:lpstr>
      <vt:lpstr>do0415補足</vt:lpstr>
      <vt:lpstr>do0609</vt:lpstr>
      <vt:lpstr>計画</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2018-10-06T06:16:09Z</dcterms:modified>
</cp:coreProperties>
</file>