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WBS!$B$12:$EK$14</definedName>
    <definedName name="_xlnm._FilterDatabase" localSheetId="2" hidden="1">課題整理_0609!$B$7:$M$33</definedName>
  </definedNames>
  <calcPr calcId="145621"/>
</workbook>
</file>

<file path=xl/calcChain.xml><?xml version="1.0" encoding="utf-8"?>
<calcChain xmlns="http://schemas.openxmlformats.org/spreadsheetml/2006/main">
  <c r="E5" i="17" l="1"/>
  <c r="E4" i="17"/>
  <c r="E3" i="17"/>
  <c r="C9" i="17"/>
  <c r="EG66" i="18"/>
  <c r="EF66" i="18"/>
  <c r="EE66" i="18"/>
  <c r="ED66" i="18"/>
  <c r="EC66" i="18"/>
  <c r="EB66" i="18"/>
  <c r="EA66" i="18"/>
  <c r="DZ66" i="18"/>
  <c r="DY66" i="18"/>
  <c r="DX66" i="18"/>
  <c r="DW66" i="18"/>
  <c r="DV66" i="18"/>
  <c r="DU66" i="18"/>
  <c r="DT66" i="18"/>
  <c r="DS66" i="18"/>
  <c r="DR66" i="18"/>
  <c r="DQ66" i="18"/>
  <c r="DP66" i="18"/>
  <c r="DO66" i="18"/>
  <c r="DN66" i="18"/>
  <c r="DM66" i="18"/>
  <c r="DL66" i="18"/>
  <c r="DK66" i="18"/>
  <c r="DJ66" i="18"/>
  <c r="DI66" i="18"/>
  <c r="DH66" i="18"/>
  <c r="DG66" i="18"/>
  <c r="DF66" i="18"/>
  <c r="DE66" i="18"/>
  <c r="DD66" i="18"/>
  <c r="J39" i="18" l="1"/>
  <c r="J38" i="18"/>
  <c r="J37" i="18"/>
  <c r="J36" i="18"/>
  <c r="J35" i="18"/>
  <c r="J34" i="18"/>
  <c r="J33" i="18"/>
  <c r="J32" i="18"/>
  <c r="J31"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50" i="21"/>
  <c r="D54" i="21" s="1"/>
  <c r="D55" i="21" s="1"/>
  <c r="BV32" i="18" l="1"/>
  <c r="M39" i="18" l="1"/>
  <c r="M24" i="18" l="1"/>
  <c r="M20" i="18" l="1"/>
  <c r="M23" i="18" l="1"/>
  <c r="M65" i="18" l="1"/>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8" i="18"/>
  <c r="M37" i="18"/>
  <c r="M36" i="18"/>
  <c r="M35" i="18"/>
  <c r="M34" i="18"/>
  <c r="M33" i="18"/>
  <c r="M32" i="18"/>
  <c r="M31" i="18"/>
  <c r="M30" i="18"/>
  <c r="M29" i="18"/>
  <c r="M28" i="18"/>
  <c r="M27" i="18"/>
  <c r="M26" i="18"/>
  <c r="M25" i="18"/>
  <c r="M19" i="18"/>
  <c r="M22" i="18"/>
  <c r="M21" i="18"/>
  <c r="M18" i="18"/>
  <c r="M17" i="18"/>
  <c r="M16" i="18"/>
  <c r="Q66" i="18"/>
  <c r="M15" i="18"/>
  <c r="M14" i="18"/>
  <c r="M13" i="18"/>
  <c r="DC66" i="18" l="1"/>
  <c r="D9" i="17" s="1"/>
  <c r="E9" i="17" s="1"/>
  <c r="DB66" i="18"/>
  <c r="DA66" i="18"/>
  <c r="CZ66" i="18"/>
  <c r="CY66" i="18"/>
  <c r="CX66" i="18"/>
  <c r="CW66" i="18"/>
  <c r="CV66" i="18"/>
  <c r="CU66" i="18"/>
  <c r="CT66" i="18"/>
  <c r="CS66" i="18"/>
  <c r="CR66" i="18"/>
  <c r="CQ66" i="18"/>
  <c r="CP66" i="18"/>
  <c r="CO66" i="18"/>
  <c r="CN66" i="18"/>
  <c r="CM66" i="18"/>
  <c r="CL66" i="18"/>
  <c r="CK66" i="18"/>
  <c r="CJ66" i="18"/>
  <c r="CI66" i="18"/>
  <c r="CH66" i="18"/>
  <c r="CG66" i="18"/>
  <c r="CF66" i="18"/>
  <c r="CE66" i="18"/>
  <c r="CD66" i="18"/>
  <c r="CC66" i="18"/>
  <c r="CB66" i="18"/>
  <c r="CA66" i="18"/>
  <c r="BZ66" i="18"/>
  <c r="BY66" i="18"/>
  <c r="BX66" i="18"/>
  <c r="BW66" i="18"/>
  <c r="BV66" i="18"/>
  <c r="BU66" i="18"/>
  <c r="BT66" i="18"/>
  <c r="BS66" i="18"/>
  <c r="BR66" i="18"/>
  <c r="BQ66" i="18"/>
  <c r="BP66" i="18"/>
  <c r="BO66" i="18"/>
  <c r="BN66" i="18"/>
  <c r="BM66" i="18"/>
  <c r="BL66" i="18"/>
  <c r="BK66" i="18"/>
  <c r="BJ66" i="18"/>
  <c r="BI66" i="18"/>
  <c r="BH66" i="18"/>
  <c r="BG66" i="18"/>
  <c r="BF66" i="18"/>
  <c r="BE66" i="18"/>
  <c r="BD66" i="18"/>
  <c r="BC66" i="18"/>
  <c r="BB66" i="18"/>
  <c r="BA66" i="18"/>
  <c r="AZ66" i="18"/>
  <c r="AY66" i="18"/>
  <c r="AX66" i="18"/>
  <c r="AW66" i="18"/>
  <c r="AV66" i="18"/>
  <c r="AU66" i="18"/>
  <c r="AT66" i="18"/>
  <c r="AS66" i="18"/>
  <c r="D7" i="17" s="1"/>
  <c r="E7" i="17" s="1"/>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R66" i="18"/>
  <c r="P66" i="18"/>
  <c r="O66" i="18"/>
  <c r="O11" i="18"/>
  <c r="O12" i="18" s="1"/>
  <c r="D6" i="17" l="1"/>
  <c r="E6" i="17" s="1"/>
  <c r="D8" i="17"/>
  <c r="C8" i="17"/>
  <c r="C7" i="17"/>
  <c r="C6" i="17"/>
  <c r="M66"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G12" i="18" s="1"/>
  <c r="EE12" i="18"/>
  <c r="EF12" i="18" l="1"/>
</calcChain>
</file>

<file path=xl/sharedStrings.xml><?xml version="1.0" encoding="utf-8"?>
<sst xmlns="http://schemas.openxmlformats.org/spreadsheetml/2006/main" count="678" uniqueCount="374">
  <si>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</si>
  <si>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</si>
  <si>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</si>
  <si>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</si>
  <si>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</si>
  <si>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</si>
  <si>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</si>
  <si>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</si>
  <si>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</si>
  <si>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</si>
  <si>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</si>
  <si>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</si>
  <si>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</si>
  <si>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</si>
  <si>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</si>
  <si>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</si>
  <si>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</si>
  <si>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</si>
  <si>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</si>
  <si>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</si>
  <si>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</si>
  <si>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</si>
  <si>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</si>
  <si>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</si>
  <si>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</si>
  <si>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</si>
  <si>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</si>
  <si>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</si>
  <si>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</si>
  <si>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</si>
  <si>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</si>
  <si>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</si>
  <si>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</si>
  <si>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</si>
  <si>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</si>
  <si>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</si>
  <si>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</si>
  <si>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</si>
  <si>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</si>
  <si>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</si>
  <si>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</si>
  <si>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</si>
  <si>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</si>
  <si>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</si>
  <si>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</si>
  <si>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</si>
  <si>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</si>
  <si>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</si>
  <si>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</si>
  <si>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</si>
  <si>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</si>
  <si>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</si>
  <si>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</si>
  <si>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</si>
  <si>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</si>
  <si>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</si>
  <si>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</si>
  <si>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</si>
  <si>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</si>
  <si>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</si>
  <si>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</si>
  <si>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</si>
  <si>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</si>
  <si>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</si>
  <si>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</si>
  <si>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</si>
  <si>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</si>
  <si>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</si>
  <si>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</si>
  <si>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</si>
  <si>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</si>
  <si>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</si>
  <si>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</si>
  <si>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</si>
  <si>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</si>
  <si>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</si>
  <si>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</si>
  <si>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</si>
  <si>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</si>
  <si>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</si>
  <si>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</si>
  <si>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</si>
  <si>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</si>
  <si>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</si>
  <si>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</si>
  <si>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</si>
  <si>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</si>
  <si>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</si>
  <si>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</si>
  <si>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</si>
  <si>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</si>
  <si>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</si>
  <si>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</si>
  <si>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</si>
  <si>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</si>
  <si>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</si>
  <si>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</si>
  <si>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</si>
  <si>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</si>
  <si>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</si>
  <si>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</si>
  <si>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</si>
  <si>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</si>
  <si>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</si>
  <si>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</si>
  <si>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</si>
  <si>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</si>
  <si>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</si>
  <si>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</si>
  <si>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</si>
  <si>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</si>
  <si>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</si>
  <si>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</si>
  <si>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</si>
  <si>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</si>
  <si>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</si>
  <si>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</si>
  <si>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</si>
  <si>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</si>
  <si>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</si>
  <si>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</si>
  <si>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</si>
  <si>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</si>
  <si>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</si>
  <si>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</si>
  <si>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</si>
  <si>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</si>
  <si>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</si>
  <si>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</si>
  <si>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</si>
  <si>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</si>
  <si>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</si>
  <si>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</si>
  <si>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</si>
  <si>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</si>
  <si>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</si>
  <si>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</si>
  <si>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</si>
  <si>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</si>
  <si>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</si>
  <si>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</si>
  <si>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</si>
  <si>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</si>
  <si>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</si>
  <si>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</si>
  <si>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</si>
  <si>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</si>
  <si>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</si>
  <si>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</si>
  <si>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</si>
  <si>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</si>
  <si>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</si>
  <si>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</si>
  <si>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</si>
  <si>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</si>
  <si>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</si>
  <si>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</si>
  <si>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</si>
  <si>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</si>
  <si>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</si>
  <si>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</si>
  <si>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</si>
  <si>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</si>
  <si>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</si>
  <si>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</si>
  <si>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</si>
  <si>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</si>
  <si>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</si>
  <si>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</si>
  <si>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</si>
  <si>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</si>
  <si>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</si>
  <si>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</si>
  <si>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</si>
  <si>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</si>
  <si>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</si>
  <si>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</si>
  <si>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</si>
  <si>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</si>
  <si>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</si>
  <si>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</si>
  <si>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</si>
  <si>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</si>
  <si>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</si>
  <si>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</si>
  <si>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</si>
  <si>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</si>
  <si>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</si>
  <si>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</si>
  <si>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</si>
  <si>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</si>
  <si>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</si>
  <si>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</si>
  <si>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</si>
  <si>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</si>
  <si>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</si>
  <si>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</si>
  <si>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</si>
  <si>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</si>
  <si>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</si>
  <si>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</si>
  <si>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</si>
  <si>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</si>
  <si>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</si>
  <si>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</si>
  <si>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</si>
  <si>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</si>
  <si>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</si>
  <si>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</si>
  <si>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</si>
  <si>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</si>
  <si>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</si>
  <si>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</si>
  <si>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</si>
  <si>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</si>
  <si>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</si>
  <si>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</si>
  <si>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</si>
  <si>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</si>
  <si>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</si>
  <si>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</si>
  <si>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</si>
  <si>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</si>
  <si>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</si>
  <si>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</si>
  <si>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</si>
  <si>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</si>
  <si>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</si>
  <si>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</si>
  <si>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</si>
  <si>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</si>
  <si>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</si>
  <si>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</si>
  <si>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</si>
  <si>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</si>
  <si>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</si>
  <si>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</si>
  <si>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</si>
  <si>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</si>
  <si>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</si>
  <si>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</si>
  <si>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</si>
  <si>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</si>
  <si>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</si>
  <si>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</si>
  <si>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</si>
  <si>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</si>
  <si>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</si>
  <si>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</si>
  <si>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</si>
  <si>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</si>
  <si>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</si>
  <si>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</si>
  <si>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</si>
  <si>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</si>
  <si>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</si>
  <si>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</si>
  <si>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</si>
  <si>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</si>
  <si>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</si>
  <si>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</si>
  <si>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</si>
  <si>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</si>
  <si>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</si>
  <si>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</si>
  <si>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</si>
  <si>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</si>
  <si>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</si>
  <si>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</si>
  <si>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</si>
  <si>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</si>
  <si>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</si>
  <si>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</si>
  <si>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</si>
  <si>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</si>
  <si>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</si>
  <si>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</si>
  <si>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</si>
  <si>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</si>
  <si>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0818　多少開発しづらいが、機能はあるので優先度下げる（A⇒C</t>
    <rPh sb="5" eb="7">
      <t>タショウ</t>
    </rPh>
    <rPh sb="7" eb="9">
      <t>カイハツ</t>
    </rPh>
    <rPh sb="15" eb="17">
      <t>キノウ</t>
    </rPh>
    <rPh sb="22" eb="25">
      <t>ユウセンド</t>
    </rPh>
    <rPh sb="25" eb="26">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</si>
  <si>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</si>
  <si>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</si>
  <si>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</si>
  <si>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</si>
  <si>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</si>
  <si>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</si>
  <si>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</si>
  <si>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</si>
  <si>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</si>
  <si>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</si>
  <si>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</si>
  <si>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</si>
  <si>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</si>
  <si>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</si>
  <si>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</si>
  <si>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</si>
  <si>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</si>
  <si>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</si>
  <si>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</si>
  <si>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</si>
  <si>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</si>
  <si>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</si>
  <si>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</si>
  <si>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</si>
  <si>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</si>
  <si>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</si>
  <si>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</si>
  <si>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</si>
  <si>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</si>
  <si>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</si>
  <si>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</si>
  <si>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</si>
  <si>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</si>
  <si>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</si>
  <si>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</si>
  <si>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</si>
  <si>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</si>
  <si>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</si>
  <si>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</si>
  <si>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</si>
  <si>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</si>
  <si>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</si>
  <si>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</si>
  <si>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</si>
  <si>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</si>
  <si>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</si>
  <si>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</si>
  <si>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</si>
  <si>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</si>
  <si>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</si>
  <si>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</si>
  <si>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</si>
  <si>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</si>
  <si>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</si>
  <si>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</si>
  <si>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</si>
  <si>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</si>
  <si>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</si>
  <si>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</si>
  <si>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</si>
  <si>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</si>
  <si>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</si>
  <si>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</si>
  <si>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</si>
  <si>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</si>
  <si>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</si>
  <si>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</si>
  <si>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</si>
  <si>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</si>
  <si>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</si>
  <si>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</si>
  <si>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</si>
  <si>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</si>
  <si>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</si>
  <si>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</si>
  <si>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</si>
  <si>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</si>
  <si>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</si>
  <si>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</si>
  <si>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</si>
  <si>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</si>
  <si>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</si>
  <si>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</si>
  <si>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</si>
  <si>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</si>
  <si>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</si>
  <si>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</si>
  <si>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</si>
  <si>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</si>
  <si>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0819
tileを利用する。共通のJSPを用意し、画面毎にタイトル、表示内容などをtiles.xmlで設定して切り替える</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</si>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</sst>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84">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Border="1" applyAlignment="1">
      <alignment horizontal="center"/>
    </xf>
    <xf numFmtId="181" fontId="0" fillId="0" borderId="2" xfId="0" applyNumberFormat="1" applyFill="1" applyBorder="1" applyAlignment="1">
      <alignment horizontal="center"/>
    </xf>
    <xf numFmtId="181" fontId="0" fillId="0" borderId="3" xfId="0" applyNumberFormat="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1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47</xdr:row>
      <xdr:rowOff>44824</xdr:rowOff>
    </xdr:from>
    <xdr:to>
      <xdr:col>12</xdr:col>
      <xdr:colOff>728382</xdr:colOff>
      <xdr:row>59</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election activeCell="B7" sqref="B7"/>
    </sheetView>
  </sheetViews>
  <sheetFormatPr defaultRowHeight="13.5"/>
  <cols>
    <col min="2" max="2" width="12.875" customWidth="1"/>
    <col min="3" max="3" width="12.875" style="15" hidden="1" customWidth="1"/>
    <col min="4" max="4" width="17.5" customWidth="1"/>
    <col min="5" max="5" width="22.625" customWidth="1"/>
  </cols>
  <sheetData>
    <row r="2" spans="2:5">
      <c r="B2" s="28" t="s">
        <v>124</v>
      </c>
      <c r="C2" s="56" t="s">
        <v>30</v>
      </c>
      <c r="D2" s="56" t="s">
        <v>370</v>
      </c>
      <c r="E2" s="56" t="s">
        <v>371</v>
      </c>
    </row>
    <row r="3" spans="2:5">
      <c r="B3" s="18">
        <v>3</v>
      </c>
      <c r="C3" s="57">
        <v>10.5</v>
      </c>
      <c r="D3" s="57">
        <v>10.5</v>
      </c>
      <c r="E3" s="57">
        <f>ROUND(D3/6,0)</f>
        <v>2</v>
      </c>
    </row>
    <row r="4" spans="2:5">
      <c r="B4" s="18">
        <v>4</v>
      </c>
      <c r="C4" s="57">
        <v>58</v>
      </c>
      <c r="D4" s="57">
        <v>58</v>
      </c>
      <c r="E4" s="57">
        <f t="shared" ref="E4:E9" si="0">ROUND(D4/6,0)</f>
        <v>10</v>
      </c>
    </row>
    <row r="5" spans="2:5">
      <c r="B5" s="18">
        <v>5</v>
      </c>
      <c r="C5" s="57">
        <v>21</v>
      </c>
      <c r="D5" s="57">
        <v>21</v>
      </c>
      <c r="E5" s="57">
        <f t="shared" si="0"/>
        <v>4</v>
      </c>
    </row>
    <row r="6" spans="2:5">
      <c r="B6" s="18">
        <v>6</v>
      </c>
      <c r="C6" s="57">
        <f>SUM(WBS!O66:AS66)</f>
        <v>20.5</v>
      </c>
      <c r="D6" s="57">
        <f>SUMIF(WBS!$O$10:$EG$10,memo!$B6,WBS!$O$66:$EG$66)</f>
        <v>19.5</v>
      </c>
      <c r="E6" s="57">
        <f t="shared" si="0"/>
        <v>3</v>
      </c>
    </row>
    <row r="7" spans="2:5">
      <c r="B7" s="18">
        <v>7</v>
      </c>
      <c r="C7" s="57">
        <f>SUM(WBS!AS66:BW66)</f>
        <v>70.5</v>
      </c>
      <c r="D7" s="57">
        <f>SUMIF(WBS!$O$10:$EG$10,memo!$B7,WBS!$O$66:$EG$66)</f>
        <v>70.5</v>
      </c>
      <c r="E7" s="57">
        <f t="shared" si="0"/>
        <v>12</v>
      </c>
    </row>
    <row r="8" spans="2:5">
      <c r="B8" s="18">
        <v>8</v>
      </c>
      <c r="C8" s="57">
        <f>SUM(WBS!BX66:EF66)</f>
        <v>54</v>
      </c>
      <c r="D8" s="57">
        <f>SUMIF(WBS!$O$10:$EG$10,memo!$B8,WBS!$O$66:$EG$66)</f>
        <v>43.5</v>
      </c>
      <c r="E8" s="57">
        <f t="shared" si="0"/>
        <v>7</v>
      </c>
    </row>
    <row r="9" spans="2:5">
      <c r="B9" s="18">
        <v>9</v>
      </c>
      <c r="C9" s="57">
        <f>SUM(WBS!BX67:EF67)</f>
        <v>0</v>
      </c>
      <c r="D9" s="57">
        <f>SUMIF(WBS!$O$10:$EG$10,memo!$B9,WBS!$O$66:$EG$66)</f>
        <v>10.5</v>
      </c>
      <c r="E9" s="57">
        <f t="shared" si="0"/>
        <v>2</v>
      </c>
    </row>
    <row r="10" spans="2:5">
      <c r="B10" s="81" t="s">
        <v>125</v>
      </c>
      <c r="C10" s="58">
        <f>SUM(C3:C8)</f>
        <v>234.5</v>
      </c>
      <c r="D10" s="58">
        <f>SUM(D3:D8)</f>
        <v>223</v>
      </c>
      <c r="E10" s="57">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H94"/>
  <sheetViews>
    <sheetView showGridLines="0" tabSelected="1" topLeftCell="A5" zoomScale="70" zoomScaleNormal="70" workbookViewId="0">
      <pane xSplit="14" ySplit="8" topLeftCell="CY13" activePane="bottomRight" state="frozen"/>
      <selection activeCell="A5" sqref="A5"/>
      <selection pane="topRight" activeCell="O5" sqref="O5"/>
      <selection pane="bottomLeft" activeCell="A13" sqref="A13"/>
      <selection pane="bottomRight" activeCell="DD32" sqref="DD32"/>
    </sheetView>
  </sheetViews>
  <sheetFormatPr defaultRowHeight="13.5"/>
  <cols>
    <col min="1" max="1" width="2.25" customWidth="1"/>
    <col min="2" max="3" width="2.375" style="8" customWidth="1"/>
    <col min="4" max="4" width="23.5" bestFit="1" customWidth="1"/>
    <col min="5" max="5" width="23.375" customWidth="1"/>
    <col min="6" max="6" width="14.125"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137" width="7.375" style="8" bestFit="1" customWidth="1"/>
    <col min="138" max="138" width="3.375" bestFit="1" customWidth="1"/>
  </cols>
  <sheetData>
    <row r="1" spans="2:13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9" t="s">
        <v>29</v>
      </c>
    </row>
    <row r="2" spans="2:13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9" t="s">
        <v>29</v>
      </c>
    </row>
    <row r="3" spans="2:13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9" t="s">
        <v>29</v>
      </c>
    </row>
    <row r="4" spans="2:13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9" t="s">
        <v>29</v>
      </c>
    </row>
    <row r="5" spans="2:13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9" t="s">
        <v>29</v>
      </c>
    </row>
    <row r="6" spans="2:13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9" t="s">
        <v>29</v>
      </c>
    </row>
    <row r="7" spans="2:138" s="39" customFormat="1">
      <c r="B7" s="38"/>
      <c r="D7" s="38" t="s">
        <v>159</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9" t="s">
        <v>29</v>
      </c>
    </row>
    <row r="8" spans="2:13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9" t="s">
        <v>29</v>
      </c>
    </row>
    <row r="9" spans="2:13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t="s">
        <v>29</v>
      </c>
    </row>
    <row r="10" spans="2:13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t="s">
        <v>143</v>
      </c>
      <c r="EH10" t="s">
        <v>29</v>
      </c>
    </row>
    <row r="11" spans="2:13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t="s">
        <v>29</v>
      </c>
    </row>
    <row r="12" spans="2:138" ht="28.5" customHeight="1">
      <c r="B12" s="82" t="s">
        <v>0</v>
      </c>
      <c r="C12" s="83"/>
      <c r="D12" s="34" t="s">
        <v>28</v>
      </c>
      <c r="E12" s="35"/>
      <c r="F12" s="35"/>
      <c r="G12" s="36"/>
      <c r="H12" s="36" t="s">
        <v>174</v>
      </c>
      <c r="I12" s="32" t="s">
        <v>163</v>
      </c>
      <c r="J12" s="32" t="s">
        <v>135</v>
      </c>
      <c r="K12" s="32" t="s">
        <v>142</v>
      </c>
      <c r="L12" s="32" t="s">
        <v>134</v>
      </c>
      <c r="M12" s="46" t="s">
        <v>162</v>
      </c>
      <c r="O12" s="10" t="str">
        <f t="shared" ref="O12:BF12" si="52">TEXT(O11,"aaa")</f>
        <v>金</v>
      </c>
      <c r="P12" s="10" t="str">
        <f t="shared" si="52"/>
        <v>土</v>
      </c>
      <c r="Q12" s="10" t="str">
        <f t="shared" si="52"/>
        <v>日</v>
      </c>
      <c r="R12" s="10" t="str">
        <f t="shared" si="52"/>
        <v>月</v>
      </c>
      <c r="S12" s="10" t="str">
        <f t="shared" si="52"/>
        <v>火</v>
      </c>
      <c r="T12" s="10" t="str">
        <f t="shared" si="52"/>
        <v>水</v>
      </c>
      <c r="U12" s="10" t="str">
        <f t="shared" si="52"/>
        <v>木</v>
      </c>
      <c r="V12" s="10" t="str">
        <f t="shared" si="52"/>
        <v>金</v>
      </c>
      <c r="W12" s="10" t="str">
        <f t="shared" si="52"/>
        <v>土</v>
      </c>
      <c r="X12" s="10" t="str">
        <f t="shared" si="52"/>
        <v>日</v>
      </c>
      <c r="Y12" s="10" t="str">
        <f t="shared" si="52"/>
        <v>月</v>
      </c>
      <c r="Z12" s="10" t="str">
        <f t="shared" si="52"/>
        <v>火</v>
      </c>
      <c r="AA12" s="10" t="str">
        <f t="shared" si="52"/>
        <v>水</v>
      </c>
      <c r="AB12" s="10" t="str">
        <f t="shared" si="52"/>
        <v>木</v>
      </c>
      <c r="AC12" s="10" t="str">
        <f t="shared" si="52"/>
        <v>金</v>
      </c>
      <c r="AD12" s="10" t="str">
        <f t="shared" si="52"/>
        <v>土</v>
      </c>
      <c r="AE12" s="10" t="str">
        <f t="shared" si="52"/>
        <v>日</v>
      </c>
      <c r="AF12" s="10" t="str">
        <f t="shared" si="52"/>
        <v>月</v>
      </c>
      <c r="AG12" s="10" t="str">
        <f t="shared" si="52"/>
        <v>火</v>
      </c>
      <c r="AH12" s="10" t="str">
        <f t="shared" si="52"/>
        <v>水</v>
      </c>
      <c r="AI12" s="10" t="str">
        <f t="shared" si="52"/>
        <v>木</v>
      </c>
      <c r="AJ12" s="10" t="str">
        <f t="shared" si="52"/>
        <v>金</v>
      </c>
      <c r="AK12" s="10" t="str">
        <f t="shared" si="52"/>
        <v>土</v>
      </c>
      <c r="AL12" s="10" t="str">
        <f t="shared" si="52"/>
        <v>日</v>
      </c>
      <c r="AM12" s="10" t="str">
        <f t="shared" si="52"/>
        <v>月</v>
      </c>
      <c r="AN12" s="10" t="str">
        <f t="shared" si="52"/>
        <v>火</v>
      </c>
      <c r="AO12" s="10" t="str">
        <f t="shared" si="52"/>
        <v>水</v>
      </c>
      <c r="AP12" s="10" t="str">
        <f t="shared" si="52"/>
        <v>木</v>
      </c>
      <c r="AQ12" s="10" t="str">
        <f t="shared" si="52"/>
        <v>金</v>
      </c>
      <c r="AR12" s="10" t="str">
        <f t="shared" si="52"/>
        <v>土</v>
      </c>
      <c r="AS12" s="10" t="str">
        <f t="shared" si="52"/>
        <v>日</v>
      </c>
      <c r="AT12" s="10" t="str">
        <f t="shared" si="52"/>
        <v>月</v>
      </c>
      <c r="AU12" s="10" t="str">
        <f t="shared" si="52"/>
        <v>火</v>
      </c>
      <c r="AV12" s="10" t="str">
        <f t="shared" si="52"/>
        <v>水</v>
      </c>
      <c r="AW12" s="10" t="str">
        <f t="shared" si="52"/>
        <v>木</v>
      </c>
      <c r="AX12" s="10" t="str">
        <f t="shared" si="52"/>
        <v>金</v>
      </c>
      <c r="AY12" s="10" t="str">
        <f t="shared" si="52"/>
        <v>土</v>
      </c>
      <c r="AZ12" s="10" t="str">
        <f t="shared" si="52"/>
        <v>日</v>
      </c>
      <c r="BA12" s="10" t="str">
        <f t="shared" si="52"/>
        <v>月</v>
      </c>
      <c r="BB12" s="10" t="str">
        <f t="shared" si="52"/>
        <v>火</v>
      </c>
      <c r="BC12" s="10" t="str">
        <f t="shared" si="52"/>
        <v>水</v>
      </c>
      <c r="BD12" s="10" t="str">
        <f t="shared" si="52"/>
        <v>木</v>
      </c>
      <c r="BE12" s="10" t="str">
        <f t="shared" si="52"/>
        <v>金</v>
      </c>
      <c r="BF12" s="10" t="str">
        <f t="shared" si="52"/>
        <v>土</v>
      </c>
      <c r="BG12" s="10" t="str">
        <f t="shared" ref="BG12:DB12" si="53">TEXT(BG11,"aaa")</f>
        <v>日</v>
      </c>
      <c r="BH12" s="10" t="str">
        <f t="shared" si="53"/>
        <v>月</v>
      </c>
      <c r="BI12" s="10" t="str">
        <f t="shared" si="53"/>
        <v>火</v>
      </c>
      <c r="BJ12" s="10" t="str">
        <f t="shared" si="53"/>
        <v>水</v>
      </c>
      <c r="BK12" s="10" t="str">
        <f t="shared" si="53"/>
        <v>木</v>
      </c>
      <c r="BL12" s="10" t="str">
        <f t="shared" si="53"/>
        <v>金</v>
      </c>
      <c r="BM12" s="10" t="str">
        <f t="shared" si="53"/>
        <v>土</v>
      </c>
      <c r="BN12" s="10" t="str">
        <f t="shared" si="53"/>
        <v>日</v>
      </c>
      <c r="BO12" s="10" t="str">
        <f t="shared" si="53"/>
        <v>月</v>
      </c>
      <c r="BP12" s="10" t="str">
        <f t="shared" si="53"/>
        <v>火</v>
      </c>
      <c r="BQ12" s="10" t="str">
        <f t="shared" si="53"/>
        <v>水</v>
      </c>
      <c r="BR12" s="10" t="str">
        <f t="shared" si="53"/>
        <v>木</v>
      </c>
      <c r="BS12" s="10" t="str">
        <f t="shared" si="53"/>
        <v>金</v>
      </c>
      <c r="BT12" s="10" t="str">
        <f t="shared" si="53"/>
        <v>土</v>
      </c>
      <c r="BU12" s="10" t="str">
        <f t="shared" si="53"/>
        <v>日</v>
      </c>
      <c r="BV12" s="10" t="str">
        <f t="shared" si="53"/>
        <v>月</v>
      </c>
      <c r="BW12" s="10" t="str">
        <f t="shared" si="53"/>
        <v>火</v>
      </c>
      <c r="BX12" s="10" t="str">
        <f t="shared" si="53"/>
        <v>水</v>
      </c>
      <c r="BY12" s="10" t="str">
        <f t="shared" si="53"/>
        <v>木</v>
      </c>
      <c r="BZ12" s="10" t="str">
        <f t="shared" si="53"/>
        <v>金</v>
      </c>
      <c r="CA12" s="10" t="str">
        <f t="shared" si="53"/>
        <v>土</v>
      </c>
      <c r="CB12" s="10" t="str">
        <f t="shared" si="53"/>
        <v>日</v>
      </c>
      <c r="CC12" s="10" t="str">
        <f t="shared" si="53"/>
        <v>月</v>
      </c>
      <c r="CD12" s="10" t="str">
        <f t="shared" si="53"/>
        <v>火</v>
      </c>
      <c r="CE12" s="10" t="str">
        <f t="shared" si="53"/>
        <v>水</v>
      </c>
      <c r="CF12" s="10" t="str">
        <f t="shared" si="53"/>
        <v>木</v>
      </c>
      <c r="CG12" s="10" t="str">
        <f t="shared" si="53"/>
        <v>金</v>
      </c>
      <c r="CH12" s="10" t="str">
        <f t="shared" si="53"/>
        <v>土</v>
      </c>
      <c r="CI12" s="10" t="str">
        <f t="shared" si="53"/>
        <v>日</v>
      </c>
      <c r="CJ12" s="10" t="str">
        <f t="shared" si="53"/>
        <v>月</v>
      </c>
      <c r="CK12" s="10" t="str">
        <f t="shared" si="53"/>
        <v>火</v>
      </c>
      <c r="CL12" s="10" t="str">
        <f t="shared" si="53"/>
        <v>水</v>
      </c>
      <c r="CM12" s="10" t="str">
        <f t="shared" si="53"/>
        <v>木</v>
      </c>
      <c r="CN12" s="10" t="str">
        <f t="shared" si="53"/>
        <v>金</v>
      </c>
      <c r="CO12" s="10" t="str">
        <f t="shared" si="53"/>
        <v>土</v>
      </c>
      <c r="CP12" s="10" t="str">
        <f t="shared" si="53"/>
        <v>日</v>
      </c>
      <c r="CQ12" s="10" t="str">
        <f t="shared" si="53"/>
        <v>月</v>
      </c>
      <c r="CR12" s="10" t="str">
        <f t="shared" si="53"/>
        <v>火</v>
      </c>
      <c r="CS12" s="10" t="str">
        <f t="shared" si="53"/>
        <v>水</v>
      </c>
      <c r="CT12" s="10" t="str">
        <f t="shared" si="53"/>
        <v>木</v>
      </c>
      <c r="CU12" s="10" t="str">
        <f t="shared" si="53"/>
        <v>金</v>
      </c>
      <c r="CV12" s="10" t="str">
        <f t="shared" si="53"/>
        <v>土</v>
      </c>
      <c r="CW12" s="10" t="str">
        <f t="shared" si="53"/>
        <v>日</v>
      </c>
      <c r="CX12" s="10" t="str">
        <f t="shared" si="53"/>
        <v>月</v>
      </c>
      <c r="CY12" s="10" t="str">
        <f t="shared" si="53"/>
        <v>火</v>
      </c>
      <c r="CZ12" s="10" t="str">
        <f t="shared" si="53"/>
        <v>水</v>
      </c>
      <c r="DA12" s="10" t="str">
        <f t="shared" si="53"/>
        <v>木</v>
      </c>
      <c r="DB12" s="10" t="str">
        <f t="shared" si="53"/>
        <v>金</v>
      </c>
      <c r="DC12" s="10" t="str">
        <f t="shared" ref="DC12:DF12" si="54">TEXT(DC11,"aaa")</f>
        <v>土</v>
      </c>
      <c r="DD12" s="10" t="str">
        <f t="shared" si="54"/>
        <v>日</v>
      </c>
      <c r="DE12" s="10" t="str">
        <f t="shared" si="54"/>
        <v>月</v>
      </c>
      <c r="DF12" s="10" t="str">
        <f t="shared" si="54"/>
        <v>火</v>
      </c>
      <c r="DG12" s="10" t="str">
        <f t="shared" ref="DG12:EB12" si="55">TEXT(DG11,"aaa")</f>
        <v>水</v>
      </c>
      <c r="DH12" s="10" t="str">
        <f t="shared" si="55"/>
        <v>木</v>
      </c>
      <c r="DI12" s="10" t="str">
        <f t="shared" si="55"/>
        <v>金</v>
      </c>
      <c r="DJ12" s="10" t="str">
        <f t="shared" si="55"/>
        <v>土</v>
      </c>
      <c r="DK12" s="10" t="str">
        <f t="shared" si="55"/>
        <v>日</v>
      </c>
      <c r="DL12" s="10" t="str">
        <f t="shared" si="55"/>
        <v>月</v>
      </c>
      <c r="DM12" s="10" t="str">
        <f t="shared" si="55"/>
        <v>火</v>
      </c>
      <c r="DN12" s="10" t="str">
        <f t="shared" si="55"/>
        <v>水</v>
      </c>
      <c r="DO12" s="10" t="str">
        <f t="shared" si="55"/>
        <v>木</v>
      </c>
      <c r="DP12" s="10" t="str">
        <f t="shared" si="55"/>
        <v>金</v>
      </c>
      <c r="DQ12" s="10" t="str">
        <f t="shared" si="55"/>
        <v>土</v>
      </c>
      <c r="DR12" s="10" t="str">
        <f t="shared" si="55"/>
        <v>日</v>
      </c>
      <c r="DS12" s="10" t="str">
        <f t="shared" si="55"/>
        <v>月</v>
      </c>
      <c r="DT12" s="10" t="str">
        <f t="shared" si="55"/>
        <v>火</v>
      </c>
      <c r="DU12" s="10" t="str">
        <f t="shared" si="55"/>
        <v>水</v>
      </c>
      <c r="DV12" s="10" t="str">
        <f t="shared" si="55"/>
        <v>木</v>
      </c>
      <c r="DW12" s="10" t="str">
        <f t="shared" si="55"/>
        <v>金</v>
      </c>
      <c r="DX12" s="10" t="str">
        <f t="shared" si="55"/>
        <v>土</v>
      </c>
      <c r="DY12" s="10" t="str">
        <f t="shared" si="55"/>
        <v>日</v>
      </c>
      <c r="DZ12" s="10" t="str">
        <f t="shared" si="55"/>
        <v>月</v>
      </c>
      <c r="EA12" s="10" t="str">
        <f t="shared" si="55"/>
        <v>火</v>
      </c>
      <c r="EB12" s="10" t="str">
        <f t="shared" si="55"/>
        <v>水</v>
      </c>
      <c r="EC12" s="10" t="str">
        <f t="shared" ref="EC12:EF12" si="56">TEXT(EC11,"aaa")</f>
        <v>木</v>
      </c>
      <c r="ED12" s="10" t="str">
        <f t="shared" si="56"/>
        <v>金</v>
      </c>
      <c r="EE12" s="10" t="str">
        <f t="shared" si="56"/>
        <v>土</v>
      </c>
      <c r="EF12" s="10" t="str">
        <f t="shared" si="56"/>
        <v>日</v>
      </c>
      <c r="EG12" s="10" t="str">
        <f t="shared" ref="EG12" si="57">TEXT(EG11,"aaa")</f>
        <v>月</v>
      </c>
      <c r="EH12" t="s">
        <v>29</v>
      </c>
    </row>
    <row r="13" spans="2:138">
      <c r="B13" s="30">
        <v>1</v>
      </c>
      <c r="C13" s="30">
        <v>1</v>
      </c>
      <c r="D13" s="42" t="s">
        <v>150</v>
      </c>
      <c r="E13" s="40" t="s">
        <v>128</v>
      </c>
      <c r="F13" s="40" t="s">
        <v>126</v>
      </c>
      <c r="G13" s="40"/>
      <c r="H13" s="41" t="s">
        <v>175</v>
      </c>
      <c r="I13" s="50" t="s">
        <v>167</v>
      </c>
      <c r="J13" s="50" t="s">
        <v>165</v>
      </c>
      <c r="K13" s="40" t="s">
        <v>188</v>
      </c>
      <c r="L13" s="40"/>
      <c r="M13" s="48">
        <f t="shared" ref="M13:M44" si="58">SUM(O13:EF13)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t="s">
        <v>29</v>
      </c>
    </row>
    <row r="14" spans="2:138">
      <c r="B14" s="30"/>
      <c r="C14" s="30"/>
      <c r="D14" s="42" t="s">
        <v>161</v>
      </c>
      <c r="E14" s="40"/>
      <c r="F14" s="40" t="s">
        <v>123</v>
      </c>
      <c r="G14" s="40"/>
      <c r="H14" s="41" t="s">
        <v>175</v>
      </c>
      <c r="I14" s="50" t="s">
        <v>167</v>
      </c>
      <c r="J14" s="50" t="s">
        <v>165</v>
      </c>
      <c r="K14" s="40" t="s">
        <v>188</v>
      </c>
      <c r="L14" s="40"/>
      <c r="M14" s="48">
        <f t="shared" si="58"/>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t="s">
        <v>29</v>
      </c>
    </row>
    <row r="15" spans="2:138">
      <c r="B15" s="30"/>
      <c r="C15" s="30"/>
      <c r="D15" s="42"/>
      <c r="E15" s="40"/>
      <c r="F15" s="40"/>
      <c r="G15" s="40"/>
      <c r="H15" s="41"/>
      <c r="I15" s="50" t="s">
        <v>167</v>
      </c>
      <c r="J15" s="50"/>
      <c r="K15" s="40"/>
      <c r="L15" s="40"/>
      <c r="M15" s="48">
        <f t="shared" si="58"/>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t="s">
        <v>29</v>
      </c>
    </row>
    <row r="16" spans="2:138">
      <c r="B16" s="30"/>
      <c r="C16" s="30"/>
      <c r="D16" s="42"/>
      <c r="E16" s="40"/>
      <c r="F16" s="40"/>
      <c r="G16" s="40"/>
      <c r="H16" s="41"/>
      <c r="I16" s="50"/>
      <c r="J16" s="50"/>
      <c r="K16" s="52"/>
      <c r="L16" s="40"/>
      <c r="M16" s="48">
        <f t="shared" si="58"/>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t="s">
        <v>29</v>
      </c>
    </row>
    <row r="17" spans="2:138">
      <c r="B17" s="30"/>
      <c r="C17" s="30"/>
      <c r="D17" s="42"/>
      <c r="E17" s="40"/>
      <c r="F17" s="40" t="s">
        <v>151</v>
      </c>
      <c r="G17" s="78">
        <v>5</v>
      </c>
      <c r="H17" s="41" t="s">
        <v>175</v>
      </c>
      <c r="I17" s="79" t="str">
        <f>VLOOKUP($G17,課題整理_0609!$B$8:$M$38,7,FALSE)</f>
        <v>～6月4週目</v>
      </c>
      <c r="J17" s="79" t="str">
        <f>VLOOKUP($G17,課題整理_0609!$B$8:$M$38,5,FALSE)</f>
        <v>完了</v>
      </c>
      <c r="K17" s="51" t="s">
        <v>160</v>
      </c>
      <c r="L17" s="40"/>
      <c r="M17" s="48">
        <f t="shared" si="58"/>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t="s">
        <v>29</v>
      </c>
    </row>
    <row r="18" spans="2:138">
      <c r="B18" s="30"/>
      <c r="C18" s="30"/>
      <c r="D18" s="42"/>
      <c r="E18" s="40"/>
      <c r="F18" s="40"/>
      <c r="G18" s="78">
        <v>6</v>
      </c>
      <c r="H18" s="41" t="s">
        <v>175</v>
      </c>
      <c r="I18" s="79" t="str">
        <f>VLOOKUP($G18,課題整理_0609!$B$8:$M$38,7,FALSE)</f>
        <v>～6月4週目</v>
      </c>
      <c r="J18" s="79" t="str">
        <f>VLOOKUP($G18,課題整理_0609!$B$8:$M$38,5,FALSE)</f>
        <v>完了</v>
      </c>
      <c r="K18" s="51" t="s">
        <v>160</v>
      </c>
      <c r="L18" s="40"/>
      <c r="M18" s="48">
        <f t="shared" si="58"/>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t="s">
        <v>29</v>
      </c>
    </row>
    <row r="19" spans="2:138">
      <c r="B19" s="30"/>
      <c r="C19" s="30"/>
      <c r="D19" s="42"/>
      <c r="E19" s="40"/>
      <c r="F19" s="40"/>
      <c r="G19" s="78">
        <v>11</v>
      </c>
      <c r="H19" s="41" t="s">
        <v>175</v>
      </c>
      <c r="I19" s="79" t="str">
        <f>VLOOKUP($G19,課題整理_0609!$B$8:$M$38,7,FALSE)</f>
        <v>～6月4週目</v>
      </c>
      <c r="J19" s="79" t="str">
        <f>VLOOKUP($G19,課題整理_0609!$B$8:$M$38,5,FALSE)</f>
        <v>完了</v>
      </c>
      <c r="K19" s="51" t="s">
        <v>160</v>
      </c>
      <c r="L19" s="40"/>
      <c r="M19" s="48">
        <f t="shared" si="58"/>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t="s">
        <v>29</v>
      </c>
    </row>
    <row r="20" spans="2:138">
      <c r="B20" s="30"/>
      <c r="C20" s="30"/>
      <c r="D20" s="42"/>
      <c r="E20" s="40"/>
      <c r="F20" s="40"/>
      <c r="G20" s="78">
        <v>18</v>
      </c>
      <c r="H20" s="41" t="s">
        <v>184</v>
      </c>
      <c r="I20" s="79" t="str">
        <f>VLOOKUP($G20,課題整理_0609!$B$8:$M$38,7,FALSE)</f>
        <v>～6月4週目</v>
      </c>
      <c r="J20" s="79" t="str">
        <f>VLOOKUP($G20,課題整理_0609!$B$8:$M$38,5,FALSE)</f>
        <v>完了</v>
      </c>
      <c r="K20" s="51" t="s">
        <v>160</v>
      </c>
      <c r="L20" s="40"/>
      <c r="M20" s="48">
        <f t="shared" si="58"/>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t="s">
        <v>29</v>
      </c>
    </row>
    <row r="21" spans="2:138">
      <c r="B21" s="30"/>
      <c r="C21" s="30"/>
      <c r="D21" s="42"/>
      <c r="E21" s="40"/>
      <c r="F21" s="40"/>
      <c r="G21" s="78">
        <v>20</v>
      </c>
      <c r="H21" s="41" t="s">
        <v>175</v>
      </c>
      <c r="I21" s="79" t="str">
        <f>VLOOKUP($G21,課題整理_0609!$B$8:$M$38,7,FALSE)</f>
        <v>～6月4週目</v>
      </c>
      <c r="J21" s="79" t="str">
        <f>VLOOKUP($G21,課題整理_0609!$B$8:$M$38,5,FALSE)</f>
        <v>完了</v>
      </c>
      <c r="K21" s="51" t="s">
        <v>160</v>
      </c>
      <c r="L21" s="40"/>
      <c r="M21" s="48">
        <f t="shared" si="58"/>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t="s">
        <v>29</v>
      </c>
    </row>
    <row r="22" spans="2:138">
      <c r="B22" s="30"/>
      <c r="C22" s="30"/>
      <c r="D22" s="42"/>
      <c r="E22" s="40"/>
      <c r="F22" s="40"/>
      <c r="G22" s="78">
        <v>21</v>
      </c>
      <c r="H22" s="41" t="s">
        <v>175</v>
      </c>
      <c r="I22" s="79" t="str">
        <f>VLOOKUP($G22,課題整理_0609!$B$8:$M$38,7,FALSE)</f>
        <v>未定</v>
      </c>
      <c r="J22" s="79" t="str">
        <f>VLOOKUP($G22,課題整理_0609!$B$8:$M$38,5,FALSE)</f>
        <v>保留</v>
      </c>
      <c r="K22" s="51" t="s">
        <v>160</v>
      </c>
      <c r="L22" s="40" t="s">
        <v>164</v>
      </c>
      <c r="M22" s="48">
        <f t="shared" si="58"/>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t="s">
        <v>29</v>
      </c>
    </row>
    <row r="23" spans="2:138">
      <c r="B23" s="30"/>
      <c r="C23" s="30"/>
      <c r="D23" s="42"/>
      <c r="E23" s="40"/>
      <c r="F23" s="40"/>
      <c r="G23" s="78">
        <v>23</v>
      </c>
      <c r="H23" s="41" t="s">
        <v>183</v>
      </c>
      <c r="I23" s="79" t="str">
        <f>VLOOKUP($G23,課題整理_0609!$B$8:$M$38,7,FALSE)</f>
        <v>～6月4週目</v>
      </c>
      <c r="J23" s="79" t="str">
        <f>VLOOKUP($G23,課題整理_0609!$B$8:$M$38,5,FALSE)</f>
        <v>完了</v>
      </c>
      <c r="K23" s="51" t="s">
        <v>160</v>
      </c>
      <c r="L23" s="40"/>
      <c r="M23" s="48">
        <f t="shared" si="58"/>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t="s">
        <v>29</v>
      </c>
    </row>
    <row r="24" spans="2:138">
      <c r="B24" s="30"/>
      <c r="C24" s="30"/>
      <c r="D24" s="42"/>
      <c r="E24" s="40"/>
      <c r="F24" s="40"/>
      <c r="G24" s="78">
        <v>24</v>
      </c>
      <c r="H24" s="41" t="s">
        <v>183</v>
      </c>
      <c r="I24" s="79" t="str">
        <f>VLOOKUP($G24,課題整理_0609!$B$8:$M$38,7,FALSE)</f>
        <v>～9月4週目</v>
      </c>
      <c r="J24" s="79" t="str">
        <f>VLOOKUP($G24,課題整理_0609!$B$8:$M$38,5,FALSE)</f>
        <v>未着手</v>
      </c>
      <c r="K24" s="51" t="s">
        <v>160</v>
      </c>
      <c r="L24" s="40"/>
      <c r="M24" s="48">
        <f t="shared" si="58"/>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t="s">
        <v>29</v>
      </c>
    </row>
    <row r="25" spans="2:138">
      <c r="B25" s="30"/>
      <c r="C25" s="30"/>
      <c r="D25" s="42"/>
      <c r="E25" s="40"/>
      <c r="F25" s="40"/>
      <c r="G25" s="40"/>
      <c r="H25" s="41"/>
      <c r="I25" s="50"/>
      <c r="J25" s="50"/>
      <c r="K25" s="51"/>
      <c r="L25" s="40"/>
      <c r="M25" s="48">
        <f t="shared" si="58"/>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t="s">
        <v>29</v>
      </c>
    </row>
    <row r="26" spans="2:138">
      <c r="B26" s="30"/>
      <c r="C26" s="30"/>
      <c r="D26" s="42"/>
      <c r="E26" s="40"/>
      <c r="F26" s="40"/>
      <c r="G26" s="40"/>
      <c r="H26" s="41"/>
      <c r="I26" s="50"/>
      <c r="J26" s="50"/>
      <c r="K26" s="40"/>
      <c r="L26" s="40"/>
      <c r="M26" s="48">
        <f t="shared" si="58"/>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t="s">
        <v>29</v>
      </c>
    </row>
    <row r="27" spans="2:138">
      <c r="B27" s="30"/>
      <c r="C27" s="30">
        <v>2</v>
      </c>
      <c r="D27" s="42"/>
      <c r="E27" s="40" t="s">
        <v>129</v>
      </c>
      <c r="F27" s="40" t="s">
        <v>136</v>
      </c>
      <c r="G27" s="40"/>
      <c r="H27" s="41" t="s">
        <v>175</v>
      </c>
      <c r="I27" s="41" t="s">
        <v>166</v>
      </c>
      <c r="J27" s="41" t="s">
        <v>156</v>
      </c>
      <c r="K27" s="40"/>
      <c r="L27" s="40"/>
      <c r="M27" s="48">
        <f t="shared" si="58"/>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t="s">
        <v>29</v>
      </c>
    </row>
    <row r="28" spans="2:138">
      <c r="B28" s="30"/>
      <c r="C28" s="30"/>
      <c r="D28" s="42"/>
      <c r="E28" s="40"/>
      <c r="F28" s="40" t="s">
        <v>151</v>
      </c>
      <c r="G28" s="78">
        <v>2</v>
      </c>
      <c r="H28" s="41" t="s">
        <v>175</v>
      </c>
      <c r="I28" s="79" t="str">
        <f>VLOOKUP($G28,課題整理_0609!$B$8:$M$38,7,FALSE)</f>
        <v>～9月3週目</v>
      </c>
      <c r="J28" s="79" t="str">
        <f>VLOOKUP($G28,課題整理_0609!$B$8:$M$38,5,FALSE)</f>
        <v>未着手</v>
      </c>
      <c r="K28" s="52" t="s">
        <v>160</v>
      </c>
      <c r="L28" s="40"/>
      <c r="M28" s="48">
        <f t="shared" si="58"/>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t="s">
        <v>29</v>
      </c>
    </row>
    <row r="29" spans="2:138">
      <c r="B29" s="30"/>
      <c r="C29" s="30"/>
      <c r="D29" s="42"/>
      <c r="E29" s="40"/>
      <c r="F29" s="40"/>
      <c r="G29" s="78">
        <v>7</v>
      </c>
      <c r="H29" s="41" t="s">
        <v>175</v>
      </c>
      <c r="I29" s="79" t="str">
        <f>VLOOKUP($G29,課題整理_0609!$B$8:$M$38,7,FALSE)</f>
        <v>～9月3週目</v>
      </c>
      <c r="J29" s="79" t="str">
        <f>VLOOKUP($G29,課題整理_0609!$B$8:$M$38,5,FALSE)</f>
        <v>対応中</v>
      </c>
      <c r="K29" s="52" t="s">
        <v>160</v>
      </c>
      <c r="L29" s="40"/>
      <c r="M29" s="48">
        <f t="shared" si="58"/>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t="s">
        <v>29</v>
      </c>
    </row>
    <row r="30" spans="2:138">
      <c r="B30" s="30"/>
      <c r="C30" s="30"/>
      <c r="D30" s="42"/>
      <c r="E30" s="40"/>
      <c r="F30" s="40"/>
      <c r="G30" s="78">
        <v>8</v>
      </c>
      <c r="H30" s="41" t="s">
        <v>175</v>
      </c>
      <c r="I30" s="79" t="str">
        <f>VLOOKUP($G30,課題整理_0609!$B$8:$M$38,7,FALSE)</f>
        <v>～7月3週目</v>
      </c>
      <c r="J30" s="79" t="str">
        <f>VLOOKUP($G30,課題整理_0609!$B$8:$M$38,5,FALSE)</f>
        <v>完了</v>
      </c>
      <c r="K30" s="52" t="s">
        <v>160</v>
      </c>
      <c r="L30" s="40"/>
      <c r="M30" s="48">
        <f t="shared" si="58"/>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t="s">
        <v>29</v>
      </c>
    </row>
    <row r="31" spans="2:138">
      <c r="B31" s="30"/>
      <c r="C31" s="30"/>
      <c r="D31" s="42"/>
      <c r="E31" s="40"/>
      <c r="F31" s="40"/>
      <c r="G31" s="78">
        <v>12</v>
      </c>
      <c r="H31" s="41" t="s">
        <v>175</v>
      </c>
      <c r="I31" s="79" t="str">
        <f>VLOOKUP($G31,課題整理_0609!$B$8:$M$38,7,FALSE)</f>
        <v>～9月2週目</v>
      </c>
      <c r="J31" s="79" t="str">
        <f>VLOOKUP($G31,課題整理_0609!$B$8:$M$38,5,FALSE)</f>
        <v>対応中</v>
      </c>
      <c r="K31" s="52" t="s">
        <v>160</v>
      </c>
      <c r="L31" s="40"/>
      <c r="M31" s="48">
        <f t="shared" si="58"/>
        <v>21</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t="s">
        <v>29</v>
      </c>
    </row>
    <row r="32" spans="2:138">
      <c r="B32" s="30"/>
      <c r="C32" s="30"/>
      <c r="D32" s="42"/>
      <c r="E32" s="40"/>
      <c r="F32" s="40"/>
      <c r="G32" s="78">
        <v>13</v>
      </c>
      <c r="H32" s="41" t="s">
        <v>175</v>
      </c>
      <c r="I32" s="79" t="str">
        <f>VLOOKUP($G32,課題整理_0609!$B$8:$M$38,7,FALSE)</f>
        <v>～7月3週目</v>
      </c>
      <c r="J32" s="79" t="str">
        <f>VLOOKUP($G32,課題整理_0609!$B$8:$M$38,5,FALSE)</f>
        <v>完了</v>
      </c>
      <c r="K32" s="52" t="s">
        <v>160</v>
      </c>
      <c r="L32" s="40"/>
      <c r="M32" s="48">
        <f t="shared" si="58"/>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t="s">
        <v>29</v>
      </c>
    </row>
    <row r="33" spans="2:138">
      <c r="B33" s="30"/>
      <c r="C33" s="30"/>
      <c r="D33" s="42"/>
      <c r="E33" s="40"/>
      <c r="F33" s="40"/>
      <c r="G33" s="78">
        <v>14</v>
      </c>
      <c r="H33" s="41" t="s">
        <v>175</v>
      </c>
      <c r="I33" s="79" t="str">
        <f>VLOOKUP($G33,課題整理_0609!$B$8:$M$38,7,FALSE)</f>
        <v>～7月4週目</v>
      </c>
      <c r="J33" s="79" t="str">
        <f>VLOOKUP($G33,課題整理_0609!$B$8:$M$38,5,FALSE)</f>
        <v>完了</v>
      </c>
      <c r="K33" s="52" t="s">
        <v>160</v>
      </c>
      <c r="L33" s="40"/>
      <c r="M33" s="48">
        <f t="shared" si="58"/>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t="s">
        <v>29</v>
      </c>
    </row>
    <row r="34" spans="2:138">
      <c r="B34" s="30"/>
      <c r="C34" s="30"/>
      <c r="D34" s="42"/>
      <c r="E34" s="40"/>
      <c r="F34" s="40"/>
      <c r="G34" s="78">
        <v>15</v>
      </c>
      <c r="H34" s="41" t="s">
        <v>175</v>
      </c>
      <c r="I34" s="79" t="str">
        <f>VLOOKUP($G34,課題整理_0609!$B$8:$M$38,7,FALSE)</f>
        <v>～7月1週目（余裕があれば）</v>
      </c>
      <c r="J34" s="79" t="str">
        <f>VLOOKUP($G34,課題整理_0609!$B$8:$M$38,5,FALSE)</f>
        <v>完了</v>
      </c>
      <c r="K34" s="52" t="s">
        <v>160</v>
      </c>
      <c r="L34" s="40"/>
      <c r="M34" s="48">
        <f t="shared" si="58"/>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t="s">
        <v>29</v>
      </c>
    </row>
    <row r="35" spans="2:138">
      <c r="B35" s="30"/>
      <c r="C35" s="30"/>
      <c r="D35" s="42"/>
      <c r="E35" s="40"/>
      <c r="F35" s="40"/>
      <c r="G35" s="78">
        <v>16</v>
      </c>
      <c r="H35" s="41" t="s">
        <v>175</v>
      </c>
      <c r="I35" s="79" t="str">
        <f>VLOOKUP($G35,課題整理_0609!$B$8:$M$38,7,FALSE)</f>
        <v>～7月4週目</v>
      </c>
      <c r="J35" s="79" t="str">
        <f>VLOOKUP($G35,課題整理_0609!$B$8:$M$38,5,FALSE)</f>
        <v>完了</v>
      </c>
      <c r="K35" s="52" t="s">
        <v>160</v>
      </c>
      <c r="L35" s="40"/>
      <c r="M35" s="48">
        <f t="shared" si="58"/>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t="s">
        <v>29</v>
      </c>
    </row>
    <row r="36" spans="2:138">
      <c r="B36" s="30"/>
      <c r="C36" s="30"/>
      <c r="D36" s="42"/>
      <c r="E36" s="40"/>
      <c r="F36" s="40"/>
      <c r="G36" s="78">
        <v>17</v>
      </c>
      <c r="H36" s="41" t="s">
        <v>175</v>
      </c>
      <c r="I36" s="79" t="str">
        <f>VLOOKUP($G36,課題整理_0609!$B$8:$M$38,7,FALSE)</f>
        <v>～7月1週目</v>
      </c>
      <c r="J36" s="79" t="str">
        <f>VLOOKUP($G36,課題整理_0609!$B$8:$M$38,5,FALSE)</f>
        <v>完了</v>
      </c>
      <c r="K36" s="52" t="s">
        <v>160</v>
      </c>
      <c r="L36" s="40"/>
      <c r="M36" s="48">
        <f t="shared" si="58"/>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t="s">
        <v>29</v>
      </c>
    </row>
    <row r="37" spans="2:138">
      <c r="B37" s="30"/>
      <c r="C37" s="30"/>
      <c r="D37" s="42"/>
      <c r="E37" s="40"/>
      <c r="F37" s="40"/>
      <c r="G37" s="78">
        <v>19</v>
      </c>
      <c r="H37" s="41" t="s">
        <v>175</v>
      </c>
      <c r="I37" s="79" t="str">
        <f>VLOOKUP($G37,課題整理_0609!$B$8:$M$38,7,FALSE)</f>
        <v>未定</v>
      </c>
      <c r="J37" s="79" t="str">
        <f>VLOOKUP($G37,課題整理_0609!$B$8:$M$38,5,FALSE)</f>
        <v>保留</v>
      </c>
      <c r="K37" s="52" t="s">
        <v>160</v>
      </c>
      <c r="L37" s="40"/>
      <c r="M37" s="48">
        <f t="shared" si="58"/>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t="s">
        <v>29</v>
      </c>
    </row>
    <row r="38" spans="2:138">
      <c r="B38" s="30"/>
      <c r="C38" s="30"/>
      <c r="D38" s="42"/>
      <c r="E38" s="40"/>
      <c r="F38" s="40"/>
      <c r="G38" s="78">
        <v>22</v>
      </c>
      <c r="H38" s="41" t="s">
        <v>175</v>
      </c>
      <c r="I38" s="79" t="str">
        <f>VLOOKUP($G38,課題整理_0609!$B$8:$M$38,7,FALSE)</f>
        <v>～9月2週目</v>
      </c>
      <c r="J38" s="79" t="str">
        <f>VLOOKUP($G38,課題整理_0609!$B$8:$M$38,5,FALSE)</f>
        <v>対応中</v>
      </c>
      <c r="K38" s="52" t="s">
        <v>160</v>
      </c>
      <c r="L38" s="40"/>
      <c r="M38" s="48">
        <f t="shared" si="58"/>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t="s">
        <v>29</v>
      </c>
    </row>
    <row r="39" spans="2:138">
      <c r="B39" s="30"/>
      <c r="C39" s="30"/>
      <c r="D39" s="42"/>
      <c r="E39" s="40"/>
      <c r="F39" s="40"/>
      <c r="G39" s="78">
        <v>25</v>
      </c>
      <c r="H39" s="41" t="s">
        <v>194</v>
      </c>
      <c r="I39" s="79" t="str">
        <f>VLOOKUP($G39,課題整理_0609!$B$8:$M$38,7,FALSE)</f>
        <v>～9月4週目</v>
      </c>
      <c r="J39" s="79" t="str">
        <f>VLOOKUP($G39,課題整理_0609!$B$8:$M$38,5,FALSE)</f>
        <v>未着手</v>
      </c>
      <c r="K39" s="52" t="s">
        <v>160</v>
      </c>
      <c r="L39" s="40"/>
      <c r="M39" s="48">
        <f t="shared" si="58"/>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t="s">
        <v>29</v>
      </c>
    </row>
    <row r="40" spans="2:138">
      <c r="B40" s="30"/>
      <c r="C40" s="30"/>
      <c r="D40" s="42"/>
      <c r="E40" s="40"/>
      <c r="F40" s="40"/>
      <c r="G40" s="40"/>
      <c r="H40" s="41"/>
      <c r="I40" s="41"/>
      <c r="J40" s="41"/>
      <c r="K40" s="40"/>
      <c r="L40" s="40"/>
      <c r="M40" s="48">
        <f t="shared" si="58"/>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t="s">
        <v>29</v>
      </c>
    </row>
    <row r="41" spans="2:138">
      <c r="B41" s="30"/>
      <c r="C41" s="30">
        <v>3</v>
      </c>
      <c r="D41" s="42"/>
      <c r="E41" s="40" t="s">
        <v>130</v>
      </c>
      <c r="F41" s="40" t="s">
        <v>157</v>
      </c>
      <c r="G41" s="40"/>
      <c r="H41" s="41" t="s">
        <v>177</v>
      </c>
      <c r="I41" s="41" t="s">
        <v>166</v>
      </c>
      <c r="J41" s="41" t="s">
        <v>156</v>
      </c>
      <c r="K41" s="40"/>
      <c r="L41" s="40" t="s">
        <v>158</v>
      </c>
      <c r="M41" s="48">
        <f t="shared" si="58"/>
        <v>0</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t="s">
        <v>29</v>
      </c>
    </row>
    <row r="42" spans="2:138">
      <c r="B42" s="30"/>
      <c r="C42" s="30"/>
      <c r="D42" s="42"/>
      <c r="E42" s="40"/>
      <c r="F42" s="40"/>
      <c r="G42" s="40"/>
      <c r="H42" s="41"/>
      <c r="I42" s="41"/>
      <c r="J42" s="41"/>
      <c r="K42" s="40"/>
      <c r="L42" s="40"/>
      <c r="M42" s="48">
        <f t="shared" si="58"/>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t="s">
        <v>29</v>
      </c>
    </row>
    <row r="43" spans="2:138">
      <c r="B43" s="30"/>
      <c r="C43" s="30"/>
      <c r="D43" s="42"/>
      <c r="E43" s="40" t="s">
        <v>137</v>
      </c>
      <c r="F43" s="40" t="s">
        <v>152</v>
      </c>
      <c r="G43" s="40"/>
      <c r="H43" s="41" t="s">
        <v>177</v>
      </c>
      <c r="I43" s="41" t="s">
        <v>168</v>
      </c>
      <c r="J43" s="41" t="s">
        <v>156</v>
      </c>
      <c r="K43" s="40"/>
      <c r="L43" s="40"/>
      <c r="M43" s="48">
        <f t="shared" si="58"/>
        <v>0</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t="s">
        <v>29</v>
      </c>
    </row>
    <row r="44" spans="2:138">
      <c r="B44" s="30"/>
      <c r="C44" s="30"/>
      <c r="D44" s="42"/>
      <c r="E44" s="40"/>
      <c r="F44" s="40"/>
      <c r="G44" s="40"/>
      <c r="H44" s="41"/>
      <c r="I44" s="41"/>
      <c r="J44" s="41"/>
      <c r="K44" s="40"/>
      <c r="L44" s="40"/>
      <c r="M44" s="48">
        <f t="shared" si="58"/>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t="s">
        <v>29</v>
      </c>
    </row>
    <row r="45" spans="2:138">
      <c r="B45" s="30"/>
      <c r="C45" s="30"/>
      <c r="D45" s="42"/>
      <c r="E45" s="40" t="s">
        <v>155</v>
      </c>
      <c r="F45" s="40"/>
      <c r="G45" s="40"/>
      <c r="H45" s="41" t="s">
        <v>171</v>
      </c>
      <c r="I45" s="50" t="s">
        <v>170</v>
      </c>
      <c r="J45" s="50" t="s">
        <v>171</v>
      </c>
      <c r="K45" s="52"/>
      <c r="L45" s="40"/>
      <c r="M45" s="48">
        <f t="shared" ref="M45:M66" si="59">SUM(O45:EF45)</f>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t="s">
        <v>29</v>
      </c>
    </row>
    <row r="46" spans="2:138">
      <c r="B46" s="30"/>
      <c r="C46" s="30"/>
      <c r="D46" s="42"/>
      <c r="E46" s="4"/>
      <c r="F46" s="4" t="s">
        <v>181</v>
      </c>
      <c r="G46" s="4"/>
      <c r="H46" s="30"/>
      <c r="I46" s="33"/>
      <c r="J46" s="33"/>
      <c r="K46" s="44"/>
      <c r="L46" s="4" t="s">
        <v>182</v>
      </c>
      <c r="M46" s="47">
        <f t="shared" si="59"/>
        <v>16.5</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v>16.5</v>
      </c>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t="s">
        <v>29</v>
      </c>
    </row>
    <row r="47" spans="2:138" ht="48" customHeight="1">
      <c r="B47" s="30"/>
      <c r="C47" s="30"/>
      <c r="D47" s="42"/>
      <c r="E47" s="4"/>
      <c r="F47" s="4"/>
      <c r="G47" s="4"/>
      <c r="H47" s="30"/>
      <c r="I47" s="30"/>
      <c r="J47" s="30"/>
      <c r="K47" s="4"/>
      <c r="L47" s="4"/>
      <c r="M47" s="47">
        <f t="shared" si="59"/>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t="s">
        <v>29</v>
      </c>
    </row>
    <row r="48" spans="2:138" ht="27">
      <c r="B48" s="30">
        <v>2</v>
      </c>
      <c r="C48" s="30">
        <v>1</v>
      </c>
      <c r="D48" s="43" t="s">
        <v>132</v>
      </c>
      <c r="E48" s="4" t="s">
        <v>131</v>
      </c>
      <c r="F48" s="4" t="s">
        <v>127</v>
      </c>
      <c r="G48" s="4"/>
      <c r="H48" s="30" t="s">
        <v>175</v>
      </c>
      <c r="I48" s="30" t="s">
        <v>178</v>
      </c>
      <c r="J48" s="30"/>
      <c r="K48" s="37" t="s">
        <v>185</v>
      </c>
      <c r="L48" s="4" t="s">
        <v>145</v>
      </c>
      <c r="M48" s="47">
        <f t="shared" si="59"/>
        <v>3.5</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v>1</v>
      </c>
      <c r="AY48" s="11"/>
      <c r="AZ48" s="11"/>
      <c r="BA48" s="11"/>
      <c r="BB48" s="11"/>
      <c r="BC48" s="11"/>
      <c r="BD48" s="11"/>
      <c r="BE48" s="11"/>
      <c r="BF48" s="11"/>
      <c r="BG48" s="11">
        <v>2.5</v>
      </c>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t="s">
        <v>29</v>
      </c>
    </row>
    <row r="49" spans="2:138">
      <c r="B49" s="30"/>
      <c r="C49" s="30"/>
      <c r="D49" s="43"/>
      <c r="E49" s="4"/>
      <c r="F49" s="4"/>
      <c r="G49" s="4"/>
      <c r="H49" s="30"/>
      <c r="I49" s="30"/>
      <c r="J49" s="30"/>
      <c r="K49" s="4"/>
      <c r="L49" s="4"/>
      <c r="M49" s="47">
        <f t="shared" si="59"/>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t="s">
        <v>29</v>
      </c>
    </row>
    <row r="50" spans="2:138">
      <c r="B50" s="30"/>
      <c r="C50" s="30"/>
      <c r="D50" s="43"/>
      <c r="E50" s="4" t="s">
        <v>133</v>
      </c>
      <c r="F50" s="4"/>
      <c r="G50" s="4"/>
      <c r="H50" s="30" t="s">
        <v>177</v>
      </c>
      <c r="I50" s="30" t="s">
        <v>173</v>
      </c>
      <c r="J50" s="30"/>
      <c r="K50" s="30" t="s">
        <v>173</v>
      </c>
      <c r="L50" s="4"/>
      <c r="M50" s="47">
        <f t="shared" si="59"/>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t="s">
        <v>29</v>
      </c>
    </row>
    <row r="51" spans="2:138">
      <c r="B51" s="30"/>
      <c r="C51" s="30"/>
      <c r="D51" s="43"/>
      <c r="E51" s="4"/>
      <c r="F51" s="4"/>
      <c r="G51" s="4"/>
      <c r="H51" s="30"/>
      <c r="I51" s="30"/>
      <c r="J51" s="30"/>
      <c r="K51" s="4"/>
      <c r="L51" s="4"/>
      <c r="M51" s="47">
        <f t="shared" si="59"/>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t="s">
        <v>29</v>
      </c>
    </row>
    <row r="52" spans="2:138">
      <c r="B52" s="30"/>
      <c r="C52" s="30"/>
      <c r="D52" s="43"/>
      <c r="E52" s="40" t="s">
        <v>154</v>
      </c>
      <c r="F52" s="40"/>
      <c r="G52" s="40"/>
      <c r="H52" s="41" t="s">
        <v>177</v>
      </c>
      <c r="I52" s="30" t="s">
        <v>192</v>
      </c>
      <c r="J52" s="41" t="s">
        <v>189</v>
      </c>
      <c r="K52" s="30" t="s">
        <v>193</v>
      </c>
      <c r="L52" s="40"/>
      <c r="M52" s="48">
        <f t="shared" si="59"/>
        <v>1.5</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v>1.5</v>
      </c>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t="s">
        <v>29</v>
      </c>
    </row>
    <row r="53" spans="2:138">
      <c r="B53" s="30"/>
      <c r="C53" s="30"/>
      <c r="D53" s="43"/>
      <c r="E53" s="4"/>
      <c r="F53" s="4"/>
      <c r="G53" s="4"/>
      <c r="H53" s="30"/>
      <c r="I53" s="30"/>
      <c r="J53" s="30"/>
      <c r="K53" s="4"/>
      <c r="L53" s="4"/>
      <c r="M53" s="47">
        <f t="shared" si="59"/>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t="s">
        <v>29</v>
      </c>
    </row>
    <row r="54" spans="2:138" ht="27">
      <c r="B54" s="30"/>
      <c r="C54" s="30"/>
      <c r="D54" s="43"/>
      <c r="E54" s="4" t="s">
        <v>138</v>
      </c>
      <c r="F54" s="4"/>
      <c r="G54" s="4"/>
      <c r="H54" s="30" t="s">
        <v>175</v>
      </c>
      <c r="I54" s="30" t="s">
        <v>179</v>
      </c>
      <c r="J54" s="30"/>
      <c r="K54" s="37" t="s">
        <v>186</v>
      </c>
      <c r="L54" s="4"/>
      <c r="M54" s="47">
        <f t="shared" si="59"/>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t="s">
        <v>29</v>
      </c>
    </row>
    <row r="55" spans="2:138">
      <c r="B55" s="30"/>
      <c r="C55" s="30"/>
      <c r="D55" s="43"/>
      <c r="E55" s="4"/>
      <c r="F55" s="4"/>
      <c r="G55" s="4"/>
      <c r="H55" s="30"/>
      <c r="I55" s="30"/>
      <c r="J55" s="30"/>
      <c r="K55" s="4"/>
      <c r="L55" s="4"/>
      <c r="M55" s="47">
        <f t="shared" si="59"/>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t="s">
        <v>29</v>
      </c>
    </row>
    <row r="56" spans="2:138" ht="27">
      <c r="B56" s="30"/>
      <c r="C56" s="30"/>
      <c r="D56" s="43"/>
      <c r="E56" s="4" t="s">
        <v>140</v>
      </c>
      <c r="F56" s="4" t="s">
        <v>139</v>
      </c>
      <c r="G56" s="4"/>
      <c r="H56" s="30" t="s">
        <v>175</v>
      </c>
      <c r="I56" s="30" t="s">
        <v>180</v>
      </c>
      <c r="J56" s="30"/>
      <c r="K56" s="37" t="s">
        <v>172</v>
      </c>
      <c r="L56" s="4" t="s">
        <v>144</v>
      </c>
      <c r="M56" s="47">
        <f t="shared" si="59"/>
        <v>3</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v>1.5</v>
      </c>
      <c r="BH56" s="11"/>
      <c r="BI56" s="11">
        <v>0.5</v>
      </c>
      <c r="BJ56" s="11">
        <v>1</v>
      </c>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t="s">
        <v>29</v>
      </c>
    </row>
    <row r="57" spans="2:138">
      <c r="B57" s="30"/>
      <c r="C57" s="30"/>
      <c r="D57" s="43"/>
      <c r="E57" s="4"/>
      <c r="F57" s="4"/>
      <c r="G57" s="4"/>
      <c r="H57" s="30"/>
      <c r="I57" s="30"/>
      <c r="J57" s="30"/>
      <c r="K57" s="4"/>
      <c r="L57" s="4"/>
      <c r="M57" s="47">
        <f t="shared" si="59"/>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t="s">
        <v>29</v>
      </c>
    </row>
    <row r="58" spans="2:138">
      <c r="B58" s="30"/>
      <c r="C58" s="30"/>
      <c r="D58" s="43"/>
      <c r="E58" s="4" t="s">
        <v>141</v>
      </c>
      <c r="F58" s="4" t="s">
        <v>153</v>
      </c>
      <c r="G58" s="4"/>
      <c r="H58" s="30" t="s">
        <v>176</v>
      </c>
      <c r="I58" s="30"/>
      <c r="J58" s="30"/>
      <c r="K58" s="4"/>
      <c r="L58" s="4"/>
      <c r="M58" s="47">
        <f t="shared" si="59"/>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t="s">
        <v>29</v>
      </c>
    </row>
    <row r="59" spans="2:138">
      <c r="B59" s="30"/>
      <c r="C59" s="30"/>
      <c r="D59" s="43"/>
      <c r="E59" s="4"/>
      <c r="F59" s="4"/>
      <c r="G59" s="4"/>
      <c r="H59" s="30"/>
      <c r="I59" s="30"/>
      <c r="J59" s="30"/>
      <c r="K59" s="4"/>
      <c r="L59" s="4"/>
      <c r="M59" s="47">
        <f t="shared" si="59"/>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t="s">
        <v>29</v>
      </c>
    </row>
    <row r="60" spans="2:138">
      <c r="B60" s="30"/>
      <c r="C60" s="30"/>
      <c r="D60" s="4"/>
      <c r="E60" s="4"/>
      <c r="F60" s="4"/>
      <c r="G60" s="4"/>
      <c r="H60" s="30"/>
      <c r="I60" s="30"/>
      <c r="J60" s="30"/>
      <c r="K60" s="4"/>
      <c r="L60" s="4"/>
      <c r="M60" s="47">
        <f t="shared" si="59"/>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t="s">
        <v>29</v>
      </c>
    </row>
    <row r="61" spans="2:138">
      <c r="B61" s="30"/>
      <c r="C61" s="30"/>
      <c r="D61" s="4"/>
      <c r="E61" s="4"/>
      <c r="F61" s="4"/>
      <c r="G61" s="4"/>
      <c r="H61" s="30"/>
      <c r="I61" s="30"/>
      <c r="J61" s="30"/>
      <c r="K61" s="4"/>
      <c r="L61" s="4"/>
      <c r="M61" s="47">
        <f t="shared" si="59"/>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t="s">
        <v>29</v>
      </c>
    </row>
    <row r="62" spans="2:138">
      <c r="B62" s="30"/>
      <c r="C62" s="30"/>
      <c r="D62" s="4"/>
      <c r="E62" s="4"/>
      <c r="F62" s="4"/>
      <c r="G62" s="4"/>
      <c r="H62" s="30"/>
      <c r="I62" s="30"/>
      <c r="J62" s="30"/>
      <c r="K62" s="4"/>
      <c r="L62" s="4"/>
      <c r="M62" s="47">
        <f t="shared" si="59"/>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t="s">
        <v>29</v>
      </c>
    </row>
    <row r="63" spans="2:138">
      <c r="B63" s="30"/>
      <c r="C63" s="30"/>
      <c r="D63" s="4"/>
      <c r="E63" s="4"/>
      <c r="F63" s="4"/>
      <c r="G63" s="4"/>
      <c r="H63" s="30"/>
      <c r="I63" s="30"/>
      <c r="J63" s="30"/>
      <c r="K63" s="4"/>
      <c r="L63" s="4"/>
      <c r="M63" s="47">
        <f t="shared" si="59"/>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t="s">
        <v>29</v>
      </c>
    </row>
    <row r="64" spans="2:138">
      <c r="B64" s="30"/>
      <c r="C64" s="30"/>
      <c r="D64" s="4"/>
      <c r="E64" s="4"/>
      <c r="F64" s="4"/>
      <c r="G64" s="4"/>
      <c r="H64" s="30"/>
      <c r="I64" s="30"/>
      <c r="J64" s="30"/>
      <c r="K64" s="4"/>
      <c r="L64" s="4"/>
      <c r="M64" s="47">
        <f t="shared" si="59"/>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t="s">
        <v>29</v>
      </c>
    </row>
    <row r="65" spans="2:138">
      <c r="B65" s="31"/>
      <c r="C65" s="31"/>
      <c r="D65" s="5"/>
      <c r="E65" s="5"/>
      <c r="F65" s="5"/>
      <c r="G65" s="5"/>
      <c r="H65" s="31"/>
      <c r="I65" s="31"/>
      <c r="J65" s="31"/>
      <c r="K65" s="5"/>
      <c r="L65" s="5"/>
      <c r="M65" s="49">
        <f t="shared" si="59"/>
        <v>0</v>
      </c>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t="s">
        <v>29</v>
      </c>
    </row>
    <row r="66" spans="2:138">
      <c r="M66" s="45">
        <f t="shared" si="59"/>
        <v>144</v>
      </c>
      <c r="O66" s="14">
        <f t="shared" ref="O66:AT66" si="60">SUM(O13:O65)</f>
        <v>0</v>
      </c>
      <c r="P66" s="14">
        <f t="shared" si="60"/>
        <v>0</v>
      </c>
      <c r="Q66" s="14">
        <f t="shared" si="60"/>
        <v>0</v>
      </c>
      <c r="R66" s="14">
        <f t="shared" si="60"/>
        <v>0</v>
      </c>
      <c r="S66" s="14">
        <f t="shared" si="60"/>
        <v>0</v>
      </c>
      <c r="T66" s="14">
        <f t="shared" si="60"/>
        <v>0</v>
      </c>
      <c r="U66" s="14">
        <f t="shared" si="60"/>
        <v>0</v>
      </c>
      <c r="V66" s="14">
        <f t="shared" si="60"/>
        <v>0</v>
      </c>
      <c r="W66" s="14">
        <f t="shared" si="60"/>
        <v>0</v>
      </c>
      <c r="X66" s="14">
        <f t="shared" si="60"/>
        <v>0</v>
      </c>
      <c r="Y66" s="14">
        <f t="shared" si="60"/>
        <v>0</v>
      </c>
      <c r="Z66" s="14">
        <f t="shared" si="60"/>
        <v>0</v>
      </c>
      <c r="AA66" s="14">
        <f t="shared" si="60"/>
        <v>0</v>
      </c>
      <c r="AB66" s="14">
        <f t="shared" si="60"/>
        <v>0</v>
      </c>
      <c r="AC66" s="14">
        <f t="shared" si="60"/>
        <v>0</v>
      </c>
      <c r="AD66" s="14">
        <f t="shared" si="60"/>
        <v>0</v>
      </c>
      <c r="AE66" s="14">
        <f t="shared" si="60"/>
        <v>0</v>
      </c>
      <c r="AF66" s="14">
        <f t="shared" si="60"/>
        <v>0</v>
      </c>
      <c r="AG66" s="14">
        <f t="shared" si="60"/>
        <v>0</v>
      </c>
      <c r="AH66" s="14">
        <f t="shared" si="60"/>
        <v>0</v>
      </c>
      <c r="AI66" s="14">
        <f t="shared" si="60"/>
        <v>0</v>
      </c>
      <c r="AJ66" s="14">
        <f t="shared" si="60"/>
        <v>0</v>
      </c>
      <c r="AK66" s="14">
        <f t="shared" si="60"/>
        <v>0</v>
      </c>
      <c r="AL66" s="14">
        <f t="shared" si="60"/>
        <v>0</v>
      </c>
      <c r="AM66" s="14">
        <f t="shared" si="60"/>
        <v>0</v>
      </c>
      <c r="AN66" s="14">
        <f t="shared" si="60"/>
        <v>16.5</v>
      </c>
      <c r="AO66" s="14">
        <f t="shared" si="60"/>
        <v>1.5</v>
      </c>
      <c r="AP66" s="14">
        <f t="shared" si="60"/>
        <v>0</v>
      </c>
      <c r="AQ66" s="14">
        <f t="shared" si="60"/>
        <v>1.5</v>
      </c>
      <c r="AR66" s="14">
        <f t="shared" si="60"/>
        <v>0</v>
      </c>
      <c r="AS66" s="14">
        <f t="shared" si="60"/>
        <v>1</v>
      </c>
      <c r="AT66" s="14">
        <f t="shared" si="60"/>
        <v>0</v>
      </c>
      <c r="AU66" s="14">
        <f t="shared" ref="AU66:BZ66" si="61">SUM(AU13:AU65)</f>
        <v>0</v>
      </c>
      <c r="AV66" s="14">
        <f t="shared" si="61"/>
        <v>0</v>
      </c>
      <c r="AW66" s="14">
        <f t="shared" si="61"/>
        <v>0</v>
      </c>
      <c r="AX66" s="14">
        <f t="shared" si="61"/>
        <v>1</v>
      </c>
      <c r="AY66" s="14">
        <f t="shared" si="61"/>
        <v>2</v>
      </c>
      <c r="AZ66" s="14">
        <f t="shared" si="61"/>
        <v>13</v>
      </c>
      <c r="BA66" s="14">
        <f t="shared" si="61"/>
        <v>3.5</v>
      </c>
      <c r="BB66" s="14">
        <f t="shared" si="61"/>
        <v>0</v>
      </c>
      <c r="BC66" s="14">
        <f t="shared" si="61"/>
        <v>0</v>
      </c>
      <c r="BD66" s="14">
        <f t="shared" si="61"/>
        <v>0</v>
      </c>
      <c r="BE66" s="14">
        <f t="shared" si="61"/>
        <v>0</v>
      </c>
      <c r="BF66" s="14">
        <f t="shared" si="61"/>
        <v>10.5</v>
      </c>
      <c r="BG66" s="14">
        <f t="shared" si="61"/>
        <v>6</v>
      </c>
      <c r="BH66" s="14">
        <f t="shared" si="61"/>
        <v>7</v>
      </c>
      <c r="BI66" s="14">
        <f t="shared" si="61"/>
        <v>0.5</v>
      </c>
      <c r="BJ66" s="14">
        <f t="shared" si="61"/>
        <v>1</v>
      </c>
      <c r="BK66" s="14">
        <f t="shared" si="61"/>
        <v>0</v>
      </c>
      <c r="BL66" s="14">
        <f t="shared" si="61"/>
        <v>0</v>
      </c>
      <c r="BM66" s="14">
        <f t="shared" si="61"/>
        <v>6</v>
      </c>
      <c r="BN66" s="14">
        <f t="shared" si="61"/>
        <v>0</v>
      </c>
      <c r="BO66" s="14">
        <f t="shared" si="61"/>
        <v>0</v>
      </c>
      <c r="BP66" s="14">
        <f t="shared" si="61"/>
        <v>2</v>
      </c>
      <c r="BQ66" s="14">
        <f t="shared" si="61"/>
        <v>1</v>
      </c>
      <c r="BR66" s="14">
        <f t="shared" si="61"/>
        <v>1</v>
      </c>
      <c r="BS66" s="14">
        <f t="shared" si="61"/>
        <v>1</v>
      </c>
      <c r="BT66" s="14">
        <f t="shared" si="61"/>
        <v>0</v>
      </c>
      <c r="BU66" s="14">
        <f t="shared" si="61"/>
        <v>2</v>
      </c>
      <c r="BV66" s="14">
        <f t="shared" si="61"/>
        <v>12</v>
      </c>
      <c r="BW66" s="14">
        <f t="shared" si="61"/>
        <v>0</v>
      </c>
      <c r="BX66" s="14">
        <f t="shared" si="61"/>
        <v>0</v>
      </c>
      <c r="BY66" s="14">
        <f t="shared" si="61"/>
        <v>1.5</v>
      </c>
      <c r="BZ66" s="14">
        <f t="shared" si="61"/>
        <v>0</v>
      </c>
      <c r="CA66" s="14">
        <f t="shared" ref="CA66:DC66" si="62">SUM(CA13:CA65)</f>
        <v>8.5</v>
      </c>
      <c r="CB66" s="14">
        <f t="shared" si="62"/>
        <v>0</v>
      </c>
      <c r="CC66" s="14">
        <f t="shared" si="62"/>
        <v>0.5</v>
      </c>
      <c r="CD66" s="14">
        <f t="shared" si="62"/>
        <v>0</v>
      </c>
      <c r="CE66" s="14">
        <f t="shared" si="62"/>
        <v>0</v>
      </c>
      <c r="CF66" s="14">
        <f t="shared" si="62"/>
        <v>0</v>
      </c>
      <c r="CG66" s="14">
        <f t="shared" si="62"/>
        <v>0</v>
      </c>
      <c r="CH66" s="14">
        <f t="shared" si="62"/>
        <v>0</v>
      </c>
      <c r="CI66" s="14">
        <f t="shared" si="62"/>
        <v>0</v>
      </c>
      <c r="CJ66" s="14">
        <f t="shared" si="62"/>
        <v>0</v>
      </c>
      <c r="CK66" s="14">
        <f t="shared" si="62"/>
        <v>0</v>
      </c>
      <c r="CL66" s="14">
        <f t="shared" si="62"/>
        <v>0</v>
      </c>
      <c r="CM66" s="14">
        <f t="shared" si="62"/>
        <v>2</v>
      </c>
      <c r="CN66" s="14">
        <f t="shared" si="62"/>
        <v>2.5</v>
      </c>
      <c r="CO66" s="14">
        <f t="shared" si="62"/>
        <v>8</v>
      </c>
      <c r="CP66" s="14">
        <f t="shared" si="62"/>
        <v>7</v>
      </c>
      <c r="CQ66" s="14">
        <f t="shared" si="62"/>
        <v>0</v>
      </c>
      <c r="CR66" s="14">
        <f t="shared" si="62"/>
        <v>0</v>
      </c>
      <c r="CS66" s="14">
        <f t="shared" si="62"/>
        <v>0</v>
      </c>
      <c r="CT66" s="14">
        <f t="shared" si="62"/>
        <v>0</v>
      </c>
      <c r="CU66" s="14">
        <f t="shared" si="62"/>
        <v>0</v>
      </c>
      <c r="CV66" s="14">
        <f t="shared" si="62"/>
        <v>3.5</v>
      </c>
      <c r="CW66" s="14">
        <f t="shared" si="62"/>
        <v>0</v>
      </c>
      <c r="CX66" s="14">
        <f t="shared" si="62"/>
        <v>0</v>
      </c>
      <c r="CY66" s="14">
        <f t="shared" si="62"/>
        <v>1.5</v>
      </c>
      <c r="CZ66" s="14">
        <f t="shared" si="62"/>
        <v>1</v>
      </c>
      <c r="DA66" s="14">
        <f t="shared" si="62"/>
        <v>1.5</v>
      </c>
      <c r="DB66" s="14">
        <f t="shared" si="62"/>
        <v>6</v>
      </c>
      <c r="DC66" s="14">
        <f t="shared" si="62"/>
        <v>3</v>
      </c>
      <c r="DD66" s="14">
        <f t="shared" ref="DD66:DF66" si="63">SUM(DD13:DD65)</f>
        <v>7.5</v>
      </c>
      <c r="DE66" s="14">
        <f t="shared" si="63"/>
        <v>0</v>
      </c>
      <c r="DF66" s="14">
        <f t="shared" si="63"/>
        <v>0</v>
      </c>
      <c r="DG66" s="14">
        <f t="shared" ref="DG66:EB66" si="64">SUM(DG13:DG65)</f>
        <v>0</v>
      </c>
      <c r="DH66" s="14">
        <f t="shared" si="64"/>
        <v>0</v>
      </c>
      <c r="DI66" s="14">
        <f t="shared" si="64"/>
        <v>0</v>
      </c>
      <c r="DJ66" s="14">
        <f t="shared" si="64"/>
        <v>0</v>
      </c>
      <c r="DK66" s="14">
        <f t="shared" si="64"/>
        <v>0</v>
      </c>
      <c r="DL66" s="14">
        <f t="shared" si="64"/>
        <v>0</v>
      </c>
      <c r="DM66" s="14">
        <f t="shared" si="64"/>
        <v>0</v>
      </c>
      <c r="DN66" s="14">
        <f t="shared" si="64"/>
        <v>0</v>
      </c>
      <c r="DO66" s="14">
        <f t="shared" si="64"/>
        <v>0</v>
      </c>
      <c r="DP66" s="14">
        <f t="shared" si="64"/>
        <v>0</v>
      </c>
      <c r="DQ66" s="14">
        <f t="shared" si="64"/>
        <v>0</v>
      </c>
      <c r="DR66" s="14">
        <f t="shared" si="64"/>
        <v>0</v>
      </c>
      <c r="DS66" s="14">
        <f t="shared" si="64"/>
        <v>0</v>
      </c>
      <c r="DT66" s="14">
        <f t="shared" si="64"/>
        <v>0</v>
      </c>
      <c r="DU66" s="14">
        <f t="shared" si="64"/>
        <v>0</v>
      </c>
      <c r="DV66" s="14">
        <f t="shared" si="64"/>
        <v>0</v>
      </c>
      <c r="DW66" s="14">
        <f t="shared" si="64"/>
        <v>0</v>
      </c>
      <c r="DX66" s="14">
        <f t="shared" si="64"/>
        <v>0</v>
      </c>
      <c r="DY66" s="14">
        <f t="shared" si="64"/>
        <v>0</v>
      </c>
      <c r="DZ66" s="14">
        <f t="shared" si="64"/>
        <v>0</v>
      </c>
      <c r="EA66" s="14">
        <f t="shared" si="64"/>
        <v>0</v>
      </c>
      <c r="EB66" s="14">
        <f t="shared" si="64"/>
        <v>0</v>
      </c>
      <c r="EC66" s="14">
        <f t="shared" ref="EC66:EF66" si="65">SUM(EC13:EC65)</f>
        <v>0</v>
      </c>
      <c r="ED66" s="14">
        <f t="shared" si="65"/>
        <v>0</v>
      </c>
      <c r="EE66" s="14">
        <f t="shared" si="65"/>
        <v>0</v>
      </c>
      <c r="EF66" s="14">
        <f t="shared" si="65"/>
        <v>0</v>
      </c>
      <c r="EG66" s="14">
        <f t="shared" ref="EG66" si="66">SUM(EG13:EG65)</f>
        <v>0</v>
      </c>
      <c r="EH66" t="s">
        <v>29</v>
      </c>
    </row>
    <row r="67" spans="2:138">
      <c r="O67" s="8">
        <v>6</v>
      </c>
      <c r="EH67" t="s">
        <v>29</v>
      </c>
    </row>
    <row r="68" spans="2:138">
      <c r="E68" s="15"/>
      <c r="I68" s="8">
        <v>1.5</v>
      </c>
      <c r="EH68" t="s">
        <v>29</v>
      </c>
    </row>
    <row r="69" spans="2:138">
      <c r="I69" s="8">
        <v>1</v>
      </c>
      <c r="EH69" t="s">
        <v>29</v>
      </c>
    </row>
    <row r="70" spans="2:138">
      <c r="I70" s="8">
        <v>1</v>
      </c>
    </row>
    <row r="73" spans="2:138">
      <c r="O73" s="8">
        <v>6</v>
      </c>
      <c r="P73" s="8">
        <v>6</v>
      </c>
      <c r="Q73" s="8">
        <v>7</v>
      </c>
    </row>
    <row r="74" spans="2:138">
      <c r="O74" s="8">
        <v>10</v>
      </c>
      <c r="P74" s="8">
        <v>12</v>
      </c>
      <c r="Q74" s="8">
        <v>10</v>
      </c>
    </row>
    <row r="81" spans="15:137">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row>
    <row r="84" spans="15:137">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row>
    <row r="85" spans="15:137">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row>
    <row r="86" spans="15:137">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row>
    <row r="87" spans="15:13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row>
    <row r="88" spans="15:137">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row>
    <row r="89" spans="15:137">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row>
    <row r="90" spans="15:137">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row>
    <row r="91" spans="15:137">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row>
    <row r="93" spans="15:137">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row>
    <row r="94" spans="15:137">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row>
  </sheetData>
  <autoFilter ref="B12:EK14">
    <filterColumn colId="0" showButton="0"/>
  </autoFilter>
  <mergeCells count="1">
    <mergeCell ref="B12:C12"/>
  </mergeCells>
  <phoneticPr fontId="1"/>
  <conditionalFormatting sqref="O64:BN65 O11:BF12 O47:DC49 O26:DC27 O13:DC19 O41:DC44 O21:DC22 EC11:EF65">
    <cfRule type="expression" dxfId="173" priority="206">
      <formula>O$9="祝"</formula>
    </cfRule>
    <cfRule type="expression" dxfId="172" priority="207">
      <formula>O$12="日"</formula>
    </cfRule>
    <cfRule type="expression" dxfId="171" priority="208">
      <formula>O$12="土"</formula>
    </cfRule>
  </conditionalFormatting>
  <conditionalFormatting sqref="O11:BF11 EC11:EF11">
    <cfRule type="expression" dxfId="170" priority="205">
      <formula>O$11=TODAY()</formula>
    </cfRule>
  </conditionalFormatting>
  <conditionalFormatting sqref="O50:BN63">
    <cfRule type="expression" dxfId="169" priority="202">
      <formula>O$9="祝"</formula>
    </cfRule>
    <cfRule type="expression" dxfId="168" priority="203">
      <formula>O$12="日"</formula>
    </cfRule>
    <cfRule type="expression" dxfId="167" priority="204">
      <formula>O$12="土"</formula>
    </cfRule>
  </conditionalFormatting>
  <conditionalFormatting sqref="BO64:DC65">
    <cfRule type="expression" dxfId="166" priority="199">
      <formula>BO$9="祝"</formula>
    </cfRule>
    <cfRule type="expression" dxfId="165" priority="200">
      <formula>BO$12="日"</formula>
    </cfRule>
    <cfRule type="expression" dxfId="164" priority="201">
      <formula>BO$12="土"</formula>
    </cfRule>
  </conditionalFormatting>
  <conditionalFormatting sqref="BO50:DC63">
    <cfRule type="expression" dxfId="163" priority="195">
      <formula>BO$9="祝"</formula>
    </cfRule>
    <cfRule type="expression" dxfId="162" priority="196">
      <formula>BO$12="日"</formula>
    </cfRule>
    <cfRule type="expression" dxfId="161" priority="197">
      <formula>BO$12="土"</formula>
    </cfRule>
  </conditionalFormatting>
  <conditionalFormatting sqref="BG11:DB12">
    <cfRule type="expression" dxfId="160" priority="192">
      <formula>BG$9="祝"</formula>
    </cfRule>
    <cfRule type="expression" dxfId="159" priority="193">
      <formula>BG$12="日"</formula>
    </cfRule>
    <cfRule type="expression" dxfId="158" priority="194">
      <formula>BG$12="土"</formula>
    </cfRule>
  </conditionalFormatting>
  <conditionalFormatting sqref="BG11:DB11">
    <cfRule type="expression" dxfId="157" priority="191">
      <formula>BG$11=TODAY()</formula>
    </cfRule>
  </conditionalFormatting>
  <conditionalFormatting sqref="O45:DC45">
    <cfRule type="expression" dxfId="156" priority="187">
      <formula>O$9="祝"</formula>
    </cfRule>
    <cfRule type="expression" dxfId="155" priority="188">
      <formula>O$12="日"</formula>
    </cfRule>
    <cfRule type="expression" dxfId="154" priority="189">
      <formula>O$12="土"</formula>
    </cfRule>
  </conditionalFormatting>
  <conditionalFormatting sqref="O46:AM46 AP46:DC46">
    <cfRule type="expression" dxfId="153" priority="180">
      <formula>O$9="祝"</formula>
    </cfRule>
    <cfRule type="expression" dxfId="152" priority="181">
      <formula>O$12="日"</formula>
    </cfRule>
    <cfRule type="expression" dxfId="151" priority="182">
      <formula>O$12="土"</formula>
    </cfRule>
  </conditionalFormatting>
  <conditionalFormatting sqref="O25:DC25">
    <cfRule type="expression" dxfId="150" priority="169">
      <formula>O$9="祝"</formula>
    </cfRule>
    <cfRule type="expression" dxfId="149" priority="170">
      <formula>O$12="日"</formula>
    </cfRule>
    <cfRule type="expression" dxfId="148" priority="171">
      <formula>O$12="土"</formula>
    </cfRule>
  </conditionalFormatting>
  <conditionalFormatting sqref="O40:DC40">
    <cfRule type="expression" dxfId="147" priority="165">
      <formula>O$9="祝"</formula>
    </cfRule>
    <cfRule type="expression" dxfId="146" priority="166">
      <formula>O$12="日"</formula>
    </cfRule>
    <cfRule type="expression" dxfId="145" priority="167">
      <formula>O$12="土"</formula>
    </cfRule>
  </conditionalFormatting>
  <conditionalFormatting sqref="O28:DC38">
    <cfRule type="expression" dxfId="144" priority="161">
      <formula>O$9="祝"</formula>
    </cfRule>
    <cfRule type="expression" dxfId="143" priority="162">
      <formula>O$12="日"</formula>
    </cfRule>
    <cfRule type="expression" dxfId="142" priority="163">
      <formula>O$12="土"</formula>
    </cfRule>
  </conditionalFormatting>
  <conditionalFormatting sqref="AO46">
    <cfRule type="expression" dxfId="141" priority="148">
      <formula>AO$9="祝"</formula>
    </cfRule>
    <cfRule type="expression" dxfId="140" priority="149">
      <formula>AO$12="日"</formula>
    </cfRule>
    <cfRule type="expression" dxfId="139" priority="150">
      <formula>AO$12="土"</formula>
    </cfRule>
  </conditionalFormatting>
  <conditionalFormatting sqref="O23:DC23">
    <cfRule type="expression" dxfId="138" priority="145">
      <formula>O$9="祝"</formula>
    </cfRule>
    <cfRule type="expression" dxfId="137" priority="146">
      <formula>O$12="日"</formula>
    </cfRule>
    <cfRule type="expression" dxfId="136" priority="147">
      <formula>O$12="土"</formula>
    </cfRule>
  </conditionalFormatting>
  <conditionalFormatting sqref="AN46">
    <cfRule type="expression" dxfId="135" priority="141">
      <formula>AN$9="祝"</formula>
    </cfRule>
    <cfRule type="expression" dxfId="134" priority="142">
      <formula>AN$12="日"</formula>
    </cfRule>
    <cfRule type="expression" dxfId="133" priority="143">
      <formula>AN$12="土"</formula>
    </cfRule>
  </conditionalFormatting>
  <conditionalFormatting sqref="O20:DC20">
    <cfRule type="expression" dxfId="132" priority="138">
      <formula>O$9="祝"</formula>
    </cfRule>
    <cfRule type="expression" dxfId="131" priority="139">
      <formula>O$12="日"</formula>
    </cfRule>
    <cfRule type="expression" dxfId="130" priority="140">
      <formula>O$12="土"</formula>
    </cfRule>
  </conditionalFormatting>
  <conditionalFormatting sqref="O24:DC24">
    <cfRule type="expression" dxfId="129" priority="134">
      <formula>O$9="祝"</formula>
    </cfRule>
    <cfRule type="expression" dxfId="128" priority="135">
      <formula>O$12="日"</formula>
    </cfRule>
    <cfRule type="expression" dxfId="127" priority="136">
      <formula>O$12="土"</formula>
    </cfRule>
  </conditionalFormatting>
  <conditionalFormatting sqref="O39:DC39">
    <cfRule type="expression" dxfId="126" priority="129">
      <formula>O$9="祝"</formula>
    </cfRule>
    <cfRule type="expression" dxfId="125" priority="130">
      <formula>O$12="日"</formula>
    </cfRule>
    <cfRule type="expression" dxfId="124" priority="131">
      <formula>O$12="土"</formula>
    </cfRule>
  </conditionalFormatting>
  <conditionalFormatting sqref="I13:M65">
    <cfRule type="expression" dxfId="123" priority="120">
      <formula>$J13="対応中"</formula>
    </cfRule>
    <cfRule type="expression" dxfId="122" priority="190">
      <formula>$J13="完了"</formula>
    </cfRule>
  </conditionalFormatting>
  <conditionalFormatting sqref="DD64:DF65 DD21:DF22 DD41:DF44 DD13:DF19 DD26:DF27 DD47:DF49">
    <cfRule type="expression" dxfId="121" priority="117">
      <formula>DD$9="祝"</formula>
    </cfRule>
    <cfRule type="expression" dxfId="120" priority="118">
      <formula>DD$12="日"</formula>
    </cfRule>
    <cfRule type="expression" dxfId="119" priority="119">
      <formula>DD$12="土"</formula>
    </cfRule>
  </conditionalFormatting>
  <conditionalFormatting sqref="DD50:DF63">
    <cfRule type="expression" dxfId="118" priority="114">
      <formula>DD$9="祝"</formula>
    </cfRule>
    <cfRule type="expression" dxfId="117" priority="115">
      <formula>DD$12="日"</formula>
    </cfRule>
    <cfRule type="expression" dxfId="116" priority="116">
      <formula>DD$12="土"</formula>
    </cfRule>
  </conditionalFormatting>
  <conditionalFormatting sqref="DD45:DF45">
    <cfRule type="expression" dxfId="115" priority="107">
      <formula>DD$9="祝"</formula>
    </cfRule>
    <cfRule type="expression" dxfId="114" priority="108">
      <formula>DD$12="日"</formula>
    </cfRule>
    <cfRule type="expression" dxfId="113" priority="109">
      <formula>DD$12="土"</formula>
    </cfRule>
  </conditionalFormatting>
  <conditionalFormatting sqref="DD46:DF46">
    <cfRule type="expression" dxfId="112" priority="104">
      <formula>DD$9="祝"</formula>
    </cfRule>
    <cfRule type="expression" dxfId="111" priority="105">
      <formula>DD$12="日"</formula>
    </cfRule>
    <cfRule type="expression" dxfId="110" priority="106">
      <formula>DD$12="土"</formula>
    </cfRule>
  </conditionalFormatting>
  <conditionalFormatting sqref="DD25:DF25">
    <cfRule type="expression" dxfId="109" priority="101">
      <formula>DD$9="祝"</formula>
    </cfRule>
    <cfRule type="expression" dxfId="108" priority="102">
      <formula>DD$12="日"</formula>
    </cfRule>
    <cfRule type="expression" dxfId="107" priority="103">
      <formula>DD$12="土"</formula>
    </cfRule>
  </conditionalFormatting>
  <conditionalFormatting sqref="DD40:DF40">
    <cfRule type="expression" dxfId="106" priority="98">
      <formula>DD$9="祝"</formula>
    </cfRule>
    <cfRule type="expression" dxfId="105" priority="99">
      <formula>DD$12="日"</formula>
    </cfRule>
    <cfRule type="expression" dxfId="104" priority="100">
      <formula>DD$12="土"</formula>
    </cfRule>
  </conditionalFormatting>
  <conditionalFormatting sqref="DD28:DF38">
    <cfRule type="expression" dxfId="103" priority="95">
      <formula>DD$9="祝"</formula>
    </cfRule>
    <cfRule type="expression" dxfId="102" priority="96">
      <formula>DD$12="日"</formula>
    </cfRule>
    <cfRule type="expression" dxfId="101" priority="97">
      <formula>DD$12="土"</formula>
    </cfRule>
  </conditionalFormatting>
  <conditionalFormatting sqref="DD23:DF23">
    <cfRule type="expression" dxfId="100" priority="92">
      <formula>DD$9="祝"</formula>
    </cfRule>
    <cfRule type="expression" dxfId="99" priority="93">
      <formula>DD$12="日"</formula>
    </cfRule>
    <cfRule type="expression" dxfId="98" priority="94">
      <formula>DD$12="土"</formula>
    </cfRule>
  </conditionalFormatting>
  <conditionalFormatting sqref="DD20:DF20">
    <cfRule type="expression" dxfId="97" priority="89">
      <formula>DD$9="祝"</formula>
    </cfRule>
    <cfRule type="expression" dxfId="96" priority="90">
      <formula>DD$12="日"</formula>
    </cfRule>
    <cfRule type="expression" dxfId="95" priority="91">
      <formula>DD$12="土"</formula>
    </cfRule>
  </conditionalFormatting>
  <conditionalFormatting sqref="DD24:DF24">
    <cfRule type="expression" dxfId="94" priority="86">
      <formula>DD$9="祝"</formula>
    </cfRule>
    <cfRule type="expression" dxfId="93" priority="87">
      <formula>DD$12="日"</formula>
    </cfRule>
    <cfRule type="expression" dxfId="92" priority="88">
      <formula>DD$12="土"</formula>
    </cfRule>
  </conditionalFormatting>
  <conditionalFormatting sqref="DD39:DF39">
    <cfRule type="expression" dxfId="91" priority="83">
      <formula>DD$9="祝"</formula>
    </cfRule>
    <cfRule type="expression" dxfId="90" priority="84">
      <formula>DD$12="日"</formula>
    </cfRule>
    <cfRule type="expression" dxfId="89" priority="85">
      <formula>DD$12="土"</formula>
    </cfRule>
  </conditionalFormatting>
  <conditionalFormatting sqref="DC11:DF12">
    <cfRule type="expression" dxfId="88" priority="80">
      <formula>DC$9="祝"</formula>
    </cfRule>
    <cfRule type="expression" dxfId="87" priority="81">
      <formula>DC$12="日"</formula>
    </cfRule>
    <cfRule type="expression" dxfId="86" priority="82">
      <formula>DC$12="土"</formula>
    </cfRule>
  </conditionalFormatting>
  <conditionalFormatting sqref="DC11:DF11">
    <cfRule type="expression" dxfId="85" priority="79">
      <formula>DC$11=TODAY()</formula>
    </cfRule>
  </conditionalFormatting>
  <conditionalFormatting sqref="DG64:EB65 DG21:EB22 DG41:EB44 DG13:EB19 DG26:EB27 DG47:EB49">
    <cfRule type="expression" dxfId="84" priority="76">
      <formula>DG$9="祝"</formula>
    </cfRule>
    <cfRule type="expression" dxfId="83" priority="77">
      <formula>DG$12="日"</formula>
    </cfRule>
    <cfRule type="expression" dxfId="82" priority="78">
      <formula>DG$12="土"</formula>
    </cfRule>
  </conditionalFormatting>
  <conditionalFormatting sqref="DG50:EB63">
    <cfRule type="expression" dxfId="81" priority="73">
      <formula>DG$9="祝"</formula>
    </cfRule>
    <cfRule type="expression" dxfId="80" priority="74">
      <formula>DG$12="日"</formula>
    </cfRule>
    <cfRule type="expression" dxfId="79" priority="75">
      <formula>DG$12="土"</formula>
    </cfRule>
  </conditionalFormatting>
  <conditionalFormatting sqref="DG45:EB45">
    <cfRule type="expression" dxfId="78" priority="70">
      <formula>DG$9="祝"</formula>
    </cfRule>
    <cfRule type="expression" dxfId="77" priority="71">
      <formula>DG$12="日"</formula>
    </cfRule>
    <cfRule type="expression" dxfId="76" priority="72">
      <formula>DG$12="土"</formula>
    </cfRule>
  </conditionalFormatting>
  <conditionalFormatting sqref="DG46:EB46">
    <cfRule type="expression" dxfId="75" priority="67">
      <formula>DG$9="祝"</formula>
    </cfRule>
    <cfRule type="expression" dxfId="74" priority="68">
      <formula>DG$12="日"</formula>
    </cfRule>
    <cfRule type="expression" dxfId="73" priority="69">
      <formula>DG$12="土"</formula>
    </cfRule>
  </conditionalFormatting>
  <conditionalFormatting sqref="DG25:EB25">
    <cfRule type="expression" dxfId="72" priority="64">
      <formula>DG$9="祝"</formula>
    </cfRule>
    <cfRule type="expression" dxfId="71" priority="65">
      <formula>DG$12="日"</formula>
    </cfRule>
    <cfRule type="expression" dxfId="70" priority="66">
      <formula>DG$12="土"</formula>
    </cfRule>
  </conditionalFormatting>
  <conditionalFormatting sqref="DG40:EB40">
    <cfRule type="expression" dxfId="69" priority="61">
      <formula>DG$9="祝"</formula>
    </cfRule>
    <cfRule type="expression" dxfId="68" priority="62">
      <formula>DG$12="日"</formula>
    </cfRule>
    <cfRule type="expression" dxfId="67" priority="63">
      <formula>DG$12="土"</formula>
    </cfRule>
  </conditionalFormatting>
  <conditionalFormatting sqref="DG28:EB38">
    <cfRule type="expression" dxfId="66" priority="58">
      <formula>DG$9="祝"</formula>
    </cfRule>
    <cfRule type="expression" dxfId="65" priority="59">
      <formula>DG$12="日"</formula>
    </cfRule>
    <cfRule type="expression" dxfId="64" priority="60">
      <formula>DG$12="土"</formula>
    </cfRule>
  </conditionalFormatting>
  <conditionalFormatting sqref="DG23:EB23">
    <cfRule type="expression" dxfId="63" priority="55">
      <formula>DG$9="祝"</formula>
    </cfRule>
    <cfRule type="expression" dxfId="62" priority="56">
      <formula>DG$12="日"</formula>
    </cfRule>
    <cfRule type="expression" dxfId="61" priority="57">
      <formula>DG$12="土"</formula>
    </cfRule>
  </conditionalFormatting>
  <conditionalFormatting sqref="DG20:EB20">
    <cfRule type="expression" dxfId="60" priority="52">
      <formula>DG$9="祝"</formula>
    </cfRule>
    <cfRule type="expression" dxfId="59" priority="53">
      <formula>DG$12="日"</formula>
    </cfRule>
    <cfRule type="expression" dxfId="58" priority="54">
      <formula>DG$12="土"</formula>
    </cfRule>
  </conditionalFormatting>
  <conditionalFormatting sqref="DG24:EB24">
    <cfRule type="expression" dxfId="57" priority="49">
      <formula>DG$9="祝"</formula>
    </cfRule>
    <cfRule type="expression" dxfId="56" priority="50">
      <formula>DG$12="日"</formula>
    </cfRule>
    <cfRule type="expression" dxfId="55" priority="51">
      <formula>DG$12="土"</formula>
    </cfRule>
  </conditionalFormatting>
  <conditionalFormatting sqref="DG39:EB39">
    <cfRule type="expression" dxfId="54" priority="46">
      <formula>DG$9="祝"</formula>
    </cfRule>
    <cfRule type="expression" dxfId="53" priority="47">
      <formula>DG$12="日"</formula>
    </cfRule>
    <cfRule type="expression" dxfId="52" priority="48">
      <formula>DG$12="土"</formula>
    </cfRule>
  </conditionalFormatting>
  <conditionalFormatting sqref="DG11:EB12">
    <cfRule type="expression" dxfId="51" priority="43">
      <formula>DG$9="祝"</formula>
    </cfRule>
    <cfRule type="expression" dxfId="50" priority="44">
      <formula>DG$12="日"</formula>
    </cfRule>
    <cfRule type="expression" dxfId="49" priority="45">
      <formula>DG$12="土"</formula>
    </cfRule>
  </conditionalFormatting>
  <conditionalFormatting sqref="DG11:EB11">
    <cfRule type="expression" dxfId="48" priority="42">
      <formula>DG$11=TODAY()</formula>
    </cfRule>
  </conditionalFormatting>
  <conditionalFormatting sqref="EG11:EG65">
    <cfRule type="expression" dxfId="47" priority="2">
      <formula>EG$9="祝"</formula>
    </cfRule>
    <cfRule type="expression" dxfId="46" priority="3">
      <formula>EG$12="日"</formula>
    </cfRule>
    <cfRule type="expression" dxfId="45" priority="4">
      <formula>EG$12="土"</formula>
    </cfRule>
  </conditionalFormatting>
  <conditionalFormatting sqref="EG11">
    <cfRule type="expression" dxfId="44" priority="1">
      <formula>EG$11=TODAY()</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WBS_value!$B$4:$B$10</xm:f>
          </x14:formula1>
          <xm:sqref>J13:J16 J25:J27 J40:J65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56"/>
  <sheetViews>
    <sheetView zoomScale="85" zoomScaleNormal="85" workbookViewId="0">
      <pane xSplit="2" ySplit="7" topLeftCell="H8" activePane="bottomRight" state="frozen"/>
      <selection activeCell="D37" sqref="D37"/>
      <selection pane="topRight" activeCell="D37" sqref="D37"/>
      <selection pane="bottomLeft" activeCell="D37" sqref="D37"/>
      <selection pane="bottomRight" activeCell="H29" sqref="H29"/>
    </sheetView>
  </sheetViews>
  <sheetFormatPr defaultRowHeight="13.5"/>
  <cols>
    <col min="1" max="1" width="16.5" customWidth="1"/>
    <col min="2" max="2" width="6.875" customWidth="1"/>
    <col min="3" max="3" width="44.5" customWidth="1"/>
    <col min="4" max="4" width="10.5" bestFit="1" customWidth="1"/>
    <col min="5" max="5" width="9.125" bestFit="1" customWidth="1"/>
    <col min="6" max="6" width="14.5" customWidth="1"/>
    <col min="7" max="7" width="10.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2" customFormat="1" ht="37.5" customHeight="1">
      <c r="B7" s="59" t="s">
        <v>199</v>
      </c>
      <c r="C7" s="60" t="s">
        <v>43</v>
      </c>
      <c r="D7" s="60" t="s">
        <v>200</v>
      </c>
      <c r="E7" s="60" t="s">
        <v>174</v>
      </c>
      <c r="F7" s="60" t="s">
        <v>201</v>
      </c>
      <c r="G7" s="60" t="s">
        <v>202</v>
      </c>
      <c r="H7" s="60" t="s">
        <v>163</v>
      </c>
      <c r="I7" s="60" t="s">
        <v>203</v>
      </c>
      <c r="J7" s="61" t="s">
        <v>204</v>
      </c>
      <c r="K7" s="60" t="s">
        <v>205</v>
      </c>
      <c r="L7" s="60" t="s">
        <v>206</v>
      </c>
      <c r="M7" s="60" t="s">
        <v>207</v>
      </c>
    </row>
    <row r="8" spans="2:13" hidden="1">
      <c r="B8" s="63">
        <v>1</v>
      </c>
      <c r="C8" s="18" t="s">
        <v>208</v>
      </c>
      <c r="D8" s="64">
        <v>43276</v>
      </c>
      <c r="E8" s="18" t="s">
        <v>209</v>
      </c>
      <c r="F8" s="63" t="s">
        <v>210</v>
      </c>
      <c r="G8" s="63" t="s">
        <v>210</v>
      </c>
      <c r="H8" s="63" t="s">
        <v>210</v>
      </c>
      <c r="I8" s="18"/>
      <c r="J8" s="18" t="s">
        <v>209</v>
      </c>
      <c r="K8" s="63" t="s">
        <v>211</v>
      </c>
      <c r="L8" s="63"/>
      <c r="M8" s="63"/>
    </row>
    <row r="9" spans="2:13" ht="69" hidden="1" customHeight="1">
      <c r="B9" s="63">
        <v>2</v>
      </c>
      <c r="C9" s="18" t="s">
        <v>53</v>
      </c>
      <c r="D9" s="64">
        <v>43276</v>
      </c>
      <c r="E9" s="18" t="s">
        <v>212</v>
      </c>
      <c r="F9" s="63" t="s">
        <v>156</v>
      </c>
      <c r="G9" s="63"/>
      <c r="H9" s="63" t="s">
        <v>367</v>
      </c>
      <c r="I9" s="18" t="s">
        <v>129</v>
      </c>
      <c r="J9" s="18" t="s">
        <v>213</v>
      </c>
      <c r="K9" s="63" t="s">
        <v>214</v>
      </c>
      <c r="L9" s="18"/>
      <c r="M9" s="18"/>
    </row>
    <row r="10" spans="2:13" hidden="1">
      <c r="B10" s="63">
        <v>3</v>
      </c>
      <c r="C10" s="18" t="s">
        <v>56</v>
      </c>
      <c r="D10" s="64">
        <v>43276</v>
      </c>
      <c r="E10" s="18" t="s">
        <v>209</v>
      </c>
      <c r="F10" s="63" t="s">
        <v>210</v>
      </c>
      <c r="G10" s="63" t="s">
        <v>210</v>
      </c>
      <c r="H10" s="63" t="s">
        <v>210</v>
      </c>
      <c r="I10" s="18"/>
      <c r="J10" s="18" t="s">
        <v>209</v>
      </c>
      <c r="K10" s="63" t="s">
        <v>211</v>
      </c>
      <c r="L10" s="18"/>
      <c r="M10" s="18"/>
    </row>
    <row r="11" spans="2:13" hidden="1">
      <c r="B11" s="63">
        <v>4</v>
      </c>
      <c r="C11" s="18" t="s">
        <v>58</v>
      </c>
      <c r="D11" s="64">
        <v>43276</v>
      </c>
      <c r="E11" s="18" t="s">
        <v>209</v>
      </c>
      <c r="F11" s="63" t="s">
        <v>210</v>
      </c>
      <c r="G11" s="63" t="s">
        <v>210</v>
      </c>
      <c r="H11" s="63" t="s">
        <v>210</v>
      </c>
      <c r="I11" s="18"/>
      <c r="J11" s="18" t="s">
        <v>209</v>
      </c>
      <c r="K11" s="63" t="s">
        <v>211</v>
      </c>
      <c r="L11" s="18"/>
      <c r="M11" s="18"/>
    </row>
    <row r="12" spans="2:13" ht="27" hidden="1">
      <c r="B12" s="63">
        <v>5</v>
      </c>
      <c r="C12" s="18" t="s">
        <v>59</v>
      </c>
      <c r="D12" s="64">
        <v>43276</v>
      </c>
      <c r="E12" s="18" t="s">
        <v>212</v>
      </c>
      <c r="F12" s="63" t="s">
        <v>190</v>
      </c>
      <c r="G12" s="65">
        <v>43278</v>
      </c>
      <c r="H12" s="65" t="s">
        <v>215</v>
      </c>
      <c r="I12" s="18" t="s">
        <v>128</v>
      </c>
      <c r="J12" s="18" t="s">
        <v>216</v>
      </c>
      <c r="K12" s="63" t="s">
        <v>217</v>
      </c>
      <c r="L12" s="18" t="s">
        <v>218</v>
      </c>
      <c r="M12" s="18"/>
    </row>
    <row r="13" spans="2:13" ht="148.5" hidden="1">
      <c r="B13" s="63">
        <v>6</v>
      </c>
      <c r="C13" s="66" t="s">
        <v>59</v>
      </c>
      <c r="D13" s="64">
        <v>43276</v>
      </c>
      <c r="E13" s="18" t="s">
        <v>219</v>
      </c>
      <c r="F13" s="63" t="s">
        <v>190</v>
      </c>
      <c r="G13" s="65">
        <v>43278</v>
      </c>
      <c r="H13" s="65" t="s">
        <v>215</v>
      </c>
      <c r="I13" s="18" t="s">
        <v>128</v>
      </c>
      <c r="J13" s="18" t="s">
        <v>216</v>
      </c>
      <c r="K13" s="63" t="s">
        <v>220</v>
      </c>
      <c r="L13" s="67" t="s">
        <v>221</v>
      </c>
      <c r="M13" s="18"/>
    </row>
    <row r="14" spans="2:13" ht="94.5" hidden="1">
      <c r="B14" s="63">
        <v>7</v>
      </c>
      <c r="C14" s="18" t="s">
        <v>62</v>
      </c>
      <c r="D14" s="64">
        <v>43276</v>
      </c>
      <c r="E14" s="18" t="s">
        <v>222</v>
      </c>
      <c r="F14" s="63" t="s">
        <v>189</v>
      </c>
      <c r="G14" s="63"/>
      <c r="H14" s="63" t="s">
        <v>367</v>
      </c>
      <c r="I14" s="18" t="s">
        <v>129</v>
      </c>
      <c r="J14" s="18" t="s">
        <v>213</v>
      </c>
      <c r="K14" s="68" t="s">
        <v>223</v>
      </c>
      <c r="L14" s="63" t="s">
        <v>369</v>
      </c>
      <c r="M14" s="18"/>
    </row>
    <row r="15" spans="2:13" ht="108" hidden="1">
      <c r="B15" s="63">
        <v>8</v>
      </c>
      <c r="C15" s="18" t="s">
        <v>65</v>
      </c>
      <c r="D15" s="64">
        <v>43276</v>
      </c>
      <c r="E15" s="18" t="s">
        <v>224</v>
      </c>
      <c r="F15" s="63" t="s">
        <v>190</v>
      </c>
      <c r="G15" s="69">
        <v>43296</v>
      </c>
      <c r="H15" s="63" t="s">
        <v>225</v>
      </c>
      <c r="I15" s="18" t="s">
        <v>129</v>
      </c>
      <c r="J15" s="18" t="s">
        <v>213</v>
      </c>
      <c r="K15" s="63" t="s">
        <v>226</v>
      </c>
      <c r="L15" s="70" t="s">
        <v>227</v>
      </c>
      <c r="M15" s="18"/>
    </row>
    <row r="16" spans="2:13" hidden="1">
      <c r="B16" s="63">
        <v>9</v>
      </c>
      <c r="C16" s="18" t="s">
        <v>68</v>
      </c>
      <c r="D16" s="64">
        <v>43276</v>
      </c>
      <c r="E16" s="18" t="s">
        <v>209</v>
      </c>
      <c r="F16" s="63" t="s">
        <v>210</v>
      </c>
      <c r="G16" s="63" t="s">
        <v>210</v>
      </c>
      <c r="H16" s="63" t="s">
        <v>210</v>
      </c>
      <c r="I16" s="18"/>
      <c r="J16" s="18" t="s">
        <v>209</v>
      </c>
      <c r="K16" s="63" t="s">
        <v>211</v>
      </c>
      <c r="L16" s="18"/>
      <c r="M16" s="18"/>
    </row>
    <row r="17" spans="2:13" hidden="1">
      <c r="B17" s="63">
        <v>10</v>
      </c>
      <c r="C17" s="18" t="s">
        <v>70</v>
      </c>
      <c r="D17" s="64">
        <v>43276</v>
      </c>
      <c r="E17" s="18" t="s">
        <v>209</v>
      </c>
      <c r="F17" s="63" t="s">
        <v>210</v>
      </c>
      <c r="G17" s="63" t="s">
        <v>210</v>
      </c>
      <c r="H17" s="63" t="s">
        <v>210</v>
      </c>
      <c r="I17" s="18"/>
      <c r="J17" s="18" t="s">
        <v>209</v>
      </c>
      <c r="K17" s="18" t="s">
        <v>228</v>
      </c>
      <c r="L17" s="18"/>
      <c r="M17" s="18"/>
    </row>
    <row r="18" spans="2:13" hidden="1">
      <c r="B18" s="63">
        <v>11</v>
      </c>
      <c r="C18" s="18" t="s">
        <v>71</v>
      </c>
      <c r="D18" s="64">
        <v>43276</v>
      </c>
      <c r="E18" s="18" t="s">
        <v>219</v>
      </c>
      <c r="F18" s="63" t="s">
        <v>190</v>
      </c>
      <c r="G18" s="65">
        <v>43278</v>
      </c>
      <c r="H18" s="65" t="s">
        <v>215</v>
      </c>
      <c r="I18" s="18" t="s">
        <v>128</v>
      </c>
      <c r="J18" s="18" t="s">
        <v>216</v>
      </c>
      <c r="K18" s="71" t="s">
        <v>229</v>
      </c>
      <c r="L18" s="18" t="s">
        <v>218</v>
      </c>
      <c r="M18" s="18"/>
    </row>
    <row r="19" spans="2:13" ht="94.5">
      <c r="B19" s="63">
        <v>12</v>
      </c>
      <c r="C19" s="21" t="s">
        <v>73</v>
      </c>
      <c r="D19" s="64">
        <v>43276</v>
      </c>
      <c r="E19" s="21" t="s">
        <v>230</v>
      </c>
      <c r="F19" s="63" t="s">
        <v>189</v>
      </c>
      <c r="G19" s="63"/>
      <c r="H19" s="63" t="s">
        <v>366</v>
      </c>
      <c r="I19" s="18" t="s">
        <v>129</v>
      </c>
      <c r="J19" s="21" t="s">
        <v>213</v>
      </c>
      <c r="K19" s="72" t="s">
        <v>231</v>
      </c>
      <c r="L19" s="18" t="s">
        <v>373</v>
      </c>
      <c r="M19" s="18"/>
    </row>
    <row r="20" spans="2:13" ht="67.5" hidden="1">
      <c r="B20" s="63">
        <v>13</v>
      </c>
      <c r="C20" s="21" t="s">
        <v>74</v>
      </c>
      <c r="D20" s="64">
        <v>43276</v>
      </c>
      <c r="E20" s="21" t="s">
        <v>230</v>
      </c>
      <c r="F20" s="63" t="s">
        <v>190</v>
      </c>
      <c r="G20" s="65">
        <v>43330</v>
      </c>
      <c r="H20" s="63" t="s">
        <v>225</v>
      </c>
      <c r="I20" s="18" t="s">
        <v>129</v>
      </c>
      <c r="J20" s="21" t="s">
        <v>213</v>
      </c>
      <c r="K20" s="63" t="s">
        <v>232</v>
      </c>
      <c r="L20" s="63" t="s">
        <v>276</v>
      </c>
      <c r="M20" s="18" t="s">
        <v>233</v>
      </c>
    </row>
    <row r="21" spans="2:13" ht="135" hidden="1">
      <c r="B21" s="63">
        <v>14</v>
      </c>
      <c r="C21" s="21" t="s">
        <v>234</v>
      </c>
      <c r="D21" s="64">
        <v>43276</v>
      </c>
      <c r="E21" s="21" t="s">
        <v>222</v>
      </c>
      <c r="F21" s="63" t="s">
        <v>190</v>
      </c>
      <c r="G21" s="63"/>
      <c r="H21" s="63" t="s">
        <v>235</v>
      </c>
      <c r="I21" s="18" t="s">
        <v>129</v>
      </c>
      <c r="J21" s="21" t="s">
        <v>213</v>
      </c>
      <c r="K21" s="68" t="s">
        <v>236</v>
      </c>
      <c r="L21" s="63" t="s">
        <v>327</v>
      </c>
      <c r="M21" s="18"/>
    </row>
    <row r="22" spans="2:13" ht="81" hidden="1">
      <c r="B22" s="63">
        <v>15</v>
      </c>
      <c r="C22" s="21" t="s">
        <v>234</v>
      </c>
      <c r="D22" s="64">
        <v>43276</v>
      </c>
      <c r="E22" s="21" t="s">
        <v>222</v>
      </c>
      <c r="F22" s="63" t="s">
        <v>190</v>
      </c>
      <c r="G22" s="65">
        <v>43290</v>
      </c>
      <c r="H22" s="63" t="s">
        <v>237</v>
      </c>
      <c r="I22" s="18" t="s">
        <v>129</v>
      </c>
      <c r="J22" s="73" t="s">
        <v>213</v>
      </c>
      <c r="K22" s="67" t="s">
        <v>238</v>
      </c>
      <c r="L22" s="63" t="s">
        <v>239</v>
      </c>
      <c r="M22" s="18"/>
    </row>
    <row r="23" spans="2:13" ht="165" hidden="1" customHeight="1">
      <c r="B23" s="63">
        <v>16</v>
      </c>
      <c r="C23" s="21" t="s">
        <v>234</v>
      </c>
      <c r="D23" s="64">
        <v>43276</v>
      </c>
      <c r="E23" s="21" t="s">
        <v>222</v>
      </c>
      <c r="F23" s="63" t="s">
        <v>190</v>
      </c>
      <c r="G23" s="63"/>
      <c r="H23" s="63" t="s">
        <v>235</v>
      </c>
      <c r="I23" s="18" t="s">
        <v>129</v>
      </c>
      <c r="J23" s="21" t="s">
        <v>213</v>
      </c>
      <c r="K23" s="68" t="s">
        <v>240</v>
      </c>
      <c r="L23" s="63" t="s">
        <v>364</v>
      </c>
      <c r="M23" s="18"/>
    </row>
    <row r="24" spans="2:13" ht="240.75" hidden="1" customHeight="1">
      <c r="B24" s="63">
        <v>17</v>
      </c>
      <c r="C24" s="21" t="s">
        <v>234</v>
      </c>
      <c r="D24" s="64">
        <v>43276</v>
      </c>
      <c r="E24" s="21" t="s">
        <v>230</v>
      </c>
      <c r="F24" s="63" t="s">
        <v>190</v>
      </c>
      <c r="G24" s="65">
        <v>43289</v>
      </c>
      <c r="H24" s="63" t="s">
        <v>241</v>
      </c>
      <c r="I24" s="18" t="s">
        <v>129</v>
      </c>
      <c r="J24" s="73" t="s">
        <v>213</v>
      </c>
      <c r="K24" s="63" t="s">
        <v>242</v>
      </c>
      <c r="L24" s="74" t="s">
        <v>243</v>
      </c>
      <c r="M24" s="18"/>
    </row>
    <row r="25" spans="2:13" ht="186.75" hidden="1" customHeight="1">
      <c r="B25" s="63">
        <v>18</v>
      </c>
      <c r="C25" s="21" t="s">
        <v>234</v>
      </c>
      <c r="D25" s="64">
        <v>43276</v>
      </c>
      <c r="E25" s="21" t="s">
        <v>219</v>
      </c>
      <c r="F25" s="63" t="s">
        <v>190</v>
      </c>
      <c r="G25" s="65">
        <v>43282</v>
      </c>
      <c r="H25" s="65" t="s">
        <v>215</v>
      </c>
      <c r="I25" s="18" t="s">
        <v>128</v>
      </c>
      <c r="J25" s="73" t="s">
        <v>216</v>
      </c>
      <c r="K25" s="63" t="s">
        <v>244</v>
      </c>
      <c r="L25" s="75" t="s">
        <v>245</v>
      </c>
      <c r="M25" s="18"/>
    </row>
    <row r="26" spans="2:13" ht="108" hidden="1">
      <c r="B26" s="63">
        <v>19</v>
      </c>
      <c r="C26" s="21" t="s">
        <v>234</v>
      </c>
      <c r="D26" s="64">
        <v>43276</v>
      </c>
      <c r="E26" s="21" t="s">
        <v>246</v>
      </c>
      <c r="F26" s="63" t="s">
        <v>169</v>
      </c>
      <c r="G26" s="63"/>
      <c r="H26" s="63" t="s">
        <v>173</v>
      </c>
      <c r="I26" s="18" t="s">
        <v>129</v>
      </c>
      <c r="J26" s="21" t="s">
        <v>247</v>
      </c>
      <c r="K26" s="63" t="s">
        <v>248</v>
      </c>
      <c r="L26" s="75"/>
      <c r="M26" s="18"/>
    </row>
    <row r="27" spans="2:13" ht="67.5" hidden="1">
      <c r="B27" s="63">
        <v>20</v>
      </c>
      <c r="C27" s="21" t="s">
        <v>234</v>
      </c>
      <c r="D27" s="64">
        <v>43276</v>
      </c>
      <c r="E27" s="21" t="s">
        <v>184</v>
      </c>
      <c r="F27" s="63" t="s">
        <v>190</v>
      </c>
      <c r="G27" s="65">
        <v>43278</v>
      </c>
      <c r="H27" s="65" t="s">
        <v>215</v>
      </c>
      <c r="I27" s="18" t="s">
        <v>128</v>
      </c>
      <c r="J27" s="21" t="s">
        <v>216</v>
      </c>
      <c r="K27" s="63" t="s">
        <v>249</v>
      </c>
      <c r="L27" s="75" t="s">
        <v>250</v>
      </c>
      <c r="M27" s="18"/>
    </row>
    <row r="28" spans="2:13" ht="256.5" hidden="1">
      <c r="B28" s="63">
        <v>21</v>
      </c>
      <c r="C28" s="21" t="s">
        <v>234</v>
      </c>
      <c r="D28" s="64">
        <v>43276</v>
      </c>
      <c r="E28" s="21" t="s">
        <v>246</v>
      </c>
      <c r="F28" s="63" t="s">
        <v>169</v>
      </c>
      <c r="G28" s="63"/>
      <c r="H28" s="63" t="s">
        <v>173</v>
      </c>
      <c r="I28" s="21"/>
      <c r="J28" s="21" t="s">
        <v>251</v>
      </c>
      <c r="K28" s="63" t="s">
        <v>277</v>
      </c>
      <c r="L28" s="75"/>
      <c r="M28" s="18"/>
    </row>
    <row r="29" spans="2:13" ht="67.5">
      <c r="B29" s="63">
        <v>22</v>
      </c>
      <c r="C29" s="21" t="s">
        <v>73</v>
      </c>
      <c r="D29" s="64">
        <v>43276</v>
      </c>
      <c r="E29" s="21" t="s">
        <v>230</v>
      </c>
      <c r="F29" s="63" t="s">
        <v>189</v>
      </c>
      <c r="G29" s="63"/>
      <c r="H29" s="63" t="s">
        <v>366</v>
      </c>
      <c r="I29" s="18" t="s">
        <v>129</v>
      </c>
      <c r="J29" s="21" t="s">
        <v>213</v>
      </c>
      <c r="K29" s="72" t="s">
        <v>252</v>
      </c>
      <c r="L29" s="63" t="s">
        <v>372</v>
      </c>
      <c r="M29" s="18"/>
    </row>
    <row r="30" spans="2:13" ht="121.5" hidden="1" customHeight="1">
      <c r="B30" s="63">
        <v>23</v>
      </c>
      <c r="C30" s="21" t="s">
        <v>234</v>
      </c>
      <c r="D30" s="76">
        <v>43278</v>
      </c>
      <c r="E30" s="21" t="s">
        <v>230</v>
      </c>
      <c r="F30" s="63" t="s">
        <v>190</v>
      </c>
      <c r="G30" s="65">
        <v>43281</v>
      </c>
      <c r="H30" s="63" t="s">
        <v>215</v>
      </c>
      <c r="I30" s="18" t="s">
        <v>128</v>
      </c>
      <c r="J30" s="21" t="s">
        <v>253</v>
      </c>
      <c r="K30" s="77" t="s">
        <v>254</v>
      </c>
      <c r="L30" s="75" t="s">
        <v>255</v>
      </c>
      <c r="M30" s="18"/>
    </row>
    <row r="31" spans="2:13" ht="121.5" hidden="1" customHeight="1">
      <c r="B31" s="63">
        <v>24</v>
      </c>
      <c r="C31" s="21" t="s">
        <v>234</v>
      </c>
      <c r="D31" s="76">
        <v>43288</v>
      </c>
      <c r="E31" s="21" t="s">
        <v>246</v>
      </c>
      <c r="F31" s="63" t="s">
        <v>156</v>
      </c>
      <c r="G31" s="65"/>
      <c r="H31" s="63" t="s">
        <v>368</v>
      </c>
      <c r="I31" s="18" t="s">
        <v>128</v>
      </c>
      <c r="J31" s="73" t="s">
        <v>256</v>
      </c>
      <c r="K31" s="77" t="s">
        <v>257</v>
      </c>
      <c r="L31" s="75" t="s">
        <v>278</v>
      </c>
      <c r="M31" s="18"/>
    </row>
    <row r="32" spans="2:13" ht="121.5" hidden="1" customHeight="1">
      <c r="B32" s="63">
        <v>25</v>
      </c>
      <c r="C32" s="21" t="s">
        <v>234</v>
      </c>
      <c r="D32" s="76">
        <v>43310</v>
      </c>
      <c r="E32" s="21" t="s">
        <v>260</v>
      </c>
      <c r="F32" s="63" t="s">
        <v>156</v>
      </c>
      <c r="G32" s="65"/>
      <c r="H32" s="63" t="s">
        <v>368</v>
      </c>
      <c r="I32" s="18" t="s">
        <v>128</v>
      </c>
      <c r="J32" s="73" t="s">
        <v>258</v>
      </c>
      <c r="K32" s="77" t="s">
        <v>259</v>
      </c>
      <c r="L32" s="75" t="s">
        <v>279</v>
      </c>
      <c r="M32" s="18"/>
    </row>
    <row r="33" spans="2:13" hidden="1">
      <c r="B33" s="63">
        <v>26</v>
      </c>
      <c r="C33" s="21" t="s">
        <v>234</v>
      </c>
      <c r="D33" s="76">
        <v>43329</v>
      </c>
      <c r="E33" s="21" t="s">
        <v>260</v>
      </c>
      <c r="F33" s="63" t="s">
        <v>156</v>
      </c>
      <c r="G33" s="65"/>
      <c r="H33" s="63" t="s">
        <v>367</v>
      </c>
      <c r="I33" s="18" t="s">
        <v>129</v>
      </c>
      <c r="J33" s="73" t="s">
        <v>261</v>
      </c>
      <c r="K33" s="77" t="s">
        <v>262</v>
      </c>
      <c r="L33" s="75"/>
      <c r="M33" s="18"/>
    </row>
    <row r="34" spans="2:13" ht="121.5" customHeight="1">
      <c r="B34" s="63"/>
      <c r="C34" s="21"/>
      <c r="D34" s="76"/>
      <c r="E34" s="21"/>
      <c r="F34" s="63"/>
      <c r="G34" s="65"/>
      <c r="H34" s="63"/>
      <c r="I34" s="18"/>
      <c r="J34" s="73"/>
      <c r="K34" s="77"/>
      <c r="L34" s="75"/>
      <c r="M34" s="18"/>
    </row>
    <row r="35" spans="2:13" ht="121.5" customHeight="1">
      <c r="B35" s="63"/>
      <c r="C35" s="21"/>
      <c r="D35" s="76"/>
      <c r="E35" s="21"/>
      <c r="F35" s="63"/>
      <c r="G35" s="65"/>
      <c r="H35" s="63"/>
      <c r="I35" s="18"/>
      <c r="J35" s="73"/>
      <c r="K35" s="77"/>
      <c r="L35" s="75"/>
      <c r="M35" s="18"/>
    </row>
    <row r="36" spans="2:13" ht="121.5" customHeight="1">
      <c r="B36" s="63"/>
      <c r="C36" s="21"/>
      <c r="D36" s="76"/>
      <c r="E36" s="21"/>
      <c r="F36" s="63"/>
      <c r="G36" s="65"/>
      <c r="H36" s="63"/>
      <c r="I36" s="18"/>
      <c r="J36" s="73"/>
      <c r="K36" s="77"/>
      <c r="L36" s="75"/>
      <c r="M36" s="18"/>
    </row>
    <row r="37" spans="2:13" ht="121.5" customHeight="1">
      <c r="B37" s="63"/>
      <c r="C37" s="21"/>
      <c r="D37" s="76"/>
      <c r="E37" s="21"/>
      <c r="F37" s="63"/>
      <c r="G37" s="65"/>
      <c r="H37" s="63"/>
      <c r="I37" s="18"/>
      <c r="J37" s="73"/>
      <c r="K37" s="77"/>
      <c r="L37" s="75"/>
      <c r="M37" s="18"/>
    </row>
    <row r="38" spans="2:13">
      <c r="B38" s="63"/>
      <c r="C38" s="21"/>
      <c r="D38" s="18"/>
      <c r="E38" s="21"/>
      <c r="F38" s="21"/>
      <c r="G38" s="21"/>
      <c r="H38" s="21"/>
      <c r="I38" s="21"/>
      <c r="J38" s="73"/>
      <c r="K38" s="63"/>
      <c r="L38" s="18"/>
      <c r="M38" s="18"/>
    </row>
    <row r="44" spans="2:13">
      <c r="C44" t="s">
        <v>263</v>
      </c>
    </row>
    <row r="45" spans="2:13">
      <c r="D45" t="s">
        <v>30</v>
      </c>
    </row>
    <row r="46" spans="2:13">
      <c r="C46" t="s">
        <v>264</v>
      </c>
      <c r="D46" s="15">
        <v>8</v>
      </c>
    </row>
    <row r="47" spans="2:13">
      <c r="C47" t="s">
        <v>265</v>
      </c>
      <c r="D47" s="15">
        <v>4</v>
      </c>
    </row>
    <row r="48" spans="2:13">
      <c r="C48" t="s">
        <v>264</v>
      </c>
      <c r="D48" s="15">
        <v>8</v>
      </c>
    </row>
    <row r="49" spans="3:4">
      <c r="C49" t="s">
        <v>266</v>
      </c>
      <c r="D49" s="15">
        <v>3</v>
      </c>
    </row>
    <row r="50" spans="3:4">
      <c r="C50" t="s">
        <v>125</v>
      </c>
      <c r="D50" s="15">
        <f>SUM(D46:D49)</f>
        <v>23</v>
      </c>
    </row>
    <row r="51" spans="3:4">
      <c r="D51" s="15"/>
    </row>
    <row r="52" spans="3:4">
      <c r="C52" t="s">
        <v>267</v>
      </c>
      <c r="D52" s="15">
        <v>1.3</v>
      </c>
    </row>
    <row r="53" spans="3:4">
      <c r="D53" s="15"/>
    </row>
    <row r="54" spans="3:4">
      <c r="C54" t="s">
        <v>268</v>
      </c>
      <c r="D54" s="15">
        <f>D50*D52</f>
        <v>29.900000000000002</v>
      </c>
    </row>
    <row r="55" spans="3:4">
      <c r="C55" t="s">
        <v>269</v>
      </c>
      <c r="D55" s="15">
        <f>ROUND(D54/6,1)</f>
        <v>5</v>
      </c>
    </row>
    <row r="56" spans="3:4">
      <c r="D56" s="15"/>
    </row>
  </sheetData>
  <autoFilter ref="B7:M33">
    <filterColumn colId="4">
      <filters>
        <filter val="対応中"/>
        <filter val="未着手"/>
      </filters>
    </filterColumn>
    <filterColumn colId="6">
      <filters>
        <filter val="～9月2週目"/>
      </filters>
    </filterColumn>
  </autoFilter>
  <phoneticPr fontId="1"/>
  <conditionalFormatting sqref="B38:C38 B8:C28 E29:F30 E8:F27 E38:G38 E28 J8:M30 H8:I28 J38:M38">
    <cfRule type="expression" dxfId="43" priority="49">
      <formula>$F8="完了"</formula>
    </cfRule>
  </conditionalFormatting>
  <conditionalFormatting sqref="G8:G28">
    <cfRule type="expression" dxfId="42" priority="48">
      <formula>$F8="完了"</formula>
    </cfRule>
  </conditionalFormatting>
  <conditionalFormatting sqref="H38">
    <cfRule type="expression" dxfId="41" priority="47">
      <formula>$F38="完了"</formula>
    </cfRule>
  </conditionalFormatting>
  <conditionalFormatting sqref="B29">
    <cfRule type="expression" dxfId="40" priority="46">
      <formula>$F29="完了"</formula>
    </cfRule>
  </conditionalFormatting>
  <conditionalFormatting sqref="G29">
    <cfRule type="expression" dxfId="39" priority="45">
      <formula>$F29="完了"</formula>
    </cfRule>
  </conditionalFormatting>
  <conditionalFormatting sqref="G30">
    <cfRule type="expression" dxfId="38" priority="38">
      <formula>$F30="完了"</formula>
    </cfRule>
  </conditionalFormatting>
  <conditionalFormatting sqref="C29">
    <cfRule type="expression" dxfId="37" priority="44">
      <formula>$F29="完了"</formula>
    </cfRule>
  </conditionalFormatting>
  <conditionalFormatting sqref="F28">
    <cfRule type="expression" dxfId="36" priority="42">
      <formula>$F28="完了"</formula>
    </cfRule>
  </conditionalFormatting>
  <conditionalFormatting sqref="I38">
    <cfRule type="expression" dxfId="35" priority="41">
      <formula>$F38="完了"</formula>
    </cfRule>
  </conditionalFormatting>
  <conditionalFormatting sqref="I29">
    <cfRule type="expression" dxfId="34" priority="40">
      <formula>$F29="完了"</formula>
    </cfRule>
  </conditionalFormatting>
  <conditionalFormatting sqref="B30">
    <cfRule type="expression" dxfId="33" priority="39">
      <formula>$F30="完了"</formula>
    </cfRule>
  </conditionalFormatting>
  <conditionalFormatting sqref="H30">
    <cfRule type="expression" dxfId="32" priority="37">
      <formula>$F30="完了"</formula>
    </cfRule>
  </conditionalFormatting>
  <conditionalFormatting sqref="I30">
    <cfRule type="expression" dxfId="31" priority="36">
      <formula>$F30="完了"</formula>
    </cfRule>
  </conditionalFormatting>
  <conditionalFormatting sqref="C30">
    <cfRule type="expression" dxfId="30" priority="35">
      <formula>$F30="完了"</formula>
    </cfRule>
  </conditionalFormatting>
  <conditionalFormatting sqref="D8:D30 D38">
    <cfRule type="expression" dxfId="29" priority="34">
      <formula>$F8="完了"</formula>
    </cfRule>
  </conditionalFormatting>
  <conditionalFormatting sqref="E31:F31 J31:M31">
    <cfRule type="expression" dxfId="28" priority="33">
      <formula>$F31="完了"</formula>
    </cfRule>
  </conditionalFormatting>
  <conditionalFormatting sqref="B31">
    <cfRule type="expression" dxfId="27" priority="32">
      <formula>$F31="完了"</formula>
    </cfRule>
  </conditionalFormatting>
  <conditionalFormatting sqref="G31">
    <cfRule type="expression" dxfId="26" priority="31">
      <formula>$F31="完了"</formula>
    </cfRule>
  </conditionalFormatting>
  <conditionalFormatting sqref="B33:B37">
    <cfRule type="expression" dxfId="25" priority="26">
      <formula>$F33="完了"</formula>
    </cfRule>
  </conditionalFormatting>
  <conditionalFormatting sqref="I31">
    <cfRule type="expression" dxfId="24" priority="29">
      <formula>$F31="完了"</formula>
    </cfRule>
  </conditionalFormatting>
  <conditionalFormatting sqref="D31">
    <cfRule type="expression" dxfId="23" priority="28">
      <formula>$F31="完了"</formula>
    </cfRule>
  </conditionalFormatting>
  <conditionalFormatting sqref="E34:F37 J34:M37 L33:M33">
    <cfRule type="expression" dxfId="22" priority="27">
      <formula>$F33="完了"</formula>
    </cfRule>
  </conditionalFormatting>
  <conditionalFormatting sqref="G34:G37">
    <cfRule type="expression" dxfId="21" priority="25">
      <formula>$F34="完了"</formula>
    </cfRule>
  </conditionalFormatting>
  <conditionalFormatting sqref="H34:H37">
    <cfRule type="expression" dxfId="20" priority="24">
      <formula>$F34="完了"</formula>
    </cfRule>
  </conditionalFormatting>
  <conditionalFormatting sqref="I34:I37">
    <cfRule type="expression" dxfId="19" priority="23">
      <formula>$F34="完了"</formula>
    </cfRule>
  </conditionalFormatting>
  <conditionalFormatting sqref="C34:C37">
    <cfRule type="expression" dxfId="18" priority="22">
      <formula>$F34="完了"</formula>
    </cfRule>
  </conditionalFormatting>
  <conditionalFormatting sqref="D34:D37">
    <cfRule type="expression" dxfId="17" priority="21">
      <formula>$F34="完了"</formula>
    </cfRule>
  </conditionalFormatting>
  <conditionalFormatting sqref="C31">
    <cfRule type="expression" dxfId="16" priority="20">
      <formula>$F31="完了"</formula>
    </cfRule>
  </conditionalFormatting>
  <conditionalFormatting sqref="E32:F32 J32:K32 M32">
    <cfRule type="expression" dxfId="15" priority="19">
      <formula>$F32="完了"</formula>
    </cfRule>
  </conditionalFormatting>
  <conditionalFormatting sqref="B32">
    <cfRule type="expression" dxfId="14" priority="18">
      <formula>$F32="完了"</formula>
    </cfRule>
  </conditionalFormatting>
  <conditionalFormatting sqref="G32">
    <cfRule type="expression" dxfId="13" priority="17">
      <formula>$F32="完了"</formula>
    </cfRule>
  </conditionalFormatting>
  <conditionalFormatting sqref="C32">
    <cfRule type="expression" dxfId="12" priority="13">
      <formula>$F32="完了"</formula>
    </cfRule>
  </conditionalFormatting>
  <conditionalFormatting sqref="I32">
    <cfRule type="expression" dxfId="11" priority="15">
      <formula>$F32="完了"</formula>
    </cfRule>
  </conditionalFormatting>
  <conditionalFormatting sqref="D32">
    <cfRule type="expression" dxfId="10" priority="14">
      <formula>$F32="完了"</formula>
    </cfRule>
  </conditionalFormatting>
  <conditionalFormatting sqref="E33:F33 J33:K33">
    <cfRule type="expression" dxfId="9" priority="12">
      <formula>$F33="完了"</formula>
    </cfRule>
  </conditionalFormatting>
  <conditionalFormatting sqref="G33">
    <cfRule type="expression" dxfId="8" priority="11">
      <formula>$F33="完了"</formula>
    </cfRule>
  </conditionalFormatting>
  <conditionalFormatting sqref="D33">
    <cfRule type="expression" dxfId="7" priority="8">
      <formula>$F33="完了"</formula>
    </cfRule>
  </conditionalFormatting>
  <conditionalFormatting sqref="I33">
    <cfRule type="expression" dxfId="6" priority="9">
      <formula>$F33="完了"</formula>
    </cfRule>
  </conditionalFormatting>
  <conditionalFormatting sqref="C33">
    <cfRule type="expression" dxfId="5" priority="7">
      <formula>$F33="完了"</formula>
    </cfRule>
  </conditionalFormatting>
  <conditionalFormatting sqref="L32">
    <cfRule type="expression" dxfId="4" priority="6">
      <formula>$F32="完了"</formula>
    </cfRule>
  </conditionalFormatting>
  <conditionalFormatting sqref="H29">
    <cfRule type="expression" dxfId="3" priority="5">
      <formula>$F29="完了"</formula>
    </cfRule>
  </conditionalFormatting>
  <conditionalFormatting sqref="H32">
    <cfRule type="expression" dxfId="2" priority="3">
      <formula>$F32="完了"</formula>
    </cfRule>
  </conditionalFormatting>
  <conditionalFormatting sqref="H33">
    <cfRule type="expression" dxfId="1" priority="2">
      <formula>$F33="完了"</formula>
    </cfRule>
  </conditionalFormatting>
  <conditionalFormatting sqref="H31">
    <cfRule type="expression" dxfId="0" priority="1">
      <formula>$F31="完了"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E8:E38 G38:H38</xm:sqref>
        </x14:dataValidation>
        <x14:dataValidation type="list" allowBlank="1" showInputMessage="1" showErrorMessage="1">
          <x14:formula1>
            <xm:f>WBS_value!$B$4:$B$10</xm:f>
          </x14:formula1>
          <xm:sqref>F8:F38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300</v>
      </c>
    </row>
    <row r="2" spans="1:5">
      <c r="B2" t="s">
        <v>301</v>
      </c>
    </row>
    <row r="3" spans="1:5">
      <c r="B3" t="s">
        <v>302</v>
      </c>
    </row>
    <row r="5" spans="1:5">
      <c r="B5" t="s">
        <v>303</v>
      </c>
    </row>
    <row r="6" spans="1:5">
      <c r="B6" t="s">
        <v>304</v>
      </c>
    </row>
    <row r="7" spans="1:5">
      <c r="B7" t="s">
        <v>305</v>
      </c>
    </row>
    <row r="8" spans="1:5">
      <c r="B8" t="s">
        <v>306</v>
      </c>
    </row>
    <row r="9" spans="1:5">
      <c r="B9" t="s">
        <v>307</v>
      </c>
    </row>
    <row r="11" spans="1:5">
      <c r="A11" t="s">
        <v>281</v>
      </c>
      <c r="B11" t="s">
        <v>282</v>
      </c>
      <c r="C11" t="s">
        <v>283</v>
      </c>
    </row>
    <row r="12" spans="1:5">
      <c r="B12" t="s">
        <v>284</v>
      </c>
    </row>
    <row r="13" spans="1:5">
      <c r="B13" t="s">
        <v>285</v>
      </c>
    </row>
    <row r="14" spans="1:5">
      <c r="B14" t="s">
        <v>286</v>
      </c>
    </row>
    <row r="16" spans="1:5">
      <c r="A16" t="s">
        <v>287</v>
      </c>
      <c r="B16" t="s">
        <v>288</v>
      </c>
      <c r="E16" t="s">
        <v>293</v>
      </c>
    </row>
    <row r="17" spans="1:6">
      <c r="B17" t="s">
        <v>289</v>
      </c>
      <c r="F17" t="s">
        <v>296</v>
      </c>
    </row>
    <row r="18" spans="1:6">
      <c r="B18" t="s">
        <v>290</v>
      </c>
      <c r="F18" t="s">
        <v>297</v>
      </c>
    </row>
    <row r="19" spans="1:6">
      <c r="F19" t="s">
        <v>298</v>
      </c>
    </row>
    <row r="20" spans="1:6">
      <c r="F20" t="s">
        <v>299</v>
      </c>
    </row>
    <row r="22" spans="1:6">
      <c r="B22" t="s">
        <v>291</v>
      </c>
      <c r="E22" t="s">
        <v>294</v>
      </c>
    </row>
    <row r="23" spans="1:6">
      <c r="B23" t="s">
        <v>289</v>
      </c>
      <c r="E23" t="s">
        <v>289</v>
      </c>
      <c r="F23" t="s">
        <v>296</v>
      </c>
    </row>
    <row r="24" spans="1:6">
      <c r="B24" t="s">
        <v>290</v>
      </c>
      <c r="E24" t="s">
        <v>290</v>
      </c>
      <c r="F24" t="s">
        <v>297</v>
      </c>
    </row>
    <row r="25" spans="1:6">
      <c r="B25" t="s">
        <v>292</v>
      </c>
      <c r="E25" t="s">
        <v>295</v>
      </c>
    </row>
    <row r="26" spans="1:6">
      <c r="B26" t="s">
        <v>289</v>
      </c>
      <c r="E26" t="s">
        <v>289</v>
      </c>
    </row>
    <row r="27" spans="1:6">
      <c r="B27" t="s">
        <v>290</v>
      </c>
      <c r="E27" t="s">
        <v>290</v>
      </c>
    </row>
    <row r="29" spans="1:6" s="1" customFormat="1">
      <c r="A29" s="80">
        <v>43331</v>
      </c>
    </row>
    <row r="30" spans="1:6">
      <c r="B30" t="s">
        <v>308</v>
      </c>
    </row>
    <row r="31" spans="1:6">
      <c r="B31" t="s">
        <v>309</v>
      </c>
    </row>
    <row r="32" spans="1:6">
      <c r="B32" t="s">
        <v>310</v>
      </c>
    </row>
    <row r="33" spans="2:2">
      <c r="B33" t="s">
        <v>311</v>
      </c>
    </row>
    <row r="34" spans="2:2">
      <c r="B34" t="s">
        <v>312</v>
      </c>
    </row>
    <row r="35" spans="2:2">
      <c r="B35" t="s">
        <v>313</v>
      </c>
    </row>
    <row r="36" spans="2:2">
      <c r="B36" t="s">
        <v>310</v>
      </c>
    </row>
    <row r="37" spans="2:2">
      <c r="B37" t="s">
        <v>314</v>
      </c>
    </row>
    <row r="39" spans="2:2">
      <c r="B39" t="s">
        <v>315</v>
      </c>
    </row>
    <row r="40" spans="2:2">
      <c r="B40" t="s">
        <v>316</v>
      </c>
    </row>
    <row r="41" spans="2:2">
      <c r="B41" t="s">
        <v>317</v>
      </c>
    </row>
    <row r="42" spans="2:2">
      <c r="B42" t="s">
        <v>318</v>
      </c>
    </row>
    <row r="43" spans="2:2">
      <c r="B43" t="s">
        <v>319</v>
      </c>
    </row>
    <row r="44" spans="2:2">
      <c r="B44" t="s">
        <v>317</v>
      </c>
    </row>
    <row r="45" spans="2:2">
      <c r="B45" t="s">
        <v>318</v>
      </c>
    </row>
    <row r="46" spans="2:2">
      <c r="B46" t="s">
        <v>320</v>
      </c>
    </row>
    <row r="47" spans="2:2">
      <c r="B47" t="s">
        <v>317</v>
      </c>
    </row>
    <row r="48" spans="2:2">
      <c r="B48" t="s">
        <v>318</v>
      </c>
    </row>
    <row r="51" spans="2:2">
      <c r="B51" t="s">
        <v>321</v>
      </c>
    </row>
    <row r="53" spans="2:2">
      <c r="B53" t="s">
        <v>322</v>
      </c>
    </row>
    <row r="54" spans="2:2">
      <c r="B54" t="s">
        <v>323</v>
      </c>
    </row>
    <row r="55" spans="2:2">
      <c r="B55" t="s">
        <v>324</v>
      </c>
    </row>
    <row r="56" spans="2:2">
      <c r="B56" t="s">
        <v>325</v>
      </c>
    </row>
    <row r="58" spans="2:2">
      <c r="B58" t="s">
        <v>326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328</v>
      </c>
    </row>
    <row r="3" spans="1:1">
      <c r="A3" t="s">
        <v>329</v>
      </c>
    </row>
    <row r="4" spans="1:1">
      <c r="A4" t="s">
        <v>330</v>
      </c>
    </row>
    <row r="5" spans="1:1">
      <c r="A5" t="s">
        <v>365</v>
      </c>
    </row>
    <row r="6" spans="1:1">
      <c r="A6" t="s">
        <v>331</v>
      </c>
    </row>
    <row r="7" spans="1:1">
      <c r="A7" t="s">
        <v>332</v>
      </c>
    </row>
    <row r="8" spans="1:1">
      <c r="A8" t="s">
        <v>333</v>
      </c>
    </row>
    <row r="9" spans="1:1">
      <c r="A9" t="s">
        <v>334</v>
      </c>
    </row>
    <row r="10" spans="1:1">
      <c r="A10" t="s">
        <v>335</v>
      </c>
    </row>
    <row r="11" spans="1:1">
      <c r="A11" t="s">
        <v>336</v>
      </c>
    </row>
    <row r="12" spans="1:1">
      <c r="A12" t="s">
        <v>337</v>
      </c>
    </row>
    <row r="13" spans="1:1">
      <c r="A13" t="s">
        <v>338</v>
      </c>
    </row>
    <row r="14" spans="1:1">
      <c r="A14" t="s">
        <v>339</v>
      </c>
    </row>
    <row r="15" spans="1:1">
      <c r="A15" t="s">
        <v>340</v>
      </c>
    </row>
    <row r="16" spans="1:1">
      <c r="A16" t="s">
        <v>341</v>
      </c>
    </row>
    <row r="17" spans="1:1">
      <c r="A17" t="s">
        <v>342</v>
      </c>
    </row>
    <row r="18" spans="1:1">
      <c r="A18" t="s">
        <v>343</v>
      </c>
    </row>
    <row r="19" spans="1:1">
      <c r="A19" t="s">
        <v>344</v>
      </c>
    </row>
    <row r="21" spans="1:1">
      <c r="A21" t="s">
        <v>345</v>
      </c>
    </row>
    <row r="22" spans="1:1">
      <c r="A22" t="s">
        <v>346</v>
      </c>
    </row>
    <row r="23" spans="1:1">
      <c r="A23" t="s">
        <v>347</v>
      </c>
    </row>
    <row r="24" spans="1:1">
      <c r="A24" t="s">
        <v>348</v>
      </c>
    </row>
    <row r="25" spans="1:1">
      <c r="A25" t="s">
        <v>349</v>
      </c>
    </row>
    <row r="26" spans="1:1">
      <c r="A26" t="s">
        <v>331</v>
      </c>
    </row>
    <row r="27" spans="1:1">
      <c r="A27" t="s">
        <v>350</v>
      </c>
    </row>
    <row r="28" spans="1:1">
      <c r="A28" t="s">
        <v>351</v>
      </c>
    </row>
    <row r="29" spans="1:1">
      <c r="A29" t="s">
        <v>352</v>
      </c>
    </row>
    <row r="30" spans="1:1">
      <c r="A30" t="s">
        <v>353</v>
      </c>
    </row>
    <row r="31" spans="1:1">
      <c r="A31" t="s">
        <v>354</v>
      </c>
    </row>
    <row r="32" spans="1:1">
      <c r="A32" t="s">
        <v>355</v>
      </c>
    </row>
    <row r="33" spans="1:1">
      <c r="A33" t="s">
        <v>356</v>
      </c>
    </row>
    <row r="34" spans="1:1">
      <c r="A34" t="s">
        <v>357</v>
      </c>
    </row>
    <row r="35" spans="1:1">
      <c r="A35" t="s">
        <v>358</v>
      </c>
    </row>
    <row r="36" spans="1:1">
      <c r="A36" t="s">
        <v>359</v>
      </c>
    </row>
    <row r="37" spans="1:1">
      <c r="A37" t="s">
        <v>332</v>
      </c>
    </row>
    <row r="38" spans="1:1">
      <c r="A38" t="s">
        <v>360</v>
      </c>
    </row>
    <row r="39" spans="1:1">
      <c r="A39" t="s">
        <v>361</v>
      </c>
    </row>
    <row r="40" spans="1:1">
      <c r="A40" t="s">
        <v>362</v>
      </c>
    </row>
    <row r="41" spans="1:1">
      <c r="A41" t="s">
        <v>363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9" sqref="B9"/>
    </sheetView>
  </sheetViews>
  <sheetFormatPr defaultRowHeight="13.5"/>
  <sheetData>
    <row r="4" spans="2:2">
      <c r="B4" s="53" t="s">
        <v>156</v>
      </c>
    </row>
    <row r="5" spans="2:2">
      <c r="B5" s="54" t="s">
        <v>189</v>
      </c>
    </row>
    <row r="6" spans="2:2">
      <c r="B6" s="54" t="s">
        <v>190</v>
      </c>
    </row>
    <row r="7" spans="2:2">
      <c r="B7" s="54" t="s">
        <v>169</v>
      </c>
    </row>
    <row r="8" spans="2:2">
      <c r="B8" s="54" t="s">
        <v>280</v>
      </c>
    </row>
    <row r="9" spans="2:2">
      <c r="B9" s="54" t="s">
        <v>191</v>
      </c>
    </row>
    <row r="10" spans="2:2">
      <c r="B10" s="55"/>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2018-09-02T15:59:04Z</dcterms:modified>
</cp:coreProperties>
</file>