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2"/>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WBS!$B$12:$FP$14</definedName>
    <definedName name="_xlnm._FilterDatabase" localSheetId="2" hidden="1">課題整理_0609!$B$7:$M$38</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2" i="18"/>
  <c r="M31" i="18"/>
  <c r="M30" i="18"/>
  <c r="M29" i="18"/>
  <c r="M28" i="18"/>
  <c r="M27" i="18"/>
  <c r="M26" i="18"/>
  <c r="M25" i="18"/>
  <c r="M24" i="18"/>
  <c r="M23" i="18"/>
  <c r="M22" i="18"/>
  <c r="M21" i="18"/>
  <c r="M20" i="18"/>
  <c r="M19" i="18"/>
  <c r="M18" i="18"/>
  <c r="M17" i="18"/>
  <c r="M16" i="18"/>
  <c r="M15" i="18"/>
  <c r="M13" i="18"/>
  <c r="M14" i="18"/>
  <c r="J31" i="18" l="1"/>
  <c r="FL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77" i="21"/>
  <c r="D81" i="21" s="1"/>
  <c r="D82" i="21" s="1"/>
  <c r="BV32" i="18" l="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FH12" i="18"/>
  <c r="FI12" i="18" l="1"/>
  <c r="FJ11" i="18"/>
  <c r="FJ12" i="18" l="1"/>
  <c r="FK11" i="18"/>
  <c r="FK12" i="18" l="1"/>
  <c r="FL11" i="18"/>
  <c r="FL12" i="18" s="1"/>
</calcChain>
</file>

<file path=xl/sharedStrings.xml><?xml version="1.0" encoding="utf-8"?>
<sst xmlns="http://schemas.openxmlformats.org/spreadsheetml/2006/main" count="845" uniqueCount="423">
  <si>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</si>
  <si>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</si>
  <si>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</si>
  <si>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</si>
  <si>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</si>
  <si>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</si>
  <si>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</si>
  <si>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</si>
  <si>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</si>
  <si>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</si>
  <si>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</si>
  <si>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</si>
  <si>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</si>
  <si>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</si>
  <si>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</si>
  <si>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</si>
  <si>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</si>
  <si>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</si>
  <si>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</si>
  <si>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</si>
  <si>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</si>
  <si>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</si>
  <si>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</si>
  <si>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</si>
  <si>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</si>
  <si>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</si>
  <si>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</si>
  <si>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</si>
  <si>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</si>
  <si>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</si>
  <si>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</si>
  <si>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</si>
  <si>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</si>
  <si>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</si>
  <si>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</si>
  <si>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</si>
  <si>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</si>
  <si>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</si>
  <si>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</si>
  <si>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</si>
  <si>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</si>
  <si>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</si>
  <si>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</si>
  <si>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</si>
  <si>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</si>
  <si>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</si>
  <si>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</si>
  <si>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</si>
  <si>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</si>
  <si>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</si>
  <si>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</si>
  <si>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</si>
  <si>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</si>
  <si>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</si>
  <si>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</si>
  <si>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</si>
  <si>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</si>
  <si>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</si>
  <si>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</si>
  <si>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</si>
  <si>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</si>
  <si>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</si>
  <si>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</si>
  <si>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</si>
  <si>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</si>
  <si>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</si>
  <si>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</si>
  <si>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</si>
  <si>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</si>
  <si>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</si>
  <si>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</si>
  <si>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</si>
  <si>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</si>
  <si>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</si>
  <si>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</si>
  <si>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</si>
  <si>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</si>
  <si>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</si>
  <si>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</si>
  <si>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</si>
  <si>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</si>
  <si>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</si>
  <si>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</si>
  <si>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</si>
  <si>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</si>
  <si>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</si>
  <si>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</si>
  <si>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</si>
  <si>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</si>
  <si>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</si>
  <si>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</si>
  <si>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</si>
  <si>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</si>
  <si>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</si>
  <si>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</si>
  <si>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</si>
  <si>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</si>
  <si>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</si>
  <si>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</si>
  <si>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</si>
  <si>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</si>
  <si>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</si>
  <si>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</si>
  <si>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</si>
  <si>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</si>
  <si>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</si>
  <si>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</si>
  <si>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</si>
  <si>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</si>
  <si>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</si>
  <si>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</si>
  <si>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</si>
  <si>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</si>
  <si>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</si>
  <si>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</si>
  <si>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</si>
  <si>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</si>
  <si>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</si>
  <si>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</si>
  <si>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</si>
  <si>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</si>
  <si>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</si>
  <si>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</si>
  <si>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</si>
  <si>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</si>
  <si>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</si>
  <si>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</si>
  <si>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</si>
  <si>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</si>
  <si>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</si>
  <si>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</si>
  <si>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</si>
  <si>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</si>
  <si>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</si>
  <si>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</si>
  <si>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</si>
  <si>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</si>
  <si>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</si>
  <si>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</si>
  <si>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</si>
  <si>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</si>
  <si>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</si>
  <si>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</si>
  <si>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</si>
  <si>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</si>
  <si>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</si>
  <si>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</si>
  <si>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</si>
  <si>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</si>
  <si>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</si>
  <si>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</si>
  <si>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</si>
  <si>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</si>
  <si>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</si>
  <si>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</si>
  <si>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</si>
  <si>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</si>
  <si>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</si>
  <si>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</si>
  <si>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</si>
  <si>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</si>
  <si>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</si>
  <si>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</si>
  <si>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</si>
  <si>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</si>
  <si>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</si>
  <si>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</si>
  <si>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</si>
  <si>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</si>
  <si>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</si>
  <si>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</si>
  <si>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</si>
  <si>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</si>
  <si>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</si>
  <si>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</si>
  <si>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</si>
  <si>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</si>
  <si>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</si>
  <si>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</si>
  <si>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</si>
  <si>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</si>
  <si>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</si>
  <si>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</si>
  <si>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</si>
  <si>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</si>
  <si>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</si>
  <si>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</si>
  <si>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</si>
  <si>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</si>
  <si>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</si>
  <si>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</si>
  <si>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</si>
  <si>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</si>
  <si>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</si>
  <si>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</si>
  <si>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</si>
  <si>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</si>
  <si>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</si>
  <si>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</si>
  <si>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</si>
  <si>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</si>
  <si>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</si>
  <si>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</si>
  <si>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</si>
  <si>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</si>
  <si>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</si>
  <si>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</si>
  <si>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</si>
  <si>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</si>
  <si>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</si>
  <si>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</si>
  <si>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</si>
  <si>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</si>
  <si>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</si>
  <si>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</si>
  <si>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</si>
  <si>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</si>
  <si>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</si>
  <si>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</si>
  <si>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</si>
  <si>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</si>
  <si>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</si>
  <si>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</si>
  <si>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</si>
  <si>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</si>
  <si>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</si>
  <si>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</si>
  <si>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</si>
  <si>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</si>
  <si>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</si>
  <si>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</si>
  <si>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</si>
  <si>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</si>
  <si>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</si>
  <si>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</si>
  <si>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</si>
  <si>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</si>
  <si>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</si>
  <si>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</si>
  <si>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</si>
  <si>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</si>
  <si>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</si>
  <si>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</si>
  <si>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</si>
  <si>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</si>
  <si>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</si>
  <si>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</si>
  <si>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</si>
  <si>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</si>
  <si>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</si>
  <si>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</si>
  <si>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</si>
  <si>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</si>
  <si>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</si>
  <si>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</si>
  <si>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</si>
  <si>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</si>
  <si>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</si>
  <si>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</si>
  <si>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</si>
  <si>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</si>
  <si>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</si>
  <si>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</si>
  <si>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</si>
  <si>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</si>
  <si>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</si>
  <si>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</si>
  <si>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</si>
  <si>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</si>
  <si>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</si>
  <si>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</si>
  <si>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</si>
  <si>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</si>
  <si>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</si>
  <si>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</si>
  <si>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</si>
  <si>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</si>
  <si>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</si>
  <si>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</si>
  <si>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</si>
  <si>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</si>
  <si>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</si>
  <si>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</si>
  <si>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</si>
  <si>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</si>
  <si>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</si>
  <si>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</si>
  <si>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</si>
  <si>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</si>
  <si>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</si>
  <si>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</si>
  <si>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</si>
  <si>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</si>
  <si>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</si>
  <si>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</si>
  <si>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</si>
  <si>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</si>
  <si>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</si>
  <si>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</si>
  <si>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</si>
  <si>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</si>
  <si>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</si>
  <si>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</si>
  <si>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</si>
  <si>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</si>
  <si>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</si>
  <si>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</si>
  <si>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</si>
  <si>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</si>
  <si>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</si>
  <si>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</si>
  <si>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</si>
  <si>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</si>
  <si>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</si>
  <si>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</si>
  <si>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</si>
  <si>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</si>
  <si>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</si>
  <si>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</si>
  <si>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</si>
  <si>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</si>
  <si>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</si>
  <si>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</si>
  <si>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</si>
  <si>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</si>
  <si>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</si>
  <si>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</si>
  <si>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</si>
  <si>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</si>
  <si>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</si>
  <si>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</si>
  <si>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</si>
  <si>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</si>
  <si>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</si>
  <si>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</si>
  <si>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</si>
  <si>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</si>
  <si>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</si>
  <si>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</si>
  <si>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</si>
  <si>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</si>
  <si>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</si>
  <si>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</si>
  <si>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</si>
  <si>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</si>
  <si>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</si>
  <si>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</si>
  <si>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</si>
  <si>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</si>
  <si>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</si>
  <si>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</si>
  <si>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</si>
  <si>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</si>
  <si>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</si>
  <si>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</si>
  <si>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</si>
  <si>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</si>
  <si>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</si>
  <si>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</si>
  <si>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</si>
  <si>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</si>
  <si>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</si>
  <si>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</si>
  <si>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</si>
  <si>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</si>
  <si>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</si>
  <si>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</si>
  <si>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</si>
  <si>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</si>
  <si>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</si>
  <si>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</si>
  <si>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</si>
  <si>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</si>
  <si>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</si>
  <si>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</si>
  <si>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t>1006 改めて画面を開発する際に、同じ事象が発生したら対応する</t>
    <rPh sb="5" eb="6">
      <t>アラタ</t>
    </rPh>
    <rPh sb="8" eb="10">
      <t>ガメン</t>
    </rPh>
    <rPh sb="11" eb="13">
      <t>カイハツ</t>
    </rPh>
    <rPh sb="15" eb="16">
      <t>サイ</t>
    </rPh>
    <rPh sb="18" eb="19">
      <t>オナ</t>
    </rPh>
    <rPh sb="20" eb="22">
      <t>ジショウ</t>
    </rPh>
    <rPh sb="23" eb="25">
      <t>ハッセイ</t>
    </rPh>
    <rPh sb="28" eb="30">
      <t>タイオウ</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</si>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</sst>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4">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30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x14ac:dyDescent="0.15"/>
  <cols>
    <col min="2" max="2" width="12.875" customWidth="1"/>
    <col min="3" max="3" width="12.875" style="15" hidden="1" customWidth="1"/>
    <col min="4" max="4" width="17.5" customWidth="1"/>
    <col min="5" max="5" width="22.625" customWidth="1"/>
  </cols>
  <sheetData>
    <row r="2" spans="2:5" x14ac:dyDescent="0.15">
      <c r="B2" s="28" t="s">
        <v>124</v>
      </c>
      <c r="C2" s="54" t="s">
        <v>30</v>
      </c>
      <c r="D2" s="54" t="s">
        <v>368</v>
      </c>
      <c r="E2" s="54" t="s">
        <v>369</v>
      </c>
    </row>
    <row r="3" spans="2:5" x14ac:dyDescent="0.15">
      <c r="B3" s="18">
        <v>3</v>
      </c>
      <c r="C3" s="55">
        <v>10.5</v>
      </c>
      <c r="D3" s="55">
        <v>10.5</v>
      </c>
      <c r="E3" s="55">
        <f>ROUND(D3/6,0)</f>
        <v>2</v>
      </c>
    </row>
    <row r="4" spans="2:5" x14ac:dyDescent="0.15">
      <c r="B4" s="18">
        <v>4</v>
      </c>
      <c r="C4" s="55">
        <v>58</v>
      </c>
      <c r="D4" s="55">
        <v>58</v>
      </c>
      <c r="E4" s="55">
        <f t="shared" ref="E4:E9" si="0">ROUND(D4/6,0)</f>
        <v>10</v>
      </c>
    </row>
    <row r="5" spans="2:5" x14ac:dyDescent="0.15">
      <c r="B5" s="18">
        <v>5</v>
      </c>
      <c r="C5" s="55">
        <v>21</v>
      </c>
      <c r="D5" s="55">
        <v>21</v>
      </c>
      <c r="E5" s="55">
        <f t="shared" si="0"/>
        <v>4</v>
      </c>
    </row>
    <row r="6" spans="2:5" x14ac:dyDescent="0.15">
      <c r="B6" s="18">
        <v>6</v>
      </c>
      <c r="C6" s="55">
        <f>SUM(WBS!O119:AS119)</f>
        <v>20.5</v>
      </c>
      <c r="D6" s="55">
        <f>SUMIF(WBS!$O$10:$EG$10,memo!$B6,WBS!$O$119:$EG$119)</f>
        <v>19.5</v>
      </c>
      <c r="E6" s="55">
        <f t="shared" si="0"/>
        <v>3</v>
      </c>
    </row>
    <row r="7" spans="2:5" x14ac:dyDescent="0.15">
      <c r="B7" s="18">
        <v>7</v>
      </c>
      <c r="C7" s="55">
        <f>SUM(WBS!AS119:BW119)</f>
        <v>70.5</v>
      </c>
      <c r="D7" s="55">
        <f>SUMIF(WBS!$O$10:$EG$10,memo!$B7,WBS!$O$119:$EG$119)</f>
        <v>70.5</v>
      </c>
      <c r="E7" s="55">
        <f t="shared" si="0"/>
        <v>12</v>
      </c>
    </row>
    <row r="8" spans="2:5" x14ac:dyDescent="0.15">
      <c r="B8" s="18">
        <v>8</v>
      </c>
      <c r="C8" s="55">
        <f>SUM(WBS!BX119:EF119)</f>
        <v>103.5</v>
      </c>
      <c r="D8" s="55">
        <f>SUMIF(WBS!$O$10:$EG$10,memo!$B8,WBS!$O$119:$EG$119)</f>
        <v>43.5</v>
      </c>
      <c r="E8" s="55">
        <f t="shared" si="0"/>
        <v>7</v>
      </c>
    </row>
    <row r="9" spans="2:5" x14ac:dyDescent="0.15">
      <c r="B9" s="18">
        <v>9</v>
      </c>
      <c r="C9" s="55">
        <f>SUM(WBS!BX120:EF120)</f>
        <v>0</v>
      </c>
      <c r="D9" s="55">
        <f>SUMIF(WBS!$O$10:$EG$10,memo!$B9,WBS!$O$119:$EG$119)</f>
        <v>60</v>
      </c>
      <c r="E9" s="55">
        <f t="shared" si="0"/>
        <v>10</v>
      </c>
    </row>
    <row r="10" spans="2:5" x14ac:dyDescent="0.1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x14ac:dyDescent="0.15"/>
  <cols>
    <col min="1" max="1" width="8.75" customWidth="1"/>
  </cols>
  <sheetData>
    <row r="3" spans="1:18" s="3" customFormat="1" x14ac:dyDescent="0.15">
      <c r="A3" s="3" t="s">
        <v>85</v>
      </c>
      <c r="P3" s="23" t="s">
        <v>97</v>
      </c>
    </row>
    <row r="4" spans="1:18" x14ac:dyDescent="0.15">
      <c r="B4" t="s">
        <v>87</v>
      </c>
      <c r="I4" t="s">
        <v>86</v>
      </c>
    </row>
    <row r="5" spans="1:18" x14ac:dyDescent="0.15">
      <c r="I5" t="s">
        <v>106</v>
      </c>
      <c r="P5" s="20" t="s">
        <v>118</v>
      </c>
    </row>
    <row r="6" spans="1:18" x14ac:dyDescent="0.15">
      <c r="B6" t="s">
        <v>88</v>
      </c>
      <c r="I6" t="s">
        <v>119</v>
      </c>
      <c r="P6" t="s">
        <v>107</v>
      </c>
    </row>
    <row r="7" spans="1:18" x14ac:dyDescent="0.15">
      <c r="I7" s="27" t="s">
        <v>120</v>
      </c>
      <c r="P7" t="s">
        <v>112</v>
      </c>
    </row>
    <row r="8" spans="1:18" x14ac:dyDescent="0.15">
      <c r="Q8" t="s">
        <v>108</v>
      </c>
    </row>
    <row r="9" spans="1:18" x14ac:dyDescent="0.15">
      <c r="Q9" t="s">
        <v>110</v>
      </c>
    </row>
    <row r="10" spans="1:18" x14ac:dyDescent="0.15">
      <c r="R10" t="s">
        <v>109</v>
      </c>
    </row>
    <row r="11" spans="1:18" x14ac:dyDescent="0.15">
      <c r="Q11" t="s">
        <v>111</v>
      </c>
    </row>
    <row r="12" spans="1:18" x14ac:dyDescent="0.15">
      <c r="B12" t="s">
        <v>89</v>
      </c>
    </row>
    <row r="14" spans="1:18" x14ac:dyDescent="0.15">
      <c r="B14" t="s">
        <v>113</v>
      </c>
    </row>
    <row r="16" spans="1:18" s="26" customFormat="1" x14ac:dyDescent="0.15">
      <c r="B16" s="26" t="s">
        <v>114</v>
      </c>
    </row>
    <row r="17" spans="2:16" s="26" customFormat="1" x14ac:dyDescent="0.15">
      <c r="C17" s="26" t="s">
        <v>115</v>
      </c>
    </row>
    <row r="18" spans="2:16" s="26" customFormat="1" x14ac:dyDescent="0.15">
      <c r="B18" s="26" t="s">
        <v>116</v>
      </c>
    </row>
    <row r="19" spans="2:16" s="26" customFormat="1" x14ac:dyDescent="0.15">
      <c r="C19" s="26" t="s">
        <v>117</v>
      </c>
    </row>
    <row r="20" spans="2:16" s="26" customFormat="1" x14ac:dyDescent="0.15"/>
    <row r="22" spans="2:16" s="24" customFormat="1" x14ac:dyDescent="0.15">
      <c r="B22" s="25" t="s">
        <v>105</v>
      </c>
    </row>
    <row r="23" spans="2:16" x14ac:dyDescent="0.15">
      <c r="B23" t="s">
        <v>90</v>
      </c>
    </row>
    <row r="24" spans="2:16" x14ac:dyDescent="0.15">
      <c r="D24" t="s">
        <v>91</v>
      </c>
      <c r="P24" s="6" t="s">
        <v>97</v>
      </c>
    </row>
    <row r="25" spans="2:16" x14ac:dyDescent="0.15">
      <c r="E25" t="s">
        <v>93</v>
      </c>
    </row>
    <row r="27" spans="2:16" x14ac:dyDescent="0.15">
      <c r="D27" t="s">
        <v>92</v>
      </c>
    </row>
    <row r="28" spans="2:16" x14ac:dyDescent="0.15">
      <c r="E28" t="s">
        <v>94</v>
      </c>
    </row>
    <row r="29" spans="2:16" x14ac:dyDescent="0.15">
      <c r="E29" t="s">
        <v>95</v>
      </c>
    </row>
    <row r="30" spans="2:16" x14ac:dyDescent="0.15">
      <c r="E30" t="s">
        <v>96</v>
      </c>
      <c r="P30" t="s">
        <v>98</v>
      </c>
    </row>
    <row r="32" spans="2:16" x14ac:dyDescent="0.15">
      <c r="B32" t="s">
        <v>99</v>
      </c>
    </row>
    <row r="33" spans="2:16" x14ac:dyDescent="0.15">
      <c r="B33" t="s">
        <v>100</v>
      </c>
    </row>
    <row r="34" spans="2:16" x14ac:dyDescent="0.15">
      <c r="D34" t="s">
        <v>91</v>
      </c>
    </row>
    <row r="35" spans="2:16" x14ac:dyDescent="0.15">
      <c r="E35" t="s">
        <v>101</v>
      </c>
    </row>
    <row r="36" spans="2:16" x14ac:dyDescent="0.15">
      <c r="E36" t="s">
        <v>102</v>
      </c>
    </row>
    <row r="37" spans="2:16" x14ac:dyDescent="0.15">
      <c r="D37" t="s">
        <v>92</v>
      </c>
    </row>
    <row r="38" spans="2:16" x14ac:dyDescent="0.15">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x14ac:dyDescent="0.15"/>
  <sheetData>
    <row r="2" spans="1:30" x14ac:dyDescent="0.15">
      <c r="A2" t="s">
        <v>0</v>
      </c>
    </row>
    <row r="3" spans="1:30" x14ac:dyDescent="0.15">
      <c r="A3">
        <v>1</v>
      </c>
      <c r="B3" t="s">
        <v>1</v>
      </c>
      <c r="D3" t="s">
        <v>2</v>
      </c>
      <c r="K3" t="s">
        <v>3</v>
      </c>
    </row>
    <row r="4" spans="1:30" x14ac:dyDescent="0.15">
      <c r="A4">
        <v>2</v>
      </c>
      <c r="B4" t="s">
        <v>4</v>
      </c>
      <c r="D4" t="s">
        <v>5</v>
      </c>
    </row>
    <row r="5" spans="1:30" s="1" customFormat="1" x14ac:dyDescent="0.15">
      <c r="A5" s="1">
        <v>3</v>
      </c>
      <c r="D5" s="1" t="s">
        <v>6</v>
      </c>
      <c r="K5" s="1" t="s">
        <v>7</v>
      </c>
    </row>
    <row r="6" spans="1:30" x14ac:dyDescent="0.15">
      <c r="A6">
        <v>4</v>
      </c>
      <c r="D6" t="s">
        <v>8</v>
      </c>
    </row>
    <row r="7" spans="1:30" x14ac:dyDescent="0.15">
      <c r="A7">
        <v>5</v>
      </c>
      <c r="D7" t="s">
        <v>9</v>
      </c>
      <c r="G7" t="s">
        <v>10</v>
      </c>
      <c r="K7" t="s">
        <v>11</v>
      </c>
    </row>
    <row r="8" spans="1:30" x14ac:dyDescent="0.15">
      <c r="A8">
        <v>6</v>
      </c>
      <c r="D8" t="s">
        <v>12</v>
      </c>
    </row>
    <row r="11" spans="1:30" x14ac:dyDescent="0.15">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15">
      <c r="A12">
        <v>1</v>
      </c>
      <c r="B12" t="s">
        <v>15</v>
      </c>
      <c r="T12" t="s">
        <v>16</v>
      </c>
    </row>
    <row r="13" spans="1:30" x14ac:dyDescent="0.15">
      <c r="C13" t="s">
        <v>17</v>
      </c>
    </row>
    <row r="14" spans="1:30" x14ac:dyDescent="0.15">
      <c r="C14" t="s">
        <v>18</v>
      </c>
    </row>
    <row r="15" spans="1:30" x14ac:dyDescent="0.15">
      <c r="D15" t="s">
        <v>19</v>
      </c>
    </row>
    <row r="17" spans="1:20" x14ac:dyDescent="0.15">
      <c r="B17" t="s">
        <v>20</v>
      </c>
    </row>
    <row r="18" spans="1:20" x14ac:dyDescent="0.15">
      <c r="C18" t="s">
        <v>17</v>
      </c>
    </row>
    <row r="19" spans="1:20" x14ac:dyDescent="0.15">
      <c r="C19" t="s">
        <v>18</v>
      </c>
    </row>
    <row r="20" spans="1:20" x14ac:dyDescent="0.15">
      <c r="D20" t="s">
        <v>19</v>
      </c>
    </row>
    <row r="22" spans="1:20" x14ac:dyDescent="0.15">
      <c r="B22" t="s">
        <v>21</v>
      </c>
    </row>
    <row r="23" spans="1:20" x14ac:dyDescent="0.15">
      <c r="C23" t="s">
        <v>22</v>
      </c>
    </row>
    <row r="24" spans="1:20" x14ac:dyDescent="0.15">
      <c r="C24" t="s">
        <v>23</v>
      </c>
    </row>
    <row r="26" spans="1:20" x14ac:dyDescent="0.15">
      <c r="C26" t="s">
        <v>24</v>
      </c>
    </row>
    <row r="29" spans="1:20" x14ac:dyDescent="0.15">
      <c r="A29">
        <v>2</v>
      </c>
      <c r="B29" t="s">
        <v>25</v>
      </c>
      <c r="T29" t="s">
        <v>26</v>
      </c>
    </row>
    <row r="32" spans="1:20" x14ac:dyDescent="0.15">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M147"/>
  <sheetViews>
    <sheetView showGridLines="0" topLeftCell="A5" zoomScale="70" zoomScaleNormal="70" workbookViewId="0">
      <pane xSplit="14" ySplit="8" topLeftCell="ER34" activePane="bottomRight" state="frozen"/>
      <selection activeCell="A5" sqref="A5"/>
      <selection pane="topRight" activeCell="O5" sqref="O5"/>
      <selection pane="bottomLeft" activeCell="A13" sqref="A13"/>
      <selection pane="bottomRight" activeCell="E41" sqref="E41:L73"/>
    </sheetView>
  </sheetViews>
  <sheetFormatPr defaultRowHeight="13.5" x14ac:dyDescent="0.15"/>
  <cols>
    <col min="1" max="1" width="2.25" customWidth="1"/>
    <col min="2" max="3" width="2.375" style="8" customWidth="1"/>
    <col min="4" max="4" width="23.5" bestFit="1" customWidth="1"/>
    <col min="5" max="5" width="23.375" customWidth="1"/>
    <col min="6" max="6" width="42" customWidth="1"/>
    <col min="7" max="7" width="4.5" customWidth="1"/>
    <col min="8" max="8" width="7.125" style="8" bestFit="1" customWidth="1"/>
    <col min="9" max="9" width="28" style="8" customWidth="1"/>
    <col min="10" max="10" width="9.125" style="8" customWidth="1"/>
    <col min="11" max="11" width="28" bestFit="1" customWidth="1"/>
    <col min="12" max="12" width="32.125" customWidth="1"/>
    <col min="13" max="13" width="10" style="45" bestFit="1" customWidth="1"/>
    <col min="14" max="14" width="1.875" customWidth="1"/>
    <col min="15" max="168" width="7.375" style="8" bestFit="1" customWidth="1"/>
    <col min="169" max="169" width="3.375" bestFit="1" customWidth="1"/>
  </cols>
  <sheetData>
    <row r="1" spans="2:169" s="39" customFormat="1" x14ac:dyDescent="0.15">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9" t="s">
        <v>29</v>
      </c>
    </row>
    <row r="2" spans="2:169" s="39" customFormat="1" x14ac:dyDescent="0.15">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9" t="s">
        <v>29</v>
      </c>
    </row>
    <row r="3" spans="2:169" s="39" customFormat="1" x14ac:dyDescent="0.15">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9" t="s">
        <v>29</v>
      </c>
    </row>
    <row r="4" spans="2:169" s="39" customFormat="1" x14ac:dyDescent="0.15">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9" t="s">
        <v>29</v>
      </c>
    </row>
    <row r="5" spans="2:169" s="39" customFormat="1" x14ac:dyDescent="0.15">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9" t="s">
        <v>29</v>
      </c>
    </row>
    <row r="6" spans="2:169" s="39" customFormat="1" x14ac:dyDescent="0.15">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9" t="s">
        <v>29</v>
      </c>
    </row>
    <row r="7" spans="2:169" s="39" customFormat="1" x14ac:dyDescent="0.15">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9" t="s">
        <v>29</v>
      </c>
    </row>
    <row r="8" spans="2:169" s="39" customFormat="1" x14ac:dyDescent="0.15">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9" t="s">
        <v>29</v>
      </c>
    </row>
    <row r="9" spans="2:169" x14ac:dyDescent="0.15">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t="s">
        <v>29</v>
      </c>
    </row>
    <row r="10" spans="2:169" x14ac:dyDescent="0.15">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t="s">
        <v>143</v>
      </c>
      <c r="FM10" t="s">
        <v>29</v>
      </c>
    </row>
    <row r="11" spans="2:169" x14ac:dyDescent="0.15">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t="s">
        <v>29</v>
      </c>
    </row>
    <row r="12" spans="2:169" ht="28.5" customHeight="1" x14ac:dyDescent="0.15">
      <c r="B12" s="82" t="s">
        <v>0</v>
      </c>
      <c r="C12" s="83"/>
      <c r="D12" s="34" t="s">
        <v>28</v>
      </c>
      <c r="E12" s="35"/>
      <c r="F12" s="35"/>
      <c r="G12" s="36"/>
      <c r="H12" s="36" t="s">
        <v>174</v>
      </c>
      <c r="I12" s="32" t="s">
        <v>163</v>
      </c>
      <c r="J12" s="32" t="s">
        <v>135</v>
      </c>
      <c r="K12" s="32" t="s">
        <v>142</v>
      </c>
      <c r="L12" s="32" t="s">
        <v>134</v>
      </c>
      <c r="M12" s="46" t="s">
        <v>162</v>
      </c>
      <c r="O12" s="10" t="str">
        <f t="shared" ref="O12:BF12" si="83">TEXT(O11,"aaa")</f>
        <v>金</v>
      </c>
      <c r="P12" s="10" t="str">
        <f t="shared" si="83"/>
        <v>土</v>
      </c>
      <c r="Q12" s="10" t="str">
        <f t="shared" si="83"/>
        <v>日</v>
      </c>
      <c r="R12" s="10" t="str">
        <f t="shared" si="83"/>
        <v>月</v>
      </c>
      <c r="S12" s="10" t="str">
        <f t="shared" si="83"/>
        <v>火</v>
      </c>
      <c r="T12" s="10" t="str">
        <f t="shared" si="83"/>
        <v>水</v>
      </c>
      <c r="U12" s="10" t="str">
        <f t="shared" si="83"/>
        <v>木</v>
      </c>
      <c r="V12" s="10" t="str">
        <f t="shared" si="83"/>
        <v>金</v>
      </c>
      <c r="W12" s="10" t="str">
        <f t="shared" si="83"/>
        <v>土</v>
      </c>
      <c r="X12" s="10" t="str">
        <f t="shared" si="83"/>
        <v>日</v>
      </c>
      <c r="Y12" s="10" t="str">
        <f t="shared" si="83"/>
        <v>月</v>
      </c>
      <c r="Z12" s="10" t="str">
        <f t="shared" si="83"/>
        <v>火</v>
      </c>
      <c r="AA12" s="10" t="str">
        <f t="shared" si="83"/>
        <v>水</v>
      </c>
      <c r="AB12" s="10" t="str">
        <f t="shared" si="83"/>
        <v>木</v>
      </c>
      <c r="AC12" s="10" t="str">
        <f t="shared" si="83"/>
        <v>金</v>
      </c>
      <c r="AD12" s="10" t="str">
        <f t="shared" si="83"/>
        <v>土</v>
      </c>
      <c r="AE12" s="10" t="str">
        <f t="shared" si="83"/>
        <v>日</v>
      </c>
      <c r="AF12" s="10" t="str">
        <f t="shared" si="83"/>
        <v>月</v>
      </c>
      <c r="AG12" s="10" t="str">
        <f t="shared" si="83"/>
        <v>火</v>
      </c>
      <c r="AH12" s="10" t="str">
        <f t="shared" si="83"/>
        <v>水</v>
      </c>
      <c r="AI12" s="10" t="str">
        <f t="shared" si="83"/>
        <v>木</v>
      </c>
      <c r="AJ12" s="10" t="str">
        <f t="shared" si="83"/>
        <v>金</v>
      </c>
      <c r="AK12" s="10" t="str">
        <f t="shared" si="83"/>
        <v>土</v>
      </c>
      <c r="AL12" s="10" t="str">
        <f t="shared" si="83"/>
        <v>日</v>
      </c>
      <c r="AM12" s="10" t="str">
        <f t="shared" si="83"/>
        <v>月</v>
      </c>
      <c r="AN12" s="10" t="str">
        <f t="shared" si="83"/>
        <v>火</v>
      </c>
      <c r="AO12" s="10" t="str">
        <f t="shared" si="83"/>
        <v>水</v>
      </c>
      <c r="AP12" s="10" t="str">
        <f t="shared" si="83"/>
        <v>木</v>
      </c>
      <c r="AQ12" s="10" t="str">
        <f t="shared" si="83"/>
        <v>金</v>
      </c>
      <c r="AR12" s="10" t="str">
        <f t="shared" si="83"/>
        <v>土</v>
      </c>
      <c r="AS12" s="10" t="str">
        <f t="shared" si="83"/>
        <v>日</v>
      </c>
      <c r="AT12" s="10" t="str">
        <f t="shared" si="83"/>
        <v>月</v>
      </c>
      <c r="AU12" s="10" t="str">
        <f t="shared" si="83"/>
        <v>火</v>
      </c>
      <c r="AV12" s="10" t="str">
        <f t="shared" si="83"/>
        <v>水</v>
      </c>
      <c r="AW12" s="10" t="str">
        <f t="shared" si="83"/>
        <v>木</v>
      </c>
      <c r="AX12" s="10" t="str">
        <f t="shared" si="83"/>
        <v>金</v>
      </c>
      <c r="AY12" s="10" t="str">
        <f t="shared" si="83"/>
        <v>土</v>
      </c>
      <c r="AZ12" s="10" t="str">
        <f t="shared" si="83"/>
        <v>日</v>
      </c>
      <c r="BA12" s="10" t="str">
        <f t="shared" si="83"/>
        <v>月</v>
      </c>
      <c r="BB12" s="10" t="str">
        <f t="shared" si="83"/>
        <v>火</v>
      </c>
      <c r="BC12" s="10" t="str">
        <f t="shared" si="83"/>
        <v>水</v>
      </c>
      <c r="BD12" s="10" t="str">
        <f t="shared" si="83"/>
        <v>木</v>
      </c>
      <c r="BE12" s="10" t="str">
        <f t="shared" si="83"/>
        <v>金</v>
      </c>
      <c r="BF12" s="10" t="str">
        <f t="shared" si="83"/>
        <v>土</v>
      </c>
      <c r="BG12" s="10" t="str">
        <f t="shared" ref="BG12:DB12" si="84">TEXT(BG11,"aaa")</f>
        <v>日</v>
      </c>
      <c r="BH12" s="10" t="str">
        <f t="shared" si="84"/>
        <v>月</v>
      </c>
      <c r="BI12" s="10" t="str">
        <f t="shared" si="84"/>
        <v>火</v>
      </c>
      <c r="BJ12" s="10" t="str">
        <f t="shared" si="84"/>
        <v>水</v>
      </c>
      <c r="BK12" s="10" t="str">
        <f t="shared" si="84"/>
        <v>木</v>
      </c>
      <c r="BL12" s="10" t="str">
        <f t="shared" si="84"/>
        <v>金</v>
      </c>
      <c r="BM12" s="10" t="str">
        <f t="shared" si="84"/>
        <v>土</v>
      </c>
      <c r="BN12" s="10" t="str">
        <f t="shared" si="84"/>
        <v>日</v>
      </c>
      <c r="BO12" s="10" t="str">
        <f t="shared" si="84"/>
        <v>月</v>
      </c>
      <c r="BP12" s="10" t="str">
        <f t="shared" si="84"/>
        <v>火</v>
      </c>
      <c r="BQ12" s="10" t="str">
        <f t="shared" si="84"/>
        <v>水</v>
      </c>
      <c r="BR12" s="10" t="str">
        <f t="shared" si="84"/>
        <v>木</v>
      </c>
      <c r="BS12" s="10" t="str">
        <f t="shared" si="84"/>
        <v>金</v>
      </c>
      <c r="BT12" s="10" t="str">
        <f t="shared" si="84"/>
        <v>土</v>
      </c>
      <c r="BU12" s="10" t="str">
        <f t="shared" si="84"/>
        <v>日</v>
      </c>
      <c r="BV12" s="10" t="str">
        <f t="shared" si="84"/>
        <v>月</v>
      </c>
      <c r="BW12" s="10" t="str">
        <f t="shared" si="84"/>
        <v>火</v>
      </c>
      <c r="BX12" s="10" t="str">
        <f t="shared" si="84"/>
        <v>水</v>
      </c>
      <c r="BY12" s="10" t="str">
        <f t="shared" si="84"/>
        <v>木</v>
      </c>
      <c r="BZ12" s="10" t="str">
        <f t="shared" si="84"/>
        <v>金</v>
      </c>
      <c r="CA12" s="10" t="str">
        <f t="shared" si="84"/>
        <v>土</v>
      </c>
      <c r="CB12" s="10" t="str">
        <f t="shared" si="84"/>
        <v>日</v>
      </c>
      <c r="CC12" s="10" t="str">
        <f t="shared" si="84"/>
        <v>月</v>
      </c>
      <c r="CD12" s="10" t="str">
        <f t="shared" si="84"/>
        <v>火</v>
      </c>
      <c r="CE12" s="10" t="str">
        <f t="shared" si="84"/>
        <v>水</v>
      </c>
      <c r="CF12" s="10" t="str">
        <f t="shared" si="84"/>
        <v>木</v>
      </c>
      <c r="CG12" s="10" t="str">
        <f t="shared" si="84"/>
        <v>金</v>
      </c>
      <c r="CH12" s="10" t="str">
        <f t="shared" si="84"/>
        <v>土</v>
      </c>
      <c r="CI12" s="10" t="str">
        <f t="shared" si="84"/>
        <v>日</v>
      </c>
      <c r="CJ12" s="10" t="str">
        <f t="shared" si="84"/>
        <v>月</v>
      </c>
      <c r="CK12" s="10" t="str">
        <f t="shared" si="84"/>
        <v>火</v>
      </c>
      <c r="CL12" s="10" t="str">
        <f t="shared" si="84"/>
        <v>水</v>
      </c>
      <c r="CM12" s="10" t="str">
        <f t="shared" si="84"/>
        <v>木</v>
      </c>
      <c r="CN12" s="10" t="str">
        <f t="shared" si="84"/>
        <v>金</v>
      </c>
      <c r="CO12" s="10" t="str">
        <f t="shared" si="84"/>
        <v>土</v>
      </c>
      <c r="CP12" s="10" t="str">
        <f t="shared" si="84"/>
        <v>日</v>
      </c>
      <c r="CQ12" s="10" t="str">
        <f t="shared" si="84"/>
        <v>月</v>
      </c>
      <c r="CR12" s="10" t="str">
        <f t="shared" si="84"/>
        <v>火</v>
      </c>
      <c r="CS12" s="10" t="str">
        <f t="shared" si="84"/>
        <v>水</v>
      </c>
      <c r="CT12" s="10" t="str">
        <f t="shared" si="84"/>
        <v>木</v>
      </c>
      <c r="CU12" s="10" t="str">
        <f t="shared" si="84"/>
        <v>金</v>
      </c>
      <c r="CV12" s="10" t="str">
        <f t="shared" si="84"/>
        <v>土</v>
      </c>
      <c r="CW12" s="10" t="str">
        <f t="shared" si="84"/>
        <v>日</v>
      </c>
      <c r="CX12" s="10" t="str">
        <f t="shared" si="84"/>
        <v>月</v>
      </c>
      <c r="CY12" s="10" t="str">
        <f t="shared" si="84"/>
        <v>火</v>
      </c>
      <c r="CZ12" s="10" t="str">
        <f t="shared" si="84"/>
        <v>水</v>
      </c>
      <c r="DA12" s="10" t="str">
        <f t="shared" si="84"/>
        <v>木</v>
      </c>
      <c r="DB12" s="10" t="str">
        <f t="shared" si="84"/>
        <v>金</v>
      </c>
      <c r="DC12" s="10" t="str">
        <f t="shared" ref="DC12:DF12" si="85">TEXT(DC11,"aaa")</f>
        <v>土</v>
      </c>
      <c r="DD12" s="10" t="str">
        <f t="shared" si="85"/>
        <v>日</v>
      </c>
      <c r="DE12" s="10" t="str">
        <f t="shared" si="85"/>
        <v>月</v>
      </c>
      <c r="DF12" s="10" t="str">
        <f t="shared" si="85"/>
        <v>火</v>
      </c>
      <c r="DG12" s="10" t="str">
        <f t="shared" ref="DG12:EB12" si="86">TEXT(DG11,"aaa")</f>
        <v>水</v>
      </c>
      <c r="DH12" s="10" t="str">
        <f t="shared" si="86"/>
        <v>木</v>
      </c>
      <c r="DI12" s="10" t="str">
        <f t="shared" si="86"/>
        <v>金</v>
      </c>
      <c r="DJ12" s="10" t="str">
        <f t="shared" si="86"/>
        <v>土</v>
      </c>
      <c r="DK12" s="10" t="str">
        <f t="shared" si="86"/>
        <v>日</v>
      </c>
      <c r="DL12" s="10" t="str">
        <f t="shared" si="86"/>
        <v>月</v>
      </c>
      <c r="DM12" s="10" t="str">
        <f t="shared" si="86"/>
        <v>火</v>
      </c>
      <c r="DN12" s="10" t="str">
        <f t="shared" si="86"/>
        <v>水</v>
      </c>
      <c r="DO12" s="10" t="str">
        <f t="shared" si="86"/>
        <v>木</v>
      </c>
      <c r="DP12" s="10" t="str">
        <f t="shared" si="86"/>
        <v>金</v>
      </c>
      <c r="DQ12" s="10" t="str">
        <f t="shared" si="86"/>
        <v>土</v>
      </c>
      <c r="DR12" s="10" t="str">
        <f t="shared" si="86"/>
        <v>日</v>
      </c>
      <c r="DS12" s="10" t="str">
        <f t="shared" si="86"/>
        <v>月</v>
      </c>
      <c r="DT12" s="10" t="str">
        <f t="shared" si="86"/>
        <v>火</v>
      </c>
      <c r="DU12" s="10" t="str">
        <f t="shared" si="86"/>
        <v>水</v>
      </c>
      <c r="DV12" s="10" t="str">
        <f t="shared" si="86"/>
        <v>木</v>
      </c>
      <c r="DW12" s="10" t="str">
        <f t="shared" si="86"/>
        <v>金</v>
      </c>
      <c r="DX12" s="10" t="str">
        <f t="shared" si="86"/>
        <v>土</v>
      </c>
      <c r="DY12" s="10" t="str">
        <f t="shared" si="86"/>
        <v>日</v>
      </c>
      <c r="DZ12" s="10" t="str">
        <f t="shared" si="86"/>
        <v>月</v>
      </c>
      <c r="EA12" s="10" t="str">
        <f t="shared" si="86"/>
        <v>火</v>
      </c>
      <c r="EB12" s="10" t="str">
        <f t="shared" si="86"/>
        <v>水</v>
      </c>
      <c r="EC12" s="10" t="str">
        <f t="shared" ref="EC12:EF12" si="87">TEXT(EC11,"aaa")</f>
        <v>木</v>
      </c>
      <c r="ED12" s="10" t="str">
        <f t="shared" si="87"/>
        <v>金</v>
      </c>
      <c r="EE12" s="10" t="str">
        <f t="shared" si="87"/>
        <v>土</v>
      </c>
      <c r="EF12" s="10" t="str">
        <f t="shared" si="87"/>
        <v>日</v>
      </c>
      <c r="EG12" s="10" t="str">
        <f t="shared" ref="EG12:FI12" si="88">TEXT(EG11,"aaa")</f>
        <v>月</v>
      </c>
      <c r="EH12" s="10" t="str">
        <f t="shared" si="88"/>
        <v>火</v>
      </c>
      <c r="EI12" s="10" t="str">
        <f t="shared" si="88"/>
        <v>水</v>
      </c>
      <c r="EJ12" s="10" t="str">
        <f t="shared" si="88"/>
        <v>木</v>
      </c>
      <c r="EK12" s="10" t="str">
        <f t="shared" si="88"/>
        <v>金</v>
      </c>
      <c r="EL12" s="10" t="str">
        <f t="shared" si="88"/>
        <v>土</v>
      </c>
      <c r="EM12" s="10" t="str">
        <f t="shared" si="88"/>
        <v>日</v>
      </c>
      <c r="EN12" s="10" t="str">
        <f t="shared" si="88"/>
        <v>月</v>
      </c>
      <c r="EO12" s="10" t="str">
        <f t="shared" si="88"/>
        <v>火</v>
      </c>
      <c r="EP12" s="10" t="str">
        <f t="shared" si="88"/>
        <v>水</v>
      </c>
      <c r="EQ12" s="10" t="str">
        <f t="shared" si="88"/>
        <v>木</v>
      </c>
      <c r="ER12" s="10" t="str">
        <f t="shared" si="88"/>
        <v>金</v>
      </c>
      <c r="ES12" s="10" t="str">
        <f t="shared" si="88"/>
        <v>土</v>
      </c>
      <c r="ET12" s="10" t="str">
        <f t="shared" si="88"/>
        <v>日</v>
      </c>
      <c r="EU12" s="10" t="str">
        <f t="shared" si="88"/>
        <v>月</v>
      </c>
      <c r="EV12" s="10" t="str">
        <f t="shared" si="88"/>
        <v>火</v>
      </c>
      <c r="EW12" s="10" t="str">
        <f t="shared" si="88"/>
        <v>水</v>
      </c>
      <c r="EX12" s="10" t="str">
        <f t="shared" si="88"/>
        <v>木</v>
      </c>
      <c r="EY12" s="10" t="str">
        <f t="shared" si="88"/>
        <v>金</v>
      </c>
      <c r="EZ12" s="10" t="str">
        <f t="shared" si="88"/>
        <v>土</v>
      </c>
      <c r="FA12" s="10" t="str">
        <f t="shared" si="88"/>
        <v>日</v>
      </c>
      <c r="FB12" s="10" t="str">
        <f t="shared" si="88"/>
        <v>月</v>
      </c>
      <c r="FC12" s="10" t="str">
        <f t="shared" si="88"/>
        <v>火</v>
      </c>
      <c r="FD12" s="10" t="str">
        <f t="shared" si="88"/>
        <v>水</v>
      </c>
      <c r="FE12" s="10" t="str">
        <f t="shared" si="88"/>
        <v>木</v>
      </c>
      <c r="FF12" s="10" t="str">
        <f t="shared" si="88"/>
        <v>金</v>
      </c>
      <c r="FG12" s="10" t="str">
        <f t="shared" si="88"/>
        <v>土</v>
      </c>
      <c r="FH12" s="10" t="str">
        <f t="shared" si="88"/>
        <v>日</v>
      </c>
      <c r="FI12" s="10" t="str">
        <f t="shared" si="88"/>
        <v>月</v>
      </c>
      <c r="FJ12" s="10" t="str">
        <f t="shared" ref="FJ12:FL12" si="89">TEXT(FJ11,"aaa")</f>
        <v>火</v>
      </c>
      <c r="FK12" s="10" t="str">
        <f t="shared" si="89"/>
        <v>水</v>
      </c>
      <c r="FL12" s="10" t="str">
        <f t="shared" si="89"/>
        <v>木</v>
      </c>
      <c r="FM12" t="s">
        <v>29</v>
      </c>
    </row>
    <row r="13" spans="2:169" x14ac:dyDescent="0.15">
      <c r="B13" s="30">
        <v>1</v>
      </c>
      <c r="C13" s="30">
        <v>1</v>
      </c>
      <c r="D13" s="42" t="s">
        <v>150</v>
      </c>
      <c r="E13" s="40" t="s">
        <v>128</v>
      </c>
      <c r="F13" s="40" t="s">
        <v>126</v>
      </c>
      <c r="G13" s="40"/>
      <c r="H13" s="41" t="s">
        <v>175</v>
      </c>
      <c r="I13" s="48" t="s">
        <v>167</v>
      </c>
      <c r="J13" s="48" t="s">
        <v>165</v>
      </c>
      <c r="K13" s="40" t="s">
        <v>188</v>
      </c>
      <c r="L13" s="40"/>
      <c r="M13" s="47">
        <f t="shared" ref="M13" si="90">SUM(O13:FL13)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t="s">
        <v>29</v>
      </c>
    </row>
    <row r="14" spans="2:169" x14ac:dyDescent="0.15">
      <c r="B14" s="30"/>
      <c r="C14" s="30"/>
      <c r="D14" s="42" t="s">
        <v>161</v>
      </c>
      <c r="E14" s="40"/>
      <c r="F14" s="40" t="s">
        <v>123</v>
      </c>
      <c r="G14" s="40"/>
      <c r="H14" s="41" t="s">
        <v>175</v>
      </c>
      <c r="I14" s="48" t="s">
        <v>167</v>
      </c>
      <c r="J14" s="48" t="s">
        <v>165</v>
      </c>
      <c r="K14" s="40" t="s">
        <v>188</v>
      </c>
      <c r="L14" s="40"/>
      <c r="M14" s="47">
        <f>SUM(O14:FL14)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t="s">
        <v>29</v>
      </c>
    </row>
    <row r="15" spans="2:169" x14ac:dyDescent="0.15">
      <c r="B15" s="30"/>
      <c r="C15" s="30"/>
      <c r="D15" s="42"/>
      <c r="E15" s="40"/>
      <c r="F15" s="40"/>
      <c r="G15" s="40"/>
      <c r="H15" s="41"/>
      <c r="I15" s="48" t="s">
        <v>167</v>
      </c>
      <c r="J15" s="48"/>
      <c r="K15" s="40"/>
      <c r="L15" s="40"/>
      <c r="M15" s="47">
        <f t="shared" ref="M15:M78" si="91">SUM(O15:FL15)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t="s">
        <v>29</v>
      </c>
    </row>
    <row r="16" spans="2:169" x14ac:dyDescent="0.15">
      <c r="B16" s="30"/>
      <c r="C16" s="30"/>
      <c r="D16" s="42"/>
      <c r="E16" s="40"/>
      <c r="F16" s="40"/>
      <c r="G16" s="40"/>
      <c r="H16" s="41"/>
      <c r="I16" s="48"/>
      <c r="J16" s="48"/>
      <c r="K16" s="50"/>
      <c r="L16" s="40"/>
      <c r="M16" s="47">
        <f t="shared" si="91"/>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t="s">
        <v>29</v>
      </c>
    </row>
    <row r="17" spans="2:169" x14ac:dyDescent="0.15">
      <c r="B17" s="30"/>
      <c r="C17" s="30"/>
      <c r="D17" s="42"/>
      <c r="E17" s="40"/>
      <c r="F17" s="40" t="s">
        <v>151</v>
      </c>
      <c r="G17" s="76">
        <v>5</v>
      </c>
      <c r="H17" s="41" t="s">
        <v>175</v>
      </c>
      <c r="I17" s="77" t="str">
        <f>VLOOKUP($G17,課題整理_0609!$B$8:$M$65,7,FALSE)</f>
        <v>～6月4週目</v>
      </c>
      <c r="J17" s="77" t="str">
        <f>VLOOKUP($G17,課題整理_0609!$B$8:$M$65,5,FALSE)</f>
        <v>完了</v>
      </c>
      <c r="K17" s="49" t="s">
        <v>160</v>
      </c>
      <c r="L17" s="40"/>
      <c r="M17" s="47">
        <f t="shared" si="91"/>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t="s">
        <v>29</v>
      </c>
    </row>
    <row r="18" spans="2:169" x14ac:dyDescent="0.15">
      <c r="B18" s="30"/>
      <c r="C18" s="30"/>
      <c r="D18" s="42"/>
      <c r="E18" s="40"/>
      <c r="F18" s="40"/>
      <c r="G18" s="76">
        <v>6</v>
      </c>
      <c r="H18" s="41" t="s">
        <v>175</v>
      </c>
      <c r="I18" s="77" t="str">
        <f>VLOOKUP($G18,課題整理_0609!$B$8:$M$65,7,FALSE)</f>
        <v>～6月4週目</v>
      </c>
      <c r="J18" s="77" t="str">
        <f>VLOOKUP($G18,課題整理_0609!$B$8:$M$65,5,FALSE)</f>
        <v>完了</v>
      </c>
      <c r="K18" s="49" t="s">
        <v>160</v>
      </c>
      <c r="L18" s="40"/>
      <c r="M18" s="47">
        <f t="shared" si="91"/>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t="s">
        <v>29</v>
      </c>
    </row>
    <row r="19" spans="2:169" x14ac:dyDescent="0.15">
      <c r="B19" s="30"/>
      <c r="C19" s="30"/>
      <c r="D19" s="42"/>
      <c r="E19" s="40"/>
      <c r="F19" s="40"/>
      <c r="G19" s="76">
        <v>11</v>
      </c>
      <c r="H19" s="41" t="s">
        <v>175</v>
      </c>
      <c r="I19" s="77" t="str">
        <f>VLOOKUP($G19,課題整理_0609!$B$8:$M$65,7,FALSE)</f>
        <v>～6月4週目</v>
      </c>
      <c r="J19" s="77" t="str">
        <f>VLOOKUP($G19,課題整理_0609!$B$8:$M$65,5,FALSE)</f>
        <v>完了</v>
      </c>
      <c r="K19" s="49" t="s">
        <v>160</v>
      </c>
      <c r="L19" s="40"/>
      <c r="M19" s="47">
        <f t="shared" si="91"/>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t="s">
        <v>29</v>
      </c>
    </row>
    <row r="20" spans="2:169" x14ac:dyDescent="0.15">
      <c r="B20" s="30"/>
      <c r="C20" s="30"/>
      <c r="D20" s="42"/>
      <c r="E20" s="40"/>
      <c r="F20" s="40"/>
      <c r="G20" s="76">
        <v>18</v>
      </c>
      <c r="H20" s="41" t="s">
        <v>184</v>
      </c>
      <c r="I20" s="77" t="str">
        <f>VLOOKUP($G20,課題整理_0609!$B$8:$M$65,7,FALSE)</f>
        <v>～6月4週目</v>
      </c>
      <c r="J20" s="77" t="str">
        <f>VLOOKUP($G20,課題整理_0609!$B$8:$M$65,5,FALSE)</f>
        <v>完了</v>
      </c>
      <c r="K20" s="49" t="s">
        <v>160</v>
      </c>
      <c r="L20" s="40"/>
      <c r="M20" s="47">
        <f t="shared" si="91"/>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t="s">
        <v>29</v>
      </c>
    </row>
    <row r="21" spans="2:169" x14ac:dyDescent="0.15">
      <c r="B21" s="30"/>
      <c r="C21" s="30"/>
      <c r="D21" s="42"/>
      <c r="E21" s="40"/>
      <c r="F21" s="40"/>
      <c r="G21" s="76">
        <v>20</v>
      </c>
      <c r="H21" s="41" t="s">
        <v>175</v>
      </c>
      <c r="I21" s="77" t="str">
        <f>VLOOKUP($G21,課題整理_0609!$B$8:$M$65,7,FALSE)</f>
        <v>～6月4週目</v>
      </c>
      <c r="J21" s="77" t="str">
        <f>VLOOKUP($G21,課題整理_0609!$B$8:$M$65,5,FALSE)</f>
        <v>完了</v>
      </c>
      <c r="K21" s="49" t="s">
        <v>160</v>
      </c>
      <c r="L21" s="40"/>
      <c r="M21" s="47">
        <f t="shared" si="91"/>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t="s">
        <v>29</v>
      </c>
    </row>
    <row r="22" spans="2:169" x14ac:dyDescent="0.15">
      <c r="B22" s="30"/>
      <c r="C22" s="30"/>
      <c r="D22" s="42"/>
      <c r="E22" s="40"/>
      <c r="F22" s="40"/>
      <c r="G22" s="76">
        <v>21</v>
      </c>
      <c r="H22" s="41" t="s">
        <v>175</v>
      </c>
      <c r="I22" s="77" t="str">
        <f>VLOOKUP($G22,課題整理_0609!$B$8:$M$65,7,FALSE)</f>
        <v>未定</v>
      </c>
      <c r="J22" s="77" t="str">
        <f>VLOOKUP($G22,課題整理_0609!$B$8:$M$65,5,FALSE)</f>
        <v>保留</v>
      </c>
      <c r="K22" s="49" t="s">
        <v>160</v>
      </c>
      <c r="L22" s="40" t="s">
        <v>164</v>
      </c>
      <c r="M22" s="47">
        <f t="shared" si="91"/>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t="s">
        <v>29</v>
      </c>
    </row>
    <row r="23" spans="2:169" x14ac:dyDescent="0.15">
      <c r="B23" s="30"/>
      <c r="C23" s="30"/>
      <c r="D23" s="42"/>
      <c r="E23" s="40"/>
      <c r="F23" s="40"/>
      <c r="G23" s="76">
        <v>23</v>
      </c>
      <c r="H23" s="41" t="s">
        <v>183</v>
      </c>
      <c r="I23" s="77" t="str">
        <f>VLOOKUP($G23,課題整理_0609!$B$8:$M$65,7,FALSE)</f>
        <v>～6月4週目</v>
      </c>
      <c r="J23" s="77" t="str">
        <f>VLOOKUP($G23,課題整理_0609!$B$8:$M$65,5,FALSE)</f>
        <v>完了</v>
      </c>
      <c r="K23" s="49" t="s">
        <v>160</v>
      </c>
      <c r="L23" s="40"/>
      <c r="M23" s="47">
        <f t="shared" si="91"/>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t="s">
        <v>29</v>
      </c>
    </row>
    <row r="24" spans="2:169" x14ac:dyDescent="0.15">
      <c r="B24" s="30"/>
      <c r="C24" s="30"/>
      <c r="D24" s="42"/>
      <c r="E24" s="40"/>
      <c r="F24" s="40"/>
      <c r="G24" s="76">
        <v>24</v>
      </c>
      <c r="H24" s="41" t="s">
        <v>183</v>
      </c>
      <c r="I24" s="77" t="str">
        <f>VLOOKUP($G24,課題整理_0609!$B$8:$M$65,7,FALSE)</f>
        <v>～9月4週目</v>
      </c>
      <c r="J24" s="77" t="str">
        <f>VLOOKUP($G24,課題整理_0609!$B$8:$M$65,5,FALSE)</f>
        <v>リリース後対応</v>
      </c>
      <c r="K24" s="49" t="s">
        <v>160</v>
      </c>
      <c r="L24" s="40"/>
      <c r="M24" s="47">
        <f t="shared" si="91"/>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t="s">
        <v>29</v>
      </c>
    </row>
    <row r="25" spans="2:169" x14ac:dyDescent="0.15">
      <c r="B25" s="30"/>
      <c r="C25" s="30"/>
      <c r="D25" s="42"/>
      <c r="E25" s="40"/>
      <c r="F25" s="40"/>
      <c r="G25" s="40"/>
      <c r="H25" s="41"/>
      <c r="I25" s="48"/>
      <c r="J25" s="48"/>
      <c r="K25" s="49"/>
      <c r="L25" s="40"/>
      <c r="M25" s="47">
        <f t="shared" si="91"/>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t="s">
        <v>29</v>
      </c>
    </row>
    <row r="26" spans="2:169" x14ac:dyDescent="0.15">
      <c r="B26" s="30"/>
      <c r="C26" s="30"/>
      <c r="D26" s="42"/>
      <c r="E26" s="40"/>
      <c r="F26" s="40"/>
      <c r="G26" s="40"/>
      <c r="H26" s="41"/>
      <c r="I26" s="48"/>
      <c r="J26" s="48"/>
      <c r="K26" s="40"/>
      <c r="L26" s="40"/>
      <c r="M26" s="47">
        <f t="shared" si="91"/>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t="s">
        <v>29</v>
      </c>
    </row>
    <row r="27" spans="2:169" x14ac:dyDescent="0.15">
      <c r="B27" s="30"/>
      <c r="C27" s="30">
        <v>2</v>
      </c>
      <c r="D27" s="42"/>
      <c r="E27" s="40" t="s">
        <v>129</v>
      </c>
      <c r="F27" s="40" t="s">
        <v>136</v>
      </c>
      <c r="G27" s="40"/>
      <c r="H27" s="41" t="s">
        <v>175</v>
      </c>
      <c r="I27" s="41" t="s">
        <v>166</v>
      </c>
      <c r="J27" s="48"/>
      <c r="K27" s="40"/>
      <c r="L27" s="40"/>
      <c r="M27" s="47">
        <f t="shared" si="91"/>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t="s">
        <v>29</v>
      </c>
    </row>
    <row r="28" spans="2:169" x14ac:dyDescent="0.15">
      <c r="B28" s="30"/>
      <c r="C28" s="30"/>
      <c r="D28" s="42"/>
      <c r="E28" s="40"/>
      <c r="F28" s="40" t="s">
        <v>151</v>
      </c>
      <c r="G28" s="76">
        <v>2</v>
      </c>
      <c r="H28" s="41" t="s">
        <v>175</v>
      </c>
      <c r="I28" s="77" t="str">
        <f>VLOOKUP($G28,課題整理_0609!$B$8:$M$65,7,FALSE)</f>
        <v>～9月3週目</v>
      </c>
      <c r="J28" s="77" t="str">
        <f>VLOOKUP($G28,課題整理_0609!$B$8:$M$65,5,FALSE)</f>
        <v>リリース後対応</v>
      </c>
      <c r="K28" s="50" t="s">
        <v>160</v>
      </c>
      <c r="L28" s="40"/>
      <c r="M28" s="47">
        <f t="shared" si="91"/>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t="s">
        <v>29</v>
      </c>
    </row>
    <row r="29" spans="2:169" x14ac:dyDescent="0.15">
      <c r="B29" s="30"/>
      <c r="C29" s="30"/>
      <c r="D29" s="42"/>
      <c r="E29" s="40"/>
      <c r="F29" s="40"/>
      <c r="G29" s="76">
        <v>7</v>
      </c>
      <c r="H29" s="41" t="s">
        <v>175</v>
      </c>
      <c r="I29" s="77" t="str">
        <f>VLOOKUP($G29,課題整理_0609!$B$8:$M$65,7,FALSE)</f>
        <v>～9月3週目</v>
      </c>
      <c r="J29" s="77" t="str">
        <f>VLOOKUP($G29,課題整理_0609!$B$8:$M$65,5,FALSE)</f>
        <v>完了</v>
      </c>
      <c r="K29" s="50" t="s">
        <v>160</v>
      </c>
      <c r="L29" s="40"/>
      <c r="M29" s="47">
        <f t="shared" si="91"/>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t="s">
        <v>29</v>
      </c>
    </row>
    <row r="30" spans="2:169" x14ac:dyDescent="0.15">
      <c r="B30" s="30"/>
      <c r="C30" s="30"/>
      <c r="D30" s="42"/>
      <c r="E30" s="40"/>
      <c r="F30" s="40"/>
      <c r="G30" s="76">
        <v>8</v>
      </c>
      <c r="H30" s="41" t="s">
        <v>175</v>
      </c>
      <c r="I30" s="77" t="str">
        <f>VLOOKUP($G30,課題整理_0609!$B$8:$M$65,7,FALSE)</f>
        <v>～7月3週目</v>
      </c>
      <c r="J30" s="77" t="str">
        <f>VLOOKUP($G30,課題整理_0609!$B$8:$M$65,5,FALSE)</f>
        <v>完了</v>
      </c>
      <c r="K30" s="50" t="s">
        <v>160</v>
      </c>
      <c r="L30" s="40"/>
      <c r="M30" s="47">
        <f t="shared" si="91"/>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t="s">
        <v>29</v>
      </c>
    </row>
    <row r="31" spans="2:169" x14ac:dyDescent="0.15">
      <c r="B31" s="30"/>
      <c r="C31" s="30"/>
      <c r="D31" s="42"/>
      <c r="E31" s="40"/>
      <c r="F31" s="40"/>
      <c r="G31" s="76">
        <v>12</v>
      </c>
      <c r="H31" s="41" t="s">
        <v>175</v>
      </c>
      <c r="I31" s="77" t="str">
        <f>VLOOKUP($G31,課題整理_0609!$B$8:$M$65,7,FALSE)</f>
        <v>～9月2週目</v>
      </c>
      <c r="J31" s="77" t="str">
        <f>VLOOKUP($G31,課題整理_0609!$B$8:$M$65,5,FALSE)</f>
        <v>完了</v>
      </c>
      <c r="K31" s="50" t="s">
        <v>160</v>
      </c>
      <c r="L31" s="40"/>
      <c r="M31" s="47">
        <f t="shared" si="91"/>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t="s">
        <v>29</v>
      </c>
    </row>
    <row r="32" spans="2:169" x14ac:dyDescent="0.15">
      <c r="B32" s="30"/>
      <c r="C32" s="30"/>
      <c r="D32" s="42"/>
      <c r="E32" s="40"/>
      <c r="F32" s="40"/>
      <c r="G32" s="76">
        <v>13</v>
      </c>
      <c r="H32" s="41" t="s">
        <v>175</v>
      </c>
      <c r="I32" s="77" t="str">
        <f>VLOOKUP($G32,課題整理_0609!$B$8:$M$65,7,FALSE)</f>
        <v>～7月3週目</v>
      </c>
      <c r="J32" s="77" t="str">
        <f>VLOOKUP($G32,課題整理_0609!$B$8:$M$65,5,FALSE)</f>
        <v>完了</v>
      </c>
      <c r="K32" s="50" t="s">
        <v>160</v>
      </c>
      <c r="L32" s="40"/>
      <c r="M32" s="47">
        <f t="shared" si="91"/>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t="s">
        <v>29</v>
      </c>
    </row>
    <row r="33" spans="2:169" x14ac:dyDescent="0.15">
      <c r="B33" s="30"/>
      <c r="C33" s="30"/>
      <c r="D33" s="42"/>
      <c r="E33" s="40"/>
      <c r="F33" s="40"/>
      <c r="G33" s="76">
        <v>14</v>
      </c>
      <c r="H33" s="41" t="s">
        <v>175</v>
      </c>
      <c r="I33" s="77" t="str">
        <f>VLOOKUP($G33,課題整理_0609!$B$8:$M$65,7,FALSE)</f>
        <v>～7月4週目</v>
      </c>
      <c r="J33" s="77" t="str">
        <f>VLOOKUP($G33,課題整理_0609!$B$8:$M$65,5,FALSE)</f>
        <v>完了</v>
      </c>
      <c r="K33" s="50" t="s">
        <v>160</v>
      </c>
      <c r="L33" s="40"/>
      <c r="M33" s="47">
        <f t="shared" si="91"/>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t="s">
        <v>29</v>
      </c>
    </row>
    <row r="34" spans="2:169" x14ac:dyDescent="0.15">
      <c r="B34" s="30"/>
      <c r="C34" s="30"/>
      <c r="D34" s="42"/>
      <c r="E34" s="40"/>
      <c r="F34" s="40"/>
      <c r="G34" s="76">
        <v>15</v>
      </c>
      <c r="H34" s="41" t="s">
        <v>175</v>
      </c>
      <c r="I34" s="77" t="str">
        <f>VLOOKUP($G34,課題整理_0609!$B$8:$M$65,7,FALSE)</f>
        <v>～7月1週目（余裕があれば）</v>
      </c>
      <c r="J34" s="77" t="str">
        <f>VLOOKUP($G34,課題整理_0609!$B$8:$M$65,5,FALSE)</f>
        <v>完了</v>
      </c>
      <c r="K34" s="50" t="s">
        <v>160</v>
      </c>
      <c r="L34" s="40"/>
      <c r="M34" s="47">
        <f t="shared" si="91"/>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t="s">
        <v>29</v>
      </c>
    </row>
    <row r="35" spans="2:169" x14ac:dyDescent="0.15">
      <c r="B35" s="30"/>
      <c r="C35" s="30"/>
      <c r="D35" s="42"/>
      <c r="E35" s="40"/>
      <c r="F35" s="40"/>
      <c r="G35" s="76">
        <v>16</v>
      </c>
      <c r="H35" s="41" t="s">
        <v>175</v>
      </c>
      <c r="I35" s="77" t="str">
        <f>VLOOKUP($G35,課題整理_0609!$B$8:$M$65,7,FALSE)</f>
        <v>～7月4週目</v>
      </c>
      <c r="J35" s="77" t="str">
        <f>VLOOKUP($G35,課題整理_0609!$B$8:$M$65,5,FALSE)</f>
        <v>完了</v>
      </c>
      <c r="K35" s="50" t="s">
        <v>160</v>
      </c>
      <c r="L35" s="40"/>
      <c r="M35" s="47">
        <f t="shared" si="91"/>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t="s">
        <v>29</v>
      </c>
    </row>
    <row r="36" spans="2:169" x14ac:dyDescent="0.15">
      <c r="B36" s="30"/>
      <c r="C36" s="30"/>
      <c r="D36" s="42"/>
      <c r="E36" s="40"/>
      <c r="F36" s="40"/>
      <c r="G36" s="76">
        <v>17</v>
      </c>
      <c r="H36" s="41" t="s">
        <v>175</v>
      </c>
      <c r="I36" s="77" t="str">
        <f>VLOOKUP($G36,課題整理_0609!$B$8:$M$65,7,FALSE)</f>
        <v>～7月1週目</v>
      </c>
      <c r="J36" s="77" t="str">
        <f>VLOOKUP($G36,課題整理_0609!$B$8:$M$65,5,FALSE)</f>
        <v>完了</v>
      </c>
      <c r="K36" s="50" t="s">
        <v>160</v>
      </c>
      <c r="L36" s="40"/>
      <c r="M36" s="47">
        <f t="shared" si="91"/>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t="s">
        <v>29</v>
      </c>
    </row>
    <row r="37" spans="2:169" x14ac:dyDescent="0.15">
      <c r="B37" s="30"/>
      <c r="C37" s="30"/>
      <c r="D37" s="42"/>
      <c r="E37" s="40"/>
      <c r="F37" s="40"/>
      <c r="G37" s="76">
        <v>19</v>
      </c>
      <c r="H37" s="41" t="s">
        <v>175</v>
      </c>
      <c r="I37" s="77" t="str">
        <f>VLOOKUP($G37,課題整理_0609!$B$8:$M$65,7,FALSE)</f>
        <v>未定</v>
      </c>
      <c r="J37" s="77" t="str">
        <f>VLOOKUP($G37,課題整理_0609!$B$8:$M$65,5,FALSE)</f>
        <v>リリース後対応</v>
      </c>
      <c r="K37" s="50" t="s">
        <v>160</v>
      </c>
      <c r="L37" s="40"/>
      <c r="M37" s="47">
        <f t="shared" si="91"/>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t="s">
        <v>29</v>
      </c>
    </row>
    <row r="38" spans="2:169" x14ac:dyDescent="0.15">
      <c r="B38" s="30"/>
      <c r="C38" s="30"/>
      <c r="D38" s="42"/>
      <c r="E38" s="40"/>
      <c r="F38" s="40"/>
      <c r="G38" s="76">
        <v>22</v>
      </c>
      <c r="H38" s="41" t="s">
        <v>175</v>
      </c>
      <c r="I38" s="77" t="str">
        <f>VLOOKUP($G38,課題整理_0609!$B$8:$M$65,7,FALSE)</f>
        <v>～9月2週目</v>
      </c>
      <c r="J38" s="77" t="str">
        <f>VLOOKUP($G38,課題整理_0609!$B$8:$M$65,5,FALSE)</f>
        <v>完了</v>
      </c>
      <c r="K38" s="50" t="s">
        <v>160</v>
      </c>
      <c r="L38" s="40"/>
      <c r="M38" s="47">
        <f t="shared" si="91"/>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t="s">
        <v>29</v>
      </c>
    </row>
    <row r="39" spans="2:169" x14ac:dyDescent="0.15">
      <c r="B39" s="30"/>
      <c r="C39" s="30"/>
      <c r="D39" s="42"/>
      <c r="E39" s="40"/>
      <c r="F39" s="40"/>
      <c r="G39" s="76">
        <v>25</v>
      </c>
      <c r="H39" s="41" t="s">
        <v>194</v>
      </c>
      <c r="I39" s="77" t="str">
        <f>VLOOKUP($G39,課題整理_0609!$B$8:$M$65,7,FALSE)</f>
        <v>～9月4週目</v>
      </c>
      <c r="J39" s="77" t="str">
        <f>VLOOKUP($G39,課題整理_0609!$B$8:$M$65,5,FALSE)</f>
        <v>完了</v>
      </c>
      <c r="K39" s="50" t="s">
        <v>160</v>
      </c>
      <c r="L39" s="40"/>
      <c r="M39" s="47">
        <f t="shared" si="91"/>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t="s">
        <v>29</v>
      </c>
    </row>
    <row r="40" spans="2:169" x14ac:dyDescent="0.15">
      <c r="B40" s="30"/>
      <c r="C40" s="30"/>
      <c r="D40" s="42"/>
      <c r="E40" s="40"/>
      <c r="F40" s="40"/>
      <c r="G40" s="40"/>
      <c r="H40" s="41"/>
      <c r="I40" s="41"/>
      <c r="J40" s="48"/>
      <c r="K40" s="40"/>
      <c r="L40" s="40"/>
      <c r="M40" s="47">
        <f t="shared" si="91"/>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t="s">
        <v>29</v>
      </c>
    </row>
    <row r="41" spans="2:169" x14ac:dyDescent="0.15">
      <c r="B41" s="30"/>
      <c r="C41" s="30"/>
      <c r="D41" s="42"/>
      <c r="E41" s="40" t="s">
        <v>380</v>
      </c>
      <c r="F41" s="40"/>
      <c r="G41" s="40"/>
      <c r="H41" s="41"/>
      <c r="I41" s="41"/>
      <c r="J41" s="48"/>
      <c r="K41" s="40"/>
      <c r="L41" s="40"/>
      <c r="M41" s="47">
        <f t="shared" si="91"/>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t="s">
        <v>29</v>
      </c>
    </row>
    <row r="42" spans="2:169" x14ac:dyDescent="0.15">
      <c r="B42" s="30"/>
      <c r="C42" s="30"/>
      <c r="D42" s="42"/>
      <c r="E42" s="40" t="s">
        <v>381</v>
      </c>
      <c r="F42" s="40"/>
      <c r="G42" s="40"/>
      <c r="H42" s="41"/>
      <c r="I42" s="41"/>
      <c r="J42" s="48"/>
      <c r="K42" s="40"/>
      <c r="L42" s="40"/>
      <c r="M42" s="47">
        <f t="shared" si="91"/>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t="s">
        <v>29</v>
      </c>
    </row>
    <row r="43" spans="2:169" x14ac:dyDescent="0.15">
      <c r="B43" s="30"/>
      <c r="C43" s="30"/>
      <c r="D43" s="42"/>
      <c r="E43" s="40" t="s">
        <v>382</v>
      </c>
      <c r="F43" s="40" t="s">
        <v>383</v>
      </c>
      <c r="G43" s="40"/>
      <c r="H43" s="41"/>
      <c r="I43" s="41"/>
      <c r="J43" s="48" t="s">
        <v>189</v>
      </c>
      <c r="K43" s="40"/>
      <c r="L43" s="40"/>
      <c r="M43" s="47">
        <f t="shared" si="91"/>
        <v>14.5</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c r="FA43" s="11"/>
      <c r="FB43" s="11"/>
      <c r="FC43" s="11"/>
      <c r="FD43" s="11"/>
      <c r="FE43" s="11"/>
      <c r="FF43" s="11"/>
      <c r="FG43" s="11"/>
      <c r="FH43" s="11"/>
      <c r="FI43" s="11"/>
      <c r="FJ43" s="11"/>
      <c r="FK43" s="11"/>
      <c r="FL43" s="11"/>
      <c r="FM43" t="s">
        <v>29</v>
      </c>
    </row>
    <row r="44" spans="2:169" x14ac:dyDescent="0.15">
      <c r="B44" s="30"/>
      <c r="C44" s="30"/>
      <c r="D44" s="42"/>
      <c r="E44" s="40"/>
      <c r="F44" s="40" t="s">
        <v>384</v>
      </c>
      <c r="G44" s="40"/>
      <c r="H44" s="41"/>
      <c r="I44" s="41"/>
      <c r="J44" s="48" t="s">
        <v>189</v>
      </c>
      <c r="K44" s="40"/>
      <c r="L44" s="40"/>
      <c r="M44" s="47">
        <f t="shared" si="91"/>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t="s">
        <v>29</v>
      </c>
    </row>
    <row r="45" spans="2:169" x14ac:dyDescent="0.15">
      <c r="B45" s="30"/>
      <c r="C45" s="30"/>
      <c r="D45" s="42"/>
      <c r="E45" s="40"/>
      <c r="F45" s="40" t="s">
        <v>385</v>
      </c>
      <c r="G45" s="40"/>
      <c r="H45" s="41"/>
      <c r="I45" s="41"/>
      <c r="J45" s="48" t="s">
        <v>189</v>
      </c>
      <c r="K45" s="40"/>
      <c r="L45" s="40"/>
      <c r="M45" s="47">
        <f t="shared" si="91"/>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t="s">
        <v>29</v>
      </c>
    </row>
    <row r="46" spans="2:169" x14ac:dyDescent="0.15">
      <c r="B46" s="30"/>
      <c r="C46" s="30"/>
      <c r="D46" s="42"/>
      <c r="E46" s="40"/>
      <c r="F46" s="40" t="s">
        <v>386</v>
      </c>
      <c r="G46" s="40"/>
      <c r="H46" s="41"/>
      <c r="I46" s="41"/>
      <c r="J46" s="48" t="s">
        <v>189</v>
      </c>
      <c r="K46" s="40"/>
      <c r="L46" s="40"/>
      <c r="M46" s="47">
        <f t="shared" si="91"/>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t="s">
        <v>29</v>
      </c>
    </row>
    <row r="47" spans="2:169" x14ac:dyDescent="0.15">
      <c r="B47" s="30"/>
      <c r="C47" s="30"/>
      <c r="D47" s="42"/>
      <c r="E47" s="40"/>
      <c r="F47" s="40" t="s">
        <v>387</v>
      </c>
      <c r="G47" s="40"/>
      <c r="H47" s="41"/>
      <c r="I47" s="41"/>
      <c r="J47" s="48" t="s">
        <v>189</v>
      </c>
      <c r="K47" s="40"/>
      <c r="L47" s="40"/>
      <c r="M47" s="47">
        <f t="shared" si="91"/>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t="s">
        <v>29</v>
      </c>
    </row>
    <row r="48" spans="2:169" x14ac:dyDescent="0.15">
      <c r="B48" s="30"/>
      <c r="C48" s="30"/>
      <c r="D48" s="42"/>
      <c r="E48" s="40"/>
      <c r="F48" s="40" t="s">
        <v>388</v>
      </c>
      <c r="G48" s="40"/>
      <c r="H48" s="41"/>
      <c r="I48" s="41"/>
      <c r="J48" s="48" t="s">
        <v>189</v>
      </c>
      <c r="K48" s="40"/>
      <c r="L48" s="40"/>
      <c r="M48" s="47">
        <f t="shared" si="91"/>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t="s">
        <v>29</v>
      </c>
    </row>
    <row r="49" spans="2:169" x14ac:dyDescent="0.15">
      <c r="B49" s="30"/>
      <c r="C49" s="30"/>
      <c r="D49" s="42"/>
      <c r="E49" s="40"/>
      <c r="F49" s="40" t="s">
        <v>389</v>
      </c>
      <c r="G49" s="40"/>
      <c r="H49" s="41"/>
      <c r="I49" s="41"/>
      <c r="J49" s="48" t="s">
        <v>189</v>
      </c>
      <c r="K49" s="40"/>
      <c r="L49" s="40"/>
      <c r="M49" s="47">
        <f t="shared" si="91"/>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t="s">
        <v>29</v>
      </c>
    </row>
    <row r="50" spans="2:169" x14ac:dyDescent="0.15">
      <c r="B50" s="30"/>
      <c r="C50" s="30"/>
      <c r="D50" s="42"/>
      <c r="E50" s="40"/>
      <c r="F50" s="40"/>
      <c r="G50" s="40"/>
      <c r="H50" s="41"/>
      <c r="I50" s="41"/>
      <c r="J50" s="48"/>
      <c r="K50" s="40"/>
      <c r="L50" s="40"/>
      <c r="M50" s="47">
        <f t="shared" si="91"/>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t="s">
        <v>29</v>
      </c>
    </row>
    <row r="51" spans="2:169" x14ac:dyDescent="0.15">
      <c r="B51" s="30"/>
      <c r="C51" s="30"/>
      <c r="D51" s="42"/>
      <c r="E51" s="40"/>
      <c r="F51" s="80" t="s">
        <v>393</v>
      </c>
      <c r="G51" s="40"/>
      <c r="H51" s="41"/>
      <c r="I51" s="41"/>
      <c r="J51" s="48" t="s">
        <v>156</v>
      </c>
      <c r="K51" s="40"/>
      <c r="L51" s="40"/>
      <c r="M51" s="47">
        <f t="shared" si="91"/>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t="s">
        <v>29</v>
      </c>
    </row>
    <row r="52" spans="2:169" x14ac:dyDescent="0.15">
      <c r="B52" s="30"/>
      <c r="C52" s="30"/>
      <c r="D52" s="42"/>
      <c r="E52" s="40"/>
      <c r="F52" s="81" t="s">
        <v>394</v>
      </c>
      <c r="G52" s="40"/>
      <c r="H52" s="41"/>
      <c r="I52" s="41"/>
      <c r="J52" s="48" t="s">
        <v>156</v>
      </c>
      <c r="K52" s="40"/>
      <c r="L52" s="40"/>
      <c r="M52" s="47">
        <f t="shared" si="91"/>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t="s">
        <v>29</v>
      </c>
    </row>
    <row r="53" spans="2:169" x14ac:dyDescent="0.15">
      <c r="B53" s="30"/>
      <c r="C53" s="30"/>
      <c r="D53" s="42"/>
      <c r="E53" s="40"/>
      <c r="F53" s="81" t="s">
        <v>395</v>
      </c>
      <c r="G53" s="40"/>
      <c r="H53" s="41"/>
      <c r="I53" s="41"/>
      <c r="J53" s="48" t="s">
        <v>156</v>
      </c>
      <c r="K53" s="40"/>
      <c r="L53" s="40"/>
      <c r="M53" s="47">
        <f t="shared" si="91"/>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t="s">
        <v>29</v>
      </c>
    </row>
    <row r="54" spans="2:169" x14ac:dyDescent="0.15">
      <c r="B54" s="30"/>
      <c r="C54" s="30"/>
      <c r="D54" s="42"/>
      <c r="E54" s="40"/>
      <c r="F54" s="81" t="s">
        <v>396</v>
      </c>
      <c r="G54" s="40"/>
      <c r="H54" s="41"/>
      <c r="I54" s="41"/>
      <c r="J54" s="48" t="s">
        <v>156</v>
      </c>
      <c r="K54" s="40"/>
      <c r="L54" s="40"/>
      <c r="M54" s="47">
        <f t="shared" si="91"/>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t="s">
        <v>29</v>
      </c>
    </row>
    <row r="55" spans="2:169" x14ac:dyDescent="0.15">
      <c r="B55" s="30"/>
      <c r="C55" s="30"/>
      <c r="D55" s="42"/>
      <c r="E55" s="40"/>
      <c r="F55" s="81" t="s">
        <v>397</v>
      </c>
      <c r="G55" s="40"/>
      <c r="H55" s="41"/>
      <c r="I55" s="41"/>
      <c r="J55" s="48" t="s">
        <v>156</v>
      </c>
      <c r="K55" s="40"/>
      <c r="L55" s="40"/>
      <c r="M55" s="47">
        <f t="shared" si="91"/>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t="s">
        <v>29</v>
      </c>
    </row>
    <row r="56" spans="2:169" x14ac:dyDescent="0.15">
      <c r="B56" s="30"/>
      <c r="C56" s="30"/>
      <c r="D56" s="42"/>
      <c r="E56" s="40"/>
      <c r="F56" s="81" t="s">
        <v>398</v>
      </c>
      <c r="G56" s="40"/>
      <c r="H56" s="41"/>
      <c r="I56" s="41"/>
      <c r="J56" s="48" t="s">
        <v>156</v>
      </c>
      <c r="K56" s="40"/>
      <c r="L56" s="40"/>
      <c r="M56" s="47">
        <f t="shared" si="91"/>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t="s">
        <v>29</v>
      </c>
    </row>
    <row r="57" spans="2:169" x14ac:dyDescent="0.15">
      <c r="B57" s="30"/>
      <c r="C57" s="30"/>
      <c r="D57" s="42"/>
      <c r="E57" s="40"/>
      <c r="F57" s="81" t="s">
        <v>399</v>
      </c>
      <c r="G57" s="40"/>
      <c r="H57" s="41"/>
      <c r="I57" s="41"/>
      <c r="J57" s="48" t="s">
        <v>156</v>
      </c>
      <c r="K57" s="40"/>
      <c r="L57" s="40"/>
      <c r="M57" s="47">
        <f t="shared" si="91"/>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t="s">
        <v>29</v>
      </c>
    </row>
    <row r="58" spans="2:169" x14ac:dyDescent="0.15">
      <c r="B58" s="30"/>
      <c r="C58" s="30"/>
      <c r="D58" s="42"/>
      <c r="E58" s="40"/>
      <c r="F58" s="81" t="s">
        <v>400</v>
      </c>
      <c r="G58" s="40"/>
      <c r="H58" s="41"/>
      <c r="I58" s="41"/>
      <c r="J58" s="48" t="s">
        <v>156</v>
      </c>
      <c r="K58" s="40"/>
      <c r="L58" s="40"/>
      <c r="M58" s="47">
        <f t="shared" si="91"/>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t="s">
        <v>29</v>
      </c>
    </row>
    <row r="59" spans="2:169" x14ac:dyDescent="0.15">
      <c r="B59" s="30"/>
      <c r="C59" s="30"/>
      <c r="D59" s="42"/>
      <c r="E59" s="40"/>
      <c r="F59" s="81" t="s">
        <v>401</v>
      </c>
      <c r="G59" s="40"/>
      <c r="H59" s="41"/>
      <c r="I59" s="41"/>
      <c r="J59" s="48" t="s">
        <v>156</v>
      </c>
      <c r="K59" s="40"/>
      <c r="L59" s="40"/>
      <c r="M59" s="47">
        <f t="shared" si="91"/>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t="s">
        <v>29</v>
      </c>
    </row>
    <row r="60" spans="2:169" x14ac:dyDescent="0.15">
      <c r="B60" s="30"/>
      <c r="C60" s="30"/>
      <c r="D60" s="42"/>
      <c r="E60" s="40"/>
      <c r="F60" s="81" t="s">
        <v>402</v>
      </c>
      <c r="G60" s="40"/>
      <c r="H60" s="41"/>
      <c r="I60" s="41"/>
      <c r="J60" s="48" t="s">
        <v>156</v>
      </c>
      <c r="K60" s="40"/>
      <c r="L60" s="40"/>
      <c r="M60" s="47">
        <f t="shared" si="91"/>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t="s">
        <v>29</v>
      </c>
    </row>
    <row r="61" spans="2:169" x14ac:dyDescent="0.15">
      <c r="B61" s="30"/>
      <c r="C61" s="30"/>
      <c r="D61" s="42"/>
      <c r="E61" s="40"/>
      <c r="F61" s="81" t="s">
        <v>403</v>
      </c>
      <c r="G61" s="40"/>
      <c r="H61" s="41"/>
      <c r="I61" s="41"/>
      <c r="J61" s="48" t="s">
        <v>156</v>
      </c>
      <c r="K61" s="40"/>
      <c r="L61" s="40"/>
      <c r="M61" s="47">
        <f t="shared" si="91"/>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t="s">
        <v>29</v>
      </c>
    </row>
    <row r="62" spans="2:169" x14ac:dyDescent="0.15">
      <c r="B62" s="30"/>
      <c r="C62" s="30"/>
      <c r="D62" s="42"/>
      <c r="E62" s="40"/>
      <c r="F62" s="81" t="s">
        <v>404</v>
      </c>
      <c r="G62" s="40"/>
      <c r="H62" s="41"/>
      <c r="I62" s="41"/>
      <c r="J62" s="48" t="s">
        <v>156</v>
      </c>
      <c r="K62" s="40"/>
      <c r="L62" s="40"/>
      <c r="M62" s="47">
        <f t="shared" si="91"/>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t="s">
        <v>29</v>
      </c>
    </row>
    <row r="63" spans="2:169" x14ac:dyDescent="0.15">
      <c r="B63" s="30"/>
      <c r="C63" s="30"/>
      <c r="D63" s="42"/>
      <c r="E63" s="40"/>
      <c r="F63" s="81" t="s">
        <v>405</v>
      </c>
      <c r="G63" s="40"/>
      <c r="H63" s="41"/>
      <c r="I63" s="41"/>
      <c r="J63" s="48" t="s">
        <v>156</v>
      </c>
      <c r="K63" s="40"/>
      <c r="L63" s="40"/>
      <c r="M63" s="47">
        <f t="shared" si="91"/>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t="s">
        <v>29</v>
      </c>
    </row>
    <row r="64" spans="2:169" x14ac:dyDescent="0.15">
      <c r="B64" s="30"/>
      <c r="C64" s="30"/>
      <c r="D64" s="42"/>
      <c r="E64" s="40"/>
      <c r="F64" s="81" t="s">
        <v>406</v>
      </c>
      <c r="G64" s="40"/>
      <c r="H64" s="41"/>
      <c r="I64" s="41"/>
      <c r="J64" s="48" t="s">
        <v>156</v>
      </c>
      <c r="K64" s="40"/>
      <c r="L64" s="40"/>
      <c r="M64" s="47">
        <f t="shared" si="91"/>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t="s">
        <v>29</v>
      </c>
    </row>
    <row r="65" spans="2:169" x14ac:dyDescent="0.15">
      <c r="B65" s="30"/>
      <c r="C65" s="30"/>
      <c r="D65" s="42"/>
      <c r="E65" s="40"/>
      <c r="F65" s="81" t="s">
        <v>407</v>
      </c>
      <c r="G65" s="40"/>
      <c r="H65" s="41"/>
      <c r="I65" s="41"/>
      <c r="J65" s="48" t="s">
        <v>156</v>
      </c>
      <c r="K65" s="40"/>
      <c r="L65" s="40"/>
      <c r="M65" s="47">
        <f t="shared" si="91"/>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t="s">
        <v>29</v>
      </c>
    </row>
    <row r="66" spans="2:169" x14ac:dyDescent="0.15">
      <c r="B66" s="30"/>
      <c r="C66" s="30"/>
      <c r="D66" s="42"/>
      <c r="E66" s="40"/>
      <c r="F66" s="81" t="s">
        <v>408</v>
      </c>
      <c r="G66" s="40"/>
      <c r="H66" s="41"/>
      <c r="I66" s="41"/>
      <c r="J66" s="48" t="s">
        <v>156</v>
      </c>
      <c r="K66" s="40"/>
      <c r="L66" s="40"/>
      <c r="M66" s="47">
        <f t="shared" si="91"/>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t="s">
        <v>29</v>
      </c>
    </row>
    <row r="67" spans="2:169" x14ac:dyDescent="0.15">
      <c r="B67" s="30"/>
      <c r="C67" s="30"/>
      <c r="D67" s="42"/>
      <c r="E67" s="40"/>
      <c r="F67" s="81" t="s">
        <v>409</v>
      </c>
      <c r="G67" s="40"/>
      <c r="H67" s="41"/>
      <c r="I67" s="41"/>
      <c r="J67" s="48" t="s">
        <v>156</v>
      </c>
      <c r="K67" s="40"/>
      <c r="L67" s="40"/>
      <c r="M67" s="47">
        <f t="shared" si="91"/>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t="s">
        <v>29</v>
      </c>
    </row>
    <row r="68" spans="2:169" x14ac:dyDescent="0.15">
      <c r="B68" s="30"/>
      <c r="C68" s="30"/>
      <c r="D68" s="42"/>
      <c r="E68" s="40"/>
      <c r="F68" s="81" t="s">
        <v>410</v>
      </c>
      <c r="G68" s="40"/>
      <c r="H68" s="41"/>
      <c r="I68" s="41"/>
      <c r="J68" s="48" t="s">
        <v>156</v>
      </c>
      <c r="K68" s="40"/>
      <c r="L68" s="40"/>
      <c r="M68" s="47">
        <f t="shared" si="91"/>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t="s">
        <v>29</v>
      </c>
    </row>
    <row r="69" spans="2:169" x14ac:dyDescent="0.15">
      <c r="B69" s="30"/>
      <c r="C69" s="30"/>
      <c r="D69" s="42"/>
      <c r="E69" s="40"/>
      <c r="F69" s="81" t="s">
        <v>411</v>
      </c>
      <c r="G69" s="40"/>
      <c r="H69" s="41"/>
      <c r="I69" s="41"/>
      <c r="J69" s="48" t="s">
        <v>156</v>
      </c>
      <c r="K69" s="40"/>
      <c r="L69" s="40"/>
      <c r="M69" s="47">
        <f t="shared" si="91"/>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t="s">
        <v>29</v>
      </c>
    </row>
    <row r="70" spans="2:169" x14ac:dyDescent="0.15">
      <c r="B70" s="30"/>
      <c r="C70" s="30"/>
      <c r="D70" s="42"/>
      <c r="E70" s="40"/>
      <c r="F70" s="81" t="s">
        <v>412</v>
      </c>
      <c r="G70" s="40"/>
      <c r="H70" s="41"/>
      <c r="I70" s="41"/>
      <c r="J70" s="48" t="s">
        <v>156</v>
      </c>
      <c r="K70" s="40"/>
      <c r="L70" s="40"/>
      <c r="M70" s="47">
        <f t="shared" si="91"/>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t="s">
        <v>29</v>
      </c>
    </row>
    <row r="71" spans="2:169" x14ac:dyDescent="0.15">
      <c r="B71" s="30"/>
      <c r="C71" s="30"/>
      <c r="D71" s="42"/>
      <c r="E71" s="40" t="s">
        <v>390</v>
      </c>
      <c r="F71" s="40" t="s">
        <v>391</v>
      </c>
      <c r="G71" s="40"/>
      <c r="H71" s="41"/>
      <c r="I71" s="41"/>
      <c r="J71" s="48" t="s">
        <v>156</v>
      </c>
      <c r="K71" s="40"/>
      <c r="L71" s="40"/>
      <c r="M71" s="47">
        <f t="shared" si="91"/>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t="s">
        <v>29</v>
      </c>
    </row>
    <row r="72" spans="2:169" x14ac:dyDescent="0.15">
      <c r="B72" s="30"/>
      <c r="C72" s="30"/>
      <c r="D72" s="42"/>
      <c r="E72" s="40"/>
      <c r="F72" s="40" t="s">
        <v>392</v>
      </c>
      <c r="G72" s="40"/>
      <c r="H72" s="41"/>
      <c r="I72" s="41"/>
      <c r="J72" s="48" t="s">
        <v>156</v>
      </c>
      <c r="K72" s="40"/>
      <c r="L72" s="40"/>
      <c r="M72" s="47">
        <f t="shared" si="91"/>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t="s">
        <v>29</v>
      </c>
    </row>
    <row r="73" spans="2:169" x14ac:dyDescent="0.15">
      <c r="B73" s="30"/>
      <c r="C73" s="30"/>
      <c r="D73" s="42"/>
      <c r="E73" s="40"/>
      <c r="F73" s="40"/>
      <c r="G73" s="40"/>
      <c r="H73" s="41"/>
      <c r="I73" s="41"/>
      <c r="J73" s="48"/>
      <c r="K73" s="40"/>
      <c r="L73" s="40"/>
      <c r="M73" s="47">
        <f t="shared" si="91"/>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t="s">
        <v>29</v>
      </c>
    </row>
    <row r="74" spans="2:169" x14ac:dyDescent="0.15">
      <c r="B74" s="30"/>
      <c r="C74" s="30"/>
      <c r="D74" s="42"/>
      <c r="E74" s="40"/>
      <c r="F74" s="40"/>
      <c r="G74" s="40"/>
      <c r="H74" s="41"/>
      <c r="I74" s="41"/>
      <c r="J74" s="48"/>
      <c r="K74" s="40"/>
      <c r="L74" s="40"/>
      <c r="M74" s="47">
        <f t="shared" si="91"/>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t="s">
        <v>29</v>
      </c>
    </row>
    <row r="75" spans="2:169" x14ac:dyDescent="0.15">
      <c r="B75" s="30"/>
      <c r="C75" s="30"/>
      <c r="D75" s="42"/>
      <c r="E75" s="40"/>
      <c r="F75" s="40"/>
      <c r="G75" s="40"/>
      <c r="H75" s="41"/>
      <c r="I75" s="41"/>
      <c r="J75" s="48"/>
      <c r="K75" s="40"/>
      <c r="L75" s="40"/>
      <c r="M75" s="47">
        <f t="shared" si="91"/>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t="s">
        <v>29</v>
      </c>
    </row>
    <row r="76" spans="2:169" x14ac:dyDescent="0.15">
      <c r="B76" s="30"/>
      <c r="C76" s="30"/>
      <c r="D76" s="42"/>
      <c r="E76" s="40"/>
      <c r="F76" s="40"/>
      <c r="G76" s="40"/>
      <c r="H76" s="41"/>
      <c r="I76" s="41"/>
      <c r="J76" s="48"/>
      <c r="K76" s="40"/>
      <c r="L76" s="40"/>
      <c r="M76" s="47">
        <f t="shared" si="91"/>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t="s">
        <v>29</v>
      </c>
    </row>
    <row r="77" spans="2:169" x14ac:dyDescent="0.15">
      <c r="B77" s="30"/>
      <c r="C77" s="30"/>
      <c r="D77" s="42"/>
      <c r="E77" s="40"/>
      <c r="F77" s="40"/>
      <c r="G77" s="40"/>
      <c r="H77" s="41"/>
      <c r="I77" s="41"/>
      <c r="J77" s="48"/>
      <c r="K77" s="40"/>
      <c r="L77" s="40"/>
      <c r="M77" s="47">
        <f t="shared" si="91"/>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t="s">
        <v>29</v>
      </c>
    </row>
    <row r="78" spans="2:169" x14ac:dyDescent="0.15">
      <c r="B78" s="30"/>
      <c r="C78" s="30"/>
      <c r="D78" s="42"/>
      <c r="E78" s="40"/>
      <c r="F78" s="40"/>
      <c r="G78" s="40"/>
      <c r="H78" s="41"/>
      <c r="I78" s="41"/>
      <c r="J78" s="48"/>
      <c r="K78" s="40"/>
      <c r="L78" s="40"/>
      <c r="M78" s="47">
        <f t="shared" si="91"/>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t="s">
        <v>29</v>
      </c>
    </row>
    <row r="79" spans="2:169" x14ac:dyDescent="0.15">
      <c r="B79" s="30"/>
      <c r="C79" s="30"/>
      <c r="D79" s="42"/>
      <c r="E79" s="40"/>
      <c r="F79" s="40"/>
      <c r="G79" s="40"/>
      <c r="H79" s="41"/>
      <c r="I79" s="41"/>
      <c r="J79" s="48"/>
      <c r="K79" s="40"/>
      <c r="L79" s="40"/>
      <c r="M79" s="47">
        <f t="shared" ref="M79:M118" si="92">SUM(O79:FL79)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t="s">
        <v>29</v>
      </c>
    </row>
    <row r="80" spans="2:169" x14ac:dyDescent="0.15">
      <c r="B80" s="30"/>
      <c r="C80" s="30"/>
      <c r="D80" s="42"/>
      <c r="E80" s="40"/>
      <c r="F80" s="40"/>
      <c r="G80" s="40"/>
      <c r="H80" s="41"/>
      <c r="I80" s="41"/>
      <c r="J80" s="48"/>
      <c r="K80" s="40"/>
      <c r="L80" s="40"/>
      <c r="M80" s="47">
        <f t="shared" si="92"/>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t="s">
        <v>29</v>
      </c>
    </row>
    <row r="81" spans="2:169" x14ac:dyDescent="0.15">
      <c r="B81" s="30"/>
      <c r="C81" s="30"/>
      <c r="D81" s="42"/>
      <c r="E81" s="40"/>
      <c r="F81" s="40"/>
      <c r="G81" s="40"/>
      <c r="H81" s="41"/>
      <c r="I81" s="41"/>
      <c r="J81" s="48"/>
      <c r="K81" s="40"/>
      <c r="L81" s="40"/>
      <c r="M81" s="47">
        <f t="shared" si="92"/>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t="s">
        <v>29</v>
      </c>
    </row>
    <row r="82" spans="2:169" x14ac:dyDescent="0.15">
      <c r="B82" s="30"/>
      <c r="C82" s="30"/>
      <c r="D82" s="42"/>
      <c r="E82" s="40"/>
      <c r="F82" s="40"/>
      <c r="G82" s="40"/>
      <c r="H82" s="41"/>
      <c r="I82" s="41"/>
      <c r="J82" s="48"/>
      <c r="K82" s="40"/>
      <c r="L82" s="40"/>
      <c r="M82" s="47">
        <f t="shared" si="92"/>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t="s">
        <v>29</v>
      </c>
    </row>
    <row r="83" spans="2:169" x14ac:dyDescent="0.15">
      <c r="B83" s="30"/>
      <c r="C83" s="30"/>
      <c r="D83" s="42"/>
      <c r="E83" s="40"/>
      <c r="F83" s="40"/>
      <c r="G83" s="40"/>
      <c r="H83" s="41"/>
      <c r="I83" s="41"/>
      <c r="J83" s="48"/>
      <c r="K83" s="40"/>
      <c r="L83" s="40"/>
      <c r="M83" s="47">
        <f t="shared" si="92"/>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t="s">
        <v>29</v>
      </c>
    </row>
    <row r="84" spans="2:169" x14ac:dyDescent="0.15">
      <c r="B84" s="30"/>
      <c r="C84" s="30"/>
      <c r="D84" s="42"/>
      <c r="E84" s="40"/>
      <c r="F84" s="40"/>
      <c r="G84" s="40"/>
      <c r="H84" s="41"/>
      <c r="I84" s="41"/>
      <c r="J84" s="48"/>
      <c r="K84" s="40"/>
      <c r="L84" s="40"/>
      <c r="M84" s="47">
        <f t="shared" si="92"/>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t="s">
        <v>29</v>
      </c>
    </row>
    <row r="85" spans="2:169" x14ac:dyDescent="0.15">
      <c r="B85" s="30"/>
      <c r="C85" s="30"/>
      <c r="D85" s="42"/>
      <c r="E85" s="40"/>
      <c r="F85" s="40"/>
      <c r="G85" s="40"/>
      <c r="H85" s="41"/>
      <c r="I85" s="41"/>
      <c r="J85" s="48"/>
      <c r="K85" s="40"/>
      <c r="L85" s="40"/>
      <c r="M85" s="47">
        <f t="shared" si="92"/>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t="s">
        <v>29</v>
      </c>
    </row>
    <row r="86" spans="2:169" x14ac:dyDescent="0.15">
      <c r="B86" s="30"/>
      <c r="C86" s="30"/>
      <c r="D86" s="42"/>
      <c r="E86" s="40"/>
      <c r="F86" s="40"/>
      <c r="G86" s="40"/>
      <c r="H86" s="41"/>
      <c r="I86" s="41"/>
      <c r="J86" s="48"/>
      <c r="K86" s="40"/>
      <c r="L86" s="40"/>
      <c r="M86" s="47">
        <f t="shared" si="92"/>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t="s">
        <v>29</v>
      </c>
    </row>
    <row r="87" spans="2:169" x14ac:dyDescent="0.15">
      <c r="B87" s="30"/>
      <c r="C87" s="30"/>
      <c r="D87" s="42"/>
      <c r="E87" s="40"/>
      <c r="F87" s="40"/>
      <c r="G87" s="40"/>
      <c r="H87" s="41"/>
      <c r="I87" s="41"/>
      <c r="J87" s="48"/>
      <c r="K87" s="40"/>
      <c r="L87" s="40"/>
      <c r="M87" s="47">
        <f t="shared" si="92"/>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t="s">
        <v>29</v>
      </c>
    </row>
    <row r="88" spans="2:169" x14ac:dyDescent="0.15">
      <c r="B88" s="30"/>
      <c r="C88" s="30"/>
      <c r="D88" s="42"/>
      <c r="E88" s="40"/>
      <c r="F88" s="40"/>
      <c r="G88" s="40"/>
      <c r="H88" s="41"/>
      <c r="I88" s="41"/>
      <c r="J88" s="48"/>
      <c r="K88" s="40"/>
      <c r="L88" s="40"/>
      <c r="M88" s="47">
        <f t="shared" si="92"/>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t="s">
        <v>29</v>
      </c>
    </row>
    <row r="89" spans="2:169" x14ac:dyDescent="0.15">
      <c r="B89" s="30"/>
      <c r="C89" s="30"/>
      <c r="D89" s="42"/>
      <c r="E89" s="40"/>
      <c r="F89" s="40"/>
      <c r="G89" s="40"/>
      <c r="H89" s="41"/>
      <c r="I89" s="41"/>
      <c r="J89" s="48"/>
      <c r="K89" s="40"/>
      <c r="L89" s="40"/>
      <c r="M89" s="47">
        <f t="shared" si="92"/>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t="s">
        <v>29</v>
      </c>
    </row>
    <row r="90" spans="2:169" x14ac:dyDescent="0.15">
      <c r="B90" s="30"/>
      <c r="C90" s="30"/>
      <c r="D90" s="42"/>
      <c r="E90" s="40"/>
      <c r="F90" s="40"/>
      <c r="G90" s="40"/>
      <c r="H90" s="41"/>
      <c r="I90" s="41"/>
      <c r="J90" s="48"/>
      <c r="K90" s="40"/>
      <c r="L90" s="40"/>
      <c r="M90" s="47">
        <f t="shared" si="92"/>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t="s">
        <v>29</v>
      </c>
    </row>
    <row r="91" spans="2:169" x14ac:dyDescent="0.15">
      <c r="B91" s="30"/>
      <c r="C91" s="30"/>
      <c r="D91" s="42"/>
      <c r="E91" s="40"/>
      <c r="F91" s="40"/>
      <c r="G91" s="40"/>
      <c r="H91" s="41"/>
      <c r="I91" s="41"/>
      <c r="J91" s="48"/>
      <c r="K91" s="40"/>
      <c r="L91" s="40"/>
      <c r="M91" s="47">
        <f t="shared" si="92"/>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t="s">
        <v>29</v>
      </c>
    </row>
    <row r="92" spans="2:169" x14ac:dyDescent="0.15">
      <c r="B92" s="30"/>
      <c r="C92" s="30"/>
      <c r="D92" s="42"/>
      <c r="E92" s="40"/>
      <c r="F92" s="40"/>
      <c r="G92" s="40"/>
      <c r="H92" s="41"/>
      <c r="I92" s="41"/>
      <c r="J92" s="48"/>
      <c r="K92" s="40"/>
      <c r="L92" s="40"/>
      <c r="M92" s="47">
        <f t="shared" si="92"/>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t="s">
        <v>29</v>
      </c>
    </row>
    <row r="93" spans="2:169" x14ac:dyDescent="0.15">
      <c r="B93" s="30"/>
      <c r="C93" s="30"/>
      <c r="D93" s="42"/>
      <c r="E93" s="40"/>
      <c r="F93" s="40"/>
      <c r="G93" s="40"/>
      <c r="H93" s="41"/>
      <c r="I93" s="41"/>
      <c r="J93" s="48"/>
      <c r="K93" s="40"/>
      <c r="L93" s="40"/>
      <c r="M93" s="47">
        <f t="shared" si="92"/>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t="s">
        <v>29</v>
      </c>
    </row>
    <row r="94" spans="2:169" x14ac:dyDescent="0.15">
      <c r="B94" s="30"/>
      <c r="C94" s="30">
        <v>3</v>
      </c>
      <c r="D94" s="42"/>
      <c r="E94" s="40" t="s">
        <v>130</v>
      </c>
      <c r="F94" s="40" t="s">
        <v>157</v>
      </c>
      <c r="G94" s="40"/>
      <c r="H94" s="41" t="s">
        <v>177</v>
      </c>
      <c r="I94" s="41" t="s">
        <v>166</v>
      </c>
      <c r="J94" s="48"/>
      <c r="K94" s="40"/>
      <c r="L94" s="40" t="s">
        <v>158</v>
      </c>
      <c r="M94" s="47">
        <f t="shared" si="92"/>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t="s">
        <v>29</v>
      </c>
    </row>
    <row r="95" spans="2:169" x14ac:dyDescent="0.15">
      <c r="B95" s="30"/>
      <c r="C95" s="30"/>
      <c r="D95" s="42"/>
      <c r="E95" s="40"/>
      <c r="F95" s="40"/>
      <c r="G95" s="40"/>
      <c r="H95" s="41"/>
      <c r="I95" s="41"/>
      <c r="J95" s="48"/>
      <c r="K95" s="40"/>
      <c r="L95" s="40"/>
      <c r="M95" s="47">
        <f t="shared" si="92"/>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t="s">
        <v>29</v>
      </c>
    </row>
    <row r="96" spans="2:169" x14ac:dyDescent="0.15">
      <c r="B96" s="30"/>
      <c r="C96" s="30"/>
      <c r="D96" s="42"/>
      <c r="E96" s="40" t="s">
        <v>137</v>
      </c>
      <c r="F96" s="40" t="s">
        <v>152</v>
      </c>
      <c r="G96" s="40"/>
      <c r="H96" s="41" t="s">
        <v>177</v>
      </c>
      <c r="I96" s="41" t="s">
        <v>168</v>
      </c>
      <c r="J96" s="48"/>
      <c r="K96" s="40"/>
      <c r="L96" s="40"/>
      <c r="M96" s="47">
        <f t="shared" si="92"/>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t="s">
        <v>29</v>
      </c>
    </row>
    <row r="97" spans="2:169" x14ac:dyDescent="0.15">
      <c r="B97" s="30"/>
      <c r="C97" s="30"/>
      <c r="D97" s="42"/>
      <c r="E97" s="40"/>
      <c r="F97" s="40"/>
      <c r="G97" s="40"/>
      <c r="H97" s="41"/>
      <c r="I97" s="41"/>
      <c r="J97" s="48"/>
      <c r="K97" s="40"/>
      <c r="L97" s="40"/>
      <c r="M97" s="47">
        <f t="shared" si="92"/>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t="s">
        <v>29</v>
      </c>
    </row>
    <row r="98" spans="2:169" x14ac:dyDescent="0.15">
      <c r="B98" s="30"/>
      <c r="C98" s="30"/>
      <c r="D98" s="42"/>
      <c r="E98" s="40" t="s">
        <v>155</v>
      </c>
      <c r="F98" s="40"/>
      <c r="G98" s="40"/>
      <c r="H98" s="41" t="s">
        <v>171</v>
      </c>
      <c r="I98" s="48" t="s">
        <v>170</v>
      </c>
      <c r="J98" s="48" t="s">
        <v>171</v>
      </c>
      <c r="K98" s="50"/>
      <c r="L98" s="40"/>
      <c r="M98" s="47">
        <f t="shared" si="92"/>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t="s">
        <v>29</v>
      </c>
    </row>
    <row r="99" spans="2:169" x14ac:dyDescent="0.15">
      <c r="B99" s="30"/>
      <c r="C99" s="30"/>
      <c r="D99" s="42"/>
      <c r="E99" s="4"/>
      <c r="F99" s="4" t="s">
        <v>181</v>
      </c>
      <c r="G99" s="4"/>
      <c r="H99" s="30"/>
      <c r="I99" s="33"/>
      <c r="J99" s="33"/>
      <c r="K99" s="44"/>
      <c r="L99" s="4" t="s">
        <v>182</v>
      </c>
      <c r="M99" s="47">
        <f t="shared" si="92"/>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t="s">
        <v>29</v>
      </c>
    </row>
    <row r="100" spans="2:169" ht="48" customHeight="1" x14ac:dyDescent="0.15">
      <c r="B100" s="30"/>
      <c r="C100" s="30"/>
      <c r="D100" s="42"/>
      <c r="E100" s="4"/>
      <c r="F100" s="4"/>
      <c r="G100" s="4"/>
      <c r="H100" s="30"/>
      <c r="I100" s="30"/>
      <c r="J100" s="30"/>
      <c r="K100" s="4"/>
      <c r="L100" s="4"/>
      <c r="M100" s="47">
        <f t="shared" si="92"/>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t="s">
        <v>29</v>
      </c>
    </row>
    <row r="101" spans="2:169" ht="27" x14ac:dyDescent="0.15">
      <c r="B101" s="30">
        <v>2</v>
      </c>
      <c r="C101" s="30">
        <v>1</v>
      </c>
      <c r="D101" s="43" t="s">
        <v>132</v>
      </c>
      <c r="E101" s="4" t="s">
        <v>131</v>
      </c>
      <c r="F101" s="4" t="s">
        <v>127</v>
      </c>
      <c r="G101" s="4"/>
      <c r="H101" s="30" t="s">
        <v>175</v>
      </c>
      <c r="I101" s="30" t="s">
        <v>178</v>
      </c>
      <c r="J101" s="30"/>
      <c r="K101" s="37" t="s">
        <v>185</v>
      </c>
      <c r="L101" s="4" t="s">
        <v>145</v>
      </c>
      <c r="M101" s="47">
        <f t="shared" si="92"/>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t="s">
        <v>29</v>
      </c>
    </row>
    <row r="102" spans="2:169" x14ac:dyDescent="0.15">
      <c r="B102" s="30"/>
      <c r="C102" s="30"/>
      <c r="D102" s="43"/>
      <c r="E102" s="4"/>
      <c r="F102" s="4"/>
      <c r="G102" s="4"/>
      <c r="H102" s="30"/>
      <c r="I102" s="30"/>
      <c r="J102" s="30"/>
      <c r="K102" s="4"/>
      <c r="L102" s="4"/>
      <c r="M102" s="47">
        <f t="shared" si="92"/>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t="s">
        <v>29</v>
      </c>
    </row>
    <row r="103" spans="2:169" x14ac:dyDescent="0.15">
      <c r="B103" s="30"/>
      <c r="C103" s="30"/>
      <c r="D103" s="43"/>
      <c r="E103" s="4" t="s">
        <v>133</v>
      </c>
      <c r="F103" s="4"/>
      <c r="G103" s="4"/>
      <c r="H103" s="30" t="s">
        <v>177</v>
      </c>
      <c r="I103" s="30" t="s">
        <v>173</v>
      </c>
      <c r="J103" s="30"/>
      <c r="K103" s="30" t="s">
        <v>173</v>
      </c>
      <c r="L103" s="4"/>
      <c r="M103" s="47">
        <f t="shared" si="92"/>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t="s">
        <v>29</v>
      </c>
    </row>
    <row r="104" spans="2:169" x14ac:dyDescent="0.15">
      <c r="B104" s="30"/>
      <c r="C104" s="30"/>
      <c r="D104" s="43"/>
      <c r="E104" s="4"/>
      <c r="F104" s="4"/>
      <c r="G104" s="4"/>
      <c r="H104" s="30"/>
      <c r="I104" s="30"/>
      <c r="J104" s="30"/>
      <c r="K104" s="4"/>
      <c r="L104" s="4"/>
      <c r="M104" s="47">
        <f t="shared" si="92"/>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t="s">
        <v>29</v>
      </c>
    </row>
    <row r="105" spans="2:169" x14ac:dyDescent="0.15">
      <c r="B105" s="30"/>
      <c r="C105" s="30"/>
      <c r="D105" s="43"/>
      <c r="E105" s="40" t="s">
        <v>154</v>
      </c>
      <c r="F105" s="40"/>
      <c r="G105" s="40"/>
      <c r="H105" s="41" t="s">
        <v>177</v>
      </c>
      <c r="I105" s="30" t="s">
        <v>192</v>
      </c>
      <c r="J105" s="41" t="s">
        <v>189</v>
      </c>
      <c r="K105" s="30" t="s">
        <v>193</v>
      </c>
      <c r="L105" s="40"/>
      <c r="M105" s="47">
        <f t="shared" si="92"/>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t="s">
        <v>29</v>
      </c>
    </row>
    <row r="106" spans="2:169" x14ac:dyDescent="0.15">
      <c r="B106" s="30"/>
      <c r="C106" s="30"/>
      <c r="D106" s="43"/>
      <c r="E106" s="4"/>
      <c r="F106" s="4"/>
      <c r="G106" s="4"/>
      <c r="H106" s="30"/>
      <c r="I106" s="30"/>
      <c r="J106" s="30"/>
      <c r="K106" s="4"/>
      <c r="L106" s="4"/>
      <c r="M106" s="47">
        <f t="shared" si="92"/>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t="s">
        <v>29</v>
      </c>
    </row>
    <row r="107" spans="2:169" ht="27" x14ac:dyDescent="0.15">
      <c r="B107" s="30"/>
      <c r="C107" s="30"/>
      <c r="D107" s="43"/>
      <c r="E107" s="4" t="s">
        <v>138</v>
      </c>
      <c r="F107" s="4"/>
      <c r="G107" s="4"/>
      <c r="H107" s="30" t="s">
        <v>175</v>
      </c>
      <c r="I107" s="30" t="s">
        <v>179</v>
      </c>
      <c r="J107" s="30"/>
      <c r="K107" s="37" t="s">
        <v>186</v>
      </c>
      <c r="L107" s="4"/>
      <c r="M107" s="47">
        <f t="shared" si="92"/>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t="s">
        <v>29</v>
      </c>
    </row>
    <row r="108" spans="2:169" x14ac:dyDescent="0.15">
      <c r="B108" s="30"/>
      <c r="C108" s="30"/>
      <c r="D108" s="43"/>
      <c r="E108" s="4"/>
      <c r="F108" s="4"/>
      <c r="G108" s="4"/>
      <c r="H108" s="30"/>
      <c r="I108" s="30"/>
      <c r="J108" s="30"/>
      <c r="K108" s="4"/>
      <c r="L108" s="4"/>
      <c r="M108" s="47">
        <f t="shared" si="92"/>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t="s">
        <v>29</v>
      </c>
    </row>
    <row r="109" spans="2:169" ht="27" x14ac:dyDescent="0.15">
      <c r="B109" s="30"/>
      <c r="C109" s="30"/>
      <c r="D109" s="43"/>
      <c r="E109" s="4" t="s">
        <v>140</v>
      </c>
      <c r="F109" s="4" t="s">
        <v>139</v>
      </c>
      <c r="G109" s="4"/>
      <c r="H109" s="30" t="s">
        <v>175</v>
      </c>
      <c r="I109" s="30" t="s">
        <v>180</v>
      </c>
      <c r="J109" s="30"/>
      <c r="K109" s="37" t="s">
        <v>172</v>
      </c>
      <c r="L109" s="4" t="s">
        <v>144</v>
      </c>
      <c r="M109" s="47">
        <f t="shared" si="92"/>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t="s">
        <v>29</v>
      </c>
    </row>
    <row r="110" spans="2:169" x14ac:dyDescent="0.15">
      <c r="B110" s="30"/>
      <c r="C110" s="30"/>
      <c r="D110" s="43"/>
      <c r="E110" s="4"/>
      <c r="F110" s="4"/>
      <c r="G110" s="4"/>
      <c r="H110" s="30"/>
      <c r="I110" s="30"/>
      <c r="J110" s="30"/>
      <c r="K110" s="4"/>
      <c r="L110" s="4"/>
      <c r="M110" s="47">
        <f t="shared" si="92"/>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t="s">
        <v>29</v>
      </c>
    </row>
    <row r="111" spans="2:169" x14ac:dyDescent="0.15">
      <c r="B111" s="30"/>
      <c r="C111" s="30"/>
      <c r="D111" s="43"/>
      <c r="E111" s="4" t="s">
        <v>141</v>
      </c>
      <c r="F111" s="4" t="s">
        <v>153</v>
      </c>
      <c r="G111" s="4"/>
      <c r="H111" s="30" t="s">
        <v>176</v>
      </c>
      <c r="I111" s="30"/>
      <c r="J111" s="30"/>
      <c r="K111" s="4"/>
      <c r="L111" s="4"/>
      <c r="M111" s="47">
        <f t="shared" si="92"/>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t="s">
        <v>29</v>
      </c>
    </row>
    <row r="112" spans="2:169" x14ac:dyDescent="0.15">
      <c r="B112" s="30"/>
      <c r="C112" s="30"/>
      <c r="D112" s="43"/>
      <c r="E112" s="4"/>
      <c r="F112" s="4"/>
      <c r="G112" s="4"/>
      <c r="H112" s="30"/>
      <c r="I112" s="30"/>
      <c r="J112" s="30"/>
      <c r="K112" s="4"/>
      <c r="L112" s="4"/>
      <c r="M112" s="47">
        <f t="shared" si="92"/>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t="s">
        <v>29</v>
      </c>
    </row>
    <row r="113" spans="2:169" x14ac:dyDescent="0.15">
      <c r="B113" s="30"/>
      <c r="C113" s="30"/>
      <c r="D113" s="4"/>
      <c r="E113" s="4"/>
      <c r="F113" s="4"/>
      <c r="G113" s="4"/>
      <c r="H113" s="30"/>
      <c r="I113" s="30"/>
      <c r="J113" s="30"/>
      <c r="K113" s="4"/>
      <c r="L113" s="4"/>
      <c r="M113" s="47">
        <f t="shared" si="92"/>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t="s">
        <v>29</v>
      </c>
    </row>
    <row r="114" spans="2:169" x14ac:dyDescent="0.15">
      <c r="B114" s="30"/>
      <c r="C114" s="30"/>
      <c r="D114" s="4"/>
      <c r="E114" s="4"/>
      <c r="F114" s="4"/>
      <c r="G114" s="4"/>
      <c r="H114" s="30"/>
      <c r="I114" s="30"/>
      <c r="J114" s="30"/>
      <c r="K114" s="4"/>
      <c r="L114" s="4"/>
      <c r="M114" s="47">
        <f t="shared" si="92"/>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t="s">
        <v>29</v>
      </c>
    </row>
    <row r="115" spans="2:169" x14ac:dyDescent="0.15">
      <c r="B115" s="30"/>
      <c r="C115" s="30"/>
      <c r="D115" s="4"/>
      <c r="E115" s="4"/>
      <c r="F115" s="4"/>
      <c r="G115" s="4"/>
      <c r="H115" s="30"/>
      <c r="I115" s="30"/>
      <c r="J115" s="30"/>
      <c r="K115" s="4"/>
      <c r="L115" s="4"/>
      <c r="M115" s="47">
        <f t="shared" si="92"/>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t="s">
        <v>29</v>
      </c>
    </row>
    <row r="116" spans="2:169" x14ac:dyDescent="0.15">
      <c r="B116" s="30"/>
      <c r="C116" s="30"/>
      <c r="D116" s="4"/>
      <c r="E116" s="4"/>
      <c r="F116" s="4"/>
      <c r="G116" s="4"/>
      <c r="H116" s="30"/>
      <c r="I116" s="30"/>
      <c r="J116" s="30"/>
      <c r="K116" s="4"/>
      <c r="L116" s="4"/>
      <c r="M116" s="47">
        <f t="shared" si="92"/>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t="s">
        <v>29</v>
      </c>
    </row>
    <row r="117" spans="2:169" x14ac:dyDescent="0.15">
      <c r="B117" s="30"/>
      <c r="C117" s="30"/>
      <c r="D117" s="4"/>
      <c r="E117" s="4"/>
      <c r="F117" s="4"/>
      <c r="G117" s="4"/>
      <c r="H117" s="30"/>
      <c r="I117" s="30"/>
      <c r="J117" s="30"/>
      <c r="K117" s="4"/>
      <c r="L117" s="4"/>
      <c r="M117" s="47">
        <f t="shared" si="92"/>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t="s">
        <v>29</v>
      </c>
    </row>
    <row r="118" spans="2:169" x14ac:dyDescent="0.15">
      <c r="B118" s="31"/>
      <c r="C118" s="31"/>
      <c r="D118" s="5"/>
      <c r="E118" s="5"/>
      <c r="F118" s="5"/>
      <c r="G118" s="5"/>
      <c r="H118" s="31"/>
      <c r="I118" s="31"/>
      <c r="J118" s="31"/>
      <c r="K118" s="5"/>
      <c r="L118" s="5"/>
      <c r="M118" s="47">
        <f t="shared" si="92"/>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t="s">
        <v>29</v>
      </c>
    </row>
    <row r="119" spans="2:169" x14ac:dyDescent="0.15">
      <c r="M119" s="45">
        <f t="shared" ref="M119" si="93">SUM(O119:EF119)</f>
        <v>193.5</v>
      </c>
      <c r="O119" s="14">
        <f t="shared" ref="O119:AT119" si="94">SUM(O13:O118)</f>
        <v>0</v>
      </c>
      <c r="P119" s="14">
        <f t="shared" si="94"/>
        <v>0</v>
      </c>
      <c r="Q119" s="14">
        <f t="shared" si="94"/>
        <v>0</v>
      </c>
      <c r="R119" s="14">
        <f t="shared" si="94"/>
        <v>0</v>
      </c>
      <c r="S119" s="14">
        <f t="shared" si="94"/>
        <v>0</v>
      </c>
      <c r="T119" s="14">
        <f t="shared" si="94"/>
        <v>0</v>
      </c>
      <c r="U119" s="14">
        <f t="shared" si="94"/>
        <v>0</v>
      </c>
      <c r="V119" s="14">
        <f t="shared" si="94"/>
        <v>0</v>
      </c>
      <c r="W119" s="14">
        <f t="shared" si="94"/>
        <v>0</v>
      </c>
      <c r="X119" s="14">
        <f t="shared" si="94"/>
        <v>0</v>
      </c>
      <c r="Y119" s="14">
        <f t="shared" si="94"/>
        <v>0</v>
      </c>
      <c r="Z119" s="14">
        <f t="shared" si="94"/>
        <v>0</v>
      </c>
      <c r="AA119" s="14">
        <f t="shared" si="94"/>
        <v>0</v>
      </c>
      <c r="AB119" s="14">
        <f t="shared" si="94"/>
        <v>0</v>
      </c>
      <c r="AC119" s="14">
        <f t="shared" si="94"/>
        <v>0</v>
      </c>
      <c r="AD119" s="14">
        <f t="shared" si="94"/>
        <v>0</v>
      </c>
      <c r="AE119" s="14">
        <f t="shared" si="94"/>
        <v>0</v>
      </c>
      <c r="AF119" s="14">
        <f t="shared" si="94"/>
        <v>0</v>
      </c>
      <c r="AG119" s="14">
        <f t="shared" si="94"/>
        <v>0</v>
      </c>
      <c r="AH119" s="14">
        <f t="shared" si="94"/>
        <v>0</v>
      </c>
      <c r="AI119" s="14">
        <f t="shared" si="94"/>
        <v>0</v>
      </c>
      <c r="AJ119" s="14">
        <f t="shared" si="94"/>
        <v>0</v>
      </c>
      <c r="AK119" s="14">
        <f t="shared" si="94"/>
        <v>0</v>
      </c>
      <c r="AL119" s="14">
        <f t="shared" si="94"/>
        <v>0</v>
      </c>
      <c r="AM119" s="14">
        <f t="shared" si="94"/>
        <v>0</v>
      </c>
      <c r="AN119" s="14">
        <f t="shared" si="94"/>
        <v>16.5</v>
      </c>
      <c r="AO119" s="14">
        <f t="shared" si="94"/>
        <v>1.5</v>
      </c>
      <c r="AP119" s="14">
        <f t="shared" si="94"/>
        <v>0</v>
      </c>
      <c r="AQ119" s="14">
        <f t="shared" si="94"/>
        <v>1.5</v>
      </c>
      <c r="AR119" s="14">
        <f t="shared" si="94"/>
        <v>0</v>
      </c>
      <c r="AS119" s="14">
        <f t="shared" si="94"/>
        <v>1</v>
      </c>
      <c r="AT119" s="14">
        <f t="shared" si="94"/>
        <v>0</v>
      </c>
      <c r="AU119" s="14">
        <f t="shared" ref="AU119:BZ119" si="95">SUM(AU13:AU118)</f>
        <v>0</v>
      </c>
      <c r="AV119" s="14">
        <f t="shared" si="95"/>
        <v>0</v>
      </c>
      <c r="AW119" s="14">
        <f t="shared" si="95"/>
        <v>0</v>
      </c>
      <c r="AX119" s="14">
        <f t="shared" si="95"/>
        <v>1</v>
      </c>
      <c r="AY119" s="14">
        <f t="shared" si="95"/>
        <v>2</v>
      </c>
      <c r="AZ119" s="14">
        <f t="shared" si="95"/>
        <v>13</v>
      </c>
      <c r="BA119" s="14">
        <f t="shared" si="95"/>
        <v>3.5</v>
      </c>
      <c r="BB119" s="14">
        <f t="shared" si="95"/>
        <v>0</v>
      </c>
      <c r="BC119" s="14">
        <f t="shared" si="95"/>
        <v>0</v>
      </c>
      <c r="BD119" s="14">
        <f t="shared" si="95"/>
        <v>0</v>
      </c>
      <c r="BE119" s="14">
        <f t="shared" si="95"/>
        <v>0</v>
      </c>
      <c r="BF119" s="14">
        <f t="shared" si="95"/>
        <v>10.5</v>
      </c>
      <c r="BG119" s="14">
        <f t="shared" si="95"/>
        <v>6</v>
      </c>
      <c r="BH119" s="14">
        <f t="shared" si="95"/>
        <v>7</v>
      </c>
      <c r="BI119" s="14">
        <f t="shared" si="95"/>
        <v>0.5</v>
      </c>
      <c r="BJ119" s="14">
        <f t="shared" si="95"/>
        <v>1</v>
      </c>
      <c r="BK119" s="14">
        <f t="shared" si="95"/>
        <v>0</v>
      </c>
      <c r="BL119" s="14">
        <f t="shared" si="95"/>
        <v>0</v>
      </c>
      <c r="BM119" s="14">
        <f t="shared" si="95"/>
        <v>6</v>
      </c>
      <c r="BN119" s="14">
        <f t="shared" si="95"/>
        <v>0</v>
      </c>
      <c r="BO119" s="14">
        <f t="shared" si="95"/>
        <v>0</v>
      </c>
      <c r="BP119" s="14">
        <f t="shared" si="95"/>
        <v>2</v>
      </c>
      <c r="BQ119" s="14">
        <f t="shared" si="95"/>
        <v>1</v>
      </c>
      <c r="BR119" s="14">
        <f t="shared" si="95"/>
        <v>1</v>
      </c>
      <c r="BS119" s="14">
        <f t="shared" si="95"/>
        <v>1</v>
      </c>
      <c r="BT119" s="14">
        <f t="shared" si="95"/>
        <v>0</v>
      </c>
      <c r="BU119" s="14">
        <f t="shared" si="95"/>
        <v>2</v>
      </c>
      <c r="BV119" s="14">
        <f t="shared" si="95"/>
        <v>12</v>
      </c>
      <c r="BW119" s="14">
        <f t="shared" si="95"/>
        <v>0</v>
      </c>
      <c r="BX119" s="14">
        <f t="shared" si="95"/>
        <v>0</v>
      </c>
      <c r="BY119" s="14">
        <f t="shared" si="95"/>
        <v>1.5</v>
      </c>
      <c r="BZ119" s="14">
        <f t="shared" si="95"/>
        <v>0</v>
      </c>
      <c r="CA119" s="14">
        <f t="shared" ref="CA119:DC119" si="96">SUM(CA13:CA118)</f>
        <v>8.5</v>
      </c>
      <c r="CB119" s="14">
        <f t="shared" si="96"/>
        <v>0</v>
      </c>
      <c r="CC119" s="14">
        <f t="shared" si="96"/>
        <v>0.5</v>
      </c>
      <c r="CD119" s="14">
        <f t="shared" si="96"/>
        <v>0</v>
      </c>
      <c r="CE119" s="14">
        <f t="shared" si="96"/>
        <v>0</v>
      </c>
      <c r="CF119" s="14">
        <f t="shared" si="96"/>
        <v>0</v>
      </c>
      <c r="CG119" s="14">
        <f t="shared" si="96"/>
        <v>0</v>
      </c>
      <c r="CH119" s="14">
        <f t="shared" si="96"/>
        <v>0</v>
      </c>
      <c r="CI119" s="14">
        <f t="shared" si="96"/>
        <v>0</v>
      </c>
      <c r="CJ119" s="14">
        <f t="shared" si="96"/>
        <v>0</v>
      </c>
      <c r="CK119" s="14">
        <f t="shared" si="96"/>
        <v>0</v>
      </c>
      <c r="CL119" s="14">
        <f t="shared" si="96"/>
        <v>0</v>
      </c>
      <c r="CM119" s="14">
        <f t="shared" si="96"/>
        <v>2</v>
      </c>
      <c r="CN119" s="14">
        <f t="shared" si="96"/>
        <v>2.5</v>
      </c>
      <c r="CO119" s="14">
        <f t="shared" si="96"/>
        <v>8</v>
      </c>
      <c r="CP119" s="14">
        <f t="shared" si="96"/>
        <v>7</v>
      </c>
      <c r="CQ119" s="14">
        <f t="shared" si="96"/>
        <v>0</v>
      </c>
      <c r="CR119" s="14">
        <f t="shared" si="96"/>
        <v>0</v>
      </c>
      <c r="CS119" s="14">
        <f t="shared" si="96"/>
        <v>0</v>
      </c>
      <c r="CT119" s="14">
        <f t="shared" si="96"/>
        <v>0</v>
      </c>
      <c r="CU119" s="14">
        <f t="shared" si="96"/>
        <v>0</v>
      </c>
      <c r="CV119" s="14">
        <f t="shared" si="96"/>
        <v>3.5</v>
      </c>
      <c r="CW119" s="14">
        <f t="shared" si="96"/>
        <v>0</v>
      </c>
      <c r="CX119" s="14">
        <f t="shared" si="96"/>
        <v>0</v>
      </c>
      <c r="CY119" s="14">
        <f t="shared" si="96"/>
        <v>1.5</v>
      </c>
      <c r="CZ119" s="14">
        <f t="shared" si="96"/>
        <v>1</v>
      </c>
      <c r="DA119" s="14">
        <f t="shared" si="96"/>
        <v>1.5</v>
      </c>
      <c r="DB119" s="14">
        <f t="shared" si="96"/>
        <v>6</v>
      </c>
      <c r="DC119" s="14">
        <f t="shared" si="96"/>
        <v>3</v>
      </c>
      <c r="DD119" s="14">
        <f t="shared" ref="DD119:DF119" si="97">SUM(DD13:DD118)</f>
        <v>7.5</v>
      </c>
      <c r="DE119" s="14">
        <f t="shared" si="97"/>
        <v>0</v>
      </c>
      <c r="DF119" s="14">
        <f t="shared" si="97"/>
        <v>0</v>
      </c>
      <c r="DG119" s="14">
        <f t="shared" ref="DG119:EB119" si="98">SUM(DG13:DG118)</f>
        <v>0</v>
      </c>
      <c r="DH119" s="14">
        <f t="shared" si="98"/>
        <v>0</v>
      </c>
      <c r="DI119" s="14">
        <f t="shared" si="98"/>
        <v>0</v>
      </c>
      <c r="DJ119" s="14">
        <f t="shared" si="98"/>
        <v>1</v>
      </c>
      <c r="DK119" s="14">
        <f t="shared" si="98"/>
        <v>1</v>
      </c>
      <c r="DL119" s="14">
        <f t="shared" si="98"/>
        <v>1.5</v>
      </c>
      <c r="DM119" s="14">
        <f t="shared" si="98"/>
        <v>8</v>
      </c>
      <c r="DN119" s="14">
        <f t="shared" si="98"/>
        <v>0</v>
      </c>
      <c r="DO119" s="14">
        <f t="shared" si="98"/>
        <v>0</v>
      </c>
      <c r="DP119" s="14">
        <f t="shared" si="98"/>
        <v>2</v>
      </c>
      <c r="DQ119" s="14">
        <f t="shared" si="98"/>
        <v>5.5</v>
      </c>
      <c r="DR119" s="14">
        <f t="shared" si="98"/>
        <v>0</v>
      </c>
      <c r="DS119" s="14">
        <f t="shared" si="98"/>
        <v>0</v>
      </c>
      <c r="DT119" s="14">
        <f t="shared" si="98"/>
        <v>0</v>
      </c>
      <c r="DU119" s="14">
        <f t="shared" si="98"/>
        <v>0</v>
      </c>
      <c r="DV119" s="14">
        <f t="shared" si="98"/>
        <v>0</v>
      </c>
      <c r="DW119" s="14">
        <f t="shared" si="98"/>
        <v>1</v>
      </c>
      <c r="DX119" s="14">
        <f t="shared" si="98"/>
        <v>5.5</v>
      </c>
      <c r="DY119" s="14">
        <f t="shared" si="98"/>
        <v>1.5</v>
      </c>
      <c r="DZ119" s="14">
        <f t="shared" si="98"/>
        <v>7.5</v>
      </c>
      <c r="EA119" s="14">
        <f t="shared" si="98"/>
        <v>0</v>
      </c>
      <c r="EB119" s="14">
        <f t="shared" si="98"/>
        <v>0</v>
      </c>
      <c r="EC119" s="14">
        <f t="shared" ref="EC119:EF119" si="99">SUM(EC13:EC118)</f>
        <v>0</v>
      </c>
      <c r="ED119" s="14">
        <f t="shared" si="99"/>
        <v>1</v>
      </c>
      <c r="EE119" s="14">
        <f t="shared" si="99"/>
        <v>10</v>
      </c>
      <c r="EF119" s="14">
        <f t="shared" si="99"/>
        <v>4</v>
      </c>
      <c r="EG119" s="14">
        <f t="shared" ref="EG119:FI119" si="100">SUM(EG13:EG118)</f>
        <v>2</v>
      </c>
      <c r="EH119" s="14">
        <f t="shared" si="100"/>
        <v>0.5</v>
      </c>
      <c r="EI119" s="14">
        <f t="shared" si="100"/>
        <v>0</v>
      </c>
      <c r="EJ119" s="14">
        <f t="shared" si="100"/>
        <v>0</v>
      </c>
      <c r="EK119" s="14">
        <f t="shared" si="100"/>
        <v>0</v>
      </c>
      <c r="EL119" s="14">
        <f t="shared" si="100"/>
        <v>3</v>
      </c>
      <c r="EM119" s="14">
        <f t="shared" si="100"/>
        <v>0</v>
      </c>
      <c r="EN119" s="14">
        <f t="shared" si="100"/>
        <v>0</v>
      </c>
      <c r="EO119" s="14">
        <f t="shared" si="100"/>
        <v>1</v>
      </c>
      <c r="EP119" s="14">
        <f t="shared" si="100"/>
        <v>1</v>
      </c>
      <c r="EQ119" s="14">
        <f t="shared" si="100"/>
        <v>1</v>
      </c>
      <c r="ER119" s="14">
        <f t="shared" si="100"/>
        <v>0</v>
      </c>
      <c r="ES119" s="14">
        <f t="shared" si="100"/>
        <v>0</v>
      </c>
      <c r="ET119" s="14">
        <f t="shared" si="100"/>
        <v>1</v>
      </c>
      <c r="EU119" s="14">
        <f t="shared" si="100"/>
        <v>1.5</v>
      </c>
      <c r="EV119" s="14">
        <f t="shared" si="100"/>
        <v>1</v>
      </c>
      <c r="EW119" s="14">
        <f t="shared" si="100"/>
        <v>2</v>
      </c>
      <c r="EX119" s="14">
        <f t="shared" si="100"/>
        <v>3.5</v>
      </c>
      <c r="EY119" s="14">
        <f t="shared" si="100"/>
        <v>5.5</v>
      </c>
      <c r="EZ119" s="14">
        <f t="shared" si="100"/>
        <v>0</v>
      </c>
      <c r="FA119" s="14">
        <f t="shared" si="100"/>
        <v>0</v>
      </c>
      <c r="FB119" s="14">
        <f t="shared" si="100"/>
        <v>0</v>
      </c>
      <c r="FC119" s="14">
        <f t="shared" si="100"/>
        <v>0</v>
      </c>
      <c r="FD119" s="14">
        <f t="shared" si="100"/>
        <v>0</v>
      </c>
      <c r="FE119" s="14">
        <f t="shared" si="100"/>
        <v>0</v>
      </c>
      <c r="FF119" s="14">
        <f t="shared" si="100"/>
        <v>0</v>
      </c>
      <c r="FG119" s="14">
        <f t="shared" si="100"/>
        <v>0</v>
      </c>
      <c r="FH119" s="14">
        <f t="shared" si="100"/>
        <v>0</v>
      </c>
      <c r="FI119" s="14">
        <f t="shared" si="100"/>
        <v>0</v>
      </c>
      <c r="FJ119" s="14">
        <f t="shared" ref="FJ119:FL119" si="101">SUM(FJ13:FJ118)</f>
        <v>0</v>
      </c>
      <c r="FK119" s="14">
        <f t="shared" si="101"/>
        <v>0</v>
      </c>
      <c r="FL119" s="14">
        <f t="shared" si="101"/>
        <v>0</v>
      </c>
      <c r="FM119" t="s">
        <v>29</v>
      </c>
    </row>
    <row r="120" spans="2:169" x14ac:dyDescent="0.15">
      <c r="O120" s="8">
        <v>6</v>
      </c>
      <c r="FM120" t="s">
        <v>29</v>
      </c>
    </row>
    <row r="121" spans="2:169" x14ac:dyDescent="0.15">
      <c r="E121" s="15"/>
      <c r="I121" s="8">
        <v>1.5</v>
      </c>
      <c r="FM121" t="s">
        <v>29</v>
      </c>
    </row>
    <row r="122" spans="2:169" x14ac:dyDescent="0.15">
      <c r="I122" s="8">
        <v>1</v>
      </c>
      <c r="FM122" t="s">
        <v>29</v>
      </c>
    </row>
    <row r="123" spans="2:169" x14ac:dyDescent="0.15">
      <c r="I123" s="8">
        <v>1</v>
      </c>
    </row>
    <row r="126" spans="2:169" x14ac:dyDescent="0.15">
      <c r="O126" s="8">
        <v>6</v>
      </c>
      <c r="P126" s="8">
        <v>6</v>
      </c>
      <c r="Q126" s="8">
        <v>7</v>
      </c>
    </row>
    <row r="127" spans="2:169" x14ac:dyDescent="0.15">
      <c r="O127" s="8">
        <v>10</v>
      </c>
      <c r="P127" s="8">
        <v>12</v>
      </c>
      <c r="Q127" s="8">
        <v>10</v>
      </c>
    </row>
    <row r="134" spans="15:168" x14ac:dyDescent="0.15">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row>
    <row r="137" spans="15:168" x14ac:dyDescent="0.15">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row>
    <row r="138" spans="15:168" x14ac:dyDescent="0.15">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row>
    <row r="139" spans="15:168" x14ac:dyDescent="0.15">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row>
    <row r="140" spans="15:168" x14ac:dyDescent="0.15">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row>
    <row r="141" spans="15:168" x14ac:dyDescent="0.15">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row>
    <row r="142" spans="15:168" x14ac:dyDescent="0.15">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row>
    <row r="143" spans="15:168" x14ac:dyDescent="0.15">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row>
    <row r="144" spans="15:168" x14ac:dyDescent="0.15">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row>
    <row r="146" spans="15:168" x14ac:dyDescent="0.15">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row>
    <row r="147" spans="15:168" x14ac:dyDescent="0.15">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row>
  </sheetData>
  <autoFilter ref="B12:FP14">
    <filterColumn colId="0" showButton="0"/>
  </autoFilter>
  <mergeCells count="1">
    <mergeCell ref="B12:C12"/>
  </mergeCells>
  <phoneticPr fontId="1"/>
  <conditionalFormatting sqref="O117:BN118 O11:BF12 O100:DC102 O26:DC27 O13:DC19 O94:DC97 O21:DC22 EC11:EF39 EC93:EF118">
    <cfRule type="expression" dxfId="274" priority="285">
      <formula>O$9="祝"</formula>
    </cfRule>
    <cfRule type="expression" dxfId="273" priority="286">
      <formula>O$12="日"</formula>
    </cfRule>
    <cfRule type="expression" dxfId="272" priority="287">
      <formula>O$12="土"</formula>
    </cfRule>
  </conditionalFormatting>
  <conditionalFormatting sqref="O11:BF11 EC11:EF11">
    <cfRule type="expression" dxfId="271" priority="284">
      <formula>O$11=TODAY()</formula>
    </cfRule>
  </conditionalFormatting>
  <conditionalFormatting sqref="O103:BN116">
    <cfRule type="expression" dxfId="270" priority="281">
      <formula>O$9="祝"</formula>
    </cfRule>
    <cfRule type="expression" dxfId="269" priority="282">
      <formula>O$12="日"</formula>
    </cfRule>
    <cfRule type="expression" dxfId="268" priority="283">
      <formula>O$12="土"</formula>
    </cfRule>
  </conditionalFormatting>
  <conditionalFormatting sqref="BO117:DC118">
    <cfRule type="expression" dxfId="267" priority="278">
      <formula>BO$9="祝"</formula>
    </cfRule>
    <cfRule type="expression" dxfId="266" priority="279">
      <formula>BO$12="日"</formula>
    </cfRule>
    <cfRule type="expression" dxfId="265" priority="280">
      <formula>BO$12="土"</formula>
    </cfRule>
  </conditionalFormatting>
  <conditionalFormatting sqref="BO103:DC116">
    <cfRule type="expression" dxfId="264" priority="274">
      <formula>BO$9="祝"</formula>
    </cfRule>
    <cfRule type="expression" dxfId="263" priority="275">
      <formula>BO$12="日"</formula>
    </cfRule>
    <cfRule type="expression" dxfId="262" priority="276">
      <formula>BO$12="土"</formula>
    </cfRule>
  </conditionalFormatting>
  <conditionalFormatting sqref="BG11:DB12">
    <cfRule type="expression" dxfId="261" priority="271">
      <formula>BG$9="祝"</formula>
    </cfRule>
    <cfRule type="expression" dxfId="260" priority="272">
      <formula>BG$12="日"</formula>
    </cfRule>
    <cfRule type="expression" dxfId="259" priority="273">
      <formula>BG$12="土"</formula>
    </cfRule>
  </conditionalFormatting>
  <conditionalFormatting sqref="BG11:DB11">
    <cfRule type="expression" dxfId="258" priority="270">
      <formula>BG$11=TODAY()</formula>
    </cfRule>
  </conditionalFormatting>
  <conditionalFormatting sqref="O98:DC98">
    <cfRule type="expression" dxfId="257" priority="266">
      <formula>O$9="祝"</formula>
    </cfRule>
    <cfRule type="expression" dxfId="256" priority="267">
      <formula>O$12="日"</formula>
    </cfRule>
    <cfRule type="expression" dxfId="255" priority="268">
      <formula>O$12="土"</formula>
    </cfRule>
  </conditionalFormatting>
  <conditionalFormatting sqref="O99:AM99 AP99:DC99">
    <cfRule type="expression" dxfId="254" priority="259">
      <formula>O$9="祝"</formula>
    </cfRule>
    <cfRule type="expression" dxfId="253" priority="260">
      <formula>O$12="日"</formula>
    </cfRule>
    <cfRule type="expression" dxfId="252" priority="261">
      <formula>O$12="土"</formula>
    </cfRule>
  </conditionalFormatting>
  <conditionalFormatting sqref="O25:DC25">
    <cfRule type="expression" dxfId="251" priority="248">
      <formula>O$9="祝"</formula>
    </cfRule>
    <cfRule type="expression" dxfId="250" priority="249">
      <formula>O$12="日"</formula>
    </cfRule>
    <cfRule type="expression" dxfId="249" priority="250">
      <formula>O$12="土"</formula>
    </cfRule>
  </conditionalFormatting>
  <conditionalFormatting sqref="O93:DC93">
    <cfRule type="expression" dxfId="248" priority="244">
      <formula>O$9="祝"</formula>
    </cfRule>
    <cfRule type="expression" dxfId="247" priority="245">
      <formula>O$12="日"</formula>
    </cfRule>
    <cfRule type="expression" dxfId="246" priority="246">
      <formula>O$12="土"</formula>
    </cfRule>
  </conditionalFormatting>
  <conditionalFormatting sqref="O28:DC38">
    <cfRule type="expression" dxfId="245" priority="240">
      <formula>O$9="祝"</formula>
    </cfRule>
    <cfRule type="expression" dxfId="244" priority="241">
      <formula>O$12="日"</formula>
    </cfRule>
    <cfRule type="expression" dxfId="243" priority="242">
      <formula>O$12="土"</formula>
    </cfRule>
  </conditionalFormatting>
  <conditionalFormatting sqref="AO99">
    <cfRule type="expression" dxfId="242" priority="227">
      <formula>AO$9="祝"</formula>
    </cfRule>
    <cfRule type="expression" dxfId="241" priority="228">
      <formula>AO$12="日"</formula>
    </cfRule>
    <cfRule type="expression" dxfId="240" priority="229">
      <formula>AO$12="土"</formula>
    </cfRule>
  </conditionalFormatting>
  <conditionalFormatting sqref="O23:DC23">
    <cfRule type="expression" dxfId="239" priority="224">
      <formula>O$9="祝"</formula>
    </cfRule>
    <cfRule type="expression" dxfId="238" priority="225">
      <formula>O$12="日"</formula>
    </cfRule>
    <cfRule type="expression" dxfId="237" priority="226">
      <formula>O$12="土"</formula>
    </cfRule>
  </conditionalFormatting>
  <conditionalFormatting sqref="AN99">
    <cfRule type="expression" dxfId="236" priority="220">
      <formula>AN$9="祝"</formula>
    </cfRule>
    <cfRule type="expression" dxfId="235" priority="221">
      <formula>AN$12="日"</formula>
    </cfRule>
    <cfRule type="expression" dxfId="234" priority="222">
      <formula>AN$12="土"</formula>
    </cfRule>
  </conditionalFormatting>
  <conditionalFormatting sqref="O20:DC20">
    <cfRule type="expression" dxfId="233" priority="217">
      <formula>O$9="祝"</formula>
    </cfRule>
    <cfRule type="expression" dxfId="232" priority="218">
      <formula>O$12="日"</formula>
    </cfRule>
    <cfRule type="expression" dxfId="231" priority="219">
      <formula>O$12="土"</formula>
    </cfRule>
  </conditionalFormatting>
  <conditionalFormatting sqref="O24:DC24">
    <cfRule type="expression" dxfId="230" priority="213">
      <formula>O$9="祝"</formula>
    </cfRule>
    <cfRule type="expression" dxfId="229" priority="214">
      <formula>O$12="日"</formula>
    </cfRule>
    <cfRule type="expression" dxfId="228" priority="215">
      <formula>O$12="土"</formula>
    </cfRule>
  </conditionalFormatting>
  <conditionalFormatting sqref="O39:DC39">
    <cfRule type="expression" dxfId="227" priority="208">
      <formula>O$9="祝"</formula>
    </cfRule>
    <cfRule type="expression" dxfId="226" priority="209">
      <formula>O$12="日"</formula>
    </cfRule>
    <cfRule type="expression" dxfId="225" priority="210">
      <formula>O$12="土"</formula>
    </cfRule>
  </conditionalFormatting>
  <conditionalFormatting sqref="I98:M118 I13:M39 I93:I97 K93:M97 M13:M118">
    <cfRule type="expression" dxfId="224" priority="199">
      <formula>$J13="対応中"</formula>
    </cfRule>
    <cfRule type="expression" dxfId="223" priority="269">
      <formula>$J13="完了"</formula>
    </cfRule>
  </conditionalFormatting>
  <conditionalFormatting sqref="DD117:DF118 DD21:DF22 DD94:DF97 DD13:DF19 DD26:DF27 DD100:DF102">
    <cfRule type="expression" dxfId="222" priority="196">
      <formula>DD$9="祝"</formula>
    </cfRule>
    <cfRule type="expression" dxfId="221" priority="197">
      <formula>DD$12="日"</formula>
    </cfRule>
    <cfRule type="expression" dxfId="220" priority="198">
      <formula>DD$12="土"</formula>
    </cfRule>
  </conditionalFormatting>
  <conditionalFormatting sqref="DD103:DF116">
    <cfRule type="expression" dxfId="219" priority="193">
      <formula>DD$9="祝"</formula>
    </cfRule>
    <cfRule type="expression" dxfId="218" priority="194">
      <formula>DD$12="日"</formula>
    </cfRule>
    <cfRule type="expression" dxfId="217" priority="195">
      <formula>DD$12="土"</formula>
    </cfRule>
  </conditionalFormatting>
  <conditionalFormatting sqref="DD98:DF98">
    <cfRule type="expression" dxfId="216" priority="186">
      <formula>DD$9="祝"</formula>
    </cfRule>
    <cfRule type="expression" dxfId="215" priority="187">
      <formula>DD$12="日"</formula>
    </cfRule>
    <cfRule type="expression" dxfId="214" priority="188">
      <formula>DD$12="土"</formula>
    </cfRule>
  </conditionalFormatting>
  <conditionalFormatting sqref="DD99:DF99">
    <cfRule type="expression" dxfId="213" priority="183">
      <formula>DD$9="祝"</formula>
    </cfRule>
    <cfRule type="expression" dxfId="212" priority="184">
      <formula>DD$12="日"</formula>
    </cfRule>
    <cfRule type="expression" dxfId="211" priority="185">
      <formula>DD$12="土"</formula>
    </cfRule>
  </conditionalFormatting>
  <conditionalFormatting sqref="DD25:DF25">
    <cfRule type="expression" dxfId="210" priority="180">
      <formula>DD$9="祝"</formula>
    </cfRule>
    <cfRule type="expression" dxfId="209" priority="181">
      <formula>DD$12="日"</formula>
    </cfRule>
    <cfRule type="expression" dxfId="208" priority="182">
      <formula>DD$12="土"</formula>
    </cfRule>
  </conditionalFormatting>
  <conditionalFormatting sqref="DD93:DF93">
    <cfRule type="expression" dxfId="207" priority="177">
      <formula>DD$9="祝"</formula>
    </cfRule>
    <cfRule type="expression" dxfId="206" priority="178">
      <formula>DD$12="日"</formula>
    </cfRule>
    <cfRule type="expression" dxfId="205" priority="179">
      <formula>DD$12="土"</formula>
    </cfRule>
  </conditionalFormatting>
  <conditionalFormatting sqref="DD28:DF38">
    <cfRule type="expression" dxfId="204" priority="174">
      <formula>DD$9="祝"</formula>
    </cfRule>
    <cfRule type="expression" dxfId="203" priority="175">
      <formula>DD$12="日"</formula>
    </cfRule>
    <cfRule type="expression" dxfId="202" priority="176">
      <formula>DD$12="土"</formula>
    </cfRule>
  </conditionalFormatting>
  <conditionalFormatting sqref="DD23:DF23">
    <cfRule type="expression" dxfId="201" priority="171">
      <formula>DD$9="祝"</formula>
    </cfRule>
    <cfRule type="expression" dxfId="200" priority="172">
      <formula>DD$12="日"</formula>
    </cfRule>
    <cfRule type="expression" dxfId="199" priority="173">
      <formula>DD$12="土"</formula>
    </cfRule>
  </conditionalFormatting>
  <conditionalFormatting sqref="DD20:DF20">
    <cfRule type="expression" dxfId="198" priority="168">
      <formula>DD$9="祝"</formula>
    </cfRule>
    <cfRule type="expression" dxfId="197" priority="169">
      <formula>DD$12="日"</formula>
    </cfRule>
    <cfRule type="expression" dxfId="196" priority="170">
      <formula>DD$12="土"</formula>
    </cfRule>
  </conditionalFormatting>
  <conditionalFormatting sqref="DD24:DF24">
    <cfRule type="expression" dxfId="195" priority="165">
      <formula>DD$9="祝"</formula>
    </cfRule>
    <cfRule type="expression" dxfId="194" priority="166">
      <formula>DD$12="日"</formula>
    </cfRule>
    <cfRule type="expression" dxfId="193" priority="167">
      <formula>DD$12="土"</formula>
    </cfRule>
  </conditionalFormatting>
  <conditionalFormatting sqref="DD39:DF39">
    <cfRule type="expression" dxfId="192" priority="162">
      <formula>DD$9="祝"</formula>
    </cfRule>
    <cfRule type="expression" dxfId="191" priority="163">
      <formula>DD$12="日"</formula>
    </cfRule>
    <cfRule type="expression" dxfId="190" priority="164">
      <formula>DD$12="土"</formula>
    </cfRule>
  </conditionalFormatting>
  <conditionalFormatting sqref="DC11:DF12">
    <cfRule type="expression" dxfId="189" priority="159">
      <formula>DC$9="祝"</formula>
    </cfRule>
    <cfRule type="expression" dxfId="188" priority="160">
      <formula>DC$12="日"</formula>
    </cfRule>
    <cfRule type="expression" dxfId="187" priority="161">
      <formula>DC$12="土"</formula>
    </cfRule>
  </conditionalFormatting>
  <conditionalFormatting sqref="DC11:DF11">
    <cfRule type="expression" dxfId="186" priority="158">
      <formula>DC$11=TODAY()</formula>
    </cfRule>
  </conditionalFormatting>
  <conditionalFormatting sqref="DG117:EB118 DG21:EB22 DG94:EB97 DG13:EB19 DG26:EB27 DG100:EB102">
    <cfRule type="expression" dxfId="185" priority="155">
      <formula>DG$9="祝"</formula>
    </cfRule>
    <cfRule type="expression" dxfId="184" priority="156">
      <formula>DG$12="日"</formula>
    </cfRule>
    <cfRule type="expression" dxfId="183" priority="157">
      <formula>DG$12="土"</formula>
    </cfRule>
  </conditionalFormatting>
  <conditionalFormatting sqref="DG103:EB116">
    <cfRule type="expression" dxfId="182" priority="152">
      <formula>DG$9="祝"</formula>
    </cfRule>
    <cfRule type="expression" dxfId="181" priority="153">
      <formula>DG$12="日"</formula>
    </cfRule>
    <cfRule type="expression" dxfId="180" priority="154">
      <formula>DG$12="土"</formula>
    </cfRule>
  </conditionalFormatting>
  <conditionalFormatting sqref="DG98:EB98">
    <cfRule type="expression" dxfId="179" priority="149">
      <formula>DG$9="祝"</formula>
    </cfRule>
    <cfRule type="expression" dxfId="178" priority="150">
      <formula>DG$12="日"</formula>
    </cfRule>
    <cfRule type="expression" dxfId="177" priority="151">
      <formula>DG$12="土"</formula>
    </cfRule>
  </conditionalFormatting>
  <conditionalFormatting sqref="DG99:EB99">
    <cfRule type="expression" dxfId="176" priority="146">
      <formula>DG$9="祝"</formula>
    </cfRule>
    <cfRule type="expression" dxfId="175" priority="147">
      <formula>DG$12="日"</formula>
    </cfRule>
    <cfRule type="expression" dxfId="174" priority="148">
      <formula>DG$12="土"</formula>
    </cfRule>
  </conditionalFormatting>
  <conditionalFormatting sqref="DG25:EB25">
    <cfRule type="expression" dxfId="173" priority="143">
      <formula>DG$9="祝"</formula>
    </cfRule>
    <cfRule type="expression" dxfId="172" priority="144">
      <formula>DG$12="日"</formula>
    </cfRule>
    <cfRule type="expression" dxfId="171" priority="145">
      <formula>DG$12="土"</formula>
    </cfRule>
  </conditionalFormatting>
  <conditionalFormatting sqref="DG93:EB93">
    <cfRule type="expression" dxfId="170" priority="140">
      <formula>DG$9="祝"</formula>
    </cfRule>
    <cfRule type="expression" dxfId="169" priority="141">
      <formula>DG$12="日"</formula>
    </cfRule>
    <cfRule type="expression" dxfId="168" priority="142">
      <formula>DG$12="土"</formula>
    </cfRule>
  </conditionalFormatting>
  <conditionalFormatting sqref="DG28:EB38">
    <cfRule type="expression" dxfId="167" priority="137">
      <formula>DG$9="祝"</formula>
    </cfRule>
    <cfRule type="expression" dxfId="166" priority="138">
      <formula>DG$12="日"</formula>
    </cfRule>
    <cfRule type="expression" dxfId="165" priority="139">
      <formula>DG$12="土"</formula>
    </cfRule>
  </conditionalFormatting>
  <conditionalFormatting sqref="DG23:EB23">
    <cfRule type="expression" dxfId="164" priority="134">
      <formula>DG$9="祝"</formula>
    </cfRule>
    <cfRule type="expression" dxfId="163" priority="135">
      <formula>DG$12="日"</formula>
    </cfRule>
    <cfRule type="expression" dxfId="162" priority="136">
      <formula>DG$12="土"</formula>
    </cfRule>
  </conditionalFormatting>
  <conditionalFormatting sqref="DG20:EB20">
    <cfRule type="expression" dxfId="161" priority="131">
      <formula>DG$9="祝"</formula>
    </cfRule>
    <cfRule type="expression" dxfId="160" priority="132">
      <formula>DG$12="日"</formula>
    </cfRule>
    <cfRule type="expression" dxfId="159" priority="133">
      <formula>DG$12="土"</formula>
    </cfRule>
  </conditionalFormatting>
  <conditionalFormatting sqref="DG24:EB24">
    <cfRule type="expression" dxfId="158" priority="128">
      <formula>DG$9="祝"</formula>
    </cfRule>
    <cfRule type="expression" dxfId="157" priority="129">
      <formula>DG$12="日"</formula>
    </cfRule>
    <cfRule type="expression" dxfId="156" priority="130">
      <formula>DG$12="土"</formula>
    </cfRule>
  </conditionalFormatting>
  <conditionalFormatting sqref="DG39:EB39">
    <cfRule type="expression" dxfId="155" priority="125">
      <formula>DG$9="祝"</formula>
    </cfRule>
    <cfRule type="expression" dxfId="154" priority="126">
      <formula>DG$12="日"</formula>
    </cfRule>
    <cfRule type="expression" dxfId="153" priority="127">
      <formula>DG$12="土"</formula>
    </cfRule>
  </conditionalFormatting>
  <conditionalFormatting sqref="DG11:EB12">
    <cfRule type="expression" dxfId="152" priority="122">
      <formula>DG$9="祝"</formula>
    </cfRule>
    <cfRule type="expression" dxfId="151" priority="123">
      <formula>DG$12="日"</formula>
    </cfRule>
    <cfRule type="expression" dxfId="150" priority="124">
      <formula>DG$12="土"</formula>
    </cfRule>
  </conditionalFormatting>
  <conditionalFormatting sqref="DG11:EB11">
    <cfRule type="expression" dxfId="149" priority="121">
      <formula>DG$11=TODAY()</formula>
    </cfRule>
  </conditionalFormatting>
  <conditionalFormatting sqref="EG11:EG39 EG93:EG118">
    <cfRule type="expression" dxfId="148" priority="81">
      <formula>EG$9="祝"</formula>
    </cfRule>
    <cfRule type="expression" dxfId="147" priority="82">
      <formula>EG$12="日"</formula>
    </cfRule>
    <cfRule type="expression" dxfId="146" priority="83">
      <formula>EG$12="土"</formula>
    </cfRule>
  </conditionalFormatting>
  <conditionalFormatting sqref="EG11">
    <cfRule type="expression" dxfId="145" priority="80">
      <formula>EG$11=TODAY()</formula>
    </cfRule>
  </conditionalFormatting>
  <conditionalFormatting sqref="EH11:FI39 EH93:FI118">
    <cfRule type="expression" dxfId="144" priority="77">
      <formula>EH$9="祝"</formula>
    </cfRule>
    <cfRule type="expression" dxfId="143" priority="78">
      <formula>EH$12="日"</formula>
    </cfRule>
    <cfRule type="expression" dxfId="142" priority="79">
      <formula>EH$12="土"</formula>
    </cfRule>
  </conditionalFormatting>
  <conditionalFormatting sqref="EH11:FI11">
    <cfRule type="expression" dxfId="141" priority="76">
      <formula>EH$11=TODAY()</formula>
    </cfRule>
  </conditionalFormatting>
  <conditionalFormatting sqref="FJ11:FL39 FJ93:FL118">
    <cfRule type="expression" dxfId="140" priority="73">
      <formula>FJ$9="祝"</formula>
    </cfRule>
    <cfRule type="expression" dxfId="139" priority="74">
      <formula>FJ$12="日"</formula>
    </cfRule>
    <cfRule type="expression" dxfId="138" priority="75">
      <formula>FJ$12="土"</formula>
    </cfRule>
  </conditionalFormatting>
  <conditionalFormatting sqref="FJ11:FL11">
    <cfRule type="expression" dxfId="137" priority="72">
      <formula>FJ$11=TODAY()</formula>
    </cfRule>
  </conditionalFormatting>
  <conditionalFormatting sqref="EC40:EF42 EC92:EF92">
    <cfRule type="expression" dxfId="136" priority="69">
      <formula>EC$9="祝"</formula>
    </cfRule>
    <cfRule type="expression" dxfId="135" priority="70">
      <formula>EC$12="日"</formula>
    </cfRule>
    <cfRule type="expression" dxfId="134" priority="71">
      <formula>EC$12="土"</formula>
    </cfRule>
  </conditionalFormatting>
  <conditionalFormatting sqref="O40:DC42 O92:DC92">
    <cfRule type="expression" dxfId="133" priority="65">
      <formula>O$9="祝"</formula>
    </cfRule>
    <cfRule type="expression" dxfId="132" priority="66">
      <formula>O$12="日"</formula>
    </cfRule>
    <cfRule type="expression" dxfId="131" priority="67">
      <formula>O$12="土"</formula>
    </cfRule>
  </conditionalFormatting>
  <conditionalFormatting sqref="I40:I42 I92 K92:M92 K40:M42">
    <cfRule type="expression" dxfId="130" priority="64">
      <formula>$J40="対応中"</formula>
    </cfRule>
    <cfRule type="expression" dxfId="129" priority="68">
      <formula>$J40="完了"</formula>
    </cfRule>
  </conditionalFormatting>
  <conditionalFormatting sqref="DD40:DF42 DD92:DF92">
    <cfRule type="expression" dxfId="128" priority="61">
      <formula>DD$9="祝"</formula>
    </cfRule>
    <cfRule type="expression" dxfId="127" priority="62">
      <formula>DD$12="日"</formula>
    </cfRule>
    <cfRule type="expression" dxfId="126" priority="63">
      <formula>DD$12="土"</formula>
    </cfRule>
  </conditionalFormatting>
  <conditionalFormatting sqref="DG40:EB42 DG92:EB92">
    <cfRule type="expression" dxfId="125" priority="58">
      <formula>DG$9="祝"</formula>
    </cfRule>
    <cfRule type="expression" dxfId="124" priority="59">
      <formula>DG$12="日"</formula>
    </cfRule>
    <cfRule type="expression" dxfId="123" priority="60">
      <formula>DG$12="土"</formula>
    </cfRule>
  </conditionalFormatting>
  <conditionalFormatting sqref="EG40:EG42 EG92">
    <cfRule type="expression" dxfId="122" priority="55">
      <formula>EG$9="祝"</formula>
    </cfRule>
    <cfRule type="expression" dxfId="121" priority="56">
      <formula>EG$12="日"</formula>
    </cfRule>
    <cfRule type="expression" dxfId="120" priority="57">
      <formula>EG$12="土"</formula>
    </cfRule>
  </conditionalFormatting>
  <conditionalFormatting sqref="EH40:FI42 EH92:FI92">
    <cfRule type="expression" dxfId="119" priority="52">
      <formula>EH$9="祝"</formula>
    </cfRule>
    <cfRule type="expression" dxfId="118" priority="53">
      <formula>EH$12="日"</formula>
    </cfRule>
    <cfRule type="expression" dxfId="117" priority="54">
      <formula>EH$12="土"</formula>
    </cfRule>
  </conditionalFormatting>
  <conditionalFormatting sqref="FJ40:FL42 FJ92:FL92">
    <cfRule type="expression" dxfId="116" priority="49">
      <formula>FJ$9="祝"</formula>
    </cfRule>
    <cfRule type="expression" dxfId="115" priority="50">
      <formula>FJ$12="日"</formula>
    </cfRule>
    <cfRule type="expression" dxfId="114" priority="51">
      <formula>FJ$12="土"</formula>
    </cfRule>
  </conditionalFormatting>
  <conditionalFormatting sqref="EC43:EF44 EC89:EF91">
    <cfRule type="expression" dxfId="113" priority="46">
      <formula>EC$9="祝"</formula>
    </cfRule>
    <cfRule type="expression" dxfId="112" priority="47">
      <formula>EC$12="日"</formula>
    </cfRule>
    <cfRule type="expression" dxfId="111" priority="48">
      <formula>EC$12="土"</formula>
    </cfRule>
  </conditionalFormatting>
  <conditionalFormatting sqref="O43:DC44 O89:DC91">
    <cfRule type="expression" dxfId="110" priority="42">
      <formula>O$9="祝"</formula>
    </cfRule>
    <cfRule type="expression" dxfId="109" priority="43">
      <formula>O$12="日"</formula>
    </cfRule>
    <cfRule type="expression" dxfId="108" priority="44">
      <formula>O$12="土"</formula>
    </cfRule>
  </conditionalFormatting>
  <conditionalFormatting sqref="I43:I44 I89:I91 K89:M91 K43:M44">
    <cfRule type="expression" dxfId="107" priority="41">
      <formula>$J43="対応中"</formula>
    </cfRule>
    <cfRule type="expression" dxfId="106" priority="45">
      <formula>$J43="完了"</formula>
    </cfRule>
  </conditionalFormatting>
  <conditionalFormatting sqref="DD43:DF44 DD89:DF91">
    <cfRule type="expression" dxfId="105" priority="38">
      <formula>DD$9="祝"</formula>
    </cfRule>
    <cfRule type="expression" dxfId="104" priority="39">
      <formula>DD$12="日"</formula>
    </cfRule>
    <cfRule type="expression" dxfId="103" priority="40">
      <formula>DD$12="土"</formula>
    </cfRule>
  </conditionalFormatting>
  <conditionalFormatting sqref="DG43:EB44 DG89:EB91">
    <cfRule type="expression" dxfId="102" priority="35">
      <formula>DG$9="祝"</formula>
    </cfRule>
    <cfRule type="expression" dxfId="101" priority="36">
      <formula>DG$12="日"</formula>
    </cfRule>
    <cfRule type="expression" dxfId="100" priority="37">
      <formula>DG$12="土"</formula>
    </cfRule>
  </conditionalFormatting>
  <conditionalFormatting sqref="EG43:EG44 EG89:EG91">
    <cfRule type="expression" dxfId="99" priority="32">
      <formula>EG$9="祝"</formula>
    </cfRule>
    <cfRule type="expression" dxfId="98" priority="33">
      <formula>EG$12="日"</formula>
    </cfRule>
    <cfRule type="expression" dxfId="97" priority="34">
      <formula>EG$12="土"</formula>
    </cfRule>
  </conditionalFormatting>
  <conditionalFormatting sqref="EH43:FI44 EH89:FI91">
    <cfRule type="expression" dxfId="96" priority="29">
      <formula>EH$9="祝"</formula>
    </cfRule>
    <cfRule type="expression" dxfId="95" priority="30">
      <formula>EH$12="日"</formula>
    </cfRule>
    <cfRule type="expression" dxfId="94" priority="31">
      <formula>EH$12="土"</formula>
    </cfRule>
  </conditionalFormatting>
  <conditionalFormatting sqref="FJ43:FL44 FJ89:FL91">
    <cfRule type="expression" dxfId="93" priority="26">
      <formula>FJ$9="祝"</formula>
    </cfRule>
    <cfRule type="expression" dxfId="92" priority="27">
      <formula>FJ$12="日"</formula>
    </cfRule>
    <cfRule type="expression" dxfId="91" priority="28">
      <formula>FJ$12="土"</formula>
    </cfRule>
  </conditionalFormatting>
  <conditionalFormatting sqref="EC45:EF88">
    <cfRule type="expression" dxfId="90" priority="23">
      <formula>EC$9="祝"</formula>
    </cfRule>
    <cfRule type="expression" dxfId="89" priority="24">
      <formula>EC$12="日"</formula>
    </cfRule>
    <cfRule type="expression" dxfId="88" priority="25">
      <formula>EC$12="土"</formula>
    </cfRule>
  </conditionalFormatting>
  <conditionalFormatting sqref="O45:DC88">
    <cfRule type="expression" dxfId="87" priority="19">
      <formula>O$9="祝"</formula>
    </cfRule>
    <cfRule type="expression" dxfId="86" priority="20">
      <formula>O$12="日"</formula>
    </cfRule>
    <cfRule type="expression" dxfId="85" priority="21">
      <formula>O$12="土"</formula>
    </cfRule>
  </conditionalFormatting>
  <conditionalFormatting sqref="I45:I88 K45:M88">
    <cfRule type="expression" dxfId="84" priority="18">
      <formula>$J45="対応中"</formula>
    </cfRule>
    <cfRule type="expression" dxfId="83" priority="22">
      <formula>$J45="完了"</formula>
    </cfRule>
  </conditionalFormatting>
  <conditionalFormatting sqref="DD45:DF88">
    <cfRule type="expression" dxfId="82" priority="15">
      <formula>DD$9="祝"</formula>
    </cfRule>
    <cfRule type="expression" dxfId="81" priority="16">
      <formula>DD$12="日"</formula>
    </cfRule>
    <cfRule type="expression" dxfId="80" priority="17">
      <formula>DD$12="土"</formula>
    </cfRule>
  </conditionalFormatting>
  <conditionalFormatting sqref="DG45:EB88">
    <cfRule type="expression" dxfId="79" priority="12">
      <formula>DG$9="祝"</formula>
    </cfRule>
    <cfRule type="expression" dxfId="78" priority="13">
      <formula>DG$12="日"</formula>
    </cfRule>
    <cfRule type="expression" dxfId="77" priority="14">
      <formula>DG$12="土"</formula>
    </cfRule>
  </conditionalFormatting>
  <conditionalFormatting sqref="EG45:EG88">
    <cfRule type="expression" dxfId="76" priority="9">
      <formula>EG$9="祝"</formula>
    </cfRule>
    <cfRule type="expression" dxfId="75" priority="10">
      <formula>EG$12="日"</formula>
    </cfRule>
    <cfRule type="expression" dxfId="74" priority="11">
      <formula>EG$12="土"</formula>
    </cfRule>
  </conditionalFormatting>
  <conditionalFormatting sqref="EH45:FI88">
    <cfRule type="expression" dxfId="73" priority="6">
      <formula>EH$9="祝"</formula>
    </cfRule>
    <cfRule type="expression" dxfId="72" priority="7">
      <formula>EH$12="日"</formula>
    </cfRule>
    <cfRule type="expression" dxfId="71" priority="8">
      <formula>EH$12="土"</formula>
    </cfRule>
  </conditionalFormatting>
  <conditionalFormatting sqref="FJ45:FL88">
    <cfRule type="expression" dxfId="70" priority="3">
      <formula>FJ$9="祝"</formula>
    </cfRule>
    <cfRule type="expression" dxfId="69" priority="4">
      <formula>FJ$12="日"</formula>
    </cfRule>
    <cfRule type="expression" dxfId="68" priority="5">
      <formula>FJ$12="土"</formula>
    </cfRule>
  </conditionalFormatting>
  <conditionalFormatting sqref="J40:J97">
    <cfRule type="expression" dxfId="67" priority="1">
      <formula>$J40="対応中"</formula>
    </cfRule>
    <cfRule type="expression" dxfId="66" priority="2">
      <formula>$J40="完了"</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M83"/>
  <sheetViews>
    <sheetView tabSelected="1" zoomScale="85" zoomScaleNormal="85" workbookViewId="0">
      <pane xSplit="2" ySplit="7" topLeftCell="C34" activePane="bottomRight" state="frozen"/>
      <selection activeCell="D37" sqref="D37"/>
      <selection pane="topRight" activeCell="D37" sqref="D37"/>
      <selection pane="bottomLeft" activeCell="D37" sqref="D37"/>
      <selection pane="bottomRight" activeCell="K39" sqref="K39"/>
    </sheetView>
  </sheetViews>
  <sheetFormatPr defaultRowHeight="13.5" x14ac:dyDescent="0.15"/>
  <cols>
    <col min="1" max="1" width="16.5" customWidth="1"/>
    <col min="2" max="2" width="6.875" customWidth="1"/>
    <col min="3" max="3" width="44.5" customWidth="1"/>
    <col min="4" max="4" width="11.625" bestFit="1" customWidth="1"/>
    <col min="5" max="5" width="9.125" bestFit="1" customWidth="1"/>
    <col min="6" max="6" width="14.5" customWidth="1"/>
    <col min="7" max="7" width="11.62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x14ac:dyDescent="0.15">
      <c r="B2" s="6" t="s">
        <v>195</v>
      </c>
      <c r="C2" t="s">
        <v>196</v>
      </c>
    </row>
    <row r="3" spans="2:13" x14ac:dyDescent="0.15">
      <c r="B3" s="6"/>
      <c r="C3" t="s">
        <v>197</v>
      </c>
    </row>
    <row r="4" spans="2:13" x14ac:dyDescent="0.15">
      <c r="C4" t="s">
        <v>198</v>
      </c>
    </row>
    <row r="5" spans="2:13" x14ac:dyDescent="0.15">
      <c r="B5" s="6"/>
    </row>
    <row r="6" spans="2:13" x14ac:dyDescent="0.15">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0" customFormat="1" ht="37.5" customHeight="1" x14ac:dyDescent="0.15">
      <c r="B7" s="57" t="s">
        <v>199</v>
      </c>
      <c r="C7" s="58" t="s">
        <v>43</v>
      </c>
      <c r="D7" s="58" t="s">
        <v>200</v>
      </c>
      <c r="E7" s="58" t="s">
        <v>174</v>
      </c>
      <c r="F7" s="58" t="s">
        <v>201</v>
      </c>
      <c r="G7" s="58" t="s">
        <v>202</v>
      </c>
      <c r="H7" s="58" t="s">
        <v>163</v>
      </c>
      <c r="I7" s="58" t="s">
        <v>203</v>
      </c>
      <c r="J7" s="59" t="s">
        <v>204</v>
      </c>
      <c r="K7" s="58" t="s">
        <v>205</v>
      </c>
      <c r="L7" s="58" t="s">
        <v>206</v>
      </c>
      <c r="M7" s="58" t="s">
        <v>207</v>
      </c>
    </row>
    <row r="8" spans="2:13" hidden="1" x14ac:dyDescent="0.15">
      <c r="B8" s="61">
        <v>1</v>
      </c>
      <c r="C8" s="18" t="s">
        <v>208</v>
      </c>
      <c r="D8" s="62">
        <v>43276</v>
      </c>
      <c r="E8" s="18" t="s">
        <v>209</v>
      </c>
      <c r="F8" s="61" t="s">
        <v>210</v>
      </c>
      <c r="G8" s="61" t="s">
        <v>210</v>
      </c>
      <c r="H8" s="61" t="s">
        <v>210</v>
      </c>
      <c r="I8" s="18"/>
      <c r="J8" s="18" t="s">
        <v>209</v>
      </c>
      <c r="K8" s="61" t="s">
        <v>211</v>
      </c>
      <c r="L8" s="61"/>
      <c r="M8" s="61"/>
    </row>
    <row r="9" spans="2:13" ht="40.5" x14ac:dyDescent="0.15">
      <c r="B9" s="61">
        <v>2</v>
      </c>
      <c r="C9" s="18" t="s">
        <v>53</v>
      </c>
      <c r="D9" s="62">
        <v>43276</v>
      </c>
      <c r="E9" s="18" t="s">
        <v>246</v>
      </c>
      <c r="F9" s="61" t="s">
        <v>377</v>
      </c>
      <c r="G9" s="61"/>
      <c r="H9" s="61" t="s">
        <v>366</v>
      </c>
      <c r="I9" s="18" t="s">
        <v>129</v>
      </c>
      <c r="J9" s="18" t="s">
        <v>213</v>
      </c>
      <c r="K9" s="61" t="s">
        <v>214</v>
      </c>
      <c r="L9" s="73" t="s">
        <v>373</v>
      </c>
      <c r="M9" s="18"/>
    </row>
    <row r="10" spans="2:13" hidden="1" x14ac:dyDescent="0.15">
      <c r="B10" s="61">
        <v>3</v>
      </c>
      <c r="C10" s="18" t="s">
        <v>56</v>
      </c>
      <c r="D10" s="62">
        <v>43276</v>
      </c>
      <c r="E10" s="18" t="s">
        <v>209</v>
      </c>
      <c r="F10" s="61" t="s">
        <v>210</v>
      </c>
      <c r="G10" s="61" t="s">
        <v>210</v>
      </c>
      <c r="H10" s="61" t="s">
        <v>210</v>
      </c>
      <c r="I10" s="18"/>
      <c r="J10" s="18" t="s">
        <v>209</v>
      </c>
      <c r="K10" s="61" t="s">
        <v>211</v>
      </c>
      <c r="L10" s="18"/>
      <c r="M10" s="18"/>
    </row>
    <row r="11" spans="2:13" hidden="1" x14ac:dyDescent="0.15">
      <c r="B11" s="61">
        <v>4</v>
      </c>
      <c r="C11" s="18" t="s">
        <v>58</v>
      </c>
      <c r="D11" s="62">
        <v>43276</v>
      </c>
      <c r="E11" s="18" t="s">
        <v>209</v>
      </c>
      <c r="F11" s="61" t="s">
        <v>210</v>
      </c>
      <c r="G11" s="61" t="s">
        <v>210</v>
      </c>
      <c r="H11" s="61" t="s">
        <v>210</v>
      </c>
      <c r="I11" s="18"/>
      <c r="J11" s="18" t="s">
        <v>209</v>
      </c>
      <c r="K11" s="61" t="s">
        <v>211</v>
      </c>
      <c r="L11" s="18"/>
      <c r="M11" s="18"/>
    </row>
    <row r="12" spans="2:13" ht="27" hidden="1" x14ac:dyDescent="0.15">
      <c r="B12" s="61">
        <v>5</v>
      </c>
      <c r="C12" s="18" t="s">
        <v>59</v>
      </c>
      <c r="D12" s="62">
        <v>43276</v>
      </c>
      <c r="E12" s="18" t="s">
        <v>212</v>
      </c>
      <c r="F12" s="61" t="s">
        <v>190</v>
      </c>
      <c r="G12" s="63">
        <v>43278</v>
      </c>
      <c r="H12" s="63" t="s">
        <v>215</v>
      </c>
      <c r="I12" s="18" t="s">
        <v>128</v>
      </c>
      <c r="J12" s="18" t="s">
        <v>216</v>
      </c>
      <c r="K12" s="61" t="s">
        <v>217</v>
      </c>
      <c r="L12" s="18" t="s">
        <v>218</v>
      </c>
      <c r="M12" s="18"/>
    </row>
    <row r="13" spans="2:13" ht="148.5" hidden="1" x14ac:dyDescent="0.15">
      <c r="B13" s="61">
        <v>6</v>
      </c>
      <c r="C13" s="64" t="s">
        <v>59</v>
      </c>
      <c r="D13" s="62">
        <v>43276</v>
      </c>
      <c r="E13" s="18" t="s">
        <v>219</v>
      </c>
      <c r="F13" s="61" t="s">
        <v>190</v>
      </c>
      <c r="G13" s="63">
        <v>43278</v>
      </c>
      <c r="H13" s="63" t="s">
        <v>215</v>
      </c>
      <c r="I13" s="18" t="s">
        <v>128</v>
      </c>
      <c r="J13" s="18" t="s">
        <v>216</v>
      </c>
      <c r="K13" s="61" t="s">
        <v>220</v>
      </c>
      <c r="L13" s="65" t="s">
        <v>221</v>
      </c>
      <c r="M13" s="18"/>
    </row>
    <row r="14" spans="2:13" ht="94.5" hidden="1" x14ac:dyDescent="0.15">
      <c r="B14" s="61">
        <v>7</v>
      </c>
      <c r="C14" s="18" t="s">
        <v>62</v>
      </c>
      <c r="D14" s="62">
        <v>43276</v>
      </c>
      <c r="E14" s="18" t="s">
        <v>222</v>
      </c>
      <c r="F14" s="61" t="s">
        <v>190</v>
      </c>
      <c r="G14" s="63">
        <v>43379</v>
      </c>
      <c r="H14" s="61" t="s">
        <v>366</v>
      </c>
      <c r="I14" s="18" t="s">
        <v>129</v>
      </c>
      <c r="J14" s="18" t="s">
        <v>213</v>
      </c>
      <c r="K14" s="66" t="s">
        <v>223</v>
      </c>
      <c r="L14" s="61" t="s">
        <v>374</v>
      </c>
      <c r="M14" s="18"/>
    </row>
    <row r="15" spans="2:13" ht="108" hidden="1" x14ac:dyDescent="0.15">
      <c r="B15" s="61">
        <v>8</v>
      </c>
      <c r="C15" s="18" t="s">
        <v>65</v>
      </c>
      <c r="D15" s="62">
        <v>43276</v>
      </c>
      <c r="E15" s="18" t="s">
        <v>224</v>
      </c>
      <c r="F15" s="61" t="s">
        <v>190</v>
      </c>
      <c r="G15" s="67">
        <v>43296</v>
      </c>
      <c r="H15" s="61" t="s">
        <v>225</v>
      </c>
      <c r="I15" s="18" t="s">
        <v>129</v>
      </c>
      <c r="J15" s="18" t="s">
        <v>213</v>
      </c>
      <c r="K15" s="61" t="s">
        <v>226</v>
      </c>
      <c r="L15" s="68" t="s">
        <v>227</v>
      </c>
      <c r="M15" s="18"/>
    </row>
    <row r="16" spans="2:13" hidden="1" x14ac:dyDescent="0.15">
      <c r="B16" s="61">
        <v>9</v>
      </c>
      <c r="C16" s="18" t="s">
        <v>68</v>
      </c>
      <c r="D16" s="62">
        <v>43276</v>
      </c>
      <c r="E16" s="18" t="s">
        <v>209</v>
      </c>
      <c r="F16" s="61" t="s">
        <v>210</v>
      </c>
      <c r="G16" s="61" t="s">
        <v>210</v>
      </c>
      <c r="H16" s="61" t="s">
        <v>210</v>
      </c>
      <c r="I16" s="18"/>
      <c r="J16" s="18" t="s">
        <v>209</v>
      </c>
      <c r="K16" s="61" t="s">
        <v>211</v>
      </c>
      <c r="L16" s="18"/>
      <c r="M16" s="18"/>
    </row>
    <row r="17" spans="2:13" hidden="1" x14ac:dyDescent="0.15">
      <c r="B17" s="61">
        <v>10</v>
      </c>
      <c r="C17" s="18" t="s">
        <v>70</v>
      </c>
      <c r="D17" s="62">
        <v>43276</v>
      </c>
      <c r="E17" s="18" t="s">
        <v>209</v>
      </c>
      <c r="F17" s="61" t="s">
        <v>210</v>
      </c>
      <c r="G17" s="61" t="s">
        <v>210</v>
      </c>
      <c r="H17" s="61" t="s">
        <v>210</v>
      </c>
      <c r="I17" s="18"/>
      <c r="J17" s="18" t="s">
        <v>209</v>
      </c>
      <c r="K17" s="18" t="s">
        <v>228</v>
      </c>
      <c r="L17" s="18"/>
      <c r="M17" s="18"/>
    </row>
    <row r="18" spans="2:13" hidden="1" x14ac:dyDescent="0.15">
      <c r="B18" s="61">
        <v>11</v>
      </c>
      <c r="C18" s="18" t="s">
        <v>71</v>
      </c>
      <c r="D18" s="62">
        <v>43276</v>
      </c>
      <c r="E18" s="18" t="s">
        <v>219</v>
      </c>
      <c r="F18" s="61" t="s">
        <v>190</v>
      </c>
      <c r="G18" s="63">
        <v>43278</v>
      </c>
      <c r="H18" s="63" t="s">
        <v>215</v>
      </c>
      <c r="I18" s="18" t="s">
        <v>128</v>
      </c>
      <c r="J18" s="18" t="s">
        <v>216</v>
      </c>
      <c r="K18" s="69" t="s">
        <v>229</v>
      </c>
      <c r="L18" s="18" t="s">
        <v>218</v>
      </c>
      <c r="M18" s="18"/>
    </row>
    <row r="19" spans="2:13" ht="94.5" hidden="1" x14ac:dyDescent="0.15">
      <c r="B19" s="61">
        <v>12</v>
      </c>
      <c r="C19" s="21" t="s">
        <v>73</v>
      </c>
      <c r="D19" s="62">
        <v>43276</v>
      </c>
      <c r="E19" s="21" t="s">
        <v>230</v>
      </c>
      <c r="F19" s="61" t="s">
        <v>190</v>
      </c>
      <c r="G19" s="63">
        <v>43375</v>
      </c>
      <c r="H19" s="61" t="s">
        <v>365</v>
      </c>
      <c r="I19" s="18" t="s">
        <v>129</v>
      </c>
      <c r="J19" s="21" t="s">
        <v>213</v>
      </c>
      <c r="K19" s="70" t="s">
        <v>231</v>
      </c>
      <c r="L19" s="18" t="s">
        <v>371</v>
      </c>
      <c r="M19" s="18"/>
    </row>
    <row r="20" spans="2:13" ht="67.5" hidden="1" x14ac:dyDescent="0.15">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hidden="1" x14ac:dyDescent="0.15">
      <c r="B21" s="61">
        <v>14</v>
      </c>
      <c r="C21" s="21" t="s">
        <v>234</v>
      </c>
      <c r="D21" s="62">
        <v>43276</v>
      </c>
      <c r="E21" s="21" t="s">
        <v>222</v>
      </c>
      <c r="F21" s="61" t="s">
        <v>190</v>
      </c>
      <c r="G21" s="61"/>
      <c r="H21" s="61" t="s">
        <v>235</v>
      </c>
      <c r="I21" s="18" t="s">
        <v>129</v>
      </c>
      <c r="J21" s="21" t="s">
        <v>213</v>
      </c>
      <c r="K21" s="66" t="s">
        <v>236</v>
      </c>
      <c r="L21" s="61" t="s">
        <v>326</v>
      </c>
      <c r="M21" s="18"/>
    </row>
    <row r="22" spans="2:13" ht="81" hidden="1" x14ac:dyDescent="0.15">
      <c r="B22" s="61">
        <v>15</v>
      </c>
      <c r="C22" s="21" t="s">
        <v>234</v>
      </c>
      <c r="D22" s="62">
        <v>43276</v>
      </c>
      <c r="E22" s="21" t="s">
        <v>222</v>
      </c>
      <c r="F22" s="61" t="s">
        <v>190</v>
      </c>
      <c r="G22" s="63">
        <v>43290</v>
      </c>
      <c r="H22" s="61" t="s">
        <v>237</v>
      </c>
      <c r="I22" s="18" t="s">
        <v>129</v>
      </c>
      <c r="J22" s="71" t="s">
        <v>213</v>
      </c>
      <c r="K22" s="65" t="s">
        <v>238</v>
      </c>
      <c r="L22" s="61" t="s">
        <v>239</v>
      </c>
      <c r="M22" s="18"/>
    </row>
    <row r="23" spans="2:13" ht="162" hidden="1" x14ac:dyDescent="0.15">
      <c r="B23" s="61">
        <v>16</v>
      </c>
      <c r="C23" s="21" t="s">
        <v>234</v>
      </c>
      <c r="D23" s="62">
        <v>43276</v>
      </c>
      <c r="E23" s="21" t="s">
        <v>222</v>
      </c>
      <c r="F23" s="61" t="s">
        <v>190</v>
      </c>
      <c r="G23" s="61"/>
      <c r="H23" s="61" t="s">
        <v>235</v>
      </c>
      <c r="I23" s="18" t="s">
        <v>129</v>
      </c>
      <c r="J23" s="21" t="s">
        <v>213</v>
      </c>
      <c r="K23" s="66" t="s">
        <v>240</v>
      </c>
      <c r="L23" s="61" t="s">
        <v>363</v>
      </c>
      <c r="M23" s="18"/>
    </row>
    <row r="24" spans="2:13" ht="228" hidden="1" x14ac:dyDescent="0.15">
      <c r="B24" s="61">
        <v>17</v>
      </c>
      <c r="C24" s="21" t="s">
        <v>234</v>
      </c>
      <c r="D24" s="62">
        <v>43276</v>
      </c>
      <c r="E24" s="21" t="s">
        <v>230</v>
      </c>
      <c r="F24" s="61" t="s">
        <v>190</v>
      </c>
      <c r="G24" s="63">
        <v>43289</v>
      </c>
      <c r="H24" s="61" t="s">
        <v>241</v>
      </c>
      <c r="I24" s="18" t="s">
        <v>129</v>
      </c>
      <c r="J24" s="71" t="s">
        <v>213</v>
      </c>
      <c r="K24" s="61" t="s">
        <v>242</v>
      </c>
      <c r="L24" s="72" t="s">
        <v>243</v>
      </c>
      <c r="M24" s="18"/>
    </row>
    <row r="25" spans="2:13" ht="162" hidden="1" x14ac:dyDescent="0.15">
      <c r="B25" s="61">
        <v>18</v>
      </c>
      <c r="C25" s="21" t="s">
        <v>234</v>
      </c>
      <c r="D25" s="62">
        <v>43276</v>
      </c>
      <c r="E25" s="21" t="s">
        <v>219</v>
      </c>
      <c r="F25" s="61" t="s">
        <v>190</v>
      </c>
      <c r="G25" s="63">
        <v>43282</v>
      </c>
      <c r="H25" s="63" t="s">
        <v>215</v>
      </c>
      <c r="I25" s="18" t="s">
        <v>128</v>
      </c>
      <c r="J25" s="71" t="s">
        <v>216</v>
      </c>
      <c r="K25" s="61" t="s">
        <v>244</v>
      </c>
      <c r="L25" s="73" t="s">
        <v>245</v>
      </c>
      <c r="M25" s="18"/>
    </row>
    <row r="26" spans="2:13" ht="108" x14ac:dyDescent="0.15">
      <c r="B26" s="61">
        <v>19</v>
      </c>
      <c r="C26" s="21" t="s">
        <v>234</v>
      </c>
      <c r="D26" s="62">
        <v>43276</v>
      </c>
      <c r="E26" s="21" t="s">
        <v>246</v>
      </c>
      <c r="F26" s="61" t="s">
        <v>377</v>
      </c>
      <c r="G26" s="61"/>
      <c r="H26" s="61" t="s">
        <v>173</v>
      </c>
      <c r="I26" s="18" t="s">
        <v>129</v>
      </c>
      <c r="J26" s="21" t="s">
        <v>247</v>
      </c>
      <c r="K26" s="61" t="s">
        <v>248</v>
      </c>
      <c r="L26" s="73" t="s">
        <v>373</v>
      </c>
      <c r="M26" s="18"/>
    </row>
    <row r="27" spans="2:13" ht="67.5" hidden="1" x14ac:dyDescent="0.15">
      <c r="B27" s="61">
        <v>20</v>
      </c>
      <c r="C27" s="21" t="s">
        <v>234</v>
      </c>
      <c r="D27" s="62">
        <v>43276</v>
      </c>
      <c r="E27" s="21" t="s">
        <v>184</v>
      </c>
      <c r="F27" s="61" t="s">
        <v>190</v>
      </c>
      <c r="G27" s="63">
        <v>43278</v>
      </c>
      <c r="H27" s="63" t="s">
        <v>215</v>
      </c>
      <c r="I27" s="18" t="s">
        <v>128</v>
      </c>
      <c r="J27" s="21" t="s">
        <v>216</v>
      </c>
      <c r="K27" s="61" t="s">
        <v>249</v>
      </c>
      <c r="L27" s="73" t="s">
        <v>250</v>
      </c>
      <c r="M27" s="18"/>
    </row>
    <row r="28" spans="2:13" ht="256.5" x14ac:dyDescent="0.15">
      <c r="B28" s="61">
        <v>21</v>
      </c>
      <c r="C28" s="21" t="s">
        <v>234</v>
      </c>
      <c r="D28" s="62">
        <v>43276</v>
      </c>
      <c r="E28" s="21" t="s">
        <v>246</v>
      </c>
      <c r="F28" s="61" t="s">
        <v>169</v>
      </c>
      <c r="G28" s="61"/>
      <c r="H28" s="61" t="s">
        <v>173</v>
      </c>
      <c r="I28" s="21"/>
      <c r="J28" s="21" t="s">
        <v>251</v>
      </c>
      <c r="K28" s="61" t="s">
        <v>277</v>
      </c>
      <c r="L28" s="73" t="s">
        <v>373</v>
      </c>
      <c r="M28" s="18"/>
    </row>
    <row r="29" spans="2:13" ht="67.5" hidden="1" x14ac:dyDescent="0.15">
      <c r="B29" s="61">
        <v>22</v>
      </c>
      <c r="C29" s="21" t="s">
        <v>73</v>
      </c>
      <c r="D29" s="62">
        <v>43276</v>
      </c>
      <c r="E29" s="21" t="s">
        <v>230</v>
      </c>
      <c r="F29" s="61" t="s">
        <v>190</v>
      </c>
      <c r="G29" s="63">
        <v>43375</v>
      </c>
      <c r="H29" s="61" t="s">
        <v>365</v>
      </c>
      <c r="I29" s="18" t="s">
        <v>129</v>
      </c>
      <c r="J29" s="21" t="s">
        <v>213</v>
      </c>
      <c r="K29" s="70" t="s">
        <v>252</v>
      </c>
      <c r="L29" s="61" t="s">
        <v>370</v>
      </c>
      <c r="M29" s="18"/>
    </row>
    <row r="30" spans="2:13" ht="67.5" hidden="1" x14ac:dyDescent="0.15">
      <c r="B30" s="61">
        <v>23</v>
      </c>
      <c r="C30" s="21" t="s">
        <v>234</v>
      </c>
      <c r="D30" s="74">
        <v>43278</v>
      </c>
      <c r="E30" s="21" t="s">
        <v>230</v>
      </c>
      <c r="F30" s="61" t="s">
        <v>190</v>
      </c>
      <c r="G30" s="63">
        <v>43281</v>
      </c>
      <c r="H30" s="61" t="s">
        <v>215</v>
      </c>
      <c r="I30" s="18" t="s">
        <v>128</v>
      </c>
      <c r="J30" s="21" t="s">
        <v>253</v>
      </c>
      <c r="K30" s="75" t="s">
        <v>254</v>
      </c>
      <c r="L30" s="73" t="s">
        <v>255</v>
      </c>
      <c r="M30" s="18"/>
    </row>
    <row r="31" spans="2:13" ht="40.5" x14ac:dyDescent="0.15">
      <c r="B31" s="61">
        <v>24</v>
      </c>
      <c r="C31" s="21" t="s">
        <v>234</v>
      </c>
      <c r="D31" s="74">
        <v>43288</v>
      </c>
      <c r="E31" s="21" t="s">
        <v>246</v>
      </c>
      <c r="F31" s="61" t="s">
        <v>377</v>
      </c>
      <c r="G31" s="63"/>
      <c r="H31" s="61" t="s">
        <v>367</v>
      </c>
      <c r="I31" s="18" t="s">
        <v>128</v>
      </c>
      <c r="J31" s="71" t="s">
        <v>256</v>
      </c>
      <c r="K31" s="75" t="s">
        <v>257</v>
      </c>
      <c r="L31" s="73" t="s">
        <v>278</v>
      </c>
      <c r="M31" s="18"/>
    </row>
    <row r="32" spans="2:13" ht="40.5" hidden="1" x14ac:dyDescent="0.15">
      <c r="B32" s="61">
        <v>25</v>
      </c>
      <c r="C32" s="21" t="s">
        <v>234</v>
      </c>
      <c r="D32" s="74">
        <v>43310</v>
      </c>
      <c r="E32" s="21" t="s">
        <v>260</v>
      </c>
      <c r="F32" s="61" t="s">
        <v>190</v>
      </c>
      <c r="G32" s="63">
        <v>43393</v>
      </c>
      <c r="H32" s="61" t="s">
        <v>367</v>
      </c>
      <c r="I32" s="18" t="s">
        <v>128</v>
      </c>
      <c r="J32" s="71" t="s">
        <v>258</v>
      </c>
      <c r="K32" s="75" t="s">
        <v>259</v>
      </c>
      <c r="L32" s="73" t="s">
        <v>376</v>
      </c>
      <c r="M32" s="18"/>
    </row>
    <row r="33" spans="2:13" x14ac:dyDescent="0.15">
      <c r="B33" s="61">
        <v>26</v>
      </c>
      <c r="C33" s="21" t="s">
        <v>234</v>
      </c>
      <c r="D33" s="74">
        <v>43329</v>
      </c>
      <c r="E33" s="21" t="s">
        <v>260</v>
      </c>
      <c r="F33" s="61" t="s">
        <v>189</v>
      </c>
      <c r="G33" s="63"/>
      <c r="H33" s="61" t="s">
        <v>414</v>
      </c>
      <c r="I33" s="18" t="s">
        <v>129</v>
      </c>
      <c r="J33" s="71" t="s">
        <v>261</v>
      </c>
      <c r="K33" s="75" t="s">
        <v>262</v>
      </c>
      <c r="L33" s="73" t="s">
        <v>375</v>
      </c>
      <c r="M33" s="18"/>
    </row>
    <row r="34" spans="2:13" ht="54" x14ac:dyDescent="0.15">
      <c r="B34" s="61">
        <v>27</v>
      </c>
      <c r="C34" s="21" t="s">
        <v>234</v>
      </c>
      <c r="D34" s="74">
        <v>43379</v>
      </c>
      <c r="E34" s="21" t="s">
        <v>246</v>
      </c>
      <c r="F34" s="61" t="s">
        <v>377</v>
      </c>
      <c r="G34" s="63"/>
      <c r="H34" s="61" t="s">
        <v>173</v>
      </c>
      <c r="I34" s="18" t="s">
        <v>415</v>
      </c>
      <c r="J34" s="71" t="s">
        <v>378</v>
      </c>
      <c r="K34" s="75" t="s">
        <v>379</v>
      </c>
      <c r="L34" s="73"/>
      <c r="M34" s="18"/>
    </row>
    <row r="35" spans="2:13" ht="135" x14ac:dyDescent="0.15">
      <c r="B35" s="61">
        <v>28</v>
      </c>
      <c r="C35" s="21" t="s">
        <v>234</v>
      </c>
      <c r="D35" s="74">
        <v>43383</v>
      </c>
      <c r="E35" s="21" t="s">
        <v>246</v>
      </c>
      <c r="F35" s="61" t="s">
        <v>377</v>
      </c>
      <c r="G35" s="63"/>
      <c r="H35" s="61" t="s">
        <v>173</v>
      </c>
      <c r="I35" s="18" t="s">
        <v>415</v>
      </c>
      <c r="J35" s="71" t="s">
        <v>416</v>
      </c>
      <c r="K35" s="75" t="s">
        <v>413</v>
      </c>
      <c r="L35" s="73"/>
      <c r="M35" s="18"/>
    </row>
    <row r="36" spans="2:13" ht="54" x14ac:dyDescent="0.15">
      <c r="B36" s="61">
        <v>29</v>
      </c>
      <c r="C36" s="21" t="s">
        <v>418</v>
      </c>
      <c r="D36" s="74">
        <v>43393</v>
      </c>
      <c r="E36" s="21" t="s">
        <v>246</v>
      </c>
      <c r="F36" s="61" t="s">
        <v>156</v>
      </c>
      <c r="G36" s="63"/>
      <c r="H36" s="61" t="s">
        <v>414</v>
      </c>
      <c r="I36" s="18" t="s">
        <v>415</v>
      </c>
      <c r="J36" s="71" t="s">
        <v>416</v>
      </c>
      <c r="K36" s="75" t="s">
        <v>417</v>
      </c>
      <c r="L36" s="73"/>
      <c r="M36" s="18"/>
    </row>
    <row r="37" spans="2:13" ht="121.5" customHeight="1" x14ac:dyDescent="0.15">
      <c r="B37" s="61">
        <v>30</v>
      </c>
      <c r="C37" s="21" t="s">
        <v>418</v>
      </c>
      <c r="D37" s="74">
        <v>43393</v>
      </c>
      <c r="E37" s="21" t="s">
        <v>246</v>
      </c>
      <c r="F37" s="61" t="s">
        <v>156</v>
      </c>
      <c r="G37" s="63"/>
      <c r="H37" s="61" t="s">
        <v>414</v>
      </c>
      <c r="I37" s="18" t="s">
        <v>415</v>
      </c>
      <c r="J37" s="71" t="s">
        <v>416</v>
      </c>
      <c r="K37" s="75" t="s">
        <v>419</v>
      </c>
      <c r="L37" s="73"/>
      <c r="M37" s="18"/>
    </row>
    <row r="38" spans="2:13" ht="218.25" hidden="1" customHeight="1" x14ac:dyDescent="0.15">
      <c r="B38" s="61">
        <v>31</v>
      </c>
      <c r="C38" s="21" t="s">
        <v>418</v>
      </c>
      <c r="D38" s="74">
        <v>43393</v>
      </c>
      <c r="E38" s="21" t="s">
        <v>246</v>
      </c>
      <c r="F38" s="61" t="s">
        <v>190</v>
      </c>
      <c r="G38" s="63">
        <v>43393</v>
      </c>
      <c r="H38" s="61" t="s">
        <v>414</v>
      </c>
      <c r="I38" s="18" t="s">
        <v>415</v>
      </c>
      <c r="J38" s="71" t="s">
        <v>416</v>
      </c>
      <c r="K38" s="75" t="s">
        <v>420</v>
      </c>
      <c r="L38" s="73" t="s">
        <v>421</v>
      </c>
      <c r="M38" s="18"/>
    </row>
    <row r="39" spans="2:13" x14ac:dyDescent="0.15">
      <c r="B39" s="61">
        <v>31</v>
      </c>
      <c r="C39" s="21"/>
      <c r="D39" s="74"/>
      <c r="E39" s="21"/>
      <c r="F39" s="61"/>
      <c r="G39" s="63"/>
      <c r="H39" s="61"/>
      <c r="I39" s="18"/>
      <c r="J39" s="71"/>
      <c r="K39" s="75"/>
      <c r="L39" s="73"/>
      <c r="M39" s="18"/>
    </row>
    <row r="40" spans="2:13" x14ac:dyDescent="0.15">
      <c r="B40" s="61"/>
      <c r="C40" s="21"/>
      <c r="D40" s="74"/>
      <c r="E40" s="21"/>
      <c r="F40" s="61"/>
      <c r="G40" s="63"/>
      <c r="H40" s="61"/>
      <c r="I40" s="18"/>
      <c r="J40" s="71"/>
      <c r="K40" s="75"/>
      <c r="L40" s="73"/>
      <c r="M40" s="18"/>
    </row>
    <row r="41" spans="2:13" x14ac:dyDescent="0.15">
      <c r="B41" s="61"/>
      <c r="C41" s="21"/>
      <c r="D41" s="74"/>
      <c r="E41" s="21"/>
      <c r="F41" s="61"/>
      <c r="G41" s="63"/>
      <c r="H41" s="61"/>
      <c r="I41" s="18"/>
      <c r="J41" s="71"/>
      <c r="K41" s="75"/>
      <c r="L41" s="73"/>
      <c r="M41" s="18"/>
    </row>
    <row r="42" spans="2:13" x14ac:dyDescent="0.15">
      <c r="B42" s="61"/>
      <c r="C42" s="21"/>
      <c r="D42" s="74"/>
      <c r="E42" s="21"/>
      <c r="F42" s="61"/>
      <c r="G42" s="63"/>
      <c r="H42" s="61"/>
      <c r="I42" s="18"/>
      <c r="J42" s="71"/>
      <c r="K42" s="75"/>
      <c r="L42" s="73"/>
      <c r="M42" s="18"/>
    </row>
    <row r="43" spans="2:13" x14ac:dyDescent="0.15">
      <c r="B43" s="61"/>
      <c r="C43" s="21"/>
      <c r="D43" s="74"/>
      <c r="E43" s="21"/>
      <c r="F43" s="61"/>
      <c r="G43" s="63"/>
      <c r="H43" s="61"/>
      <c r="I43" s="18"/>
      <c r="J43" s="71"/>
      <c r="K43" s="75"/>
      <c r="L43" s="73"/>
      <c r="M43" s="18"/>
    </row>
    <row r="44" spans="2:13" x14ac:dyDescent="0.15">
      <c r="B44" s="61"/>
      <c r="C44" s="21"/>
      <c r="D44" s="74"/>
      <c r="E44" s="21"/>
      <c r="F44" s="61"/>
      <c r="G44" s="63"/>
      <c r="H44" s="61"/>
      <c r="I44" s="18"/>
      <c r="J44" s="71"/>
      <c r="K44" s="75"/>
      <c r="L44" s="73"/>
      <c r="M44" s="18"/>
    </row>
    <row r="45" spans="2:13" x14ac:dyDescent="0.15">
      <c r="B45" s="61"/>
      <c r="C45" s="21"/>
      <c r="D45" s="74"/>
      <c r="E45" s="21"/>
      <c r="F45" s="61"/>
      <c r="G45" s="63"/>
      <c r="H45" s="61"/>
      <c r="I45" s="18"/>
      <c r="J45" s="71"/>
      <c r="K45" s="75"/>
      <c r="L45" s="73"/>
      <c r="M45" s="18"/>
    </row>
    <row r="46" spans="2:13" x14ac:dyDescent="0.15">
      <c r="B46" s="61"/>
      <c r="C46" s="21"/>
      <c r="D46" s="74"/>
      <c r="E46" s="21"/>
      <c r="F46" s="61"/>
      <c r="G46" s="63"/>
      <c r="H46" s="61"/>
      <c r="I46" s="18"/>
      <c r="J46" s="71"/>
      <c r="K46" s="75"/>
      <c r="L46" s="73"/>
      <c r="M46" s="18"/>
    </row>
    <row r="47" spans="2:13" x14ac:dyDescent="0.15">
      <c r="B47" s="61"/>
      <c r="C47" s="21"/>
      <c r="D47" s="74"/>
      <c r="E47" s="21"/>
      <c r="F47" s="61"/>
      <c r="G47" s="63"/>
      <c r="H47" s="61"/>
      <c r="I47" s="18"/>
      <c r="J47" s="71"/>
      <c r="K47" s="75"/>
      <c r="L47" s="73"/>
      <c r="M47" s="18"/>
    </row>
    <row r="48" spans="2:13" x14ac:dyDescent="0.15">
      <c r="B48" s="61"/>
      <c r="C48" s="21"/>
      <c r="D48" s="74"/>
      <c r="E48" s="21"/>
      <c r="F48" s="61"/>
      <c r="G48" s="63"/>
      <c r="H48" s="61"/>
      <c r="I48" s="18"/>
      <c r="J48" s="71"/>
      <c r="K48" s="75"/>
      <c r="L48" s="73"/>
      <c r="M48" s="18"/>
    </row>
    <row r="49" spans="2:13" x14ac:dyDescent="0.15">
      <c r="B49" s="61"/>
      <c r="C49" s="21"/>
      <c r="D49" s="74"/>
      <c r="E49" s="21"/>
      <c r="F49" s="61"/>
      <c r="G49" s="63"/>
      <c r="H49" s="61"/>
      <c r="I49" s="18"/>
      <c r="J49" s="71"/>
      <c r="K49" s="75"/>
      <c r="L49" s="73"/>
      <c r="M49" s="18"/>
    </row>
    <row r="50" spans="2:13" x14ac:dyDescent="0.15">
      <c r="B50" s="61"/>
      <c r="C50" s="21"/>
      <c r="D50" s="74"/>
      <c r="E50" s="21"/>
      <c r="F50" s="61"/>
      <c r="G50" s="63"/>
      <c r="H50" s="61"/>
      <c r="I50" s="18"/>
      <c r="J50" s="71"/>
      <c r="K50" s="75"/>
      <c r="L50" s="73"/>
      <c r="M50" s="18"/>
    </row>
    <row r="51" spans="2:13" x14ac:dyDescent="0.15">
      <c r="B51" s="61"/>
      <c r="C51" s="21"/>
      <c r="D51" s="74"/>
      <c r="E51" s="21"/>
      <c r="F51" s="61"/>
      <c r="G51" s="63"/>
      <c r="H51" s="61"/>
      <c r="I51" s="18"/>
      <c r="J51" s="71"/>
      <c r="K51" s="75"/>
      <c r="L51" s="73"/>
      <c r="M51" s="18"/>
    </row>
    <row r="52" spans="2:13" x14ac:dyDescent="0.15">
      <c r="B52" s="61"/>
      <c r="C52" s="21"/>
      <c r="D52" s="74"/>
      <c r="E52" s="21"/>
      <c r="F52" s="61"/>
      <c r="G52" s="63"/>
      <c r="H52" s="61"/>
      <c r="I52" s="18"/>
      <c r="J52" s="71"/>
      <c r="K52" s="75"/>
      <c r="L52" s="73"/>
      <c r="M52" s="18"/>
    </row>
    <row r="53" spans="2:13" x14ac:dyDescent="0.15">
      <c r="B53" s="61"/>
      <c r="C53" s="21"/>
      <c r="D53" s="74"/>
      <c r="E53" s="21"/>
      <c r="F53" s="61"/>
      <c r="G53" s="63"/>
      <c r="H53" s="61"/>
      <c r="I53" s="18"/>
      <c r="J53" s="71"/>
      <c r="K53" s="75"/>
      <c r="L53" s="73"/>
      <c r="M53" s="18"/>
    </row>
    <row r="54" spans="2:13" x14ac:dyDescent="0.15">
      <c r="B54" s="61"/>
      <c r="C54" s="21"/>
      <c r="D54" s="74"/>
      <c r="E54" s="21"/>
      <c r="F54" s="61"/>
      <c r="G54" s="63"/>
      <c r="H54" s="61"/>
      <c r="I54" s="18"/>
      <c r="J54" s="71"/>
      <c r="K54" s="75"/>
      <c r="L54" s="73"/>
      <c r="M54" s="18"/>
    </row>
    <row r="55" spans="2:13" x14ac:dyDescent="0.15">
      <c r="B55" s="61"/>
      <c r="C55" s="21"/>
      <c r="D55" s="74"/>
      <c r="E55" s="21"/>
      <c r="F55" s="61"/>
      <c r="G55" s="63"/>
      <c r="H55" s="61"/>
      <c r="I55" s="18"/>
      <c r="J55" s="71"/>
      <c r="K55" s="75"/>
      <c r="L55" s="73"/>
      <c r="M55" s="18"/>
    </row>
    <row r="56" spans="2:13" x14ac:dyDescent="0.15">
      <c r="B56" s="61"/>
      <c r="C56" s="21"/>
      <c r="D56" s="74"/>
      <c r="E56" s="21"/>
      <c r="F56" s="61"/>
      <c r="G56" s="63"/>
      <c r="H56" s="61"/>
      <c r="I56" s="18"/>
      <c r="J56" s="71"/>
      <c r="K56" s="75"/>
      <c r="L56" s="73"/>
      <c r="M56" s="18"/>
    </row>
    <row r="57" spans="2:13" x14ac:dyDescent="0.15">
      <c r="B57" s="61"/>
      <c r="C57" s="21"/>
      <c r="D57" s="74"/>
      <c r="E57" s="21"/>
      <c r="F57" s="61"/>
      <c r="G57" s="63"/>
      <c r="H57" s="61"/>
      <c r="I57" s="18"/>
      <c r="J57" s="71"/>
      <c r="K57" s="75"/>
      <c r="L57" s="73"/>
      <c r="M57" s="18"/>
    </row>
    <row r="58" spans="2:13" x14ac:dyDescent="0.15">
      <c r="B58" s="61"/>
      <c r="C58" s="21"/>
      <c r="D58" s="74"/>
      <c r="E58" s="21"/>
      <c r="F58" s="61"/>
      <c r="G58" s="63"/>
      <c r="H58" s="61"/>
      <c r="I58" s="18"/>
      <c r="J58" s="71"/>
      <c r="K58" s="75"/>
      <c r="L58" s="73"/>
      <c r="M58" s="18"/>
    </row>
    <row r="59" spans="2:13" x14ac:dyDescent="0.15">
      <c r="B59" s="61"/>
      <c r="C59" s="21"/>
      <c r="D59" s="74"/>
      <c r="E59" s="21"/>
      <c r="F59" s="61"/>
      <c r="G59" s="63"/>
      <c r="H59" s="61"/>
      <c r="I59" s="18"/>
      <c r="J59" s="71"/>
      <c r="K59" s="75"/>
      <c r="L59" s="73"/>
      <c r="M59" s="18"/>
    </row>
    <row r="60" spans="2:13" x14ac:dyDescent="0.15">
      <c r="B60" s="61"/>
      <c r="C60" s="21"/>
      <c r="D60" s="74"/>
      <c r="E60" s="21"/>
      <c r="F60" s="61"/>
      <c r="G60" s="63"/>
      <c r="H60" s="61"/>
      <c r="I60" s="18"/>
      <c r="J60" s="71"/>
      <c r="K60" s="75"/>
      <c r="L60" s="73"/>
      <c r="M60" s="18"/>
    </row>
    <row r="61" spans="2:13" x14ac:dyDescent="0.15">
      <c r="B61" s="61"/>
      <c r="C61" s="21"/>
      <c r="D61" s="74"/>
      <c r="E61" s="21"/>
      <c r="F61" s="61"/>
      <c r="G61" s="63"/>
      <c r="H61" s="61"/>
      <c r="I61" s="18"/>
      <c r="J61" s="71"/>
      <c r="K61" s="75"/>
      <c r="L61" s="73"/>
      <c r="M61" s="18"/>
    </row>
    <row r="62" spans="2:13" x14ac:dyDescent="0.15">
      <c r="B62" s="61"/>
      <c r="C62" s="21"/>
      <c r="D62" s="74"/>
      <c r="E62" s="21"/>
      <c r="F62" s="61"/>
      <c r="G62" s="63"/>
      <c r="H62" s="61"/>
      <c r="I62" s="18"/>
      <c r="J62" s="71"/>
      <c r="K62" s="75"/>
      <c r="L62" s="73"/>
      <c r="M62" s="18"/>
    </row>
    <row r="63" spans="2:13" x14ac:dyDescent="0.15">
      <c r="B63" s="61"/>
      <c r="C63" s="21"/>
      <c r="D63" s="74"/>
      <c r="E63" s="21"/>
      <c r="F63" s="61"/>
      <c r="G63" s="63"/>
      <c r="H63" s="61"/>
      <c r="I63" s="18"/>
      <c r="J63" s="71"/>
      <c r="K63" s="75"/>
      <c r="L63" s="73"/>
      <c r="M63" s="18"/>
    </row>
    <row r="64" spans="2:13" x14ac:dyDescent="0.15">
      <c r="B64" s="61"/>
      <c r="C64" s="21"/>
      <c r="D64" s="74"/>
      <c r="E64" s="21"/>
      <c r="F64" s="61"/>
      <c r="G64" s="63"/>
      <c r="H64" s="61"/>
      <c r="I64" s="18"/>
      <c r="J64" s="71"/>
      <c r="K64" s="75"/>
      <c r="L64" s="73"/>
      <c r="M64" s="18"/>
    </row>
    <row r="65" spans="1:13" x14ac:dyDescent="0.15">
      <c r="B65" s="61"/>
      <c r="C65" s="21"/>
      <c r="D65" s="18"/>
      <c r="E65" s="21"/>
      <c r="F65" s="21"/>
      <c r="G65" s="21"/>
      <c r="H65" s="21"/>
      <c r="I65" s="21"/>
      <c r="J65" s="71"/>
      <c r="K65" s="61"/>
      <c r="L65" s="18"/>
      <c r="M65" s="18"/>
    </row>
    <row r="66" spans="1:13" x14ac:dyDescent="0.15">
      <c r="A66" t="s">
        <v>422</v>
      </c>
      <c r="B66" t="s">
        <v>422</v>
      </c>
      <c r="C66" t="s">
        <v>422</v>
      </c>
      <c r="D66" t="s">
        <v>422</v>
      </c>
      <c r="E66" t="s">
        <v>422</v>
      </c>
      <c r="F66" t="s">
        <v>422</v>
      </c>
      <c r="G66" t="s">
        <v>422</v>
      </c>
      <c r="H66" t="s">
        <v>422</v>
      </c>
      <c r="I66" t="s">
        <v>422</v>
      </c>
      <c r="J66" t="s">
        <v>422</v>
      </c>
      <c r="K66" t="s">
        <v>422</v>
      </c>
      <c r="L66" t="s">
        <v>422</v>
      </c>
      <c r="M66" t="s">
        <v>422</v>
      </c>
    </row>
    <row r="71" spans="1:13" x14ac:dyDescent="0.15">
      <c r="C71" t="s">
        <v>263</v>
      </c>
    </row>
    <row r="72" spans="1:13" x14ac:dyDescent="0.15">
      <c r="D72" t="s">
        <v>30</v>
      </c>
    </row>
    <row r="73" spans="1:13" x14ac:dyDescent="0.15">
      <c r="C73" t="s">
        <v>264</v>
      </c>
      <c r="D73" s="15">
        <v>8</v>
      </c>
    </row>
    <row r="74" spans="1:13" x14ac:dyDescent="0.15">
      <c r="C74" t="s">
        <v>265</v>
      </c>
      <c r="D74" s="15">
        <v>4</v>
      </c>
    </row>
    <row r="75" spans="1:13" x14ac:dyDescent="0.15">
      <c r="C75" t="s">
        <v>264</v>
      </c>
      <c r="D75" s="15">
        <v>8</v>
      </c>
    </row>
    <row r="76" spans="1:13" x14ac:dyDescent="0.15">
      <c r="C76" t="s">
        <v>266</v>
      </c>
      <c r="D76" s="15">
        <v>3</v>
      </c>
    </row>
    <row r="77" spans="1:13" x14ac:dyDescent="0.15">
      <c r="C77" t="s">
        <v>125</v>
      </c>
      <c r="D77" s="15">
        <f>SUM(D73:D76)</f>
        <v>23</v>
      </c>
    </row>
    <row r="78" spans="1:13" x14ac:dyDescent="0.15">
      <c r="D78" s="15"/>
    </row>
    <row r="79" spans="1:13" x14ac:dyDescent="0.15">
      <c r="C79" t="s">
        <v>267</v>
      </c>
      <c r="D79" s="15">
        <v>1.3</v>
      </c>
    </row>
    <row r="80" spans="1:13" x14ac:dyDescent="0.15">
      <c r="D80" s="15"/>
    </row>
    <row r="81" spans="3:4" x14ac:dyDescent="0.15">
      <c r="C81" t="s">
        <v>268</v>
      </c>
      <c r="D81" s="15">
        <f>D77*D79</f>
        <v>29.900000000000002</v>
      </c>
    </row>
    <row r="82" spans="3:4" x14ac:dyDescent="0.15">
      <c r="C82" t="s">
        <v>269</v>
      </c>
      <c r="D82" s="15">
        <f>ROUND(D81/6,1)</f>
        <v>5</v>
      </c>
    </row>
    <row r="83" spans="3:4" x14ac:dyDescent="0.15">
      <c r="D83" s="15"/>
    </row>
  </sheetData>
  <autoFilter ref="B7:M38">
    <filterColumn colId="4">
      <filters>
        <filter val="リリース後対応"/>
        <filter val="対応中"/>
        <filter val="保留"/>
        <filter val="未着手"/>
      </filters>
    </filterColumn>
  </autoFilter>
  <phoneticPr fontId="1"/>
  <conditionalFormatting sqref="B8:C28 E29:F30 E65:G65 E28 H8:I28 J65:M65 J8:M30 E8:F27 B38 E38:G38 E39:M64 B39:C65 D38:D64">
    <cfRule type="expression" dxfId="65" priority="78">
      <formula>$F8="完了"</formula>
    </cfRule>
  </conditionalFormatting>
  <conditionalFormatting sqref="G8:G28">
    <cfRule type="expression" dxfId="64" priority="77">
      <formula>$F8="完了"</formula>
    </cfRule>
  </conditionalFormatting>
  <conditionalFormatting sqref="H65">
    <cfRule type="expression" dxfId="63" priority="76">
      <formula>$F65="完了"</formula>
    </cfRule>
  </conditionalFormatting>
  <conditionalFormatting sqref="B29">
    <cfRule type="expression" dxfId="62" priority="75">
      <formula>$F29="完了"</formula>
    </cfRule>
  </conditionalFormatting>
  <conditionalFormatting sqref="G29">
    <cfRule type="expression" dxfId="61" priority="74">
      <formula>$F29="完了"</formula>
    </cfRule>
  </conditionalFormatting>
  <conditionalFormatting sqref="G30">
    <cfRule type="expression" dxfId="60" priority="67">
      <formula>$F30="完了"</formula>
    </cfRule>
  </conditionalFormatting>
  <conditionalFormatting sqref="C29">
    <cfRule type="expression" dxfId="59" priority="73">
      <formula>$F29="完了"</formula>
    </cfRule>
  </conditionalFormatting>
  <conditionalFormatting sqref="F28">
    <cfRule type="expression" dxfId="58" priority="71">
      <formula>$F28="完了"</formula>
    </cfRule>
  </conditionalFormatting>
  <conditionalFormatting sqref="I65">
    <cfRule type="expression" dxfId="57" priority="70">
      <formula>$F65="完了"</formula>
    </cfRule>
  </conditionalFormatting>
  <conditionalFormatting sqref="I29">
    <cfRule type="expression" dxfId="56" priority="69">
      <formula>$F29="完了"</formula>
    </cfRule>
  </conditionalFormatting>
  <conditionalFormatting sqref="B30">
    <cfRule type="expression" dxfId="55" priority="68">
      <formula>$F30="完了"</formula>
    </cfRule>
  </conditionalFormatting>
  <conditionalFormatting sqref="H30">
    <cfRule type="expression" dxfId="54" priority="66">
      <formula>$F30="完了"</formula>
    </cfRule>
  </conditionalFormatting>
  <conditionalFormatting sqref="I30">
    <cfRule type="expression" dxfId="53" priority="65">
      <formula>$F30="完了"</formula>
    </cfRule>
  </conditionalFormatting>
  <conditionalFormatting sqref="C30">
    <cfRule type="expression" dxfId="52" priority="64">
      <formula>$F30="完了"</formula>
    </cfRule>
  </conditionalFormatting>
  <conditionalFormatting sqref="D8:D30 D65">
    <cfRule type="expression" dxfId="51" priority="63">
      <formula>$F8="完了"</formula>
    </cfRule>
  </conditionalFormatting>
  <conditionalFormatting sqref="E31 J31:M31">
    <cfRule type="expression" dxfId="50" priority="62">
      <formula>$F31="完了"</formula>
    </cfRule>
  </conditionalFormatting>
  <conditionalFormatting sqref="B31">
    <cfRule type="expression" dxfId="49" priority="61">
      <formula>$F31="完了"</formula>
    </cfRule>
  </conditionalFormatting>
  <conditionalFormatting sqref="G31">
    <cfRule type="expression" dxfId="48" priority="60">
      <formula>$F31="完了"</formula>
    </cfRule>
  </conditionalFormatting>
  <conditionalFormatting sqref="B33:B37">
    <cfRule type="expression" dxfId="47" priority="55">
      <formula>$F33="完了"</formula>
    </cfRule>
  </conditionalFormatting>
  <conditionalFormatting sqref="I31">
    <cfRule type="expression" dxfId="46" priority="58">
      <formula>$F31="完了"</formula>
    </cfRule>
  </conditionalFormatting>
  <conditionalFormatting sqref="D31">
    <cfRule type="expression" dxfId="45" priority="57">
      <formula>$F31="完了"</formula>
    </cfRule>
  </conditionalFormatting>
  <conditionalFormatting sqref="E34:F35 J34:M35 L33:M33 K36:M37">
    <cfRule type="expression" dxfId="44" priority="56">
      <formula>$F33="完了"</formula>
    </cfRule>
  </conditionalFormatting>
  <conditionalFormatting sqref="G34:G36">
    <cfRule type="expression" dxfId="43" priority="54">
      <formula>$F34="完了"</formula>
    </cfRule>
  </conditionalFormatting>
  <conditionalFormatting sqref="G33">
    <cfRule type="expression" dxfId="42" priority="40">
      <formula>$F33="完了"</formula>
    </cfRule>
  </conditionalFormatting>
  <conditionalFormatting sqref="I34:I35">
    <cfRule type="expression" dxfId="41" priority="52">
      <formula>$F34="完了"</formula>
    </cfRule>
  </conditionalFormatting>
  <conditionalFormatting sqref="C34:C37">
    <cfRule type="expression" dxfId="40" priority="51">
      <formula>$F34="完了"</formula>
    </cfRule>
  </conditionalFormatting>
  <conditionalFormatting sqref="D34:D35">
    <cfRule type="expression" dxfId="39" priority="50">
      <formula>$F34="完了"</formula>
    </cfRule>
  </conditionalFormatting>
  <conditionalFormatting sqref="C31">
    <cfRule type="expression" dxfId="38" priority="49">
      <formula>$F31="完了"</formula>
    </cfRule>
  </conditionalFormatting>
  <conditionalFormatting sqref="E32:F32 J32:K32 M32">
    <cfRule type="expression" dxfId="37" priority="48">
      <formula>$F32="完了"</formula>
    </cfRule>
  </conditionalFormatting>
  <conditionalFormatting sqref="B32">
    <cfRule type="expression" dxfId="36" priority="47">
      <formula>$F32="完了"</formula>
    </cfRule>
  </conditionalFormatting>
  <conditionalFormatting sqref="G32">
    <cfRule type="expression" dxfId="35" priority="46">
      <formula>$F32="完了"</formula>
    </cfRule>
  </conditionalFormatting>
  <conditionalFormatting sqref="C32">
    <cfRule type="expression" dxfId="34" priority="42">
      <formula>$F32="完了"</formula>
    </cfRule>
  </conditionalFormatting>
  <conditionalFormatting sqref="I32">
    <cfRule type="expression" dxfId="33" priority="44">
      <formula>$F32="完了"</formula>
    </cfRule>
  </conditionalFormatting>
  <conditionalFormatting sqref="D32">
    <cfRule type="expression" dxfId="32" priority="43">
      <formula>$F32="完了"</formula>
    </cfRule>
  </conditionalFormatting>
  <conditionalFormatting sqref="E33:F33 J33:K33">
    <cfRule type="expression" dxfId="31" priority="41">
      <formula>$F33="完了"</formula>
    </cfRule>
  </conditionalFormatting>
  <conditionalFormatting sqref="D33">
    <cfRule type="expression" dxfId="30" priority="37">
      <formula>$F33="完了"</formula>
    </cfRule>
  </conditionalFormatting>
  <conditionalFormatting sqref="I33">
    <cfRule type="expression" dxfId="29" priority="38">
      <formula>$F33="完了"</formula>
    </cfRule>
  </conditionalFormatting>
  <conditionalFormatting sqref="C33">
    <cfRule type="expression" dxfId="28" priority="36">
      <formula>$F33="完了"</formula>
    </cfRule>
  </conditionalFormatting>
  <conditionalFormatting sqref="L32">
    <cfRule type="expression" dxfId="27" priority="35">
      <formula>$F32="完了"</formula>
    </cfRule>
  </conditionalFormatting>
  <conditionalFormatting sqref="H29">
    <cfRule type="expression" dxfId="26" priority="34">
      <formula>$F29="完了"</formula>
    </cfRule>
  </conditionalFormatting>
  <conditionalFormatting sqref="H32">
    <cfRule type="expression" dxfId="25" priority="32">
      <formula>$F32="完了"</formula>
    </cfRule>
  </conditionalFormatting>
  <conditionalFormatting sqref="H31">
    <cfRule type="expression" dxfId="23" priority="30">
      <formula>$F31="完了"</formula>
    </cfRule>
  </conditionalFormatting>
  <conditionalFormatting sqref="H34">
    <cfRule type="expression" dxfId="22" priority="29">
      <formula>$F34="完了"</formula>
    </cfRule>
  </conditionalFormatting>
  <conditionalFormatting sqref="H35">
    <cfRule type="expression" dxfId="21" priority="28">
      <formula>$F35="完了"</formula>
    </cfRule>
  </conditionalFormatting>
  <conditionalFormatting sqref="J36">
    <cfRule type="expression" dxfId="20" priority="27">
      <formula>$F36="完了"</formula>
    </cfRule>
  </conditionalFormatting>
  <conditionalFormatting sqref="I36">
    <cfRule type="expression" dxfId="19" priority="26">
      <formula>$F36="完了"</formula>
    </cfRule>
  </conditionalFormatting>
  <conditionalFormatting sqref="H36">
    <cfRule type="expression" dxfId="18" priority="25">
      <formula>$F36="完了"</formula>
    </cfRule>
  </conditionalFormatting>
  <conditionalFormatting sqref="F36">
    <cfRule type="expression" dxfId="17" priority="24">
      <formula>$F36="完了"</formula>
    </cfRule>
  </conditionalFormatting>
  <conditionalFormatting sqref="D36">
    <cfRule type="expression" dxfId="16" priority="23">
      <formula>$F36="完了"</formula>
    </cfRule>
  </conditionalFormatting>
  <conditionalFormatting sqref="K38:M38">
    <cfRule type="expression" dxfId="15" priority="22">
      <formula>$F38="完了"</formula>
    </cfRule>
  </conditionalFormatting>
  <conditionalFormatting sqref="G37">
    <cfRule type="expression" dxfId="14" priority="15">
      <formula>$F37="完了"</formula>
    </cfRule>
  </conditionalFormatting>
  <conditionalFormatting sqref="J37">
    <cfRule type="expression" dxfId="13" priority="14">
      <formula>$F37="完了"</formula>
    </cfRule>
  </conditionalFormatting>
  <conditionalFormatting sqref="I37">
    <cfRule type="expression" dxfId="12" priority="13">
      <formula>$F37="完了"</formula>
    </cfRule>
  </conditionalFormatting>
  <conditionalFormatting sqref="H37">
    <cfRule type="expression" dxfId="11" priority="12">
      <formula>$F37="完了"</formula>
    </cfRule>
  </conditionalFormatting>
  <conditionalFormatting sqref="H38">
    <cfRule type="expression" dxfId="10" priority="5">
      <formula>$F38="完了"</formula>
    </cfRule>
  </conditionalFormatting>
  <conditionalFormatting sqref="D37">
    <cfRule type="expression" dxfId="9" priority="10">
      <formula>$F37="完了"</formula>
    </cfRule>
  </conditionalFormatting>
  <conditionalFormatting sqref="F37">
    <cfRule type="expression" dxfId="8" priority="9">
      <formula>$F37="完了"</formula>
    </cfRule>
  </conditionalFormatting>
  <conditionalFormatting sqref="C38">
    <cfRule type="expression" dxfId="7" priority="3">
      <formula>$F38="完了"</formula>
    </cfRule>
  </conditionalFormatting>
  <conditionalFormatting sqref="E36:E37">
    <cfRule type="expression" dxfId="6" priority="7">
      <formula>$F36="完了"</formula>
    </cfRule>
  </conditionalFormatting>
  <conditionalFormatting sqref="J38">
    <cfRule type="expression" dxfId="5" priority="6">
      <formula>$F38="完了"</formula>
    </cfRule>
  </conditionalFormatting>
  <conditionalFormatting sqref="I38">
    <cfRule type="expression" dxfId="4" priority="4">
      <formula>$F38="完了"</formula>
    </cfRule>
  </conditionalFormatting>
  <conditionalFormatting sqref="H33">
    <cfRule type="expression" dxfId="3" priority="2">
      <formula>$F33="完了"</formula>
    </cfRule>
  </conditionalFormatting>
  <conditionalFormatting sqref="F31">
    <cfRule type="expression" dxfId="1"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G65:H65 E8:E65</xm:sqref>
        </x14:dataValidation>
        <x14:dataValidation type="list" allowBlank="1" showInputMessage="1" showErrorMessage="1">
          <x14:formula1>
            <xm:f>WBS_value!$B$4:$B$11</xm:f>
          </x14:formula1>
          <xm:sqref>F8:F65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x14ac:dyDescent="0.15"/>
  <sheetData>
    <row r="1" spans="1:5" x14ac:dyDescent="0.15">
      <c r="A1" t="s">
        <v>299</v>
      </c>
    </row>
    <row r="2" spans="1:5" x14ac:dyDescent="0.15">
      <c r="B2" t="s">
        <v>300</v>
      </c>
    </row>
    <row r="3" spans="1:5" x14ac:dyDescent="0.15">
      <c r="B3" t="s">
        <v>301</v>
      </c>
    </row>
    <row r="5" spans="1:5" x14ac:dyDescent="0.15">
      <c r="B5" t="s">
        <v>302</v>
      </c>
    </row>
    <row r="6" spans="1:5" x14ac:dyDescent="0.15">
      <c r="B6" t="s">
        <v>303</v>
      </c>
    </row>
    <row r="7" spans="1:5" x14ac:dyDescent="0.15">
      <c r="B7" t="s">
        <v>304</v>
      </c>
    </row>
    <row r="8" spans="1:5" x14ac:dyDescent="0.15">
      <c r="B8" t="s">
        <v>305</v>
      </c>
    </row>
    <row r="9" spans="1:5" x14ac:dyDescent="0.15">
      <c r="B9" t="s">
        <v>306</v>
      </c>
    </row>
    <row r="11" spans="1:5" x14ac:dyDescent="0.15">
      <c r="A11" t="s">
        <v>280</v>
      </c>
      <c r="B11" t="s">
        <v>281</v>
      </c>
      <c r="C11" t="s">
        <v>282</v>
      </c>
    </row>
    <row r="12" spans="1:5" x14ac:dyDescent="0.15">
      <c r="B12" t="s">
        <v>283</v>
      </c>
    </row>
    <row r="13" spans="1:5" x14ac:dyDescent="0.15">
      <c r="B13" t="s">
        <v>284</v>
      </c>
    </row>
    <row r="14" spans="1:5" x14ac:dyDescent="0.15">
      <c r="B14" t="s">
        <v>285</v>
      </c>
    </row>
    <row r="16" spans="1:5" x14ac:dyDescent="0.15">
      <c r="A16" t="s">
        <v>286</v>
      </c>
      <c r="B16" t="s">
        <v>287</v>
      </c>
      <c r="E16" t="s">
        <v>292</v>
      </c>
    </row>
    <row r="17" spans="1:6" x14ac:dyDescent="0.15">
      <c r="B17" t="s">
        <v>288</v>
      </c>
      <c r="F17" t="s">
        <v>295</v>
      </c>
    </row>
    <row r="18" spans="1:6" x14ac:dyDescent="0.15">
      <c r="B18" t="s">
        <v>289</v>
      </c>
      <c r="F18" t="s">
        <v>296</v>
      </c>
    </row>
    <row r="19" spans="1:6" x14ac:dyDescent="0.15">
      <c r="F19" t="s">
        <v>297</v>
      </c>
    </row>
    <row r="20" spans="1:6" x14ac:dyDescent="0.15">
      <c r="F20" t="s">
        <v>298</v>
      </c>
    </row>
    <row r="22" spans="1:6" x14ac:dyDescent="0.15">
      <c r="B22" t="s">
        <v>290</v>
      </c>
      <c r="E22" t="s">
        <v>293</v>
      </c>
    </row>
    <row r="23" spans="1:6" x14ac:dyDescent="0.15">
      <c r="B23" t="s">
        <v>288</v>
      </c>
      <c r="E23" t="s">
        <v>288</v>
      </c>
      <c r="F23" t="s">
        <v>295</v>
      </c>
    </row>
    <row r="24" spans="1:6" x14ac:dyDescent="0.15">
      <c r="B24" t="s">
        <v>289</v>
      </c>
      <c r="E24" t="s">
        <v>289</v>
      </c>
      <c r="F24" t="s">
        <v>296</v>
      </c>
    </row>
    <row r="25" spans="1:6" x14ac:dyDescent="0.15">
      <c r="B25" t="s">
        <v>291</v>
      </c>
      <c r="E25" t="s">
        <v>294</v>
      </c>
    </row>
    <row r="26" spans="1:6" x14ac:dyDescent="0.15">
      <c r="B26" t="s">
        <v>288</v>
      </c>
      <c r="E26" t="s">
        <v>288</v>
      </c>
    </row>
    <row r="27" spans="1:6" x14ac:dyDescent="0.15">
      <c r="B27" t="s">
        <v>289</v>
      </c>
      <c r="E27" t="s">
        <v>289</v>
      </c>
    </row>
    <row r="29" spans="1:6" s="1" customFormat="1" x14ac:dyDescent="0.15">
      <c r="A29" s="78">
        <v>43331</v>
      </c>
    </row>
    <row r="30" spans="1:6" x14ac:dyDescent="0.15">
      <c r="B30" t="s">
        <v>307</v>
      </c>
    </row>
    <row r="31" spans="1:6" x14ac:dyDescent="0.15">
      <c r="B31" t="s">
        <v>308</v>
      </c>
    </row>
    <row r="32" spans="1:6" x14ac:dyDescent="0.15">
      <c r="B32" t="s">
        <v>309</v>
      </c>
    </row>
    <row r="33" spans="2:2" x14ac:dyDescent="0.15">
      <c r="B33" t="s">
        <v>310</v>
      </c>
    </row>
    <row r="34" spans="2:2" x14ac:dyDescent="0.15">
      <c r="B34" t="s">
        <v>311</v>
      </c>
    </row>
    <row r="35" spans="2:2" x14ac:dyDescent="0.15">
      <c r="B35" t="s">
        <v>312</v>
      </c>
    </row>
    <row r="36" spans="2:2" x14ac:dyDescent="0.15">
      <c r="B36" t="s">
        <v>309</v>
      </c>
    </row>
    <row r="37" spans="2:2" x14ac:dyDescent="0.15">
      <c r="B37" t="s">
        <v>313</v>
      </c>
    </row>
    <row r="39" spans="2:2" x14ac:dyDescent="0.15">
      <c r="B39" t="s">
        <v>314</v>
      </c>
    </row>
    <row r="40" spans="2:2" x14ac:dyDescent="0.15">
      <c r="B40" t="s">
        <v>315</v>
      </c>
    </row>
    <row r="41" spans="2:2" x14ac:dyDescent="0.15">
      <c r="B41" t="s">
        <v>316</v>
      </c>
    </row>
    <row r="42" spans="2:2" x14ac:dyDescent="0.15">
      <c r="B42" t="s">
        <v>317</v>
      </c>
    </row>
    <row r="43" spans="2:2" x14ac:dyDescent="0.15">
      <c r="B43" t="s">
        <v>318</v>
      </c>
    </row>
    <row r="44" spans="2:2" x14ac:dyDescent="0.15">
      <c r="B44" t="s">
        <v>316</v>
      </c>
    </row>
    <row r="45" spans="2:2" x14ac:dyDescent="0.15">
      <c r="B45" t="s">
        <v>317</v>
      </c>
    </row>
    <row r="46" spans="2:2" x14ac:dyDescent="0.15">
      <c r="B46" t="s">
        <v>319</v>
      </c>
    </row>
    <row r="47" spans="2:2" x14ac:dyDescent="0.15">
      <c r="B47" t="s">
        <v>316</v>
      </c>
    </row>
    <row r="48" spans="2:2" x14ac:dyDescent="0.15">
      <c r="B48" t="s">
        <v>317</v>
      </c>
    </row>
    <row r="51" spans="2:2" x14ac:dyDescent="0.15">
      <c r="B51" t="s">
        <v>320</v>
      </c>
    </row>
    <row r="53" spans="2:2" x14ac:dyDescent="0.15">
      <c r="B53" t="s">
        <v>321</v>
      </c>
    </row>
    <row r="54" spans="2:2" x14ac:dyDescent="0.15">
      <c r="B54" t="s">
        <v>322</v>
      </c>
    </row>
    <row r="55" spans="2:2" x14ac:dyDescent="0.15">
      <c r="B55" t="s">
        <v>323</v>
      </c>
    </row>
    <row r="56" spans="2:2" x14ac:dyDescent="0.15">
      <c r="B56" t="s">
        <v>324</v>
      </c>
    </row>
    <row r="58" spans="2:2" x14ac:dyDescent="0.15">
      <c r="B58" t="s">
        <v>325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x14ac:dyDescent="0.15"/>
  <sheetData>
    <row r="2" spans="1:1" x14ac:dyDescent="0.15">
      <c r="A2" t="s">
        <v>327</v>
      </c>
    </row>
    <row r="3" spans="1:1" x14ac:dyDescent="0.15">
      <c r="A3" t="s">
        <v>328</v>
      </c>
    </row>
    <row r="4" spans="1:1" x14ac:dyDescent="0.15">
      <c r="A4" t="s">
        <v>329</v>
      </c>
    </row>
    <row r="5" spans="1:1" x14ac:dyDescent="0.15">
      <c r="A5" t="s">
        <v>364</v>
      </c>
    </row>
    <row r="6" spans="1:1" x14ac:dyDescent="0.15">
      <c r="A6" t="s">
        <v>330</v>
      </c>
    </row>
    <row r="7" spans="1:1" x14ac:dyDescent="0.15">
      <c r="A7" t="s">
        <v>331</v>
      </c>
    </row>
    <row r="8" spans="1:1" x14ac:dyDescent="0.15">
      <c r="A8" t="s">
        <v>332</v>
      </c>
    </row>
    <row r="9" spans="1:1" x14ac:dyDescent="0.15">
      <c r="A9" t="s">
        <v>333</v>
      </c>
    </row>
    <row r="10" spans="1:1" x14ac:dyDescent="0.15">
      <c r="A10" t="s">
        <v>334</v>
      </c>
    </row>
    <row r="11" spans="1:1" x14ac:dyDescent="0.15">
      <c r="A11" t="s">
        <v>335</v>
      </c>
    </row>
    <row r="12" spans="1:1" x14ac:dyDescent="0.15">
      <c r="A12" t="s">
        <v>336</v>
      </c>
    </row>
    <row r="13" spans="1:1" x14ac:dyDescent="0.15">
      <c r="A13" t="s">
        <v>337</v>
      </c>
    </row>
    <row r="14" spans="1:1" x14ac:dyDescent="0.15">
      <c r="A14" t="s">
        <v>338</v>
      </c>
    </row>
    <row r="15" spans="1:1" x14ac:dyDescent="0.15">
      <c r="A15" t="s">
        <v>339</v>
      </c>
    </row>
    <row r="16" spans="1:1" x14ac:dyDescent="0.15">
      <c r="A16" t="s">
        <v>340</v>
      </c>
    </row>
    <row r="17" spans="1:1" x14ac:dyDescent="0.15">
      <c r="A17" t="s">
        <v>341</v>
      </c>
    </row>
    <row r="18" spans="1:1" x14ac:dyDescent="0.15">
      <c r="A18" t="s">
        <v>342</v>
      </c>
    </row>
    <row r="19" spans="1:1" x14ac:dyDescent="0.15">
      <c r="A19" t="s">
        <v>343</v>
      </c>
    </row>
    <row r="21" spans="1:1" x14ac:dyDescent="0.15">
      <c r="A21" t="s">
        <v>344</v>
      </c>
    </row>
    <row r="22" spans="1:1" x14ac:dyDescent="0.15">
      <c r="A22" t="s">
        <v>345</v>
      </c>
    </row>
    <row r="23" spans="1:1" x14ac:dyDescent="0.15">
      <c r="A23" t="s">
        <v>346</v>
      </c>
    </row>
    <row r="24" spans="1:1" x14ac:dyDescent="0.15">
      <c r="A24" t="s">
        <v>347</v>
      </c>
    </row>
    <row r="25" spans="1:1" x14ac:dyDescent="0.15">
      <c r="A25" t="s">
        <v>348</v>
      </c>
    </row>
    <row r="26" spans="1:1" x14ac:dyDescent="0.15">
      <c r="A26" t="s">
        <v>330</v>
      </c>
    </row>
    <row r="27" spans="1:1" x14ac:dyDescent="0.15">
      <c r="A27" t="s">
        <v>349</v>
      </c>
    </row>
    <row r="28" spans="1:1" x14ac:dyDescent="0.15">
      <c r="A28" t="s">
        <v>350</v>
      </c>
    </row>
    <row r="29" spans="1:1" x14ac:dyDescent="0.15">
      <c r="A29" t="s">
        <v>351</v>
      </c>
    </row>
    <row r="30" spans="1:1" x14ac:dyDescent="0.15">
      <c r="A30" t="s">
        <v>352</v>
      </c>
    </row>
    <row r="31" spans="1:1" x14ac:dyDescent="0.15">
      <c r="A31" t="s">
        <v>353</v>
      </c>
    </row>
    <row r="32" spans="1:1" x14ac:dyDescent="0.15">
      <c r="A32" t="s">
        <v>354</v>
      </c>
    </row>
    <row r="33" spans="1:1" x14ac:dyDescent="0.15">
      <c r="A33" t="s">
        <v>355</v>
      </c>
    </row>
    <row r="34" spans="1:1" x14ac:dyDescent="0.15">
      <c r="A34" t="s">
        <v>356</v>
      </c>
    </row>
    <row r="35" spans="1:1" x14ac:dyDescent="0.15">
      <c r="A35" t="s">
        <v>357</v>
      </c>
    </row>
    <row r="36" spans="1:1" x14ac:dyDescent="0.15">
      <c r="A36" t="s">
        <v>358</v>
      </c>
    </row>
    <row r="37" spans="1:1" x14ac:dyDescent="0.15">
      <c r="A37" t="s">
        <v>331</v>
      </c>
    </row>
    <row r="38" spans="1:1" x14ac:dyDescent="0.15">
      <c r="A38" t="s">
        <v>359</v>
      </c>
    </row>
    <row r="39" spans="1:1" x14ac:dyDescent="0.15">
      <c r="A39" t="s">
        <v>360</v>
      </c>
    </row>
    <row r="40" spans="1:1" x14ac:dyDescent="0.15">
      <c r="A40" t="s">
        <v>361</v>
      </c>
    </row>
    <row r="41" spans="1:1" x14ac:dyDescent="0.15">
      <c r="A41" t="s">
        <v>362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x14ac:dyDescent="0.15"/>
  <sheetData>
    <row r="1" spans="1:1" x14ac:dyDescent="0.15">
      <c r="A1" t="s">
        <v>174</v>
      </c>
    </row>
    <row r="2" spans="1:1" x14ac:dyDescent="0.15">
      <c r="A2" t="s">
        <v>270</v>
      </c>
    </row>
    <row r="3" spans="1:1" x14ac:dyDescent="0.15">
      <c r="A3" t="s">
        <v>271</v>
      </c>
    </row>
    <row r="4" spans="1:1" x14ac:dyDescent="0.15">
      <c r="A4" t="s">
        <v>272</v>
      </c>
    </row>
    <row r="5" spans="1:1" x14ac:dyDescent="0.15">
      <c r="A5" t="s">
        <v>273</v>
      </c>
    </row>
    <row r="6" spans="1:1" x14ac:dyDescent="0.15">
      <c r="A6" t="s">
        <v>274</v>
      </c>
    </row>
    <row r="7" spans="1:1" x14ac:dyDescent="0.15">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x14ac:dyDescent="0.15"/>
  <sheetData>
    <row r="4" spans="2:2" x14ac:dyDescent="0.15">
      <c r="B4" s="51" t="s">
        <v>156</v>
      </c>
    </row>
    <row r="5" spans="2:2" x14ac:dyDescent="0.15">
      <c r="B5" s="52" t="s">
        <v>189</v>
      </c>
    </row>
    <row r="6" spans="2:2" x14ac:dyDescent="0.15">
      <c r="B6" s="52" t="s">
        <v>190</v>
      </c>
    </row>
    <row r="7" spans="2:2" x14ac:dyDescent="0.15">
      <c r="B7" s="52" t="s">
        <v>169</v>
      </c>
    </row>
    <row r="8" spans="2:2" x14ac:dyDescent="0.15">
      <c r="B8" s="52" t="s">
        <v>279</v>
      </c>
    </row>
    <row r="9" spans="2:2" x14ac:dyDescent="0.15">
      <c r="B9" s="52" t="s">
        <v>377</v>
      </c>
    </row>
    <row r="10" spans="2:2" x14ac:dyDescent="0.15">
      <c r="B10" s="52" t="s">
        <v>191</v>
      </c>
    </row>
    <row r="11" spans="2:2" x14ac:dyDescent="0.15">
      <c r="B11" s="53"/>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x14ac:dyDescent="0.15"/>
  <cols>
    <col min="1" max="1" width="24.75" customWidth="1"/>
    <col min="2" max="2" width="45.5" customWidth="1"/>
    <col min="3" max="3" width="52.375" style="16" customWidth="1"/>
    <col min="4" max="4" width="77.25" customWidth="1"/>
    <col min="5" max="5" width="36" customWidth="1"/>
    <col min="6" max="6" width="51.5" customWidth="1"/>
  </cols>
  <sheetData>
    <row r="1" spans="1:6" x14ac:dyDescent="0.15">
      <c r="D1" t="s">
        <v>31</v>
      </c>
      <c r="F1" t="s">
        <v>31</v>
      </c>
    </row>
    <row r="2" spans="1:6" x14ac:dyDescent="0.15">
      <c r="A2" t="s">
        <v>32</v>
      </c>
    </row>
    <row r="3" spans="1:6" x14ac:dyDescent="0.15">
      <c r="B3" t="s">
        <v>33</v>
      </c>
    </row>
    <row r="5" spans="1:6" x14ac:dyDescent="0.15">
      <c r="B5" t="s">
        <v>34</v>
      </c>
    </row>
    <row r="6" spans="1:6" x14ac:dyDescent="0.15">
      <c r="B6" s="6" t="s">
        <v>35</v>
      </c>
    </row>
    <row r="7" spans="1:6" x14ac:dyDescent="0.15">
      <c r="B7" s="6" t="s">
        <v>36</v>
      </c>
    </row>
    <row r="8" spans="1:6" x14ac:dyDescent="0.15">
      <c r="B8" t="s">
        <v>37</v>
      </c>
    </row>
    <row r="10" spans="1:6" x14ac:dyDescent="0.15">
      <c r="B10" t="s">
        <v>38</v>
      </c>
    </row>
    <row r="13" spans="1:6" x14ac:dyDescent="0.15">
      <c r="D13" t="s">
        <v>39</v>
      </c>
    </row>
    <row r="14" spans="1:6" x14ac:dyDescent="0.15">
      <c r="D14" t="s">
        <v>40</v>
      </c>
    </row>
    <row r="15" spans="1:6" x14ac:dyDescent="0.15">
      <c r="D15" t="s">
        <v>41</v>
      </c>
    </row>
    <row r="16" spans="1:6" x14ac:dyDescent="0.15">
      <c r="D16" t="s">
        <v>42</v>
      </c>
    </row>
    <row r="17" spans="1:6" x14ac:dyDescent="0.15">
      <c r="B17" s="6" t="s">
        <v>43</v>
      </c>
      <c r="C17" s="17" t="s">
        <v>44</v>
      </c>
    </row>
    <row r="18" spans="1:6" x14ac:dyDescent="0.15">
      <c r="A18" t="s">
        <v>45</v>
      </c>
      <c r="B18" s="18" t="s">
        <v>46</v>
      </c>
      <c r="C18" s="19" t="s">
        <v>47</v>
      </c>
      <c r="D18" t="s">
        <v>48</v>
      </c>
    </row>
    <row r="19" spans="1:6" ht="165" customHeight="1" x14ac:dyDescent="0.15">
      <c r="A19" t="s">
        <v>49</v>
      </c>
      <c r="B19" s="18" t="s">
        <v>50</v>
      </c>
      <c r="C19" s="19" t="s">
        <v>51</v>
      </c>
      <c r="D19" s="16" t="s">
        <v>121</v>
      </c>
      <c r="E19" t="s">
        <v>52</v>
      </c>
      <c r="F19" s="16"/>
    </row>
    <row r="20" spans="1:6" ht="40.5" customHeight="1" x14ac:dyDescent="0.15">
      <c r="B20" s="18" t="s">
        <v>53</v>
      </c>
      <c r="C20" s="19" t="s">
        <v>54</v>
      </c>
      <c r="D20" s="16" t="s">
        <v>55</v>
      </c>
      <c r="E20" t="s">
        <v>52</v>
      </c>
      <c r="F20" s="16"/>
    </row>
    <row r="21" spans="1:6" x14ac:dyDescent="0.15">
      <c r="B21" s="18" t="s">
        <v>56</v>
      </c>
      <c r="C21" s="19"/>
      <c r="D21" t="s">
        <v>57</v>
      </c>
      <c r="E21" t="s">
        <v>52</v>
      </c>
    </row>
    <row r="22" spans="1:6" x14ac:dyDescent="0.15">
      <c r="B22" s="18" t="s">
        <v>58</v>
      </c>
      <c r="C22" s="19"/>
      <c r="D22" t="s">
        <v>57</v>
      </c>
      <c r="E22" t="s">
        <v>52</v>
      </c>
    </row>
    <row r="23" spans="1:6" x14ac:dyDescent="0.15">
      <c r="B23" s="18" t="s">
        <v>59</v>
      </c>
      <c r="C23" s="19" t="s">
        <v>60</v>
      </c>
      <c r="D23" t="s">
        <v>61</v>
      </c>
      <c r="E23" t="s">
        <v>52</v>
      </c>
    </row>
    <row r="24" spans="1:6" ht="54" x14ac:dyDescent="0.15">
      <c r="B24" s="18" t="s">
        <v>62</v>
      </c>
      <c r="C24" s="19" t="s">
        <v>63</v>
      </c>
      <c r="D24" s="16" t="s">
        <v>122</v>
      </c>
      <c r="E24" t="s">
        <v>52</v>
      </c>
      <c r="F24" s="16"/>
    </row>
    <row r="25" spans="1:6" x14ac:dyDescent="0.15">
      <c r="B25" s="18" t="s">
        <v>65</v>
      </c>
      <c r="C25" s="19"/>
      <c r="D25" t="s">
        <v>66</v>
      </c>
      <c r="E25" t="s">
        <v>67</v>
      </c>
    </row>
    <row r="26" spans="1:6" ht="40.5" x14ac:dyDescent="0.15">
      <c r="B26" s="18" t="s">
        <v>68</v>
      </c>
      <c r="C26" s="19" t="s">
        <v>69</v>
      </c>
      <c r="D26" s="16" t="s">
        <v>64</v>
      </c>
      <c r="E26" t="s">
        <v>52</v>
      </c>
      <c r="F26" s="16"/>
    </row>
    <row r="27" spans="1:6" x14ac:dyDescent="0.15">
      <c r="B27" s="18" t="s">
        <v>70</v>
      </c>
      <c r="C27" s="19"/>
      <c r="D27" t="s">
        <v>57</v>
      </c>
      <c r="E27" t="s">
        <v>52</v>
      </c>
    </row>
    <row r="28" spans="1:6" x14ac:dyDescent="0.15">
      <c r="B28" s="18" t="s">
        <v>71</v>
      </c>
      <c r="C28" s="19"/>
      <c r="E28" s="20" t="s">
        <v>72</v>
      </c>
    </row>
    <row r="29" spans="1:6" x14ac:dyDescent="0.15">
      <c r="B29" s="21" t="s">
        <v>73</v>
      </c>
      <c r="C29" s="19"/>
      <c r="D29" t="s">
        <v>57</v>
      </c>
      <c r="E29" t="s">
        <v>52</v>
      </c>
    </row>
    <row r="30" spans="1:6" x14ac:dyDescent="0.15">
      <c r="B30" s="21" t="s">
        <v>74</v>
      </c>
      <c r="C30" s="19" t="s">
        <v>75</v>
      </c>
      <c r="D30" s="16" t="s">
        <v>57</v>
      </c>
      <c r="E30" t="s">
        <v>52</v>
      </c>
      <c r="F30" s="16"/>
    </row>
    <row r="31" spans="1:6" x14ac:dyDescent="0.15">
      <c r="B31" s="21" t="s">
        <v>76</v>
      </c>
      <c r="C31" s="19"/>
      <c r="D31" t="s">
        <v>48</v>
      </c>
      <c r="E31" t="s">
        <v>77</v>
      </c>
    </row>
    <row r="32" spans="1:6" x14ac:dyDescent="0.15">
      <c r="B32" s="22"/>
    </row>
    <row r="33" spans="1:2" x14ac:dyDescent="0.15">
      <c r="B33" s="6"/>
    </row>
    <row r="34" spans="1:2" x14ac:dyDescent="0.15">
      <c r="B34" s="6"/>
    </row>
    <row r="35" spans="1:2" x14ac:dyDescent="0.15">
      <c r="A35" s="6" t="s">
        <v>44</v>
      </c>
    </row>
    <row r="36" spans="1:2" x14ac:dyDescent="0.15">
      <c r="A36" s="6" t="s">
        <v>75</v>
      </c>
      <c r="B36" t="s">
        <v>78</v>
      </c>
    </row>
    <row r="37" spans="1:2" s="16" customFormat="1" x14ac:dyDescent="0.15">
      <c r="A37" s="6" t="s">
        <v>79</v>
      </c>
      <c r="B37" t="s">
        <v>80</v>
      </c>
    </row>
    <row r="38" spans="1:2" s="16" customFormat="1" x14ac:dyDescent="0.15">
      <c r="A38" s="6" t="s">
        <v>81</v>
      </c>
      <c r="B38" t="s">
        <v>82</v>
      </c>
    </row>
    <row r="39" spans="1:2" s="16" customFormat="1" x14ac:dyDescent="0.15">
      <c r="A39" s="6" t="s">
        <v>83</v>
      </c>
      <c r="B39" t="s">
        <v>84</v>
      </c>
    </row>
    <row r="40" spans="1:2" s="16" customFormat="1" x14ac:dyDescent="0.15">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2018-10-20T14:09:57Z</dcterms:modified>
</cp:coreProperties>
</file>