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ko\Downloads\PIS\PIS - Slavko Ramljak\DZ 1.2\"/>
    </mc:Choice>
  </mc:AlternateContent>
  <xr:revisionPtr revIDLastSave="0" documentId="13_ncr:1_{BE865B69-274C-4AD0-8899-DDD1C652E8D7}" xr6:coauthVersionLast="47" xr6:coauthVersionMax="47" xr10:uidLastSave="{00000000-0000-0000-0000-000000000000}"/>
  <bookViews>
    <workbookView xWindow="-120" yWindow="-120" windowWidth="29040" windowHeight="15840" activeTab="1" xr2:uid="{6FE969EA-BFD5-417C-8044-0682C30D79B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  <c r="B25" i="2"/>
  <c r="B20" i="2"/>
  <c r="B32" i="2"/>
  <c r="B27" i="2"/>
  <c r="B22" i="2"/>
  <c r="D33" i="1"/>
  <c r="D7" i="2"/>
  <c r="D6" i="2"/>
  <c r="D5" i="2"/>
  <c r="D11" i="1"/>
  <c r="D31" i="1"/>
  <c r="D23" i="1"/>
  <c r="D17" i="1"/>
  <c r="D30" i="1"/>
  <c r="D29" i="1"/>
  <c r="D28" i="1"/>
  <c r="D27" i="1"/>
  <c r="D16" i="1"/>
  <c r="D15" i="1"/>
  <c r="D10" i="1"/>
  <c r="D9" i="1"/>
  <c r="D8" i="1"/>
  <c r="D7" i="1"/>
  <c r="D6" i="1"/>
  <c r="D8" i="2" l="1"/>
  <c r="D15" i="2" s="1"/>
  <c r="B26" i="2" s="1"/>
  <c r="B28" i="2" s="1"/>
  <c r="B31" i="2" l="1"/>
  <c r="B33" i="2" s="1"/>
  <c r="B21" i="2"/>
  <c r="B23" i="2" s="1"/>
</calcChain>
</file>

<file path=xl/sharedStrings.xml><?xml version="1.0" encoding="utf-8"?>
<sst xmlns="http://schemas.openxmlformats.org/spreadsheetml/2006/main" count="58" uniqueCount="47">
  <si>
    <t>Količina</t>
  </si>
  <si>
    <t>Analitičar sustava</t>
  </si>
  <si>
    <t>Backend programer</t>
  </si>
  <si>
    <t>Frontend programer</t>
  </si>
  <si>
    <t xml:space="preserve">Pisac dokumentacije </t>
  </si>
  <si>
    <t>Količina u satima</t>
  </si>
  <si>
    <t>Cijena po satu</t>
  </si>
  <si>
    <t>Ukupna cijena</t>
  </si>
  <si>
    <t>Tester</t>
  </si>
  <si>
    <t>Ljudski rad</t>
  </si>
  <si>
    <t>Edukacija</t>
  </si>
  <si>
    <t>Za programere</t>
  </si>
  <si>
    <t>Za korisnike</t>
  </si>
  <si>
    <t>Količina po satu</t>
  </si>
  <si>
    <t>Materijali</t>
  </si>
  <si>
    <t>Vrsta</t>
  </si>
  <si>
    <t>Potrošni materijali</t>
  </si>
  <si>
    <t>Literatura</t>
  </si>
  <si>
    <t>Oprema</t>
  </si>
  <si>
    <t>Licence MS office</t>
  </si>
  <si>
    <t>Windows licence</t>
  </si>
  <si>
    <t>Web server</t>
  </si>
  <si>
    <t>Održavanje opreme</t>
  </si>
  <si>
    <t>Cijena po komadu</t>
  </si>
  <si>
    <t xml:space="preserve">                                                 UKUPNA CIJENA RAZVOJA </t>
  </si>
  <si>
    <t>Ljudski troškovi</t>
  </si>
  <si>
    <t>Programer</t>
  </si>
  <si>
    <t>Server admin</t>
  </si>
  <si>
    <t>Korisnička služba</t>
  </si>
  <si>
    <t>Godišnji troškovi</t>
  </si>
  <si>
    <t>Godišnji troškovi održavanja (Godina 260 radnih dana)</t>
  </si>
  <si>
    <t xml:space="preserve">                               Ukupna cijena godišnjeg održavanja</t>
  </si>
  <si>
    <t>Oćekivana dobit projekta na godinšnjoj razini</t>
  </si>
  <si>
    <t>Cijena razvoja</t>
  </si>
  <si>
    <t>1. godina održavanja</t>
  </si>
  <si>
    <t>2. godina održavanja</t>
  </si>
  <si>
    <t>3. godina održavanja</t>
  </si>
  <si>
    <t>Cijena jednog sata</t>
  </si>
  <si>
    <t>Količina sati u godini</t>
  </si>
  <si>
    <t>Godišnji troškovi servera</t>
  </si>
  <si>
    <t>Konačni rashod nakon 1. godine</t>
  </si>
  <si>
    <t>Konačni rashod nakon 2. godine</t>
  </si>
  <si>
    <t>Konačni rashod nakon 3. godine</t>
  </si>
  <si>
    <t xml:space="preserve">Troškovi razvoja za alternativu samostalnog razvoja aplikacije </t>
  </si>
  <si>
    <t>Dobit nakon 1. godine</t>
  </si>
  <si>
    <t>Dobit nakon 2. godine</t>
  </si>
  <si>
    <t>Dobit nakon 3. godine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</si>
</sst>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BAM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9" applyNumberFormat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1" fillId="0" borderId="0" xfId="0" applyFont="1"/>
    <xf numFmtId="0" fontId="0" fillId="0" borderId="13" xfId="0" applyBorder="1"/>
    <xf numFmtId="0" fontId="0" fillId="0" borderId="17" xfId="0" applyBorder="1"/>
    <xf numFmtId="3" fontId="0" fillId="0" borderId="0" xfId="0" applyNumberFormat="1"/>
    <xf numFmtId="3" fontId="0" fillId="0" borderId="5" xfId="0" applyNumberFormat="1" applyBorder="1"/>
    <xf numFmtId="0" fontId="3" fillId="3" borderId="15" xfId="2" applyBorder="1"/>
    <xf numFmtId="0" fontId="2" fillId="2" borderId="15" xfId="1" applyBorder="1"/>
    <xf numFmtId="164" fontId="0" fillId="0" borderId="7" xfId="0" applyNumberFormat="1" applyBorder="1"/>
    <xf numFmtId="164" fontId="0" fillId="0" borderId="10" xfId="0" applyNumberFormat="1" applyBorder="1"/>
    <xf numFmtId="164" fontId="4" fillId="4" borderId="19" xfId="3" applyNumberFormat="1"/>
    <xf numFmtId="164" fontId="0" fillId="0" borderId="2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164" fontId="3" fillId="3" borderId="16" xfId="2" applyNumberFormat="1" applyBorder="1"/>
    <xf numFmtId="164" fontId="2" fillId="2" borderId="16" xfId="1" applyNumberFormat="1" applyBorder="1"/>
    <xf numFmtId="0" fontId="0" fillId="0" borderId="2" xfId="0" applyBorder="1" applyAlignment="1">
      <alignment horizontal="right"/>
    </xf>
    <xf numFmtId="0" fontId="0" fillId="0" borderId="9" xfId="0" applyBorder="1" applyAlignment="1">
      <alignment horizontal="right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36FB-BF8B-4B80-9BB5-F72B878DD9AD}">
  <dimension ref="A1:D33"/>
  <sheetViews>
    <sheetView workbookViewId="0">
      <selection activeCell="B37" sqref="B37:B38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" bestFit="1" customWidth="1"/>
    <col min="4" max="4" width="13.5703125" bestFit="1" customWidth="1"/>
  </cols>
  <sheetData>
    <row r="1" spans="1:4" x14ac:dyDescent="0.25">
      <c r="A1" s="11" t="s">
        <v>43</v>
      </c>
    </row>
    <row r="2" spans="1:4" x14ac:dyDescent="0.25">
      <c r="A2" s="11"/>
    </row>
    <row r="4" spans="1:4" ht="15.75" thickBot="1" x14ac:dyDescent="0.3">
      <c r="A4" t="s">
        <v>9</v>
      </c>
    </row>
    <row r="5" spans="1:4" x14ac:dyDescent="0.25">
      <c r="A5" s="2" t="s">
        <v>15</v>
      </c>
      <c r="B5" s="3" t="s">
        <v>5</v>
      </c>
      <c r="C5" s="3" t="s">
        <v>6</v>
      </c>
      <c r="D5" s="4" t="s">
        <v>7</v>
      </c>
    </row>
    <row r="6" spans="1:4" x14ac:dyDescent="0.25">
      <c r="A6" s="5" t="s">
        <v>1</v>
      </c>
      <c r="B6" s="28">
        <v>19</v>
      </c>
      <c r="C6" s="21">
        <v>9</v>
      </c>
      <c r="D6" s="18">
        <f>B6*C6</f>
        <v>171</v>
      </c>
    </row>
    <row r="7" spans="1:4" x14ac:dyDescent="0.25">
      <c r="A7" s="5" t="s">
        <v>2</v>
      </c>
      <c r="B7" s="28">
        <v>137</v>
      </c>
      <c r="C7" s="21">
        <v>14</v>
      </c>
      <c r="D7" s="18">
        <f>B7*C7</f>
        <v>1918</v>
      </c>
    </row>
    <row r="8" spans="1:4" x14ac:dyDescent="0.25">
      <c r="A8" s="5" t="s">
        <v>3</v>
      </c>
      <c r="B8" s="28">
        <v>136</v>
      </c>
      <c r="C8" s="21">
        <v>12</v>
      </c>
      <c r="D8" s="18">
        <f>B8*C8</f>
        <v>1632</v>
      </c>
    </row>
    <row r="9" spans="1:4" x14ac:dyDescent="0.25">
      <c r="A9" s="5" t="s">
        <v>4</v>
      </c>
      <c r="B9" s="28">
        <v>32</v>
      </c>
      <c r="C9" s="21">
        <v>9</v>
      </c>
      <c r="D9" s="18">
        <f>B9*C9</f>
        <v>288</v>
      </c>
    </row>
    <row r="10" spans="1:4" ht="15.75" thickBot="1" x14ac:dyDescent="0.3">
      <c r="A10" s="6" t="s">
        <v>8</v>
      </c>
      <c r="B10" s="29">
        <v>24</v>
      </c>
      <c r="C10" s="22">
        <v>10</v>
      </c>
      <c r="D10" s="19">
        <f>B10*C10</f>
        <v>240</v>
      </c>
    </row>
    <row r="11" spans="1:4" x14ac:dyDescent="0.25">
      <c r="D11" s="20">
        <f>SUM(D6:D10)</f>
        <v>4249</v>
      </c>
    </row>
    <row r="13" spans="1:4" ht="15.75" thickBot="1" x14ac:dyDescent="0.3">
      <c r="A13" t="s">
        <v>10</v>
      </c>
    </row>
    <row r="14" spans="1:4" x14ac:dyDescent="0.25">
      <c r="A14" s="2" t="s">
        <v>15</v>
      </c>
      <c r="B14" s="3" t="s">
        <v>5</v>
      </c>
      <c r="C14" s="3" t="s">
        <v>13</v>
      </c>
      <c r="D14" s="4" t="s">
        <v>7</v>
      </c>
    </row>
    <row r="15" spans="1:4" x14ac:dyDescent="0.25">
      <c r="A15" s="5" t="s">
        <v>11</v>
      </c>
      <c r="B15" s="1">
        <v>10</v>
      </c>
      <c r="C15" s="21">
        <v>10</v>
      </c>
      <c r="D15" s="18">
        <f>B15*C15</f>
        <v>100</v>
      </c>
    </row>
    <row r="16" spans="1:4" ht="15.75" thickBot="1" x14ac:dyDescent="0.3">
      <c r="A16" s="6" t="s">
        <v>12</v>
      </c>
      <c r="B16" s="7">
        <v>8</v>
      </c>
      <c r="C16" s="22">
        <v>10</v>
      </c>
      <c r="D16" s="19">
        <f>B16*C16</f>
        <v>80</v>
      </c>
    </row>
    <row r="17" spans="1:4" x14ac:dyDescent="0.25">
      <c r="D17" s="20">
        <f>SUM(D15:D16)</f>
        <v>180</v>
      </c>
    </row>
    <row r="19" spans="1:4" ht="15.75" thickBot="1" x14ac:dyDescent="0.3">
      <c r="A19" t="s">
        <v>14</v>
      </c>
    </row>
    <row r="20" spans="1:4" x14ac:dyDescent="0.25">
      <c r="A20" s="2" t="s">
        <v>15</v>
      </c>
      <c r="B20" s="3"/>
      <c r="C20" s="3"/>
      <c r="D20" s="4" t="s">
        <v>7</v>
      </c>
    </row>
    <row r="21" spans="1:4" x14ac:dyDescent="0.25">
      <c r="A21" s="5" t="s">
        <v>16</v>
      </c>
      <c r="B21" s="1"/>
      <c r="C21" s="1"/>
      <c r="D21" s="18">
        <v>2000</v>
      </c>
    </row>
    <row r="22" spans="1:4" ht="15.75" thickBot="1" x14ac:dyDescent="0.3">
      <c r="A22" s="6" t="s">
        <v>17</v>
      </c>
      <c r="B22" s="7"/>
      <c r="C22" s="7"/>
      <c r="D22" s="19">
        <v>300</v>
      </c>
    </row>
    <row r="23" spans="1:4" x14ac:dyDescent="0.25">
      <c r="D23" s="20">
        <f>SUM(D21:D22)</f>
        <v>2300</v>
      </c>
    </row>
    <row r="25" spans="1:4" ht="15.75" thickBot="1" x14ac:dyDescent="0.3">
      <c r="A25" t="s">
        <v>18</v>
      </c>
    </row>
    <row r="26" spans="1:4" x14ac:dyDescent="0.25">
      <c r="A26" s="2" t="s">
        <v>15</v>
      </c>
      <c r="B26" s="3" t="s">
        <v>0</v>
      </c>
      <c r="C26" s="3" t="s">
        <v>23</v>
      </c>
      <c r="D26" s="4" t="s">
        <v>7</v>
      </c>
    </row>
    <row r="27" spans="1:4" x14ac:dyDescent="0.25">
      <c r="A27" s="5" t="s">
        <v>19</v>
      </c>
      <c r="B27" s="1">
        <v>5</v>
      </c>
      <c r="C27" s="21">
        <v>200</v>
      </c>
      <c r="D27" s="18">
        <f>B27*C27</f>
        <v>1000</v>
      </c>
    </row>
    <row r="28" spans="1:4" x14ac:dyDescent="0.25">
      <c r="A28" s="5" t="s">
        <v>20</v>
      </c>
      <c r="B28" s="1">
        <v>5</v>
      </c>
      <c r="C28" s="21">
        <v>50</v>
      </c>
      <c r="D28" s="18">
        <f>B28*C28</f>
        <v>250</v>
      </c>
    </row>
    <row r="29" spans="1:4" x14ac:dyDescent="0.25">
      <c r="A29" s="5" t="s">
        <v>21</v>
      </c>
      <c r="B29" s="1">
        <v>1</v>
      </c>
      <c r="C29" s="21">
        <v>2000</v>
      </c>
      <c r="D29" s="18">
        <f>B29*C29</f>
        <v>2000</v>
      </c>
    </row>
    <row r="30" spans="1:4" ht="15.75" thickBot="1" x14ac:dyDescent="0.3">
      <c r="A30" s="6" t="s">
        <v>22</v>
      </c>
      <c r="B30" s="7">
        <v>1</v>
      </c>
      <c r="C30" s="22">
        <v>2500</v>
      </c>
      <c r="D30" s="19">
        <f>B30*C30</f>
        <v>2500</v>
      </c>
    </row>
    <row r="31" spans="1:4" x14ac:dyDescent="0.25">
      <c r="D31" s="20">
        <f>SUM(D27:D30)</f>
        <v>5750</v>
      </c>
    </row>
    <row r="32" spans="1:4" ht="15.75" thickBot="1" x14ac:dyDescent="0.3"/>
    <row r="33" spans="1:4" ht="15.75" thickBot="1" x14ac:dyDescent="0.3">
      <c r="A33" s="8" t="s">
        <v>24</v>
      </c>
      <c r="B33" s="9"/>
      <c r="C33" s="10"/>
      <c r="D33" s="20">
        <f>SUM(D11,D17,D23,D31)</f>
        <v>12479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5B99-1D89-4D4A-8A2E-49DFA394E508}">
  <dimension ref="A1:D33"/>
  <sheetViews>
    <sheetView tabSelected="1" workbookViewId="0">
      <selection activeCell="A33" sqref="A33"/>
    </sheetView>
  </sheetViews>
  <sheetFormatPr defaultRowHeight="15" x14ac:dyDescent="0.25"/>
  <cols>
    <col min="1" max="1" width="32" customWidth="1"/>
    <col min="2" max="2" width="23.28515625" customWidth="1"/>
    <col min="3" max="3" width="18.5703125" customWidth="1"/>
    <col min="4" max="4" width="18.85546875" customWidth="1"/>
    <col min="5" max="5" width="10" customWidth="1"/>
  </cols>
  <sheetData>
    <row r="1" spans="1:4" x14ac:dyDescent="0.25">
      <c r="A1" t="s">
        <v>30</v>
      </c>
    </row>
    <row r="3" spans="1:4" ht="15.75" thickBot="1" x14ac:dyDescent="0.3">
      <c r="A3" t="s">
        <v>25</v>
      </c>
    </row>
    <row r="4" spans="1:4" x14ac:dyDescent="0.25">
      <c r="A4" s="2" t="s">
        <v>15</v>
      </c>
      <c r="B4" s="3" t="s">
        <v>38</v>
      </c>
      <c r="C4" s="3" t="s">
        <v>37</v>
      </c>
      <c r="D4" s="4" t="s">
        <v>29</v>
      </c>
    </row>
    <row r="5" spans="1:4" x14ac:dyDescent="0.25">
      <c r="A5" s="5" t="s">
        <v>26</v>
      </c>
      <c r="B5" s="1">
        <v>96</v>
      </c>
      <c r="C5" s="21">
        <v>12</v>
      </c>
      <c r="D5" s="18">
        <f>B5*C5</f>
        <v>1152</v>
      </c>
    </row>
    <row r="6" spans="1:4" x14ac:dyDescent="0.25">
      <c r="A6" s="5" t="s">
        <v>27</v>
      </c>
      <c r="B6" s="1">
        <v>48</v>
      </c>
      <c r="C6" s="21">
        <v>12</v>
      </c>
      <c r="D6" s="18">
        <f>B6*C6</f>
        <v>576</v>
      </c>
    </row>
    <row r="7" spans="1:4" ht="15.75" thickBot="1" x14ac:dyDescent="0.3">
      <c r="A7" s="6" t="s">
        <v>28</v>
      </c>
      <c r="B7" s="7">
        <v>48</v>
      </c>
      <c r="C7" s="22">
        <v>10</v>
      </c>
      <c r="D7" s="19">
        <f>B7*C7</f>
        <v>480</v>
      </c>
    </row>
    <row r="8" spans="1:4" x14ac:dyDescent="0.25">
      <c r="D8" s="20">
        <f>SUM(D5:D7)</f>
        <v>2208</v>
      </c>
    </row>
    <row r="9" spans="1:4" ht="15.75" thickBot="1" x14ac:dyDescent="0.3">
      <c r="D9" s="14"/>
    </row>
    <row r="10" spans="1:4" x14ac:dyDescent="0.25">
      <c r="A10" s="2" t="s">
        <v>22</v>
      </c>
      <c r="B10" s="3"/>
      <c r="C10" s="3"/>
      <c r="D10" s="15"/>
    </row>
    <row r="11" spans="1:4" ht="15.75" thickBot="1" x14ac:dyDescent="0.3">
      <c r="A11" s="6" t="s">
        <v>39</v>
      </c>
      <c r="B11" s="7"/>
      <c r="C11" s="7"/>
      <c r="D11" s="20">
        <v>960</v>
      </c>
    </row>
    <row r="14" spans="1:4" ht="15.75" thickBot="1" x14ac:dyDescent="0.3">
      <c r="D14" s="14"/>
    </row>
    <row r="15" spans="1:4" ht="15.75" thickBot="1" x14ac:dyDescent="0.3">
      <c r="A15" s="8" t="s">
        <v>31</v>
      </c>
      <c r="B15" s="10"/>
      <c r="C15" s="10"/>
      <c r="D15" s="20">
        <f>SUM(D8,D14)</f>
        <v>2208</v>
      </c>
    </row>
    <row r="16" spans="1:4" ht="15.75" thickBot="1" x14ac:dyDescent="0.3">
      <c r="D16" s="14"/>
    </row>
    <row r="17" spans="1:4" ht="15.75" thickBot="1" x14ac:dyDescent="0.3">
      <c r="A17" s="8" t="s">
        <v>32</v>
      </c>
      <c r="B17" s="10"/>
      <c r="C17" s="10"/>
      <c r="D17" s="23">
        <v>12000</v>
      </c>
    </row>
    <row r="19" spans="1:4" ht="15.75" thickBot="1" x14ac:dyDescent="0.3"/>
    <row r="20" spans="1:4" x14ac:dyDescent="0.25">
      <c r="A20" s="12" t="s">
        <v>33</v>
      </c>
      <c r="B20" s="24">
        <f>Sheet1!D33</f>
        <v>12479</v>
      </c>
    </row>
    <row r="21" spans="1:4" x14ac:dyDescent="0.25">
      <c r="A21" s="13" t="s">
        <v>34</v>
      </c>
      <c r="B21" s="25">
        <f>D15</f>
        <v>2208</v>
      </c>
    </row>
    <row r="22" spans="1:4" x14ac:dyDescent="0.25">
      <c r="A22" s="13" t="s">
        <v>44</v>
      </c>
      <c r="B22" s="25">
        <f>D17</f>
        <v>12000</v>
      </c>
    </row>
    <row r="23" spans="1:4" ht="15.75" thickBot="1" x14ac:dyDescent="0.3">
      <c r="A23" s="16" t="s">
        <v>40</v>
      </c>
      <c r="B23" s="26">
        <f>SUM(B22-B20-B21)</f>
        <v>-2687</v>
      </c>
    </row>
    <row r="24" spans="1:4" ht="15.75" thickBot="1" x14ac:dyDescent="0.3">
      <c r="B24" s="14"/>
    </row>
    <row r="25" spans="1:4" x14ac:dyDescent="0.25">
      <c r="A25" s="12" t="s">
        <v>33</v>
      </c>
      <c r="B25" s="24">
        <f>Sheet1!D33</f>
        <v>12479</v>
      </c>
    </row>
    <row r="26" spans="1:4" x14ac:dyDescent="0.25">
      <c r="A26" s="13" t="s">
        <v>35</v>
      </c>
      <c r="B26" s="25">
        <f>D15*2</f>
        <v>4416</v>
      </c>
    </row>
    <row r="27" spans="1:4" x14ac:dyDescent="0.25">
      <c r="A27" s="13" t="s">
        <v>45</v>
      </c>
      <c r="B27" s="25">
        <f>D17*2</f>
        <v>24000</v>
      </c>
    </row>
    <row r="28" spans="1:4" ht="15.75" thickBot="1" x14ac:dyDescent="0.3">
      <c r="A28" s="17" t="s">
        <v>41</v>
      </c>
      <c r="B28" s="27">
        <f>SUM(B27-B25-B26)</f>
        <v>7105</v>
      </c>
    </row>
    <row r="29" spans="1:4" ht="15.75" thickBot="1" x14ac:dyDescent="0.3">
      <c r="B29" s="14"/>
    </row>
    <row r="30" spans="1:4" x14ac:dyDescent="0.25">
      <c r="A30" s="12" t="s">
        <v>33</v>
      </c>
      <c r="B30" s="24">
        <f>Sheet1!D33</f>
        <v>12479</v>
      </c>
    </row>
    <row r="31" spans="1:4" x14ac:dyDescent="0.25">
      <c r="A31" s="13" t="s">
        <v>36</v>
      </c>
      <c r="B31" s="25">
        <f>D15*3</f>
        <v>6624</v>
      </c>
    </row>
    <row r="32" spans="1:4" x14ac:dyDescent="0.25">
      <c r="A32" s="13" t="s">
        <v>46</v>
      </c>
      <c r="B32" s="25">
        <f>D17*3</f>
        <v>36000</v>
      </c>
    </row>
    <row r="33" spans="1:2" ht="15.75" thickBot="1" x14ac:dyDescent="0.3">
      <c r="A33" s="17" t="s">
        <v>42</v>
      </c>
      <c r="B33" s="27">
        <f>SUM(B32-B30-B31)</f>
        <v>16897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Slavko</dc:creator>
  <cp:lastModifiedBy>NameHere LastHere</cp:lastModifiedBy>
  <dcterms:created xsi:type="dcterms:W3CDTF">2023-05-26T12:45:31Z</dcterms:created>
  <dcterms:modified xsi:type="dcterms:W3CDTF">2024-09-07T15:28:27Z</dcterms:modified>
</cp:coreProperties>
</file>