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ownloads\New folder (2)\"/>
    </mc:Choice>
  </mc:AlternateContent>
  <xr:revisionPtr revIDLastSave="0" documentId="13_ncr:1_{D481C5AD-2E29-486B-9CC0-661F3E08C2C3}" xr6:coauthVersionLast="47" xr6:coauthVersionMax="47" xr10:uidLastSave="{00000000-0000-0000-0000-000000000000}"/>
  <bookViews>
    <workbookView xWindow="-108" yWindow="-108" windowWidth="23256" windowHeight="12576" tabRatio="800" xr2:uid="{00000000-000D-0000-FFFF-FFFF00000000}"/>
  </bookViews>
  <sheets>
    <sheet name="Skedulimi Mujor" sheetId="17" r:id="rId1"/>
    <sheet name="Skedulimi Ditor" sheetId="18" r:id="rId2"/>
    <sheet name="Ndertim Website" sheetId="9" r:id="rId3"/>
    <sheet name="Analiza e Reach" sheetId="20" r:id="rId4"/>
    <sheet name="Ads Results" sheetId="15" r:id="rId5"/>
    <sheet name="Product Marketing Budget" sheetId="4" r:id="rId6"/>
  </sheets>
  <externalReferences>
    <externalReference r:id="rId7"/>
  </externalReferences>
  <definedNames>
    <definedName name="accountOptions">[1]Accounts!$A$3:$A$92</definedName>
    <definedName name="campaignOptions">[1]Campaigns!$A$1:$A$21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1" i="4" l="1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O3" i="20"/>
  <c r="O4" i="20"/>
  <c r="O5" i="20"/>
  <c r="O6" i="20"/>
  <c r="O7" i="20"/>
  <c r="O8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 s="1"/>
  <c r="I4" i="18"/>
  <c r="I5" i="18"/>
  <c r="I6" i="18"/>
  <c r="I7" i="18"/>
  <c r="I9" i="18"/>
  <c r="I10" i="18"/>
  <c r="I11" i="18"/>
  <c r="I12" i="18"/>
  <c r="I14" i="18"/>
  <c r="I15" i="18"/>
  <c r="I16" i="18"/>
  <c r="I17" i="18"/>
  <c r="I18" i="18"/>
  <c r="I19" i="18"/>
  <c r="I20" i="18"/>
  <c r="I21" i="18"/>
  <c r="I22" i="18"/>
  <c r="I24" i="18"/>
  <c r="I25" i="18"/>
  <c r="I26" i="18"/>
  <c r="I27" i="18"/>
  <c r="I28" i="18"/>
  <c r="I29" i="18"/>
  <c r="I30" i="18"/>
  <c r="I31" i="18"/>
  <c r="I32" i="18"/>
  <c r="I34" i="18"/>
  <c r="I35" i="18"/>
  <c r="I36" i="18"/>
  <c r="I37" i="18"/>
  <c r="G3" i="15"/>
  <c r="H3" i="15"/>
  <c r="I3" i="15"/>
  <c r="J3" i="15"/>
  <c r="K3" i="15"/>
  <c r="L3" i="15"/>
  <c r="G4" i="15"/>
  <c r="H4" i="15"/>
  <c r="I4" i="15"/>
  <c r="J4" i="15"/>
  <c r="K4" i="15"/>
  <c r="L4" i="15"/>
  <c r="G5" i="15"/>
  <c r="H5" i="15"/>
  <c r="I5" i="15"/>
  <c r="J5" i="15"/>
  <c r="K5" i="15"/>
  <c r="L5" i="15"/>
  <c r="G8" i="15"/>
  <c r="H8" i="15"/>
  <c r="I8" i="15"/>
  <c r="J8" i="15"/>
  <c r="K8" i="15"/>
  <c r="L8" i="15"/>
  <c r="G9" i="15"/>
  <c r="H9" i="15"/>
  <c r="I9" i="15"/>
  <c r="J9" i="15"/>
  <c r="K9" i="15"/>
  <c r="L9" i="15"/>
  <c r="G10" i="15"/>
  <c r="H10" i="15"/>
  <c r="I10" i="15"/>
  <c r="J10" i="15"/>
  <c r="K10" i="15"/>
  <c r="L10" i="15"/>
  <c r="G13" i="15"/>
  <c r="H13" i="15"/>
  <c r="I13" i="15"/>
  <c r="J13" i="15"/>
  <c r="K13" i="15"/>
  <c r="L13" i="15"/>
  <c r="G14" i="15"/>
  <c r="H14" i="15"/>
  <c r="I14" i="15"/>
  <c r="J14" i="15"/>
  <c r="K14" i="15"/>
  <c r="L14" i="15"/>
  <c r="G15" i="15"/>
  <c r="H15" i="15"/>
  <c r="I15" i="15"/>
  <c r="J15" i="15"/>
  <c r="K15" i="15"/>
  <c r="L15" i="15"/>
  <c r="G18" i="15"/>
  <c r="H18" i="15"/>
  <c r="I18" i="15"/>
  <c r="J18" i="15"/>
  <c r="K18" i="15"/>
  <c r="L18" i="15"/>
  <c r="G19" i="15"/>
  <c r="H19" i="15"/>
  <c r="I19" i="15"/>
  <c r="J19" i="15"/>
  <c r="K19" i="15"/>
  <c r="L19" i="15"/>
  <c r="G20" i="15"/>
  <c r="H20" i="15"/>
  <c r="I20" i="15"/>
  <c r="J20" i="15"/>
  <c r="K20" i="15"/>
  <c r="L20" i="15"/>
  <c r="G23" i="15"/>
  <c r="H23" i="15"/>
  <c r="I23" i="15"/>
  <c r="J23" i="15"/>
  <c r="K23" i="15"/>
  <c r="L23" i="15"/>
  <c r="G24" i="15"/>
  <c r="H24" i="15"/>
  <c r="I24" i="15"/>
  <c r="J24" i="15"/>
  <c r="K24" i="15"/>
  <c r="L24" i="15"/>
  <c r="G25" i="15"/>
  <c r="H25" i="15"/>
  <c r="I25" i="15"/>
  <c r="J25" i="15"/>
  <c r="K25" i="15"/>
  <c r="L25" i="15"/>
  <c r="E4" i="9" l="1"/>
  <c r="E5" i="9"/>
  <c r="E7" i="9"/>
  <c r="E8" i="9"/>
  <c r="E9" i="9"/>
  <c r="E10" i="9"/>
  <c r="E12" i="9"/>
  <c r="E13" i="9"/>
  <c r="E14" i="9"/>
  <c r="E15" i="9"/>
  <c r="E16" i="9"/>
  <c r="E17" i="9"/>
  <c r="E18" i="9"/>
  <c r="E19" i="9"/>
  <c r="E21" i="9"/>
  <c r="E23" i="9"/>
  <c r="E24" i="9"/>
  <c r="C25" i="9"/>
  <c r="D25" i="9"/>
  <c r="C30" i="9"/>
  <c r="D30" i="9"/>
  <c r="E30" i="9" s="1"/>
  <c r="C31" i="9"/>
  <c r="D31" i="9"/>
  <c r="C32" i="9"/>
  <c r="D32" i="9"/>
  <c r="C33" i="9"/>
  <c r="D33" i="9"/>
  <c r="C34" i="9"/>
  <c r="D34" i="9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E33" i="9" l="1"/>
  <c r="E31" i="9"/>
  <c r="E34" i="9"/>
  <c r="E25" i="9"/>
  <c r="C35" i="9"/>
  <c r="E32" i="9"/>
  <c r="D35" i="9"/>
  <c r="D29" i="4" l="1"/>
  <c r="D27" i="4"/>
  <c r="D28" i="4"/>
  <c r="E35" i="9"/>
  <c r="D26" i="4"/>
  <c r="C27" i="4"/>
  <c r="C29" i="4"/>
  <c r="C26" i="4"/>
  <c r="C28" i="4"/>
  <c r="E29" i="4" l="1"/>
  <c r="E28" i="4"/>
  <c r="E27" i="4"/>
  <c r="D30" i="4"/>
  <c r="E26" i="4"/>
  <c r="C30" i="4"/>
  <c r="E30" i="4" l="1"/>
</calcChain>
</file>

<file path=xl/sharedStrings.xml><?xml version="1.0" encoding="utf-8"?>
<sst xmlns="http://schemas.openxmlformats.org/spreadsheetml/2006/main" count="286" uniqueCount="130">
  <si>
    <t>TOTAL</t>
  </si>
  <si>
    <t>Amount Left</t>
  </si>
  <si>
    <t>Actual</t>
  </si>
  <si>
    <t>Budget</t>
  </si>
  <si>
    <t>Other</t>
  </si>
  <si>
    <t>CONTENT</t>
  </si>
  <si>
    <t>PRODUCT RELEASES</t>
  </si>
  <si>
    <t>PRODUCT TESTING</t>
  </si>
  <si>
    <t>PRODUCT/MARKET FIT</t>
  </si>
  <si>
    <t>Product demo videos</t>
  </si>
  <si>
    <t>Case studies</t>
  </si>
  <si>
    <t>White papers</t>
  </si>
  <si>
    <t>PR</t>
  </si>
  <si>
    <t>Paid advertising</t>
  </si>
  <si>
    <t>Launch event</t>
  </si>
  <si>
    <t>Testing software</t>
  </si>
  <si>
    <t>User testing sessions</t>
  </si>
  <si>
    <t>Focus groups</t>
  </si>
  <si>
    <t>Competitive analysis</t>
  </si>
  <si>
    <t>Paid research</t>
  </si>
  <si>
    <t>PRODUCT / MARKET FIT</t>
  </si>
  <si>
    <t>SOFTWARE</t>
  </si>
  <si>
    <t>EXISTING CONTENT MIGRATION</t>
  </si>
  <si>
    <t>TESTING</t>
  </si>
  <si>
    <t>CONTENT &amp; DESIGN</t>
  </si>
  <si>
    <t>BASICS</t>
  </si>
  <si>
    <t>UX testing</t>
  </si>
  <si>
    <t>Style sheets and templates</t>
  </si>
  <si>
    <t>Advanced customization</t>
  </si>
  <si>
    <t>Copy editing</t>
  </si>
  <si>
    <t>SEO strategy and redirects</t>
  </si>
  <si>
    <t>Images and custom graphics</t>
  </si>
  <si>
    <t>Wireframes</t>
  </si>
  <si>
    <t>Analytics*</t>
  </si>
  <si>
    <t>Landing Pages*</t>
  </si>
  <si>
    <t>Blog*</t>
  </si>
  <si>
    <t>CMS*</t>
  </si>
  <si>
    <t>Hosting*</t>
  </si>
  <si>
    <t>Domain name</t>
  </si>
  <si>
    <t>Total</t>
  </si>
  <si>
    <t>Campaign</t>
  </si>
  <si>
    <t>Variation C</t>
  </si>
  <si>
    <t>Variation B</t>
  </si>
  <si>
    <t>Variation A</t>
  </si>
  <si>
    <t>Avg. Cost Per Conversion</t>
  </si>
  <si>
    <t>Avg. Cost Per Click</t>
  </si>
  <si>
    <t>Avg. Cost Per Impression</t>
  </si>
  <si>
    <t>Impression-to-Conversion Rate</t>
  </si>
  <si>
    <t>Click-to-Conversion Rate</t>
  </si>
  <si>
    <t>Impression-to-Click Rate</t>
  </si>
  <si>
    <t>Conversions</t>
  </si>
  <si>
    <t>Clicks</t>
  </si>
  <si>
    <t>Impressions</t>
  </si>
  <si>
    <t>Total Cost</t>
  </si>
  <si>
    <t>Social Media Webinar</t>
  </si>
  <si>
    <t>Facebook Experiment</t>
  </si>
  <si>
    <t>Holiday Campaign</t>
  </si>
  <si>
    <t>Holiday</t>
  </si>
  <si>
    <t>Social Media Blog Post</t>
  </si>
  <si>
    <t>Social Media Ebook</t>
  </si>
  <si>
    <t>Holiday Blog Post</t>
  </si>
  <si>
    <t>Holiday SlideShare</t>
  </si>
  <si>
    <t>New Product Launching</t>
  </si>
  <si>
    <t>Experiment</t>
  </si>
  <si>
    <t>Product Launch</t>
  </si>
  <si>
    <t>SlideShare</t>
  </si>
  <si>
    <t>Blog Post</t>
  </si>
  <si>
    <t>Webinar</t>
  </si>
  <si>
    <t>Ebook</t>
  </si>
  <si>
    <t>Twitter</t>
  </si>
  <si>
    <t>Social Inbox</t>
  </si>
  <si>
    <t>LinkedIn</t>
  </si>
  <si>
    <t>Instagram</t>
  </si>
  <si>
    <t>Facebook</t>
  </si>
  <si>
    <t>Email</t>
  </si>
  <si>
    <t>Blog</t>
  </si>
  <si>
    <t>JANAR 2025</t>
  </si>
  <si>
    <t>E Djelë</t>
  </si>
  <si>
    <t>E Hënë</t>
  </si>
  <si>
    <t>E Martë</t>
  </si>
  <si>
    <t>E Mërkurë</t>
  </si>
  <si>
    <t>E Enjte</t>
  </si>
  <si>
    <t>E Premte</t>
  </si>
  <si>
    <t>E Shtunë</t>
  </si>
  <si>
    <t>Data</t>
  </si>
  <si>
    <t>Koha</t>
  </si>
  <si>
    <t>Teksti</t>
  </si>
  <si>
    <t>Linku</t>
  </si>
  <si>
    <t>Fushata</t>
  </si>
  <si>
    <t>Foto</t>
  </si>
  <si>
    <t>Nr i Karaktereve</t>
  </si>
  <si>
    <t>Don’t batch and blast. HubSpot’s social media publishing helps you become smarter about the ëay you schedule and publish content on social media.</t>
  </si>
  <si>
    <t>http://ëëë.hubspot.com/products/social-inbox</t>
  </si>
  <si>
    <t>Paste a ëeb link to your image (size: 1024 x 512 pixels)</t>
  </si>
  <si>
    <t>Free Tëitter Kit for Businesses</t>
  </si>
  <si>
    <t>https://offers.hubspot.com/hoë-to-use-tëitter-for-business</t>
  </si>
  <si>
    <t>Tëitter</t>
  </si>
  <si>
    <t>Featured Blog: ëhat is Tëitter?</t>
  </si>
  <si>
    <t>https://blog.hubspot.com/marketing/ëhat-is-tëitter</t>
  </si>
  <si>
    <t>Buxheti i Website</t>
  </si>
  <si>
    <t>Buxheti</t>
  </si>
  <si>
    <t>Shpenzimi Aktual</t>
  </si>
  <si>
    <t>Shuma e Mbetur</t>
  </si>
  <si>
    <t>Copy ëriting</t>
  </si>
  <si>
    <t>Përmbledhja e Shpenzimeve</t>
  </si>
  <si>
    <t>Mobile/responsive design</t>
  </si>
  <si>
    <t>Blog migration</t>
  </si>
  <si>
    <t>Website and landing page migration</t>
  </si>
  <si>
    <t>Janar</t>
  </si>
  <si>
    <t>Shkurt</t>
  </si>
  <si>
    <t>Mars</t>
  </si>
  <si>
    <t>Prill</t>
  </si>
  <si>
    <t>Maj</t>
  </si>
  <si>
    <t>Qershor</t>
  </si>
  <si>
    <t>Korrik</t>
  </si>
  <si>
    <t>Gusht</t>
  </si>
  <si>
    <t>Shtator</t>
  </si>
  <si>
    <t>Tetor</t>
  </si>
  <si>
    <t>Dhjetor</t>
  </si>
  <si>
    <t>Nëntor</t>
  </si>
  <si>
    <t>Rritja Mujore</t>
  </si>
  <si>
    <t>Fushata 1</t>
  </si>
  <si>
    <t>Fushata 2</t>
  </si>
  <si>
    <t>Fushata 3</t>
  </si>
  <si>
    <t>Fushata 4</t>
  </si>
  <si>
    <t>Fushata 5</t>
  </si>
  <si>
    <t>Buxheti i Marketingut</t>
  </si>
  <si>
    <t>Shpenzimet</t>
  </si>
  <si>
    <t>Product management</t>
  </si>
  <si>
    <t>Analiza Vjetore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</si>
</sst>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;[Red]\-&quot;$&quot;#,##0.00"/>
    <numFmt numFmtId="166" formatCode="_(* #,##0_);_(* \(#,##0\);_(* &quot;-&quot;??_);_(@_)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A3D52"/>
      <name val="Avenir Next Regular"/>
    </font>
    <font>
      <b/>
      <sz val="11"/>
      <color rgb="FF2A3D52"/>
      <name val="Avenir Next Regular"/>
    </font>
    <font>
      <sz val="14"/>
      <color rgb="FF2A3D52"/>
      <name val="Avenir Next Regular"/>
    </font>
    <font>
      <b/>
      <sz val="14"/>
      <color rgb="FF2A3D52"/>
      <name val="Avenir Next Regular"/>
    </font>
    <font>
      <b/>
      <sz val="18"/>
      <color rgb="FF2A3D52"/>
      <name val="Avenir Next Regular"/>
    </font>
    <font>
      <b/>
      <sz val="20"/>
      <color rgb="FF2A3D52"/>
      <name val="Avenir Next Regular"/>
    </font>
    <font>
      <sz val="20"/>
      <color rgb="FF2A3D52"/>
      <name val="Avenir Next Regula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</font>
    <font>
      <sz val="11"/>
      <color theme="1"/>
      <name val="Avenir Book"/>
      <family val="2"/>
    </font>
    <font>
      <sz val="12"/>
      <color theme="1"/>
      <name val="Avenir Book"/>
      <family val="2"/>
    </font>
    <font>
      <sz val="11"/>
      <name val="Calibri"/>
      <family val="2"/>
      <scheme val="minor"/>
    </font>
    <font>
      <sz val="12"/>
      <color rgb="FF000000"/>
      <name val="Avenir Book"/>
      <family val="2"/>
    </font>
    <font>
      <sz val="20"/>
      <color theme="1"/>
      <name val="Avenir Book"/>
      <family val="2"/>
    </font>
    <font>
      <b/>
      <sz val="12"/>
      <color rgb="FF2D3E50"/>
      <name val="Avenir Book"/>
      <family val="2"/>
    </font>
    <font>
      <sz val="12"/>
      <name val="Avenir Book"/>
      <family val="2"/>
    </font>
    <font>
      <b/>
      <sz val="12"/>
      <color rgb="FFFFFFFF"/>
      <name val="Avenir Book"/>
      <family val="2"/>
    </font>
    <font>
      <b/>
      <sz val="36"/>
      <color rgb="FFFFFFFF"/>
      <name val="Avenir Book"/>
      <family val="2"/>
    </font>
    <font>
      <sz val="12"/>
      <color theme="1"/>
      <name val="Avenir Next Regular"/>
    </font>
    <font>
      <b/>
      <sz val="12"/>
      <color theme="1"/>
      <name val="Avenir Next Regular"/>
    </font>
    <font>
      <b/>
      <sz val="12"/>
      <color indexed="8"/>
      <name val="Avenir Next Regular"/>
    </font>
    <font>
      <sz val="10"/>
      <name val="Arial"/>
    </font>
    <font>
      <b/>
      <sz val="12"/>
      <name val="Avenir Next Regular"/>
    </font>
    <font>
      <sz val="10"/>
      <color rgb="FF000000"/>
      <name val="Calibri"/>
      <scheme val="minor"/>
    </font>
    <font>
      <sz val="12"/>
      <color rgb="FF000000"/>
      <name val="Arial"/>
      <family val="2"/>
    </font>
    <font>
      <sz val="12"/>
      <color rgb="FF2D3E50"/>
      <name val="Arial"/>
      <family val="2"/>
    </font>
    <font>
      <sz val="10"/>
      <color rgb="FF000000"/>
      <name val="Arial"/>
      <family val="2"/>
    </font>
    <font>
      <b/>
      <sz val="20"/>
      <color rgb="FFF1C376"/>
      <name val="Arial"/>
      <family val="2"/>
    </font>
    <font>
      <b/>
      <sz val="14"/>
      <color rgb="FFF1C376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b/>
      <sz val="24"/>
      <name val="Calibri"/>
      <family val="2"/>
      <scheme val="minor"/>
    </font>
    <font>
      <b/>
      <sz val="22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8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rgb="FFF1C376"/>
      <name val="Arial"/>
      <family val="2"/>
    </font>
    <font>
      <b/>
      <sz val="14"/>
      <color indexed="8"/>
      <name val="Avenir Next Regular"/>
    </font>
    <font>
      <sz val="14"/>
      <color rgb="FFF1C376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8FF66"/>
        <bgColor rgb="FFF8FF66"/>
      </patternFill>
    </fill>
    <fill>
      <patternFill patternType="solid">
        <fgColor rgb="FF2D3E50"/>
        <bgColor indexed="64"/>
      </patternFill>
    </fill>
    <fill>
      <patternFill patternType="solid">
        <fgColor rgb="FF2D3E50"/>
        <bgColor rgb="FF434343"/>
      </patternFill>
    </fill>
    <fill>
      <patternFill patternType="solid">
        <fgColor rgb="FFDFE3EB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AE0B5"/>
        <bgColor rgb="FFFFE599"/>
      </patternFill>
    </fill>
    <fill>
      <patternFill patternType="solid">
        <fgColor rgb="FF33475B"/>
        <bgColor rgb="FF666666"/>
      </patternFill>
    </fill>
    <fill>
      <patternFill patternType="solid">
        <fgColor rgb="FFCBD6E2"/>
        <bgColor rgb="FF999999"/>
      </patternFill>
    </fill>
    <fill>
      <patternFill patternType="solid">
        <fgColor rgb="FF7C98B6"/>
        <bgColor rgb="FFB4A7D6"/>
      </patternFill>
    </fill>
    <fill>
      <patternFill patternType="solid">
        <fgColor rgb="FFFFBCA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7FDED2"/>
        <bgColor rgb="FFB6D7A8"/>
      </patternFill>
    </fill>
    <fill>
      <patternFill patternType="solid">
        <fgColor rgb="FFFFC7AC"/>
        <bgColor rgb="FFFFE599"/>
      </patternFill>
    </fill>
    <fill>
      <patternFill patternType="solid">
        <fgColor rgb="FF7FD1DE"/>
        <bgColor rgb="FFA2C4C9"/>
      </patternFill>
    </fill>
    <fill>
      <patternFill patternType="solid">
        <fgColor rgb="FFB4BBE8"/>
        <bgColor rgb="FFA4C2F4"/>
      </patternFill>
    </fill>
    <fill>
      <patternFill patternType="solid">
        <fgColor rgb="FFF9AABE"/>
        <bgColor rgb="FFD5A6BD"/>
      </patternFill>
    </fill>
    <fill>
      <patternFill patternType="solid">
        <fgColor rgb="FFF8A9AD"/>
        <bgColor rgb="FFEA9999"/>
      </patternFill>
    </fill>
    <fill>
      <patternFill patternType="solid">
        <fgColor rgb="FF606C5D"/>
        <bgColor rgb="FF606C5D"/>
      </patternFill>
    </fill>
    <fill>
      <patternFill patternType="solid">
        <fgColor theme="0"/>
        <bgColor rgb="FFF8FF66"/>
      </patternFill>
    </fill>
    <fill>
      <patternFill patternType="solid">
        <fgColor theme="4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2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/>
    <xf numFmtId="0" fontId="14" fillId="0" borderId="0"/>
    <xf numFmtId="0" fontId="1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/>
  </cellStyleXfs>
  <cellXfs count="252">
    <xf numFmtId="0" fontId="0" fillId="0" borderId="0" xfId="0"/>
    <xf numFmtId="0" fontId="3" fillId="0" borderId="0" xfId="0" applyFont="1"/>
    <xf numFmtId="0" fontId="4" fillId="0" borderId="0" xfId="0" applyFont="1"/>
    <xf numFmtId="44" fontId="6" fillId="0" borderId="3" xfId="0" applyNumberFormat="1" applyFont="1" applyBorder="1"/>
    <xf numFmtId="0" fontId="7" fillId="0" borderId="5" xfId="0" applyFont="1" applyBorder="1"/>
    <xf numFmtId="44" fontId="5" fillId="0" borderId="6" xfId="0" applyNumberFormat="1" applyFont="1" applyBorder="1"/>
    <xf numFmtId="44" fontId="5" fillId="0" borderId="0" xfId="0" applyNumberFormat="1" applyFont="1"/>
    <xf numFmtId="17" fontId="6" fillId="0" borderId="10" xfId="0" applyNumberFormat="1" applyFont="1" applyBorder="1" applyAlignment="1">
      <alignment horizontal="center"/>
    </xf>
    <xf numFmtId="0" fontId="5" fillId="0" borderId="0" xfId="0" applyFont="1"/>
    <xf numFmtId="0" fontId="9" fillId="0" borderId="0" xfId="0" applyFont="1"/>
    <xf numFmtId="44" fontId="6" fillId="0" borderId="2" xfId="0" applyNumberFormat="1" applyFont="1" applyBorder="1"/>
    <xf numFmtId="0" fontId="6" fillId="4" borderId="8" xfId="0" applyFont="1" applyFill="1" applyBorder="1"/>
    <xf numFmtId="0" fontId="6" fillId="5" borderId="8" xfId="0" applyFont="1" applyFill="1" applyBorder="1"/>
    <xf numFmtId="0" fontId="6" fillId="6" borderId="8" xfId="0" applyFont="1" applyFill="1" applyBorder="1"/>
    <xf numFmtId="0" fontId="6" fillId="7" borderId="8" xfId="0" applyFont="1" applyFill="1" applyBorder="1"/>
    <xf numFmtId="17" fontId="6" fillId="0" borderId="9" xfId="0" applyNumberFormat="1" applyFont="1" applyBorder="1" applyAlignment="1">
      <alignment horizontal="center" wrapText="1"/>
    </xf>
    <xf numFmtId="4" fontId="3" fillId="7" borderId="13" xfId="0" applyNumberFormat="1" applyFont="1" applyFill="1" applyBorder="1"/>
    <xf numFmtId="4" fontId="3" fillId="7" borderId="7" xfId="0" applyNumberFormat="1" applyFont="1" applyFill="1" applyBorder="1"/>
    <xf numFmtId="164" fontId="3" fillId="7" borderId="13" xfId="0" applyNumberFormat="1" applyFont="1" applyFill="1" applyBorder="1"/>
    <xf numFmtId="164" fontId="3" fillId="7" borderId="7" xfId="0" applyNumberFormat="1" applyFont="1" applyFill="1" applyBorder="1"/>
    <xf numFmtId="0" fontId="15" fillId="0" borderId="0" xfId="3" applyFont="1"/>
    <xf numFmtId="0" fontId="16" fillId="0" borderId="0" xfId="3" applyFont="1"/>
    <xf numFmtId="0" fontId="17" fillId="0" borderId="0" xfId="0" applyFont="1"/>
    <xf numFmtId="0" fontId="18" fillId="0" borderId="0" xfId="9" applyFont="1"/>
    <xf numFmtId="0" fontId="21" fillId="13" borderId="21" xfId="9" applyFont="1" applyFill="1" applyBorder="1"/>
    <xf numFmtId="0" fontId="21" fillId="13" borderId="22" xfId="9" applyFont="1" applyFill="1" applyBorder="1"/>
    <xf numFmtId="0" fontId="21" fillId="14" borderId="22" xfId="9" applyFont="1" applyFill="1" applyBorder="1" applyAlignment="1">
      <alignment horizontal="center"/>
    </xf>
    <xf numFmtId="0" fontId="21" fillId="13" borderId="25" xfId="9" applyFont="1" applyFill="1" applyBorder="1"/>
    <xf numFmtId="0" fontId="21" fillId="17" borderId="22" xfId="9" applyFont="1" applyFill="1" applyBorder="1" applyAlignment="1">
      <alignment horizontal="center"/>
    </xf>
    <xf numFmtId="0" fontId="21" fillId="13" borderId="26" xfId="9" applyFont="1" applyFill="1" applyBorder="1"/>
    <xf numFmtId="0" fontId="21" fillId="13" borderId="23" xfId="9" applyFont="1" applyFill="1" applyBorder="1"/>
    <xf numFmtId="0" fontId="21" fillId="13" borderId="24" xfId="9" applyFont="1" applyFill="1" applyBorder="1"/>
    <xf numFmtId="0" fontId="21" fillId="18" borderId="22" xfId="9" applyFont="1" applyFill="1" applyBorder="1" applyAlignment="1">
      <alignment horizontal="center"/>
    </xf>
    <xf numFmtId="0" fontId="21" fillId="19" borderId="22" xfId="9" applyFont="1" applyFill="1" applyBorder="1" applyAlignment="1">
      <alignment horizontal="center"/>
    </xf>
    <xf numFmtId="0" fontId="21" fillId="20" borderId="22" xfId="9" applyFont="1" applyFill="1" applyBorder="1" applyAlignment="1">
      <alignment horizontal="center"/>
    </xf>
    <xf numFmtId="0" fontId="21" fillId="21" borderId="22" xfId="9" applyFont="1" applyFill="1" applyBorder="1" applyAlignment="1">
      <alignment horizontal="center"/>
    </xf>
    <xf numFmtId="0" fontId="21" fillId="22" borderId="22" xfId="9" applyFont="1" applyFill="1" applyBorder="1" applyAlignment="1">
      <alignment horizontal="center"/>
    </xf>
    <xf numFmtId="0" fontId="21" fillId="23" borderId="22" xfId="9" applyFont="1" applyFill="1" applyBorder="1" applyAlignment="1">
      <alignment horizontal="center"/>
    </xf>
    <xf numFmtId="0" fontId="24" fillId="0" borderId="0" xfId="0" applyFont="1"/>
    <xf numFmtId="0" fontId="26" fillId="0" borderId="0" xfId="0" applyFont="1"/>
    <xf numFmtId="0" fontId="21" fillId="12" borderId="33" xfId="9" applyFont="1" applyFill="1" applyBorder="1"/>
    <xf numFmtId="0" fontId="21" fillId="12" borderId="30" xfId="9" applyFont="1" applyFill="1" applyBorder="1"/>
    <xf numFmtId="0" fontId="21" fillId="12" borderId="34" xfId="9" applyFont="1" applyFill="1" applyBorder="1"/>
    <xf numFmtId="0" fontId="21" fillId="12" borderId="35" xfId="9" applyFont="1" applyFill="1" applyBorder="1"/>
    <xf numFmtId="0" fontId="21" fillId="18" borderId="6" xfId="9" applyFont="1" applyFill="1" applyBorder="1" applyAlignment="1">
      <alignment horizontal="center" vertical="center"/>
    </xf>
    <xf numFmtId="0" fontId="21" fillId="21" borderId="6" xfId="9" applyFont="1" applyFill="1" applyBorder="1" applyAlignment="1">
      <alignment horizontal="center" vertical="center"/>
    </xf>
    <xf numFmtId="0" fontId="21" fillId="14" borderId="6" xfId="9" applyFont="1" applyFill="1" applyBorder="1" applyAlignment="1">
      <alignment horizontal="center" vertical="center"/>
    </xf>
    <xf numFmtId="0" fontId="21" fillId="20" borderId="6" xfId="9" applyFont="1" applyFill="1" applyBorder="1" applyAlignment="1">
      <alignment horizontal="center" vertical="center"/>
    </xf>
    <xf numFmtId="0" fontId="21" fillId="22" borderId="6" xfId="9" applyFont="1" applyFill="1" applyBorder="1" applyAlignment="1">
      <alignment horizontal="center" vertical="center"/>
    </xf>
    <xf numFmtId="0" fontId="21" fillId="23" borderId="6" xfId="9" applyFont="1" applyFill="1" applyBorder="1" applyAlignment="1">
      <alignment horizontal="center" vertical="center"/>
    </xf>
    <xf numFmtId="0" fontId="21" fillId="17" borderId="6" xfId="9" applyFont="1" applyFill="1" applyBorder="1" applyAlignment="1">
      <alignment horizontal="center" vertical="center"/>
    </xf>
    <xf numFmtId="0" fontId="21" fillId="24" borderId="38" xfId="9" applyFont="1" applyFill="1" applyBorder="1" applyAlignment="1">
      <alignment horizontal="center" vertical="center"/>
    </xf>
    <xf numFmtId="0" fontId="21" fillId="25" borderId="40" xfId="9" applyFont="1" applyFill="1" applyBorder="1" applyAlignment="1">
      <alignment horizontal="center" vertical="center"/>
    </xf>
    <xf numFmtId="0" fontId="22" fillId="15" borderId="41" xfId="9" applyFont="1" applyFill="1" applyBorder="1" applyAlignment="1">
      <alignment horizontal="center"/>
    </xf>
    <xf numFmtId="0" fontId="20" fillId="16" borderId="42" xfId="9" applyFont="1" applyFill="1" applyBorder="1" applyAlignment="1">
      <alignment horizontal="center"/>
    </xf>
    <xf numFmtId="0" fontId="22" fillId="15" borderId="43" xfId="9" applyFont="1" applyFill="1" applyBorder="1" applyAlignment="1">
      <alignment horizontal="center"/>
    </xf>
    <xf numFmtId="0" fontId="30" fillId="0" borderId="0" xfId="9" applyFont="1"/>
    <xf numFmtId="0" fontId="31" fillId="0" borderId="0" xfId="9" applyFont="1"/>
    <xf numFmtId="0" fontId="32" fillId="0" borderId="0" xfId="9" applyFont="1"/>
    <xf numFmtId="0" fontId="33" fillId="26" borderId="49" xfId="12" applyFont="1" applyFill="1" applyBorder="1" applyAlignment="1">
      <alignment horizontal="left"/>
    </xf>
    <xf numFmtId="0" fontId="33" fillId="26" borderId="50" xfId="12" applyFont="1" applyFill="1" applyBorder="1" applyAlignment="1">
      <alignment horizontal="center" vertical="center"/>
    </xf>
    <xf numFmtId="0" fontId="34" fillId="26" borderId="51" xfId="12" applyFont="1" applyFill="1" applyBorder="1" applyAlignment="1">
      <alignment horizontal="center" vertical="center"/>
    </xf>
    <xf numFmtId="0" fontId="35" fillId="0" borderId="31" xfId="9" applyFont="1" applyBorder="1" applyAlignment="1">
      <alignment horizontal="left"/>
    </xf>
    <xf numFmtId="14" fontId="35" fillId="0" borderId="20" xfId="9" applyNumberFormat="1" applyFont="1" applyBorder="1" applyAlignment="1">
      <alignment horizontal="left"/>
    </xf>
    <xf numFmtId="0" fontId="35" fillId="0" borderId="20" xfId="9" applyFont="1" applyBorder="1" applyAlignment="1">
      <alignment horizontal="left"/>
    </xf>
    <xf numFmtId="0" fontId="36" fillId="0" borderId="20" xfId="9" applyFont="1" applyBorder="1" applyAlignment="1">
      <alignment horizontal="left"/>
    </xf>
    <xf numFmtId="0" fontId="35" fillId="0" borderId="0" xfId="9" applyFont="1"/>
    <xf numFmtId="0" fontId="35" fillId="0" borderId="46" xfId="9" applyFont="1" applyBorder="1" applyAlignment="1">
      <alignment horizontal="left"/>
    </xf>
    <xf numFmtId="14" fontId="35" fillId="0" borderId="47" xfId="9" applyNumberFormat="1" applyFont="1" applyBorder="1" applyAlignment="1">
      <alignment horizontal="left"/>
    </xf>
    <xf numFmtId="0" fontId="35" fillId="0" borderId="47" xfId="9" applyFont="1" applyBorder="1" applyAlignment="1">
      <alignment horizontal="left"/>
    </xf>
    <xf numFmtId="0" fontId="33" fillId="26" borderId="27" xfId="12" applyFont="1" applyFill="1" applyBorder="1" applyAlignment="1">
      <alignment horizontal="left"/>
    </xf>
    <xf numFmtId="0" fontId="38" fillId="0" borderId="12" xfId="0" applyFont="1" applyBorder="1"/>
    <xf numFmtId="40" fontId="38" fillId="0" borderId="13" xfId="0" applyNumberFormat="1" applyFont="1" applyBorder="1"/>
    <xf numFmtId="40" fontId="38" fillId="0" borderId="0" xfId="0" applyNumberFormat="1" applyFont="1"/>
    <xf numFmtId="40" fontId="38" fillId="0" borderId="6" xfId="0" applyNumberFormat="1" applyFont="1" applyBorder="1"/>
    <xf numFmtId="0" fontId="39" fillId="0" borderId="0" xfId="0" applyFont="1"/>
    <xf numFmtId="0" fontId="38" fillId="0" borderId="0" xfId="0" applyFont="1"/>
    <xf numFmtId="0" fontId="40" fillId="0" borderId="52" xfId="0" applyFont="1" applyBorder="1" applyAlignment="1">
      <alignment horizontal="center" vertical="center"/>
    </xf>
    <xf numFmtId="17" fontId="41" fillId="0" borderId="53" xfId="0" applyNumberFormat="1" applyFont="1" applyBorder="1" applyAlignment="1">
      <alignment horizontal="center" vertical="center" wrapText="1"/>
    </xf>
    <xf numFmtId="17" fontId="41" fillId="0" borderId="10" xfId="0" applyNumberFormat="1" applyFont="1" applyBorder="1" applyAlignment="1">
      <alignment horizontal="center" wrapText="1"/>
    </xf>
    <xf numFmtId="17" fontId="41" fillId="0" borderId="9" xfId="0" applyNumberFormat="1" applyFont="1" applyBorder="1" applyAlignment="1">
      <alignment horizontal="center" vertical="center" wrapText="1"/>
    </xf>
    <xf numFmtId="17" fontId="38" fillId="0" borderId="0" xfId="0" applyNumberFormat="1" applyFont="1" applyAlignment="1">
      <alignment horizontal="center"/>
    </xf>
    <xf numFmtId="17" fontId="38" fillId="0" borderId="0" xfId="0" applyNumberFormat="1" applyFont="1" applyAlignment="1">
      <alignment horizontal="center" wrapText="1"/>
    </xf>
    <xf numFmtId="0" fontId="41" fillId="7" borderId="12" xfId="0" applyFont="1" applyFill="1" applyBorder="1"/>
    <xf numFmtId="164" fontId="17" fillId="7" borderId="13" xfId="0" applyNumberFormat="1" applyFont="1" applyFill="1" applyBorder="1"/>
    <xf numFmtId="164" fontId="17" fillId="7" borderId="0" xfId="0" applyNumberFormat="1" applyFont="1" applyFill="1"/>
    <xf numFmtId="164" fontId="17" fillId="7" borderId="6" xfId="0" applyNumberFormat="1" applyFont="1" applyFill="1" applyBorder="1"/>
    <xf numFmtId="164" fontId="17" fillId="0" borderId="0" xfId="0" applyNumberFormat="1" applyFont="1"/>
    <xf numFmtId="164" fontId="42" fillId="0" borderId="0" xfId="0" applyNumberFormat="1" applyFont="1"/>
    <xf numFmtId="164" fontId="43" fillId="0" borderId="0" xfId="0" applyNumberFormat="1" applyFont="1"/>
    <xf numFmtId="40" fontId="17" fillId="0" borderId="0" xfId="0" applyNumberFormat="1" applyFont="1"/>
    <xf numFmtId="4" fontId="17" fillId="0" borderId="0" xfId="0" applyNumberFormat="1" applyFont="1"/>
    <xf numFmtId="0" fontId="41" fillId="6" borderId="12" xfId="0" applyFont="1" applyFill="1" applyBorder="1"/>
    <xf numFmtId="40" fontId="17" fillId="6" borderId="13" xfId="0" applyNumberFormat="1" applyFont="1" applyFill="1" applyBorder="1"/>
    <xf numFmtId="40" fontId="17" fillId="6" borderId="0" xfId="0" applyNumberFormat="1" applyFont="1" applyFill="1"/>
    <xf numFmtId="40" fontId="17" fillId="6" borderId="6" xfId="0" applyNumberFormat="1" applyFont="1" applyFill="1" applyBorder="1"/>
    <xf numFmtId="0" fontId="41" fillId="5" borderId="12" xfId="0" applyFont="1" applyFill="1" applyBorder="1"/>
    <xf numFmtId="40" fontId="17" fillId="5" borderId="13" xfId="0" applyNumberFormat="1" applyFont="1" applyFill="1" applyBorder="1"/>
    <xf numFmtId="40" fontId="17" fillId="5" borderId="0" xfId="0" applyNumberFormat="1" applyFont="1" applyFill="1"/>
    <xf numFmtId="40" fontId="17" fillId="5" borderId="6" xfId="0" applyNumberFormat="1" applyFont="1" applyFill="1" applyBorder="1"/>
    <xf numFmtId="0" fontId="41" fillId="4" borderId="12" xfId="0" applyFont="1" applyFill="1" applyBorder="1"/>
    <xf numFmtId="40" fontId="17" fillId="4" borderId="13" xfId="0" applyNumberFormat="1" applyFont="1" applyFill="1" applyBorder="1"/>
    <xf numFmtId="40" fontId="17" fillId="4" borderId="0" xfId="0" applyNumberFormat="1" applyFont="1" applyFill="1"/>
    <xf numFmtId="40" fontId="17" fillId="4" borderId="6" xfId="0" applyNumberFormat="1" applyFont="1" applyFill="1" applyBorder="1"/>
    <xf numFmtId="0" fontId="41" fillId="8" borderId="12" xfId="0" applyFont="1" applyFill="1" applyBorder="1"/>
    <xf numFmtId="40" fontId="38" fillId="8" borderId="13" xfId="0" applyNumberFormat="1" applyFont="1" applyFill="1" applyBorder="1"/>
    <xf numFmtId="40" fontId="38" fillId="8" borderId="0" xfId="0" applyNumberFormat="1" applyFont="1" applyFill="1"/>
    <xf numFmtId="40" fontId="38" fillId="8" borderId="6" xfId="0" applyNumberFormat="1" applyFont="1" applyFill="1" applyBorder="1"/>
    <xf numFmtId="0" fontId="44" fillId="0" borderId="5" xfId="0" applyFont="1" applyBorder="1"/>
    <xf numFmtId="44" fontId="41" fillId="0" borderId="3" xfId="0" applyNumberFormat="1" applyFont="1" applyBorder="1"/>
    <xf numFmtId="44" fontId="41" fillId="0" borderId="2" xfId="0" applyNumberFormat="1" applyFont="1" applyBorder="1"/>
    <xf numFmtId="165" fontId="41" fillId="0" borderId="0" xfId="0" applyNumberFormat="1" applyFont="1"/>
    <xf numFmtId="0" fontId="42" fillId="0" borderId="0" xfId="0" applyFont="1"/>
    <xf numFmtId="0" fontId="41" fillId="7" borderId="8" xfId="0" applyFont="1" applyFill="1" applyBorder="1"/>
    <xf numFmtId="44" fontId="38" fillId="0" borderId="0" xfId="0" applyNumberFormat="1" applyFont="1"/>
    <xf numFmtId="44" fontId="38" fillId="0" borderId="6" xfId="0" applyNumberFormat="1" applyFont="1" applyBorder="1"/>
    <xf numFmtId="0" fontId="41" fillId="6" borderId="8" xfId="0" applyFont="1" applyFill="1" applyBorder="1"/>
    <xf numFmtId="0" fontId="41" fillId="5" borderId="8" xfId="0" applyFont="1" applyFill="1" applyBorder="1"/>
    <xf numFmtId="0" fontId="41" fillId="4" borderId="8" xfId="0" applyFont="1" applyFill="1" applyBorder="1"/>
    <xf numFmtId="0" fontId="41" fillId="8" borderId="8" xfId="0" applyFont="1" applyFill="1" applyBorder="1"/>
    <xf numFmtId="0" fontId="45" fillId="0" borderId="54" xfId="0" applyFont="1" applyBorder="1"/>
    <xf numFmtId="17" fontId="41" fillId="0" borderId="55" xfId="0" applyNumberFormat="1" applyFont="1" applyBorder="1" applyAlignment="1">
      <alignment horizontal="center" vertical="center" wrapText="1"/>
    </xf>
    <xf numFmtId="17" fontId="41" fillId="0" borderId="50" xfId="0" applyNumberFormat="1" applyFont="1" applyBorder="1" applyAlignment="1">
      <alignment horizontal="center" wrapText="1"/>
    </xf>
    <xf numFmtId="17" fontId="41" fillId="0" borderId="51" xfId="0" applyNumberFormat="1" applyFont="1" applyBorder="1" applyAlignment="1">
      <alignment horizontal="center" vertical="center" wrapText="1"/>
    </xf>
    <xf numFmtId="0" fontId="44" fillId="0" borderId="54" xfId="0" applyFont="1" applyBorder="1" applyAlignment="1">
      <alignment horizontal="center"/>
    </xf>
    <xf numFmtId="44" fontId="41" fillId="0" borderId="50" xfId="0" applyNumberFormat="1" applyFont="1" applyBorder="1" applyAlignment="1">
      <alignment horizontal="center"/>
    </xf>
    <xf numFmtId="44" fontId="41" fillId="0" borderId="51" xfId="0" applyNumberFormat="1" applyFont="1" applyBorder="1" applyAlignment="1">
      <alignment horizontal="center"/>
    </xf>
    <xf numFmtId="0" fontId="47" fillId="0" borderId="0" xfId="0" applyFont="1"/>
    <xf numFmtId="0" fontId="47" fillId="0" borderId="28" xfId="0" applyFont="1" applyBorder="1"/>
    <xf numFmtId="0" fontId="34" fillId="26" borderId="54" xfId="12" applyFont="1" applyFill="1" applyBorder="1" applyAlignment="1">
      <alignment horizontal="center" vertical="center"/>
    </xf>
    <xf numFmtId="0" fontId="34" fillId="26" borderId="60" xfId="12" applyFont="1" applyFill="1" applyBorder="1" applyAlignment="1">
      <alignment horizontal="center" vertical="center"/>
    </xf>
    <xf numFmtId="0" fontId="34" fillId="26" borderId="61" xfId="12" applyFont="1" applyFill="1" applyBorder="1" applyAlignment="1">
      <alignment horizontal="center" vertical="center"/>
    </xf>
    <xf numFmtId="0" fontId="48" fillId="26" borderId="63" xfId="12" applyFont="1" applyFill="1" applyBorder="1" applyAlignment="1">
      <alignment horizontal="center" vertical="center"/>
    </xf>
    <xf numFmtId="0" fontId="48" fillId="26" borderId="64" xfId="12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57" xfId="0" applyFont="1" applyBorder="1" applyAlignment="1">
      <alignment horizontal="center" vertical="center"/>
    </xf>
    <xf numFmtId="0" fontId="47" fillId="0" borderId="27" xfId="0" applyFont="1" applyBorder="1" applyAlignment="1">
      <alignment horizontal="center" vertical="center"/>
    </xf>
    <xf numFmtId="9" fontId="25" fillId="0" borderId="59" xfId="2" applyFont="1" applyBorder="1" applyAlignment="1">
      <alignment horizontal="center" vertical="center"/>
    </xf>
    <xf numFmtId="9" fontId="25" fillId="0" borderId="56" xfId="2" applyFont="1" applyBorder="1" applyAlignment="1">
      <alignment horizontal="center" vertical="center"/>
    </xf>
    <xf numFmtId="9" fontId="25" fillId="0" borderId="58" xfId="2" applyFont="1" applyBorder="1" applyAlignment="1">
      <alignment horizontal="center" vertical="center"/>
    </xf>
    <xf numFmtId="166" fontId="24" fillId="0" borderId="37" xfId="1" applyNumberFormat="1" applyFont="1" applyBorder="1" applyAlignment="1">
      <alignment horizontal="center" vertical="center"/>
    </xf>
    <xf numFmtId="9" fontId="28" fillId="0" borderId="27" xfId="2" applyFont="1" applyBorder="1" applyAlignment="1">
      <alignment horizontal="center" vertical="center"/>
    </xf>
    <xf numFmtId="0" fontId="46" fillId="26" borderId="62" xfId="12" applyFont="1" applyFill="1" applyBorder="1" applyAlignment="1">
      <alignment horizontal="center" vertical="center"/>
    </xf>
    <xf numFmtId="0" fontId="46" fillId="26" borderId="63" xfId="12" applyFont="1" applyFill="1" applyBorder="1" applyAlignment="1">
      <alignment horizontal="center" vertical="center"/>
    </xf>
    <xf numFmtId="0" fontId="46" fillId="26" borderId="54" xfId="12" applyFont="1" applyFill="1" applyBorder="1" applyAlignment="1">
      <alignment horizontal="center" vertical="center"/>
    </xf>
    <xf numFmtId="0" fontId="46" fillId="26" borderId="27" xfId="12" applyFont="1" applyFill="1" applyBorder="1" applyAlignment="1">
      <alignment horizontal="center" vertical="center"/>
    </xf>
    <xf numFmtId="0" fontId="46" fillId="26" borderId="64" xfId="12" applyFont="1" applyFill="1" applyBorder="1" applyAlignment="1">
      <alignment horizontal="center" vertical="center"/>
    </xf>
    <xf numFmtId="0" fontId="46" fillId="26" borderId="65" xfId="12" applyFont="1" applyFill="1" applyBorder="1" applyAlignment="1">
      <alignment horizontal="center" vertical="center"/>
    </xf>
    <xf numFmtId="0" fontId="51" fillId="26" borderId="27" xfId="12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" fontId="6" fillId="0" borderId="16" xfId="0" applyNumberFormat="1" applyFont="1" applyBorder="1" applyAlignment="1">
      <alignment horizontal="center" vertical="center"/>
    </xf>
    <xf numFmtId="17" fontId="6" fillId="0" borderId="17" xfId="0" applyNumberFormat="1" applyFont="1" applyBorder="1" applyAlignment="1">
      <alignment horizontal="center" vertical="center"/>
    </xf>
    <xf numFmtId="17" fontId="6" fillId="0" borderId="14" xfId="0" applyNumberFormat="1" applyFont="1" applyBorder="1" applyAlignment="1">
      <alignment horizontal="center" vertical="center"/>
    </xf>
    <xf numFmtId="0" fontId="23" fillId="15" borderId="28" xfId="9" applyFont="1" applyFill="1" applyBorder="1" applyAlignment="1">
      <alignment horizontal="center" vertical="center"/>
    </xf>
    <xf numFmtId="0" fontId="23" fillId="15" borderId="29" xfId="9" applyFont="1" applyFill="1" applyBorder="1" applyAlignment="1">
      <alignment horizontal="center" vertical="center"/>
    </xf>
    <xf numFmtId="0" fontId="23" fillId="15" borderId="40" xfId="9" applyFont="1" applyFill="1" applyBorder="1" applyAlignment="1">
      <alignment horizontal="center" vertical="center"/>
    </xf>
    <xf numFmtId="0" fontId="23" fillId="15" borderId="12" xfId="9" applyFont="1" applyFill="1" applyBorder="1" applyAlignment="1">
      <alignment horizontal="center" vertical="center"/>
    </xf>
    <xf numFmtId="0" fontId="23" fillId="15" borderId="0" xfId="9" applyFont="1" applyFill="1" applyAlignment="1">
      <alignment horizontal="center" vertical="center"/>
    </xf>
    <xf numFmtId="0" fontId="23" fillId="15" borderId="6" xfId="9" applyFont="1" applyFill="1" applyBorder="1" applyAlignment="1">
      <alignment horizontal="center" vertical="center"/>
    </xf>
    <xf numFmtId="0" fontId="23" fillId="15" borderId="36" xfId="9" applyFont="1" applyFill="1" applyBorder="1" applyAlignment="1">
      <alignment horizontal="center" vertical="center"/>
    </xf>
    <xf numFmtId="0" fontId="23" fillId="15" borderId="37" xfId="9" applyFont="1" applyFill="1" applyBorder="1" applyAlignment="1">
      <alignment horizontal="center" vertical="center"/>
    </xf>
    <xf numFmtId="0" fontId="23" fillId="15" borderId="38" xfId="9" applyFont="1" applyFill="1" applyBorder="1" applyAlignment="1">
      <alignment horizontal="center" vertical="center"/>
    </xf>
    <xf numFmtId="0" fontId="21" fillId="11" borderId="12" xfId="9" applyFont="1" applyFill="1" applyBorder="1"/>
    <xf numFmtId="0" fontId="18" fillId="10" borderId="0" xfId="9" applyFont="1" applyFill="1"/>
    <xf numFmtId="0" fontId="21" fillId="10" borderId="6" xfId="9" applyFont="1" applyFill="1" applyBorder="1"/>
    <xf numFmtId="0" fontId="18" fillId="10" borderId="6" xfId="9" applyFont="1" applyFill="1" applyBorder="1"/>
    <xf numFmtId="0" fontId="18" fillId="10" borderId="36" xfId="9" applyFont="1" applyFill="1" applyBorder="1"/>
    <xf numFmtId="0" fontId="18" fillId="10" borderId="37" xfId="9" applyFont="1" applyFill="1" applyBorder="1"/>
    <xf numFmtId="0" fontId="18" fillId="10" borderId="38" xfId="9" applyFont="1" applyFill="1" applyBorder="1"/>
    <xf numFmtId="0" fontId="21" fillId="11" borderId="44" xfId="9" applyFont="1" applyFill="1" applyBorder="1"/>
    <xf numFmtId="0" fontId="21" fillId="11" borderId="45" xfId="9" applyFont="1" applyFill="1" applyBorder="1"/>
    <xf numFmtId="0" fontId="21" fillId="11" borderId="39" xfId="9" applyFont="1" applyFill="1" applyBorder="1"/>
    <xf numFmtId="0" fontId="33" fillId="26" borderId="49" xfId="12" applyFont="1" applyFill="1" applyBorder="1" applyAlignment="1">
      <alignment horizontal="center"/>
    </xf>
    <xf numFmtId="0" fontId="33" fillId="26" borderId="50" xfId="12" applyFont="1" applyFill="1" applyBorder="1" applyAlignment="1">
      <alignment horizontal="center"/>
    </xf>
    <xf numFmtId="0" fontId="33" fillId="26" borderId="51" xfId="12" applyFont="1" applyFill="1" applyBorder="1" applyAlignment="1">
      <alignment horizontal="center"/>
    </xf>
    <xf numFmtId="0" fontId="46" fillId="26" borderId="55" xfId="12" applyFont="1" applyFill="1" applyBorder="1" applyAlignment="1">
      <alignment horizontal="center" vertical="center"/>
    </xf>
    <xf numFmtId="0" fontId="46" fillId="26" borderId="62" xfId="12" applyFont="1" applyFill="1" applyBorder="1" applyAlignment="1">
      <alignment horizontal="center" vertical="center"/>
    </xf>
    <xf numFmtId="0" fontId="46" fillId="26" borderId="50" xfId="12" applyFont="1" applyFill="1" applyBorder="1" applyAlignment="1">
      <alignment horizontal="center" vertical="center"/>
    </xf>
    <xf numFmtId="0" fontId="7" fillId="0" borderId="54" xfId="0" applyFont="1" applyBorder="1"/>
    <xf numFmtId="0" fontId="46" fillId="26" borderId="51" xfId="12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7" borderId="12" xfId="0" applyFont="1" applyFill="1" applyBorder="1"/>
    <xf numFmtId="164" fontId="3" fillId="7" borderId="0" xfId="0" applyNumberFormat="1" applyFont="1" applyFill="1" applyBorder="1"/>
    <xf numFmtId="4" fontId="3" fillId="7" borderId="0" xfId="0" applyNumberFormat="1" applyFont="1" applyFill="1" applyBorder="1"/>
    <xf numFmtId="0" fontId="3" fillId="7" borderId="0" xfId="0" applyFont="1" applyFill="1" applyBorder="1"/>
    <xf numFmtId="0" fontId="5" fillId="0" borderId="12" xfId="0" applyFont="1" applyBorder="1"/>
    <xf numFmtId="0" fontId="6" fillId="6" borderId="12" xfId="0" applyFont="1" applyFill="1" applyBorder="1"/>
    <xf numFmtId="0" fontId="6" fillId="5" borderId="12" xfId="0" applyFont="1" applyFill="1" applyBorder="1"/>
    <xf numFmtId="0" fontId="6" fillId="4" borderId="12" xfId="0" applyFont="1" applyFill="1" applyBorder="1"/>
    <xf numFmtId="38" fontId="5" fillId="0" borderId="13" xfId="0" applyNumberFormat="1" applyFont="1" applyBorder="1" applyAlignment="1">
      <alignment horizontal="center" vertical="center"/>
    </xf>
    <xf numFmtId="38" fontId="5" fillId="0" borderId="7" xfId="0" applyNumberFormat="1" applyFont="1" applyBorder="1" applyAlignment="1">
      <alignment horizontal="center" vertical="center"/>
    </xf>
    <xf numFmtId="38" fontId="5" fillId="0" borderId="0" xfId="0" applyNumberFormat="1" applyFont="1" applyBorder="1" applyAlignment="1">
      <alignment horizontal="center" vertical="center"/>
    </xf>
    <xf numFmtId="38" fontId="3" fillId="6" borderId="13" xfId="0" applyNumberFormat="1" applyFont="1" applyFill="1" applyBorder="1" applyAlignment="1">
      <alignment horizontal="center" vertical="center"/>
    </xf>
    <xf numFmtId="38" fontId="3" fillId="6" borderId="7" xfId="0" applyNumberFormat="1" applyFont="1" applyFill="1" applyBorder="1" applyAlignment="1">
      <alignment horizontal="center" vertical="center"/>
    </xf>
    <xf numFmtId="38" fontId="5" fillId="6" borderId="0" xfId="0" applyNumberFormat="1" applyFont="1" applyFill="1" applyBorder="1" applyAlignment="1">
      <alignment horizontal="center" vertical="center"/>
    </xf>
    <xf numFmtId="38" fontId="3" fillId="5" borderId="13" xfId="0" applyNumberFormat="1" applyFont="1" applyFill="1" applyBorder="1" applyAlignment="1">
      <alignment horizontal="center" vertical="center"/>
    </xf>
    <xf numFmtId="38" fontId="3" fillId="5" borderId="7" xfId="0" applyNumberFormat="1" applyFont="1" applyFill="1" applyBorder="1" applyAlignment="1">
      <alignment horizontal="center" vertical="center"/>
    </xf>
    <xf numFmtId="38" fontId="5" fillId="28" borderId="0" xfId="0" applyNumberFormat="1" applyFont="1" applyFill="1" applyBorder="1" applyAlignment="1">
      <alignment horizontal="center" vertical="center"/>
    </xf>
    <xf numFmtId="38" fontId="3" fillId="4" borderId="13" xfId="0" applyNumberFormat="1" applyFont="1" applyFill="1" applyBorder="1" applyAlignment="1">
      <alignment horizontal="center" vertical="center"/>
    </xf>
    <xf numFmtId="38" fontId="3" fillId="4" borderId="7" xfId="0" applyNumberFormat="1" applyFont="1" applyFill="1" applyBorder="1" applyAlignment="1">
      <alignment horizontal="center" vertical="center"/>
    </xf>
    <xf numFmtId="38" fontId="5" fillId="4" borderId="0" xfId="0" applyNumberFormat="1" applyFont="1" applyFill="1" applyBorder="1" applyAlignment="1">
      <alignment horizontal="center" vertical="center"/>
    </xf>
    <xf numFmtId="38" fontId="6" fillId="0" borderId="50" xfId="0" applyNumberFormat="1" applyFont="1" applyBorder="1" applyAlignment="1">
      <alignment horizontal="center" vertical="center"/>
    </xf>
    <xf numFmtId="38" fontId="6" fillId="0" borderId="55" xfId="0" applyNumberFormat="1" applyFont="1" applyBorder="1" applyAlignment="1">
      <alignment horizontal="center" vertical="center"/>
    </xf>
    <xf numFmtId="38" fontId="6" fillId="0" borderId="51" xfId="0" applyNumberFormat="1" applyFont="1" applyBorder="1" applyAlignment="1">
      <alignment horizontal="center" vertical="center"/>
    </xf>
    <xf numFmtId="38" fontId="6" fillId="0" borderId="60" xfId="0" applyNumberFormat="1" applyFont="1" applyBorder="1" applyAlignment="1">
      <alignment horizontal="center" vertical="center"/>
    </xf>
    <xf numFmtId="17" fontId="6" fillId="0" borderId="66" xfId="0" applyNumberFormat="1" applyFont="1" applyBorder="1" applyAlignment="1">
      <alignment horizontal="center" vertical="center" wrapText="1"/>
    </xf>
    <xf numFmtId="0" fontId="3" fillId="7" borderId="67" xfId="0" applyFont="1" applyFill="1" applyBorder="1"/>
    <xf numFmtId="38" fontId="5" fillId="0" borderId="67" xfId="0" applyNumberFormat="1" applyFont="1" applyBorder="1" applyAlignment="1">
      <alignment horizontal="center" vertical="center"/>
    </xf>
    <xf numFmtId="38" fontId="3" fillId="6" borderId="67" xfId="0" applyNumberFormat="1" applyFont="1" applyFill="1" applyBorder="1" applyAlignment="1">
      <alignment horizontal="center" vertical="center"/>
    </xf>
    <xf numFmtId="38" fontId="3" fillId="28" borderId="67" xfId="0" applyNumberFormat="1" applyFont="1" applyFill="1" applyBorder="1" applyAlignment="1">
      <alignment horizontal="center" vertical="center"/>
    </xf>
    <xf numFmtId="38" fontId="3" fillId="4" borderId="67" xfId="0" applyNumberFormat="1" applyFont="1" applyFill="1" applyBorder="1" applyAlignment="1">
      <alignment horizontal="center" vertical="center"/>
    </xf>
    <xf numFmtId="38" fontId="6" fillId="0" borderId="27" xfId="0" applyNumberFormat="1" applyFont="1" applyBorder="1" applyAlignment="1">
      <alignment horizontal="center" vertical="center"/>
    </xf>
    <xf numFmtId="0" fontId="6" fillId="0" borderId="0" xfId="0" applyFont="1"/>
    <xf numFmtId="0" fontId="33" fillId="26" borderId="50" xfId="12" applyFont="1" applyFill="1" applyBorder="1" applyAlignment="1">
      <alignment horizontal="left"/>
    </xf>
    <xf numFmtId="0" fontId="35" fillId="0" borderId="68" xfId="9" applyFont="1" applyBorder="1" applyAlignment="1">
      <alignment horizontal="left"/>
    </xf>
    <xf numFmtId="0" fontId="35" fillId="0" borderId="69" xfId="9" applyFont="1" applyBorder="1" applyAlignment="1">
      <alignment horizontal="left"/>
    </xf>
    <xf numFmtId="21" fontId="35" fillId="0" borderId="32" xfId="9" applyNumberFormat="1" applyFont="1" applyBorder="1" applyAlignment="1">
      <alignment horizontal="left"/>
    </xf>
    <xf numFmtId="21" fontId="35" fillId="0" borderId="48" xfId="9" applyNumberFormat="1" applyFont="1" applyBorder="1" applyAlignment="1">
      <alignment horizontal="left"/>
    </xf>
    <xf numFmtId="0" fontId="35" fillId="0" borderId="70" xfId="9" applyFont="1" applyBorder="1" applyAlignment="1">
      <alignment horizontal="left"/>
    </xf>
    <xf numFmtId="0" fontId="35" fillId="0" borderId="71" xfId="9" applyFont="1" applyBorder="1" applyAlignment="1">
      <alignment horizontal="left"/>
    </xf>
    <xf numFmtId="0" fontId="13" fillId="3" borderId="72" xfId="9" applyFont="1" applyFill="1" applyBorder="1" applyAlignment="1">
      <alignment horizontal="left"/>
    </xf>
    <xf numFmtId="0" fontId="13" fillId="27" borderId="72" xfId="9" applyFont="1" applyFill="1" applyBorder="1" applyAlignment="1">
      <alignment horizontal="left"/>
    </xf>
    <xf numFmtId="0" fontId="13" fillId="9" borderId="72" xfId="9" applyFont="1" applyFill="1" applyBorder="1" applyAlignment="1">
      <alignment horizontal="left"/>
    </xf>
    <xf numFmtId="0" fontId="13" fillId="9" borderId="73" xfId="9" applyFont="1" applyFill="1" applyBorder="1" applyAlignment="1">
      <alignment horizontal="left"/>
    </xf>
    <xf numFmtId="0" fontId="8" fillId="0" borderId="11" xfId="0" applyFont="1" applyBorder="1" applyAlignment="1">
      <alignment horizontal="left" vertical="center"/>
    </xf>
    <xf numFmtId="6" fontId="16" fillId="0" borderId="18" xfId="3" applyNumberFormat="1" applyFont="1" applyBorder="1" applyAlignment="1">
      <alignment horizontal="center" vertical="center"/>
    </xf>
    <xf numFmtId="3" fontId="16" fillId="0" borderId="1" xfId="3" applyNumberFormat="1" applyFont="1" applyBorder="1" applyAlignment="1">
      <alignment horizontal="center" vertical="center"/>
    </xf>
    <xf numFmtId="9" fontId="16" fillId="0" borderId="1" xfId="5" applyFont="1" applyFill="1" applyBorder="1" applyAlignment="1">
      <alignment horizontal="center" vertical="center" wrapText="1"/>
    </xf>
    <xf numFmtId="8" fontId="16" fillId="0" borderId="1" xfId="3" applyNumberFormat="1" applyFont="1" applyBorder="1" applyAlignment="1">
      <alignment horizontal="center" vertical="center" wrapText="1"/>
    </xf>
    <xf numFmtId="8" fontId="16" fillId="0" borderId="56" xfId="3" applyNumberFormat="1" applyFont="1" applyBorder="1" applyAlignment="1">
      <alignment horizontal="center" vertical="center" wrapText="1"/>
    </xf>
    <xf numFmtId="6" fontId="16" fillId="0" borderId="4" xfId="3" applyNumberFormat="1" applyFont="1" applyBorder="1" applyAlignment="1">
      <alignment horizontal="center" vertical="center"/>
    </xf>
    <xf numFmtId="3" fontId="16" fillId="0" borderId="57" xfId="3" applyNumberFormat="1" applyFont="1" applyBorder="1" applyAlignment="1">
      <alignment horizontal="center" vertical="center"/>
    </xf>
    <xf numFmtId="9" fontId="16" fillId="0" borderId="57" xfId="5" applyFont="1" applyFill="1" applyBorder="1" applyAlignment="1">
      <alignment horizontal="center" vertical="center" wrapText="1"/>
    </xf>
    <xf numFmtId="8" fontId="16" fillId="0" borderId="57" xfId="3" applyNumberFormat="1" applyFont="1" applyBorder="1" applyAlignment="1">
      <alignment horizontal="center" vertical="center" wrapText="1"/>
    </xf>
    <xf numFmtId="8" fontId="16" fillId="0" borderId="58" xfId="3" applyNumberFormat="1" applyFont="1" applyBorder="1" applyAlignment="1">
      <alignment horizontal="center" vertical="center" wrapText="1"/>
    </xf>
    <xf numFmtId="0" fontId="19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9" fontId="16" fillId="0" borderId="0" xfId="5" applyFont="1" applyAlignment="1">
      <alignment horizontal="center" vertical="center" wrapText="1"/>
    </xf>
    <xf numFmtId="0" fontId="16" fillId="0" borderId="0" xfId="3" applyFont="1" applyAlignment="1">
      <alignment horizontal="center" vertical="center" wrapText="1"/>
    </xf>
    <xf numFmtId="0" fontId="18" fillId="0" borderId="0" xfId="3" applyFont="1" applyAlignment="1">
      <alignment horizontal="center" vertical="center"/>
    </xf>
    <xf numFmtId="9" fontId="16" fillId="0" borderId="1" xfId="5" applyFont="1" applyFill="1" applyBorder="1" applyAlignment="1">
      <alignment horizontal="center" vertical="center"/>
    </xf>
    <xf numFmtId="8" fontId="16" fillId="0" borderId="1" xfId="3" applyNumberFormat="1" applyFont="1" applyBorder="1" applyAlignment="1">
      <alignment horizontal="center" vertical="center"/>
    </xf>
    <xf numFmtId="8" fontId="16" fillId="0" borderId="56" xfId="3" applyNumberFormat="1" applyFont="1" applyBorder="1" applyAlignment="1">
      <alignment horizontal="center" vertical="center"/>
    </xf>
    <xf numFmtId="9" fontId="16" fillId="0" borderId="57" xfId="5" applyFont="1" applyFill="1" applyBorder="1" applyAlignment="1">
      <alignment horizontal="center" vertical="center"/>
    </xf>
    <xf numFmtId="8" fontId="16" fillId="0" borderId="57" xfId="3" applyNumberFormat="1" applyFont="1" applyBorder="1" applyAlignment="1">
      <alignment horizontal="center" vertical="center"/>
    </xf>
    <xf numFmtId="8" fontId="16" fillId="0" borderId="58" xfId="3" applyNumberFormat="1" applyFont="1" applyBorder="1" applyAlignment="1">
      <alignment horizontal="center" vertical="center"/>
    </xf>
    <xf numFmtId="0" fontId="49" fillId="0" borderId="0" xfId="3" applyFont="1" applyAlignment="1">
      <alignment horizontal="center" vertical="center"/>
    </xf>
    <xf numFmtId="0" fontId="50" fillId="0" borderId="0" xfId="3" applyFont="1" applyAlignment="1">
      <alignment horizontal="center" vertical="center"/>
    </xf>
  </cellXfs>
  <cellStyles count="13">
    <cellStyle name="Comma" xfId="1" builtinId="3"/>
    <cellStyle name="Currency 2" xfId="4" xr:uid="{58A86918-3CC0-4711-8E02-38998D65B9A8}"/>
    <cellStyle name="Good 2" xfId="6" xr:uid="{79EB4D2C-C1BC-489F-8084-30541AD273C7}"/>
    <cellStyle name="Hyperlink 2" xfId="7" xr:uid="{4C708C41-1882-4D57-A609-EC55E1ED492C}"/>
    <cellStyle name="Hyperlink 3" xfId="10" xr:uid="{EF8861D6-C515-4AD4-A879-3177AC1A6E56}"/>
    <cellStyle name="Normal" xfId="0" builtinId="0"/>
    <cellStyle name="Normal 2" xfId="3" xr:uid="{9DE9FF86-1855-4F12-BD47-6455507E50C0}"/>
    <cellStyle name="Normal 2 2" xfId="8" xr:uid="{7170DE49-7AA5-4827-83A1-75FF9794900E}"/>
    <cellStyle name="Normal 2 3" xfId="11" xr:uid="{29F86837-BC64-479B-B1BF-3FBE678A2B2A}"/>
    <cellStyle name="Normal 3" xfId="9" xr:uid="{CED7951A-E884-4E78-BE99-0FE0F07753B5}"/>
    <cellStyle name="Normal 6" xfId="12" xr:uid="{8DA728F8-7BA6-4FEC-BBC5-1A8A6F455497}"/>
    <cellStyle name="Percent" xfId="2" builtinId="5"/>
    <cellStyle name="Percent 2" xfId="5" xr:uid="{238DFA34-A797-4058-9D23-6898B9058C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1">
                <a:solidFill>
                  <a:sysClr val="windowText" lastClr="000000"/>
                </a:solidFill>
              </a:defRPr>
            </a:pPr>
            <a:r>
              <a:rPr lang="en-US" b="1">
                <a:solidFill>
                  <a:sysClr val="windowText" lastClr="000000"/>
                </a:solidFill>
              </a:rPr>
              <a:t>Buxheti i Parashikuar vs Buxheti i Shpenzuar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'Ndertim Website'!$B$30</c:f>
              <c:strCache>
                <c:ptCount val="1"/>
                <c:pt idx="0">
                  <c:v>BASICS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'Ndertim Website'!$C$29:$D$29</c:f>
              <c:strCache>
                <c:ptCount val="2"/>
                <c:pt idx="0">
                  <c:v>Buxheti</c:v>
                </c:pt>
                <c:pt idx="1">
                  <c:v>Shpenzimi Aktual</c:v>
                </c:pt>
              </c:strCache>
            </c:strRef>
          </c:cat>
          <c:val>
            <c:numRef>
              <c:f>'Ndertim Website'!$C$30:$D$30</c:f>
              <c:numCache>
                <c:formatCode>_("$"* #,##0.00_);_("$"* \(#,##0.00\);_("$"* "-"??_);_(@_)</c:formatCode>
                <c:ptCount val="2"/>
                <c:pt idx="0">
                  <c:v>200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D-443A-9345-D26E25E40F59}"/>
            </c:ext>
          </c:extLst>
        </c:ser>
        <c:ser>
          <c:idx val="1"/>
          <c:order val="1"/>
          <c:tx>
            <c:strRef>
              <c:f>'Ndertim Website'!$B$31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'Ndertim Website'!$C$29:$D$29</c:f>
              <c:strCache>
                <c:ptCount val="2"/>
                <c:pt idx="0">
                  <c:v>Buxheti</c:v>
                </c:pt>
                <c:pt idx="1">
                  <c:v>Shpenzimi Aktual</c:v>
                </c:pt>
              </c:strCache>
            </c:strRef>
          </c:cat>
          <c:val>
            <c:numRef>
              <c:f>'Ndertim Website'!$C$31:$D$31</c:f>
              <c:numCache>
                <c:formatCode>_("$"* #,##0.00_);_("$"* \(#,##0.00\);_("$"* "-"??_);_(@_)</c:formatCode>
                <c:ptCount val="2"/>
                <c:pt idx="0">
                  <c:v>400</c:v>
                </c:pt>
                <c:pt idx="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D-443A-9345-D26E25E40F59}"/>
            </c:ext>
          </c:extLst>
        </c:ser>
        <c:ser>
          <c:idx val="2"/>
          <c:order val="2"/>
          <c:tx>
            <c:strRef>
              <c:f>'Ndertim Website'!$B$32</c:f>
              <c:strCache>
                <c:ptCount val="1"/>
                <c:pt idx="0">
                  <c:v>CONTENT &amp; DESIGN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strRef>
              <c:f>'Ndertim Website'!$C$29:$D$29</c:f>
              <c:strCache>
                <c:ptCount val="2"/>
                <c:pt idx="0">
                  <c:v>Buxheti</c:v>
                </c:pt>
                <c:pt idx="1">
                  <c:v>Shpenzimi Aktual</c:v>
                </c:pt>
              </c:strCache>
            </c:strRef>
          </c:cat>
          <c:val>
            <c:numRef>
              <c:f>'Ndertim Website'!$C$32:$D$32</c:f>
              <c:numCache>
                <c:formatCode>_("$"* #,##0.00_);_("$"* \(#,##0.00\);_("$"* "-"??_);_(@_)</c:formatCode>
                <c:ptCount val="2"/>
                <c:pt idx="0">
                  <c:v>800</c:v>
                </c:pt>
                <c:pt idx="1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D-443A-9345-D26E25E40F59}"/>
            </c:ext>
          </c:extLst>
        </c:ser>
        <c:ser>
          <c:idx val="3"/>
          <c:order val="3"/>
          <c:tx>
            <c:strRef>
              <c:f>'Ndertim Website'!$B$33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'Ndertim Website'!$C$29:$D$29</c:f>
              <c:strCache>
                <c:ptCount val="2"/>
                <c:pt idx="0">
                  <c:v>Buxheti</c:v>
                </c:pt>
                <c:pt idx="1">
                  <c:v>Shpenzimi Aktual</c:v>
                </c:pt>
              </c:strCache>
            </c:strRef>
          </c:cat>
          <c:val>
            <c:numRef>
              <c:f>'Ndertim Website'!$C$33:$D$33</c:f>
              <c:numCache>
                <c:formatCode>_("$"* #,##0.00_);_("$"* \(#,##0.00\);_("$"* "-"??_);_(@_)</c:formatCode>
                <c:ptCount val="2"/>
                <c:pt idx="0">
                  <c:v>100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5D-443A-9345-D26E25E40F59}"/>
            </c:ext>
          </c:extLst>
        </c:ser>
        <c:ser>
          <c:idx val="4"/>
          <c:order val="4"/>
          <c:tx>
            <c:strRef>
              <c:f>'Ndertim Website'!$B$34</c:f>
              <c:strCache>
                <c:ptCount val="1"/>
                <c:pt idx="0">
                  <c:v>EXISTING CONTENT MIGRATION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'Ndertim Website'!$C$29:$D$29</c:f>
              <c:strCache>
                <c:ptCount val="2"/>
                <c:pt idx="0">
                  <c:v>Buxheti</c:v>
                </c:pt>
                <c:pt idx="1">
                  <c:v>Shpenzimi Aktual</c:v>
                </c:pt>
              </c:strCache>
            </c:strRef>
          </c:cat>
          <c:val>
            <c:numRef>
              <c:f>'Ndertim Website'!$C$34:$D$34</c:f>
              <c:numCache>
                <c:formatCode>_("$"* #,##0.00_);_("$"* \(#,##0.00\);_("$"* "-"??_);_(@_)</c:formatCode>
                <c:ptCount val="2"/>
                <c:pt idx="0">
                  <c:v>200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5D-443A-9345-D26E25E40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32486832"/>
        <c:axId val="-658304976"/>
      </c:barChart>
      <c:catAx>
        <c:axId val="-63248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-658304976"/>
        <c:crosses val="autoZero"/>
        <c:auto val="1"/>
        <c:lblAlgn val="ctr"/>
        <c:lblOffset val="100"/>
        <c:noMultiLvlLbl val="0"/>
      </c:catAx>
      <c:valAx>
        <c:axId val="-65830497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-63248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 i="0" u="none" strike="noStrike" baseline="0">
          <a:solidFill>
            <a:sysClr val="windowText" lastClr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>
                <a:solidFill>
                  <a:sysClr val="windowText" lastClr="000000"/>
                </a:solidFill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Buxheti i Ndërtimit</a:t>
            </a:r>
            <a:r>
              <a:rPr lang="en-US" sz="1800" b="1" baseline="0">
                <a:solidFill>
                  <a:sysClr val="windowText" lastClr="000000"/>
                </a:solidFill>
              </a:rPr>
              <a:t> të Website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'Ndertim Website'!$D$29</c:f>
              <c:strCache>
                <c:ptCount val="1"/>
                <c:pt idx="0">
                  <c:v>Shpenzimi Aktual</c:v>
                </c:pt>
              </c:strCache>
            </c:strRef>
          </c:tx>
          <c:explosion val="4"/>
          <c:dPt>
            <c:idx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616F-4BAC-BF76-C06BB5EEEF5A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616F-4BAC-BF76-C06BB5EEEF5A}"/>
              </c:ext>
            </c:extLst>
          </c:dPt>
          <c:dPt>
            <c:idx val="2"/>
            <c:bubble3D val="0"/>
            <c:spPr>
              <a:solidFill>
                <a:schemeClr val="tx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616F-4BAC-BF76-C06BB5EEEF5A}"/>
              </c:ext>
            </c:extLst>
          </c:dPt>
          <c:dPt>
            <c:idx val="3"/>
            <c:bubble3D val="0"/>
            <c:spPr>
              <a:solidFill>
                <a:schemeClr val="bg2"/>
              </a:solidFill>
            </c:spPr>
            <c:extLst>
              <c:ext xmlns:c16="http://schemas.microsoft.com/office/drawing/2014/chart" uri="{C3380CC4-5D6E-409C-BE32-E72D297353CC}">
                <c16:uniqueId val="{00000007-616F-4BAC-BF76-C06BB5EEEF5A}"/>
              </c:ext>
            </c:extLst>
          </c:dPt>
          <c:dPt>
            <c:idx val="4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616F-4BAC-BF76-C06BB5EEEF5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'Ndertim Website'!$B$30:$B$34</c:f>
              <c:strCache>
                <c:ptCount val="5"/>
                <c:pt idx="0">
                  <c:v>BASICS</c:v>
                </c:pt>
                <c:pt idx="1">
                  <c:v>SOFTWARE</c:v>
                </c:pt>
                <c:pt idx="2">
                  <c:v>CONTENT &amp; DESIGN</c:v>
                </c:pt>
                <c:pt idx="3">
                  <c:v>TESTING</c:v>
                </c:pt>
                <c:pt idx="4">
                  <c:v>EXISTING CONTENT MIGRATION</c:v>
                </c:pt>
              </c:strCache>
            </c:strRef>
          </c:cat>
          <c:val>
            <c:numRef>
              <c:f>'Ndertim Website'!$D$30:$D$34</c:f>
              <c:numCache>
                <c:formatCode>_("$"* #,##0.00_);_("$"* \(#,##0.00\);_("$"* "-"??_);_(@_)</c:formatCode>
                <c:ptCount val="5"/>
                <c:pt idx="0">
                  <c:v>110</c:v>
                </c:pt>
                <c:pt idx="1">
                  <c:v>240</c:v>
                </c:pt>
                <c:pt idx="2">
                  <c:v>260</c:v>
                </c:pt>
                <c:pt idx="3">
                  <c:v>20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6F-4BAC-BF76-C06BB5EEE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76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venir Next" charset="0"/>
          <a:ea typeface="Avenir Next" charset="0"/>
          <a:cs typeface="Avenir Next" charset="0"/>
        </a:defRPr>
      </a:pPr>
      <a:endParaRPr lang="en-US"/>
    </a:p>
  </c:txPr>
  <c:printSettings>
    <c:headerFooter/>
    <c:pageMargins b="0.75" l="0.7" r="0.7" t="0.75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2A3D52"/>
                </a:solidFill>
                <a:latin typeface="Avenir Next" charset="0"/>
                <a:ea typeface="Avenir Next" charset="0"/>
                <a:cs typeface="Avenir Next" charset="0"/>
              </a:defRPr>
            </a:pPr>
            <a:r>
              <a:rPr lang="en-US" b="1"/>
              <a:t>Reach sipas Kanaleve</a:t>
            </a:r>
            <a:r>
              <a:rPr lang="en-US" b="1" baseline="0"/>
              <a:t> të Marketingut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2A3D52"/>
              </a:solidFill>
              <a:latin typeface="Avenir Next" charset="0"/>
              <a:ea typeface="Avenir Next" charset="0"/>
              <a:cs typeface="Avenir Nex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673388387427183E-2"/>
          <c:y val="5.2763957987838589E-2"/>
          <c:w val="0.92831035144997121"/>
          <c:h val="0.770139895448392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'Analiza e Reach'!$B$3</c:f>
              <c:strCache>
                <c:ptCount val="1"/>
                <c:pt idx="0">
                  <c:v>Blog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" charset="0"/>
                    <a:ea typeface="Avenir Next" charset="0"/>
                    <a:cs typeface="Avenir Next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'Analiza e Reach'!$C$2:$N$2</c:f>
              <c:strCache>
                <c:ptCount val="12"/>
                <c:pt idx="0">
                  <c:v>Janar</c:v>
                </c:pt>
                <c:pt idx="1">
                  <c:v>Shkurt</c:v>
                </c:pt>
                <c:pt idx="2">
                  <c:v>Mars</c:v>
                </c:pt>
                <c:pt idx="3">
                  <c:v>Prill</c:v>
                </c:pt>
                <c:pt idx="4">
                  <c:v>Maj</c:v>
                </c:pt>
                <c:pt idx="5">
                  <c:v>Qershor</c:v>
                </c:pt>
                <c:pt idx="6">
                  <c:v>Korrik</c:v>
                </c:pt>
                <c:pt idx="7">
                  <c:v>Gusht</c:v>
                </c:pt>
                <c:pt idx="8">
                  <c:v>Shtator</c:v>
                </c:pt>
                <c:pt idx="9">
                  <c:v>Tetor</c:v>
                </c:pt>
                <c:pt idx="10">
                  <c:v>Nëntor</c:v>
                </c:pt>
                <c:pt idx="11">
                  <c:v>Dhjetor</c:v>
                </c:pt>
              </c:strCache>
            </c:strRef>
          </c:cat>
          <c:val>
            <c:numRef>
              <c:f>'Analiza e Reach'!$C$3:$N$3</c:f>
              <c:numCache>
                <c:formatCode>General</c:formatCode>
                <c:ptCount val="12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550</c:v>
                </c:pt>
                <c:pt idx="5">
                  <c:v>600</c:v>
                </c:pt>
                <c:pt idx="6">
                  <c:v>650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950</c:v>
                </c:pt>
                <c:pt idx="1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B-4E7A-A113-07D62C0E2D94}"/>
            </c:ext>
          </c:extLst>
        </c:ser>
        <c:ser>
          <c:idx val="1"/>
          <c:order val="1"/>
          <c:tx>
            <c:strRef>
              <c:f>'Analiza e Reach'!$B$4</c:f>
              <c:strCache>
                <c:ptCount val="1"/>
                <c:pt idx="0">
                  <c:v>Email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" charset="0"/>
                    <a:ea typeface="Avenir Next" charset="0"/>
                    <a:cs typeface="Avenir Next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'Analiza e Reach'!$C$2:$N$2</c:f>
              <c:strCache>
                <c:ptCount val="12"/>
                <c:pt idx="0">
                  <c:v>Janar</c:v>
                </c:pt>
                <c:pt idx="1">
                  <c:v>Shkurt</c:v>
                </c:pt>
                <c:pt idx="2">
                  <c:v>Mars</c:v>
                </c:pt>
                <c:pt idx="3">
                  <c:v>Prill</c:v>
                </c:pt>
                <c:pt idx="4">
                  <c:v>Maj</c:v>
                </c:pt>
                <c:pt idx="5">
                  <c:v>Qershor</c:v>
                </c:pt>
                <c:pt idx="6">
                  <c:v>Korrik</c:v>
                </c:pt>
                <c:pt idx="7">
                  <c:v>Gusht</c:v>
                </c:pt>
                <c:pt idx="8">
                  <c:v>Shtator</c:v>
                </c:pt>
                <c:pt idx="9">
                  <c:v>Tetor</c:v>
                </c:pt>
                <c:pt idx="10">
                  <c:v>Nëntor</c:v>
                </c:pt>
                <c:pt idx="11">
                  <c:v>Dhjetor</c:v>
                </c:pt>
              </c:strCache>
            </c:strRef>
          </c:cat>
          <c:val>
            <c:numRef>
              <c:f>'Analiza e Reach'!$C$4:$N$4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300</c:v>
                </c:pt>
                <c:pt idx="6">
                  <c:v>400</c:v>
                </c:pt>
                <c:pt idx="7">
                  <c:v>400</c:v>
                </c:pt>
                <c:pt idx="8">
                  <c:v>500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CB-4E7A-A113-07D62C0E2D94}"/>
            </c:ext>
          </c:extLst>
        </c:ser>
        <c:ser>
          <c:idx val="2"/>
          <c:order val="2"/>
          <c:tx>
            <c:strRef>
              <c:f>'Analiza e Reach'!$B$5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" charset="0"/>
                    <a:ea typeface="Avenir Next" charset="0"/>
                    <a:cs typeface="Avenir Next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'Analiza e Reach'!$C$2:$N$2</c:f>
              <c:strCache>
                <c:ptCount val="12"/>
                <c:pt idx="0">
                  <c:v>Janar</c:v>
                </c:pt>
                <c:pt idx="1">
                  <c:v>Shkurt</c:v>
                </c:pt>
                <c:pt idx="2">
                  <c:v>Mars</c:v>
                </c:pt>
                <c:pt idx="3">
                  <c:v>Prill</c:v>
                </c:pt>
                <c:pt idx="4">
                  <c:v>Maj</c:v>
                </c:pt>
                <c:pt idx="5">
                  <c:v>Qershor</c:v>
                </c:pt>
                <c:pt idx="6">
                  <c:v>Korrik</c:v>
                </c:pt>
                <c:pt idx="7">
                  <c:v>Gusht</c:v>
                </c:pt>
                <c:pt idx="8">
                  <c:v>Shtator</c:v>
                </c:pt>
                <c:pt idx="9">
                  <c:v>Tetor</c:v>
                </c:pt>
                <c:pt idx="10">
                  <c:v>Nëntor</c:v>
                </c:pt>
                <c:pt idx="11">
                  <c:v>Dhjetor</c:v>
                </c:pt>
              </c:strCache>
            </c:strRef>
          </c:cat>
          <c:val>
            <c:numRef>
              <c:f>'Analiza e Reach'!$C$5:$N$5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300</c:v>
                </c:pt>
                <c:pt idx="6">
                  <c:v>400</c:v>
                </c:pt>
                <c:pt idx="7">
                  <c:v>400</c:v>
                </c:pt>
                <c:pt idx="8">
                  <c:v>500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CB-4E7A-A113-07D62C0E2D94}"/>
            </c:ext>
          </c:extLst>
        </c:ser>
        <c:ser>
          <c:idx val="3"/>
          <c:order val="3"/>
          <c:tx>
            <c:strRef>
              <c:f>'Analiza e Reach'!$B$6</c:f>
              <c:strCache>
                <c:ptCount val="1"/>
                <c:pt idx="0">
                  <c:v>Instagram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venir Next" charset="0"/>
                    <a:ea typeface="Avenir Next" charset="0"/>
                    <a:cs typeface="Avenir Next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'Analiza e Reach'!$C$2:$N$2</c:f>
              <c:strCache>
                <c:ptCount val="12"/>
                <c:pt idx="0">
                  <c:v>Janar</c:v>
                </c:pt>
                <c:pt idx="1">
                  <c:v>Shkurt</c:v>
                </c:pt>
                <c:pt idx="2">
                  <c:v>Mars</c:v>
                </c:pt>
                <c:pt idx="3">
                  <c:v>Prill</c:v>
                </c:pt>
                <c:pt idx="4">
                  <c:v>Maj</c:v>
                </c:pt>
                <c:pt idx="5">
                  <c:v>Qershor</c:v>
                </c:pt>
                <c:pt idx="6">
                  <c:v>Korrik</c:v>
                </c:pt>
                <c:pt idx="7">
                  <c:v>Gusht</c:v>
                </c:pt>
                <c:pt idx="8">
                  <c:v>Shtator</c:v>
                </c:pt>
                <c:pt idx="9">
                  <c:v>Tetor</c:v>
                </c:pt>
                <c:pt idx="10">
                  <c:v>Nëntor</c:v>
                </c:pt>
                <c:pt idx="11">
                  <c:v>Dhjetor</c:v>
                </c:pt>
              </c:strCache>
            </c:strRef>
          </c:cat>
          <c:val>
            <c:numRef>
              <c:f>'Analiza e Reach'!$C$6:$N$6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CB-4E7A-A113-07D62C0E2D94}"/>
            </c:ext>
          </c:extLst>
        </c:ser>
        <c:ser>
          <c:idx val="4"/>
          <c:order val="4"/>
          <c:tx>
            <c:strRef>
              <c:f>'Analiza e Reach'!$B$7</c:f>
              <c:strCache>
                <c:ptCount val="1"/>
                <c:pt idx="0">
                  <c:v>Twitter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venir Next" charset="0"/>
                    <a:ea typeface="Avenir Next" charset="0"/>
                    <a:cs typeface="Avenir Next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'Analiza e Reach'!$C$2:$N$2</c:f>
              <c:strCache>
                <c:ptCount val="12"/>
                <c:pt idx="0">
                  <c:v>Janar</c:v>
                </c:pt>
                <c:pt idx="1">
                  <c:v>Shkurt</c:v>
                </c:pt>
                <c:pt idx="2">
                  <c:v>Mars</c:v>
                </c:pt>
                <c:pt idx="3">
                  <c:v>Prill</c:v>
                </c:pt>
                <c:pt idx="4">
                  <c:v>Maj</c:v>
                </c:pt>
                <c:pt idx="5">
                  <c:v>Qershor</c:v>
                </c:pt>
                <c:pt idx="6">
                  <c:v>Korrik</c:v>
                </c:pt>
                <c:pt idx="7">
                  <c:v>Gusht</c:v>
                </c:pt>
                <c:pt idx="8">
                  <c:v>Shtator</c:v>
                </c:pt>
                <c:pt idx="9">
                  <c:v>Tetor</c:v>
                </c:pt>
                <c:pt idx="10">
                  <c:v>Nëntor</c:v>
                </c:pt>
                <c:pt idx="11">
                  <c:v>Dhjetor</c:v>
                </c:pt>
              </c:strCache>
            </c:strRef>
          </c:cat>
          <c:val>
            <c:numRef>
              <c:f>'Analiza e Reach'!$C$7:$N$7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300</c:v>
                </c:pt>
                <c:pt idx="6">
                  <c:v>400</c:v>
                </c:pt>
                <c:pt idx="7">
                  <c:v>400</c:v>
                </c:pt>
                <c:pt idx="8">
                  <c:v>500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CB-4E7A-A113-07D62C0E2D94}"/>
            </c:ext>
          </c:extLst>
        </c:ser>
        <c:ser>
          <c:idx val="5"/>
          <c:order val="5"/>
          <c:tx>
            <c:strRef>
              <c:f>'Analiza e Reach'!$B$8</c:f>
              <c:strCache>
                <c:ptCount val="1"/>
                <c:pt idx="0">
                  <c:v>LinkedIn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venir Next" charset="0"/>
                    <a:ea typeface="Avenir Next" charset="0"/>
                    <a:cs typeface="Avenir Next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'Analiza e Reach'!$C$2:$N$2</c:f>
              <c:strCache>
                <c:ptCount val="12"/>
                <c:pt idx="0">
                  <c:v>Janar</c:v>
                </c:pt>
                <c:pt idx="1">
                  <c:v>Shkurt</c:v>
                </c:pt>
                <c:pt idx="2">
                  <c:v>Mars</c:v>
                </c:pt>
                <c:pt idx="3">
                  <c:v>Prill</c:v>
                </c:pt>
                <c:pt idx="4">
                  <c:v>Maj</c:v>
                </c:pt>
                <c:pt idx="5">
                  <c:v>Qershor</c:v>
                </c:pt>
                <c:pt idx="6">
                  <c:v>Korrik</c:v>
                </c:pt>
                <c:pt idx="7">
                  <c:v>Gusht</c:v>
                </c:pt>
                <c:pt idx="8">
                  <c:v>Shtator</c:v>
                </c:pt>
                <c:pt idx="9">
                  <c:v>Tetor</c:v>
                </c:pt>
                <c:pt idx="10">
                  <c:v>Nëntor</c:v>
                </c:pt>
                <c:pt idx="11">
                  <c:v>Dhjetor</c:v>
                </c:pt>
              </c:strCache>
            </c:strRef>
          </c:cat>
          <c:val>
            <c:numRef>
              <c:f>'Analiza e Reach'!$C$8:$N$8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CB-4E7A-A113-07D62C0E2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21498704"/>
        <c:axId val="-178870480"/>
      </c:barChart>
      <c:catAx>
        <c:axId val="-2214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A3D52"/>
                </a:solidFill>
                <a:latin typeface="Avenir Next" charset="0"/>
                <a:ea typeface="Avenir Next" charset="0"/>
                <a:cs typeface="Avenir Next" charset="0"/>
              </a:defRPr>
            </a:pPr>
            <a:endParaRPr lang="en-US"/>
          </a:p>
        </c:txPr>
        <c:crossAx val="-178870480"/>
        <c:crosses val="autoZero"/>
        <c:auto val="1"/>
        <c:lblAlgn val="ctr"/>
        <c:lblOffset val="100"/>
        <c:noMultiLvlLbl val="0"/>
      </c:catAx>
      <c:valAx>
        <c:axId val="-17887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A3D52"/>
                </a:solidFill>
                <a:latin typeface="Avenir Next" charset="0"/>
                <a:ea typeface="Avenir Next" charset="0"/>
                <a:cs typeface="Avenir Next" charset="0"/>
              </a:defRPr>
            </a:pPr>
            <a:endParaRPr lang="en-US"/>
          </a:p>
        </c:txPr>
        <c:crossAx val="-22149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2A3D52"/>
              </a:solidFill>
              <a:latin typeface="Avenir Next" charset="0"/>
              <a:ea typeface="Avenir Next" charset="0"/>
              <a:cs typeface="Avenir Nex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2A3D52"/>
          </a:solidFill>
          <a:latin typeface="Avenir Next" charset="0"/>
          <a:ea typeface="Avenir Next" charset="0"/>
          <a:cs typeface="Avenir Next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2A3D52"/>
                </a:solidFill>
                <a:latin typeface="Avenir Next" charset="0"/>
                <a:ea typeface="Avenir Next" charset="0"/>
                <a:cs typeface="Avenir Next" charset="0"/>
              </a:defRPr>
            </a:pPr>
            <a:r>
              <a:rPr lang="en-US" b="1"/>
              <a:t>Total Marketing Reach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2A3D52"/>
              </a:solidFill>
              <a:latin typeface="Avenir Next" charset="0"/>
              <a:ea typeface="Avenir Next" charset="0"/>
              <a:cs typeface="Avenir Next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'Analiza e Reach'!$B$11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C3A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04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'Analiza e Reach'!$C$10:$N$10</c:f>
              <c:strCache>
                <c:ptCount val="12"/>
                <c:pt idx="0">
                  <c:v>Janar</c:v>
                </c:pt>
                <c:pt idx="1">
                  <c:v>Shkurt</c:v>
                </c:pt>
                <c:pt idx="2">
                  <c:v>Mars</c:v>
                </c:pt>
                <c:pt idx="3">
                  <c:v>Prill</c:v>
                </c:pt>
                <c:pt idx="4">
                  <c:v>Maj</c:v>
                </c:pt>
                <c:pt idx="5">
                  <c:v>Qershor</c:v>
                </c:pt>
                <c:pt idx="6">
                  <c:v>Korrik</c:v>
                </c:pt>
                <c:pt idx="7">
                  <c:v>Gusht</c:v>
                </c:pt>
                <c:pt idx="8">
                  <c:v>Shtator</c:v>
                </c:pt>
                <c:pt idx="9">
                  <c:v>Tetor</c:v>
                </c:pt>
                <c:pt idx="10">
                  <c:v>Nëntor</c:v>
                </c:pt>
                <c:pt idx="11">
                  <c:v>Dhjetor</c:v>
                </c:pt>
              </c:strCache>
            </c:strRef>
          </c:cat>
          <c:val>
            <c:numRef>
              <c:f>'Analiza e Reach'!$C$11:$N$11</c:f>
              <c:numCache>
                <c:formatCode>_(* #,##0_);_(* \(#,##0\);_(* "-"??_);_(@_)</c:formatCode>
                <c:ptCount val="12"/>
                <c:pt idx="0">
                  <c:v>600</c:v>
                </c:pt>
                <c:pt idx="1">
                  <c:v>700</c:v>
                </c:pt>
                <c:pt idx="2">
                  <c:v>1110</c:v>
                </c:pt>
                <c:pt idx="3">
                  <c:v>1210</c:v>
                </c:pt>
                <c:pt idx="4">
                  <c:v>1670</c:v>
                </c:pt>
                <c:pt idx="5">
                  <c:v>1740</c:v>
                </c:pt>
                <c:pt idx="6">
                  <c:v>2100</c:v>
                </c:pt>
                <c:pt idx="7">
                  <c:v>2160</c:v>
                </c:pt>
                <c:pt idx="8">
                  <c:v>2570</c:v>
                </c:pt>
                <c:pt idx="9">
                  <c:v>2680</c:v>
                </c:pt>
                <c:pt idx="10">
                  <c:v>3040</c:v>
                </c:pt>
                <c:pt idx="11">
                  <c:v>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0-4AE9-AEBC-F39F168F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8765184"/>
        <c:axId val="-178762704"/>
      </c:lineChart>
      <c:catAx>
        <c:axId val="-17876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A3D52"/>
                </a:solidFill>
                <a:latin typeface="Avenir Next" charset="0"/>
                <a:ea typeface="Avenir Next" charset="0"/>
                <a:cs typeface="Avenir Next" charset="0"/>
              </a:defRPr>
            </a:pPr>
            <a:endParaRPr lang="en-US"/>
          </a:p>
        </c:txPr>
        <c:crossAx val="-178762704"/>
        <c:crosses val="autoZero"/>
        <c:auto val="1"/>
        <c:lblAlgn val="ctr"/>
        <c:lblOffset val="100"/>
        <c:noMultiLvlLbl val="0"/>
      </c:catAx>
      <c:valAx>
        <c:axId val="-1787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A3D52"/>
                </a:solidFill>
                <a:latin typeface="Avenir Next" charset="0"/>
                <a:ea typeface="Avenir Next" charset="0"/>
                <a:cs typeface="Avenir Next" charset="0"/>
              </a:defRPr>
            </a:pPr>
            <a:endParaRPr lang="en-US"/>
          </a:p>
        </c:txPr>
        <c:crossAx val="-17876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2A3D52"/>
          </a:solidFill>
          <a:latin typeface="Avenir Next" charset="0"/>
          <a:ea typeface="Avenir Next" charset="0"/>
          <a:cs typeface="Avenir Next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Analiza Vjetore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 Marketing Budget'!$B$26</c:f>
              <c:strCache>
                <c:ptCount val="1"/>
                <c:pt idx="0">
                  <c:v>PRODUCT/MARKET 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Marketing Budget'!$C$25:$D$25</c:f>
              <c:strCache>
                <c:ptCount val="2"/>
                <c:pt idx="0">
                  <c:v>Budget</c:v>
                </c:pt>
                <c:pt idx="1">
                  <c:v>Actual</c:v>
                </c:pt>
              </c:strCache>
            </c:strRef>
          </c:cat>
          <c:val>
            <c:numRef>
              <c:f>'Product Marketing Budget'!$C$26:$D$26</c:f>
              <c:numCache>
                <c:formatCode>_("$"* #,##0.00_);_("$"* \(#,##0.00\);_("$"* "-"??_);_(@_)</c:formatCode>
                <c:ptCount val="2"/>
                <c:pt idx="0">
                  <c:v>3600</c:v>
                </c:pt>
                <c:pt idx="1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F-4F37-BDC5-90A95421EC32}"/>
            </c:ext>
          </c:extLst>
        </c:ser>
        <c:ser>
          <c:idx val="1"/>
          <c:order val="1"/>
          <c:tx>
            <c:strRef>
              <c:f>'Product Marketing Budget'!$B$27</c:f>
              <c:strCache>
                <c:ptCount val="1"/>
                <c:pt idx="0">
                  <c:v>PRODUCT TESTING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Marketing Budget'!$C$25:$D$25</c:f>
              <c:strCache>
                <c:ptCount val="2"/>
                <c:pt idx="0">
                  <c:v>Budget</c:v>
                </c:pt>
                <c:pt idx="1">
                  <c:v>Actual</c:v>
                </c:pt>
              </c:strCache>
            </c:strRef>
          </c:cat>
          <c:val>
            <c:numRef>
              <c:f>'Product Marketing Budget'!$C$27:$D$27</c:f>
              <c:numCache>
                <c:formatCode>_("$"* #,##0.00_);_("$"* \(#,##0.00\);_("$"* "-"??_);_(@_)</c:formatCode>
                <c:ptCount val="2"/>
                <c:pt idx="0">
                  <c:v>2400</c:v>
                </c:pt>
                <c:pt idx="1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F-4F37-BDC5-90A95421EC32}"/>
            </c:ext>
          </c:extLst>
        </c:ser>
        <c:ser>
          <c:idx val="2"/>
          <c:order val="2"/>
          <c:tx>
            <c:strRef>
              <c:f>'Product Marketing Budget'!$B$28</c:f>
              <c:strCache>
                <c:ptCount val="1"/>
                <c:pt idx="0">
                  <c:v>PRODUCT RELEASES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Marketing Budget'!$C$25:$D$25</c:f>
              <c:strCache>
                <c:ptCount val="2"/>
                <c:pt idx="0">
                  <c:v>Budget</c:v>
                </c:pt>
                <c:pt idx="1">
                  <c:v>Actual</c:v>
                </c:pt>
              </c:strCache>
            </c:strRef>
          </c:cat>
          <c:val>
            <c:numRef>
              <c:f>'Product Marketing Budget'!$C$28:$D$28</c:f>
              <c:numCache>
                <c:formatCode>_("$"* #,##0.00_);_("$"* \(#,##0.00\);_("$"* "-"??_);_(@_)</c:formatCode>
                <c:ptCount val="2"/>
                <c:pt idx="0">
                  <c:v>4800</c:v>
                </c:pt>
                <c:pt idx="1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F-4F37-BDC5-90A95421EC32}"/>
            </c:ext>
          </c:extLst>
        </c:ser>
        <c:ser>
          <c:idx val="3"/>
          <c:order val="3"/>
          <c:tx>
            <c:strRef>
              <c:f>'Product Marketing Budget'!$B$29</c:f>
              <c:strCache>
                <c:ptCount val="1"/>
                <c:pt idx="0">
                  <c:v>CONTENT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Marketing Budget'!$C$25:$D$25</c:f>
              <c:strCache>
                <c:ptCount val="2"/>
                <c:pt idx="0">
                  <c:v>Budget</c:v>
                </c:pt>
                <c:pt idx="1">
                  <c:v>Actual</c:v>
                </c:pt>
              </c:strCache>
            </c:strRef>
          </c:cat>
          <c:val>
            <c:numRef>
              <c:f>'Product Marketing Budget'!$C$29:$D$29</c:f>
              <c:numCache>
                <c:formatCode>_("$"* #,##0.00_);_("$"* \(#,##0.00\);_("$"* "-"??_);_(@_)</c:formatCode>
                <c:ptCount val="2"/>
                <c:pt idx="0">
                  <c:v>3600</c:v>
                </c:pt>
                <c:pt idx="1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FF-4F37-BDC5-90A95421EC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633309552"/>
        <c:axId val="-632771520"/>
      </c:barChart>
      <c:catAx>
        <c:axId val="-63330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2771520"/>
        <c:crosses val="autoZero"/>
        <c:auto val="1"/>
        <c:lblAlgn val="ctr"/>
        <c:lblOffset val="100"/>
        <c:noMultiLvlLbl val="0"/>
      </c:catAx>
      <c:valAx>
        <c:axId val="-632771520"/>
        <c:scaling>
          <c:orientation val="minMax"/>
        </c:scaling>
        <c:delete val="0"/>
        <c:axPos val="l"/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330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456292</xdr:colOff>
      <xdr:row>22</xdr:row>
      <xdr:rowOff>41728</xdr:rowOff>
    </xdr:from>
    <xdr:to>
      <xdr:col>16</xdr:col>
      <xdr:colOff>108857</xdr:colOff>
      <xdr:row>35</xdr:row>
      <xdr:rowOff>172809</xdr:rowOff>
    </xdr:to>
    <xdr:graphicFrame macro="">
      <xdr:nvGraphicFramePr>
        <xdr:cNvPr id="7" name="Chart 20">
          <a:extLst>
            <a:ext uri="{FF2B5EF4-FFF2-40B4-BE49-F238E27FC236}">
              <a16:creationId xmlns:a16="http://schemas.microsoft.com/office/drawing/2014/main" id="{7691A205-202A-40A3-9330-68225429A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159385</xdr:colOff>
      <xdr:row>0</xdr:row>
      <xdr:rowOff>352425</xdr:rowOff>
    </xdr:from>
    <xdr:to>
      <xdr:col>13</xdr:col>
      <xdr:colOff>523875</xdr:colOff>
      <xdr:row>20</xdr:row>
      <xdr:rowOff>104774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9CAFFE2A-2FBC-4D36-840B-3A3418F3A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12</xdr:row>
      <xdr:rowOff>65313</xdr:rowOff>
    </xdr:from>
    <xdr:to>
      <xdr:col>18</xdr:col>
      <xdr:colOff>76199</xdr:colOff>
      <xdr:row>35</xdr:row>
      <xdr:rowOff>103414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6F7FC-6325-4947-9A0E-CFFCC7F1E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37</xdr:row>
      <xdr:rowOff>146050</xdr:rowOff>
    </xdr:from>
    <xdr:to>
      <xdr:col>10</xdr:col>
      <xdr:colOff>482600</xdr:colOff>
      <xdr:row>60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454D7B-8DBB-4286-89D6-DDA6A5ED9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22</xdr:row>
      <xdr:rowOff>104140</xdr:rowOff>
    </xdr:from>
    <xdr:to>
      <xdr:col>20</xdr:col>
      <xdr:colOff>711200</xdr:colOff>
      <xdr:row>46</xdr:row>
      <xdr:rowOff>114300</xdr:rowOff>
    </xdr:to>
    <xdr:graphicFrame macro="">
      <xdr:nvGraphicFramePr>
        <xdr:cNvPr id="7" name="Chart 20">
          <a:extLst>
            <a:ext uri="{FF2B5EF4-FFF2-40B4-BE49-F238E27FC236}">
              <a16:creationId xmlns:a16="http://schemas.microsoft.com/office/drawing/2014/main" id="{DED9E879-8FDD-45FE-8311-E8A26D897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eltis/Downloads/SocialBulk_03_18_2019_hubId_25907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s"/>
      <sheetName val="Campaign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ffers.hubspot.com/how-to-use-twitter-for-business" TargetMode="External"/><Relationship Id="rId1" Type="http://schemas.openxmlformats.org/officeDocument/2006/relationships/hyperlink" Target="http://www.hubspot.com/products/dem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4833F-993F-4552-BB0A-EECB88027B0C}">
  <dimension ref="B1:H46"/>
  <sheetViews>
    <sheetView showGridLines="0" tabSelected="1" zoomScale="70" zoomScaleNormal="70" workbookViewId="0">
      <selection activeCell="B2" sqref="B2:G10"/>
    </sheetView>
  </sheetViews>
  <sheetFormatPr defaultColWidth="14.44140625" defaultRowHeight="15"/>
  <cols>
    <col min="1" max="1" width="4.44140625" style="23" customWidth="1"/>
    <col min="2" max="2" width="25" style="23" customWidth="1"/>
    <col min="3" max="3" width="23.77734375" style="23" customWidth="1"/>
    <col min="4" max="4" width="25.21875" style="23" bestFit="1" customWidth="1"/>
    <col min="5" max="5" width="24.33203125" style="23" customWidth="1"/>
    <col min="6" max="6" width="24.44140625" style="23" customWidth="1"/>
    <col min="7" max="7" width="24.77734375" style="23" customWidth="1"/>
    <col min="8" max="8" width="21.77734375" style="23" customWidth="1"/>
    <col min="9" max="16384" width="14.44140625" style="23"/>
  </cols>
  <sheetData>
    <row r="1" spans="2:8" ht="15.6" thickBot="1"/>
    <row r="2" spans="2:8" ht="15" customHeight="1">
      <c r="B2" s="157" t="s">
        <v>76</v>
      </c>
      <c r="C2" s="158"/>
      <c r="D2" s="158"/>
      <c r="E2" s="158"/>
      <c r="F2" s="158"/>
      <c r="G2" s="159"/>
      <c r="H2" s="52" t="s">
        <v>57</v>
      </c>
    </row>
    <row r="3" spans="2:8" ht="15" customHeight="1">
      <c r="B3" s="160"/>
      <c r="C3" s="161"/>
      <c r="D3" s="161"/>
      <c r="E3" s="161"/>
      <c r="F3" s="161"/>
      <c r="G3" s="162"/>
      <c r="H3" s="44" t="s">
        <v>40</v>
      </c>
    </row>
    <row r="4" spans="2:8" ht="15" customHeight="1">
      <c r="B4" s="160"/>
      <c r="C4" s="161"/>
      <c r="D4" s="161"/>
      <c r="E4" s="161"/>
      <c r="F4" s="161"/>
      <c r="G4" s="162"/>
      <c r="H4" s="45" t="s">
        <v>68</v>
      </c>
    </row>
    <row r="5" spans="2:8" ht="15" customHeight="1">
      <c r="B5" s="160"/>
      <c r="C5" s="161"/>
      <c r="D5" s="161"/>
      <c r="E5" s="161"/>
      <c r="F5" s="161"/>
      <c r="G5" s="162"/>
      <c r="H5" s="46" t="s">
        <v>67</v>
      </c>
    </row>
    <row r="6" spans="2:8" ht="15" customHeight="1">
      <c r="B6" s="160"/>
      <c r="C6" s="161"/>
      <c r="D6" s="161"/>
      <c r="E6" s="161"/>
      <c r="F6" s="161"/>
      <c r="G6" s="162"/>
      <c r="H6" s="47" t="s">
        <v>66</v>
      </c>
    </row>
    <row r="7" spans="2:8" ht="15" customHeight="1">
      <c r="B7" s="160"/>
      <c r="C7" s="161"/>
      <c r="D7" s="161"/>
      <c r="E7" s="161"/>
      <c r="F7" s="161"/>
      <c r="G7" s="162"/>
      <c r="H7" s="48" t="s">
        <v>65</v>
      </c>
    </row>
    <row r="8" spans="2:8" ht="15" customHeight="1">
      <c r="B8" s="160"/>
      <c r="C8" s="161"/>
      <c r="D8" s="161"/>
      <c r="E8" s="161"/>
      <c r="F8" s="161"/>
      <c r="G8" s="162"/>
      <c r="H8" s="49" t="s">
        <v>64</v>
      </c>
    </row>
    <row r="9" spans="2:8" ht="15" customHeight="1">
      <c r="B9" s="160"/>
      <c r="C9" s="161"/>
      <c r="D9" s="161"/>
      <c r="E9" s="161"/>
      <c r="F9" s="161"/>
      <c r="G9" s="162"/>
      <c r="H9" s="50" t="s">
        <v>63</v>
      </c>
    </row>
    <row r="10" spans="2:8" ht="15" customHeight="1" thickBot="1">
      <c r="B10" s="163"/>
      <c r="C10" s="164"/>
      <c r="D10" s="164"/>
      <c r="E10" s="164"/>
      <c r="F10" s="164"/>
      <c r="G10" s="165"/>
      <c r="H10" s="51" t="s">
        <v>4</v>
      </c>
    </row>
    <row r="11" spans="2:8" ht="16.2" thickBot="1">
      <c r="B11" s="53" t="s">
        <v>77</v>
      </c>
      <c r="C11" s="54" t="s">
        <v>78</v>
      </c>
      <c r="D11" s="54" t="s">
        <v>79</v>
      </c>
      <c r="E11" s="54" t="s">
        <v>80</v>
      </c>
      <c r="F11" s="54" t="s">
        <v>81</v>
      </c>
      <c r="G11" s="54" t="s">
        <v>82</v>
      </c>
      <c r="H11" s="55" t="s">
        <v>83</v>
      </c>
    </row>
    <row r="12" spans="2:8">
      <c r="B12" s="40"/>
      <c r="C12" s="25"/>
      <c r="D12" s="37" t="s">
        <v>62</v>
      </c>
      <c r="E12" s="25"/>
      <c r="F12" s="36" t="s">
        <v>61</v>
      </c>
      <c r="G12" s="25"/>
      <c r="H12" s="41"/>
    </row>
    <row r="13" spans="2:8">
      <c r="B13" s="40"/>
      <c r="C13" s="25"/>
      <c r="D13" s="25"/>
      <c r="E13" s="25"/>
      <c r="F13" s="34" t="s">
        <v>60</v>
      </c>
      <c r="G13" s="25"/>
      <c r="H13" s="41"/>
    </row>
    <row r="14" spans="2:8">
      <c r="B14" s="40"/>
      <c r="C14" s="25"/>
      <c r="D14" s="25"/>
      <c r="E14" s="25"/>
      <c r="F14" s="25"/>
      <c r="G14" s="25"/>
      <c r="H14" s="41"/>
    </row>
    <row r="15" spans="2:8">
      <c r="B15" s="40"/>
      <c r="C15" s="25"/>
      <c r="D15" s="25"/>
      <c r="E15" s="25"/>
      <c r="F15" s="25"/>
      <c r="G15" s="25"/>
      <c r="H15" s="41"/>
    </row>
    <row r="16" spans="2:8">
      <c r="B16" s="42"/>
      <c r="C16" s="32" t="s">
        <v>56</v>
      </c>
      <c r="D16" s="32" t="s">
        <v>56</v>
      </c>
      <c r="E16" s="32" t="s">
        <v>56</v>
      </c>
      <c r="F16" s="32" t="s">
        <v>56</v>
      </c>
      <c r="G16" s="32" t="s">
        <v>56</v>
      </c>
      <c r="H16" s="43"/>
    </row>
    <row r="17" spans="2:8" ht="15.6" thickBot="1">
      <c r="B17" s="173"/>
      <c r="C17" s="174"/>
      <c r="D17" s="174"/>
      <c r="E17" s="174"/>
      <c r="F17" s="174"/>
      <c r="G17" s="174"/>
      <c r="H17" s="175"/>
    </row>
    <row r="18" spans="2:8" ht="16.2" thickBot="1">
      <c r="B18" s="53" t="s">
        <v>77</v>
      </c>
      <c r="C18" s="54" t="s">
        <v>78</v>
      </c>
      <c r="D18" s="54" t="s">
        <v>79</v>
      </c>
      <c r="E18" s="54" t="s">
        <v>80</v>
      </c>
      <c r="F18" s="54" t="s">
        <v>81</v>
      </c>
      <c r="G18" s="54" t="s">
        <v>82</v>
      </c>
      <c r="H18" s="55" t="s">
        <v>83</v>
      </c>
    </row>
    <row r="19" spans="2:8">
      <c r="B19" s="40"/>
      <c r="C19" s="25"/>
      <c r="D19" s="35" t="s">
        <v>59</v>
      </c>
      <c r="E19" s="25"/>
      <c r="F19" s="25"/>
      <c r="G19" s="25"/>
      <c r="H19" s="41"/>
    </row>
    <row r="20" spans="2:8">
      <c r="B20" s="40"/>
      <c r="C20" s="25"/>
      <c r="D20" s="34" t="s">
        <v>58</v>
      </c>
      <c r="E20" s="25"/>
      <c r="F20" s="25"/>
      <c r="G20" s="25"/>
      <c r="H20" s="41"/>
    </row>
    <row r="21" spans="2:8">
      <c r="B21" s="40"/>
      <c r="C21" s="25"/>
      <c r="D21" s="25"/>
      <c r="E21" s="25"/>
      <c r="F21" s="25"/>
      <c r="G21" s="25"/>
      <c r="H21" s="41"/>
    </row>
    <row r="22" spans="2:8">
      <c r="B22" s="40"/>
      <c r="C22" s="25"/>
      <c r="D22" s="25"/>
      <c r="E22" s="25"/>
      <c r="F22" s="25"/>
      <c r="G22" s="25"/>
      <c r="H22" s="41"/>
    </row>
    <row r="23" spans="2:8">
      <c r="B23" s="42"/>
      <c r="C23" s="32" t="s">
        <v>56</v>
      </c>
      <c r="D23" s="32" t="s">
        <v>56</v>
      </c>
      <c r="E23" s="32" t="s">
        <v>56</v>
      </c>
      <c r="F23" s="32" t="s">
        <v>56</v>
      </c>
      <c r="G23" s="32" t="s">
        <v>56</v>
      </c>
      <c r="H23" s="43"/>
    </row>
    <row r="24" spans="2:8" ht="15.6" thickBot="1">
      <c r="B24" s="166"/>
      <c r="C24" s="167"/>
      <c r="D24" s="167"/>
      <c r="E24" s="167"/>
      <c r="F24" s="167"/>
      <c r="G24" s="167"/>
      <c r="H24" s="169"/>
    </row>
    <row r="25" spans="2:8" ht="16.2" thickBot="1">
      <c r="B25" s="53" t="s">
        <v>77</v>
      </c>
      <c r="C25" s="54" t="s">
        <v>78</v>
      </c>
      <c r="D25" s="54" t="s">
        <v>79</v>
      </c>
      <c r="E25" s="54" t="s">
        <v>80</v>
      </c>
      <c r="F25" s="54" t="s">
        <v>81</v>
      </c>
      <c r="G25" s="54" t="s">
        <v>82</v>
      </c>
      <c r="H25" s="55" t="s">
        <v>83</v>
      </c>
    </row>
    <row r="26" spans="2:8">
      <c r="B26" s="40"/>
      <c r="C26" s="25"/>
      <c r="D26" s="31"/>
      <c r="E26" s="31"/>
      <c r="F26" s="33" t="s">
        <v>57</v>
      </c>
      <c r="G26" s="30"/>
      <c r="H26" s="41"/>
    </row>
    <row r="27" spans="2:8">
      <c r="B27" s="40"/>
      <c r="C27" s="25"/>
      <c r="D27" s="31"/>
      <c r="E27" s="31"/>
      <c r="F27" s="25"/>
      <c r="G27" s="30"/>
      <c r="H27" s="41"/>
    </row>
    <row r="28" spans="2:8">
      <c r="B28" s="40"/>
      <c r="C28" s="25"/>
      <c r="D28" s="31"/>
      <c r="E28" s="31"/>
      <c r="F28" s="25"/>
      <c r="G28" s="30"/>
      <c r="H28" s="41"/>
    </row>
    <row r="29" spans="2:8">
      <c r="B29" s="40"/>
      <c r="C29" s="25"/>
      <c r="D29" s="31"/>
      <c r="E29" s="31"/>
      <c r="F29" s="25"/>
      <c r="G29" s="30"/>
      <c r="H29" s="41"/>
    </row>
    <row r="30" spans="2:8">
      <c r="B30" s="42"/>
      <c r="C30" s="32" t="s">
        <v>56</v>
      </c>
      <c r="D30" s="32" t="s">
        <v>56</v>
      </c>
      <c r="E30" s="32" t="s">
        <v>56</v>
      </c>
      <c r="F30" s="32" t="s">
        <v>56</v>
      </c>
      <c r="G30" s="27"/>
      <c r="H30" s="43"/>
    </row>
    <row r="31" spans="2:8" ht="15.6" thickBot="1">
      <c r="B31" s="166"/>
      <c r="C31" s="167"/>
      <c r="D31" s="167"/>
      <c r="E31" s="167"/>
      <c r="F31" s="167"/>
      <c r="G31" s="167"/>
      <c r="H31" s="169"/>
    </row>
    <row r="32" spans="2:8" ht="16.2" thickBot="1">
      <c r="B32" s="53" t="s">
        <v>77</v>
      </c>
      <c r="C32" s="54" t="s">
        <v>78</v>
      </c>
      <c r="D32" s="54" t="s">
        <v>79</v>
      </c>
      <c r="E32" s="54" t="s">
        <v>80</v>
      </c>
      <c r="F32" s="54" t="s">
        <v>81</v>
      </c>
      <c r="G32" s="54" t="s">
        <v>82</v>
      </c>
      <c r="H32" s="55" t="s">
        <v>83</v>
      </c>
    </row>
    <row r="33" spans="2:8">
      <c r="B33" s="40"/>
      <c r="C33" s="31"/>
      <c r="D33" s="25"/>
      <c r="E33" s="25"/>
      <c r="F33" s="25"/>
      <c r="G33" s="30"/>
      <c r="H33" s="41"/>
    </row>
    <row r="34" spans="2:8">
      <c r="B34" s="40"/>
      <c r="C34" s="31"/>
      <c r="D34" s="25"/>
      <c r="E34" s="25"/>
      <c r="F34" s="25"/>
      <c r="G34" s="30"/>
      <c r="H34" s="41"/>
    </row>
    <row r="35" spans="2:8">
      <c r="B35" s="40"/>
      <c r="C35" s="31"/>
      <c r="D35" s="25"/>
      <c r="E35" s="25"/>
      <c r="F35" s="25"/>
      <c r="G35" s="30"/>
      <c r="H35" s="41"/>
    </row>
    <row r="36" spans="2:8">
      <c r="B36" s="40"/>
      <c r="C36" s="31"/>
      <c r="D36" s="25"/>
      <c r="E36" s="25"/>
      <c r="F36" s="25"/>
      <c r="G36" s="30"/>
      <c r="H36" s="41"/>
    </row>
    <row r="37" spans="2:8">
      <c r="B37" s="42"/>
      <c r="C37" s="29"/>
      <c r="D37" s="28" t="s">
        <v>55</v>
      </c>
      <c r="E37" s="28" t="s">
        <v>55</v>
      </c>
      <c r="F37" s="28" t="s">
        <v>55</v>
      </c>
      <c r="G37" s="27"/>
      <c r="H37" s="43"/>
    </row>
    <row r="38" spans="2:8" ht="15.6" thickBot="1">
      <c r="B38" s="166"/>
      <c r="C38" s="167"/>
      <c r="D38" s="167"/>
      <c r="E38" s="167"/>
      <c r="F38" s="167"/>
      <c r="G38" s="167"/>
      <c r="H38" s="168"/>
    </row>
    <row r="39" spans="2:8" ht="16.2" thickBot="1">
      <c r="B39" s="53" t="s">
        <v>77</v>
      </c>
      <c r="C39" s="54" t="s">
        <v>78</v>
      </c>
      <c r="D39" s="54" t="s">
        <v>79</v>
      </c>
      <c r="E39" s="54" t="s">
        <v>80</v>
      </c>
      <c r="F39" s="54" t="s">
        <v>81</v>
      </c>
      <c r="G39" s="54" t="s">
        <v>82</v>
      </c>
      <c r="H39" s="55" t="s">
        <v>83</v>
      </c>
    </row>
    <row r="40" spans="2:8">
      <c r="B40" s="40"/>
      <c r="C40" s="25"/>
      <c r="D40" s="26" t="s">
        <v>54</v>
      </c>
      <c r="E40" s="25"/>
      <c r="F40" s="25"/>
      <c r="G40" s="25"/>
      <c r="H40" s="41"/>
    </row>
    <row r="41" spans="2:8">
      <c r="B41" s="40"/>
      <c r="C41" s="25"/>
      <c r="D41" s="25"/>
      <c r="E41" s="25"/>
      <c r="F41" s="25"/>
      <c r="G41" s="25"/>
      <c r="H41" s="41"/>
    </row>
    <row r="42" spans="2:8">
      <c r="B42" s="40"/>
      <c r="C42" s="25"/>
      <c r="D42" s="25"/>
      <c r="E42" s="25"/>
      <c r="F42" s="25"/>
      <c r="G42" s="25"/>
      <c r="H42" s="41"/>
    </row>
    <row r="43" spans="2:8">
      <c r="B43" s="40"/>
      <c r="C43" s="25"/>
      <c r="D43" s="25"/>
      <c r="E43" s="25"/>
      <c r="F43" s="25"/>
      <c r="G43" s="25"/>
      <c r="H43" s="41"/>
    </row>
    <row r="44" spans="2:8">
      <c r="B44" s="42"/>
      <c r="C44" s="24"/>
      <c r="D44" s="24"/>
      <c r="E44" s="24"/>
      <c r="F44" s="24"/>
      <c r="G44" s="24"/>
      <c r="H44" s="43"/>
    </row>
    <row r="45" spans="2:8">
      <c r="B45" s="166"/>
      <c r="C45" s="167"/>
      <c r="D45" s="167"/>
      <c r="E45" s="167"/>
      <c r="F45" s="167"/>
      <c r="G45" s="167"/>
      <c r="H45" s="169"/>
    </row>
    <row r="46" spans="2:8" ht="1.2" customHeight="1" thickBot="1">
      <c r="B46" s="170"/>
      <c r="C46" s="171"/>
      <c r="D46" s="171"/>
      <c r="E46" s="171"/>
      <c r="F46" s="171"/>
      <c r="G46" s="171"/>
      <c r="H46" s="172"/>
    </row>
  </sheetData>
  <mergeCells count="6">
    <mergeCell ref="B2:G10"/>
    <mergeCell ref="B38:H38"/>
    <mergeCell ref="B45:H46"/>
    <mergeCell ref="B17:H17"/>
    <mergeCell ref="B24:H24"/>
    <mergeCell ref="B31:H3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23631-BF38-456F-A756-4987A03B1228}">
  <dimension ref="B1:O71"/>
  <sheetViews>
    <sheetView zoomScale="60" zoomScaleNormal="60" workbookViewId="0">
      <selection activeCell="E15" sqref="E15"/>
    </sheetView>
  </sheetViews>
  <sheetFormatPr defaultColWidth="14.44140625" defaultRowHeight="16.95" customHeight="1"/>
  <cols>
    <col min="1" max="1" width="4.44140625" style="56" customWidth="1"/>
    <col min="2" max="2" width="3.109375" style="56" customWidth="1"/>
    <col min="3" max="3" width="12.6640625" style="57" bestFit="1" customWidth="1"/>
    <col min="4" max="4" width="13.88671875" style="57" customWidth="1"/>
    <col min="5" max="5" width="124.21875" style="57" customWidth="1"/>
    <col min="6" max="6" width="62" style="56" bestFit="1" customWidth="1"/>
    <col min="7" max="7" width="15.109375" style="57" bestFit="1" customWidth="1"/>
    <col min="8" max="8" width="58.77734375" style="57" bestFit="1" customWidth="1"/>
    <col min="9" max="9" width="23.6640625" style="58" customWidth="1"/>
    <col min="10" max="16384" width="14.44140625" style="56"/>
  </cols>
  <sheetData>
    <row r="1" spans="2:9" ht="16.95" customHeight="1" thickBot="1"/>
    <row r="2" spans="2:9" s="57" customFormat="1" ht="31.2" customHeight="1" thickBot="1">
      <c r="B2" s="59"/>
      <c r="C2" s="60" t="s">
        <v>84</v>
      </c>
      <c r="D2" s="60" t="s">
        <v>85</v>
      </c>
      <c r="E2" s="60" t="s">
        <v>86</v>
      </c>
      <c r="F2" s="60" t="s">
        <v>87</v>
      </c>
      <c r="G2" s="60" t="s">
        <v>88</v>
      </c>
      <c r="H2" s="60" t="s">
        <v>89</v>
      </c>
      <c r="I2" s="61" t="s">
        <v>90</v>
      </c>
    </row>
    <row r="3" spans="2:9" ht="25.2" thickBot="1">
      <c r="B3" s="176" t="s">
        <v>78</v>
      </c>
      <c r="C3" s="177"/>
      <c r="D3" s="178"/>
      <c r="E3" s="217"/>
      <c r="F3" s="59"/>
      <c r="G3" s="59"/>
      <c r="H3" s="59"/>
      <c r="I3" s="70"/>
    </row>
    <row r="4" spans="2:9" ht="15">
      <c r="B4" s="62"/>
      <c r="C4" s="63">
        <v>43832</v>
      </c>
      <c r="D4" s="220">
        <v>0.375</v>
      </c>
      <c r="E4" s="218" t="s">
        <v>91</v>
      </c>
      <c r="F4" s="65" t="s">
        <v>92</v>
      </c>
      <c r="G4" s="64" t="s">
        <v>70</v>
      </c>
      <c r="H4" s="222" t="s">
        <v>93</v>
      </c>
      <c r="I4" s="224">
        <f>LEN(E4)</f>
        <v>145</v>
      </c>
    </row>
    <row r="5" spans="2:9" ht="15">
      <c r="B5" s="62"/>
      <c r="C5" s="63">
        <v>43832</v>
      </c>
      <c r="D5" s="220">
        <v>0.5</v>
      </c>
      <c r="E5" s="218" t="s">
        <v>94</v>
      </c>
      <c r="F5" s="65" t="s">
        <v>95</v>
      </c>
      <c r="G5" s="64" t="s">
        <v>96</v>
      </c>
      <c r="H5" s="222"/>
      <c r="I5" s="224">
        <f>LEN(E5)</f>
        <v>31</v>
      </c>
    </row>
    <row r="6" spans="2:9" ht="15">
      <c r="B6" s="62"/>
      <c r="C6" s="63">
        <v>43832</v>
      </c>
      <c r="D6" s="220">
        <v>0.625</v>
      </c>
      <c r="E6" s="218" t="s">
        <v>97</v>
      </c>
      <c r="F6" s="65" t="s">
        <v>98</v>
      </c>
      <c r="G6" s="64" t="s">
        <v>96</v>
      </c>
      <c r="H6" s="222"/>
      <c r="I6" s="224">
        <f>LEN(E6)</f>
        <v>31</v>
      </c>
    </row>
    <row r="7" spans="2:9" ht="15.6" thickBot="1">
      <c r="B7" s="62"/>
      <c r="C7" s="63">
        <v>43832</v>
      </c>
      <c r="D7" s="220">
        <v>0.70833333333333337</v>
      </c>
      <c r="E7" s="218"/>
      <c r="F7" s="64"/>
      <c r="G7" s="64"/>
      <c r="H7" s="222"/>
      <c r="I7" s="224">
        <f>LEN(E7)</f>
        <v>0</v>
      </c>
    </row>
    <row r="8" spans="2:9" ht="25.2" thickBot="1">
      <c r="B8" s="176" t="s">
        <v>79</v>
      </c>
      <c r="C8" s="177"/>
      <c r="D8" s="178"/>
      <c r="E8" s="217"/>
      <c r="F8" s="59"/>
      <c r="G8" s="59"/>
      <c r="H8" s="59"/>
      <c r="I8" s="70"/>
    </row>
    <row r="9" spans="2:9" s="66" customFormat="1" ht="15">
      <c r="B9" s="62"/>
      <c r="C9" s="63">
        <v>43833</v>
      </c>
      <c r="D9" s="220">
        <v>0.375</v>
      </c>
      <c r="E9" s="218"/>
      <c r="F9" s="64"/>
      <c r="G9" s="64"/>
      <c r="H9" s="222"/>
      <c r="I9" s="225">
        <f>LEN(E9)</f>
        <v>0</v>
      </c>
    </row>
    <row r="10" spans="2:9" s="66" customFormat="1" ht="15">
      <c r="B10" s="62"/>
      <c r="C10" s="63">
        <v>43833</v>
      </c>
      <c r="D10" s="220">
        <v>0.5</v>
      </c>
      <c r="E10" s="218"/>
      <c r="F10" s="64"/>
      <c r="G10" s="64"/>
      <c r="H10" s="222"/>
      <c r="I10" s="225">
        <f>LEN(E10)</f>
        <v>0</v>
      </c>
    </row>
    <row r="11" spans="2:9" s="66" customFormat="1" ht="15">
      <c r="B11" s="62"/>
      <c r="C11" s="63">
        <v>43833</v>
      </c>
      <c r="D11" s="220">
        <v>0.625</v>
      </c>
      <c r="E11" s="218"/>
      <c r="F11" s="64"/>
      <c r="G11" s="64"/>
      <c r="H11" s="222"/>
      <c r="I11" s="225">
        <f>LEN(E11)</f>
        <v>0</v>
      </c>
    </row>
    <row r="12" spans="2:9" s="66" customFormat="1" ht="15.6" thickBot="1">
      <c r="B12" s="62"/>
      <c r="C12" s="63">
        <v>43833</v>
      </c>
      <c r="D12" s="220">
        <v>0.70833333333333337</v>
      </c>
      <c r="E12" s="218"/>
      <c r="F12" s="64"/>
      <c r="G12" s="64"/>
      <c r="H12" s="222"/>
      <c r="I12" s="225">
        <f>LEN(E12)</f>
        <v>0</v>
      </c>
    </row>
    <row r="13" spans="2:9" ht="25.2" thickBot="1">
      <c r="B13" s="176" t="s">
        <v>80</v>
      </c>
      <c r="C13" s="177"/>
      <c r="D13" s="178"/>
      <c r="E13" s="217"/>
      <c r="F13" s="59"/>
      <c r="G13" s="59"/>
      <c r="H13" s="59"/>
      <c r="I13" s="70"/>
    </row>
    <row r="14" spans="2:9" s="66" customFormat="1" ht="15">
      <c r="B14" s="62"/>
      <c r="C14" s="63">
        <v>43834</v>
      </c>
      <c r="D14" s="220">
        <v>0.375</v>
      </c>
      <c r="E14" s="218"/>
      <c r="F14" s="64"/>
      <c r="G14" s="64"/>
      <c r="H14" s="222"/>
      <c r="I14" s="226">
        <f>LEN(E14)</f>
        <v>0</v>
      </c>
    </row>
    <row r="15" spans="2:9" s="66" customFormat="1" ht="15">
      <c r="B15" s="62"/>
      <c r="C15" s="63">
        <v>43834</v>
      </c>
      <c r="D15" s="220">
        <v>0.5</v>
      </c>
      <c r="E15" s="218"/>
      <c r="F15" s="64"/>
      <c r="G15" s="64"/>
      <c r="H15" s="222"/>
      <c r="I15" s="226">
        <f>LEN(E15)</f>
        <v>0</v>
      </c>
    </row>
    <row r="16" spans="2:9" s="66" customFormat="1" ht="15">
      <c r="B16" s="62"/>
      <c r="C16" s="63">
        <v>43834</v>
      </c>
      <c r="D16" s="220">
        <v>0.625</v>
      </c>
      <c r="E16" s="218"/>
      <c r="F16" s="64"/>
      <c r="G16" s="64"/>
      <c r="H16" s="222"/>
      <c r="I16" s="226">
        <f>LEN(E16)</f>
        <v>0</v>
      </c>
    </row>
    <row r="17" spans="2:9" s="66" customFormat="1" ht="15.6" thickBot="1">
      <c r="B17" s="62"/>
      <c r="C17" s="63">
        <v>43834</v>
      </c>
      <c r="D17" s="220">
        <v>0.70833333333333337</v>
      </c>
      <c r="E17" s="218"/>
      <c r="F17" s="64"/>
      <c r="G17" s="64"/>
      <c r="H17" s="222"/>
      <c r="I17" s="226">
        <f>LEN(E17)</f>
        <v>0</v>
      </c>
    </row>
    <row r="18" spans="2:9" ht="25.2" thickBot="1">
      <c r="B18" s="176" t="s">
        <v>81</v>
      </c>
      <c r="C18" s="177"/>
      <c r="D18" s="178"/>
      <c r="E18" s="217"/>
      <c r="F18" s="59"/>
      <c r="G18" s="59"/>
      <c r="H18" s="59"/>
      <c r="I18" s="70">
        <f>LEN(F18)</f>
        <v>0</v>
      </c>
    </row>
    <row r="19" spans="2:9" s="66" customFormat="1" ht="15">
      <c r="B19" s="62"/>
      <c r="C19" s="63">
        <v>43835</v>
      </c>
      <c r="D19" s="220">
        <v>0.375</v>
      </c>
      <c r="E19" s="218"/>
      <c r="F19" s="64"/>
      <c r="G19" s="64"/>
      <c r="H19" s="222"/>
      <c r="I19" s="226">
        <f>LEN(E19)</f>
        <v>0</v>
      </c>
    </row>
    <row r="20" spans="2:9" s="66" customFormat="1" ht="15">
      <c r="B20" s="62"/>
      <c r="C20" s="63">
        <v>43835</v>
      </c>
      <c r="D20" s="220">
        <v>0.5</v>
      </c>
      <c r="E20" s="218"/>
      <c r="F20" s="64"/>
      <c r="G20" s="64"/>
      <c r="H20" s="222"/>
      <c r="I20" s="226">
        <f>LEN(E20)</f>
        <v>0</v>
      </c>
    </row>
    <row r="21" spans="2:9" s="66" customFormat="1" ht="15">
      <c r="B21" s="62"/>
      <c r="C21" s="63">
        <v>43835</v>
      </c>
      <c r="D21" s="220">
        <v>0.625</v>
      </c>
      <c r="E21" s="218"/>
      <c r="F21" s="64"/>
      <c r="G21" s="64"/>
      <c r="H21" s="222"/>
      <c r="I21" s="226">
        <f>LEN(E21)</f>
        <v>0</v>
      </c>
    </row>
    <row r="22" spans="2:9" s="66" customFormat="1" ht="15.6" thickBot="1">
      <c r="B22" s="62"/>
      <c r="C22" s="63">
        <v>43835</v>
      </c>
      <c r="D22" s="220">
        <v>0.70833333333333337</v>
      </c>
      <c r="E22" s="218"/>
      <c r="F22" s="64"/>
      <c r="G22" s="64"/>
      <c r="H22" s="222"/>
      <c r="I22" s="226">
        <f>LEN(E22)</f>
        <v>0</v>
      </c>
    </row>
    <row r="23" spans="2:9" ht="25.2" thickBot="1">
      <c r="B23" s="176" t="s">
        <v>82</v>
      </c>
      <c r="C23" s="177"/>
      <c r="D23" s="178"/>
      <c r="E23" s="217"/>
      <c r="F23" s="59"/>
      <c r="G23" s="59"/>
      <c r="H23" s="59"/>
      <c r="I23" s="70"/>
    </row>
    <row r="24" spans="2:9" s="66" customFormat="1" ht="15">
      <c r="B24" s="62"/>
      <c r="C24" s="63">
        <v>43836</v>
      </c>
      <c r="D24" s="220">
        <v>0.375</v>
      </c>
      <c r="E24" s="218"/>
      <c r="F24" s="64"/>
      <c r="G24" s="64"/>
      <c r="H24" s="222"/>
      <c r="I24" s="226">
        <f>LEN(E24)</f>
        <v>0</v>
      </c>
    </row>
    <row r="25" spans="2:9" s="66" customFormat="1" ht="15">
      <c r="B25" s="62"/>
      <c r="C25" s="63">
        <v>43836</v>
      </c>
      <c r="D25" s="220">
        <v>0.5</v>
      </c>
      <c r="E25" s="218"/>
      <c r="F25" s="64"/>
      <c r="G25" s="64"/>
      <c r="H25" s="222"/>
      <c r="I25" s="226">
        <f>LEN(E25)</f>
        <v>0</v>
      </c>
    </row>
    <row r="26" spans="2:9" s="66" customFormat="1" ht="15">
      <c r="B26" s="62"/>
      <c r="C26" s="63">
        <v>43836</v>
      </c>
      <c r="D26" s="220">
        <v>0.625</v>
      </c>
      <c r="E26" s="218"/>
      <c r="F26" s="64"/>
      <c r="G26" s="64"/>
      <c r="H26" s="222"/>
      <c r="I26" s="226">
        <f>LEN(E26)</f>
        <v>0</v>
      </c>
    </row>
    <row r="27" spans="2:9" s="66" customFormat="1" ht="15.6" thickBot="1">
      <c r="B27" s="62"/>
      <c r="C27" s="63">
        <v>43836</v>
      </c>
      <c r="D27" s="220">
        <v>0.70833333333333337</v>
      </c>
      <c r="E27" s="218"/>
      <c r="F27" s="64"/>
      <c r="G27" s="64"/>
      <c r="H27" s="222"/>
      <c r="I27" s="226">
        <f>LEN(E27)</f>
        <v>0</v>
      </c>
    </row>
    <row r="28" spans="2:9" ht="25.2" thickBot="1">
      <c r="B28" s="176" t="s">
        <v>83</v>
      </c>
      <c r="C28" s="177"/>
      <c r="D28" s="178"/>
      <c r="E28" s="217"/>
      <c r="F28" s="59"/>
      <c r="G28" s="59"/>
      <c r="H28" s="59"/>
      <c r="I28" s="70">
        <f>LEN(F28)</f>
        <v>0</v>
      </c>
    </row>
    <row r="29" spans="2:9" s="66" customFormat="1" ht="15">
      <c r="B29" s="62"/>
      <c r="C29" s="63">
        <v>43837</v>
      </c>
      <c r="D29" s="220">
        <v>0.375</v>
      </c>
      <c r="E29" s="218"/>
      <c r="F29" s="64"/>
      <c r="G29" s="64"/>
      <c r="H29" s="222"/>
      <c r="I29" s="226">
        <f>LEN(E29)</f>
        <v>0</v>
      </c>
    </row>
    <row r="30" spans="2:9" s="66" customFormat="1" ht="15">
      <c r="B30" s="62"/>
      <c r="C30" s="63">
        <v>43837</v>
      </c>
      <c r="D30" s="220">
        <v>0.5</v>
      </c>
      <c r="E30" s="218"/>
      <c r="F30" s="64"/>
      <c r="G30" s="64"/>
      <c r="H30" s="222"/>
      <c r="I30" s="226">
        <f>LEN(E30)</f>
        <v>0</v>
      </c>
    </row>
    <row r="31" spans="2:9" s="66" customFormat="1" ht="15">
      <c r="B31" s="62"/>
      <c r="C31" s="63">
        <v>43837</v>
      </c>
      <c r="D31" s="220">
        <v>0.625</v>
      </c>
      <c r="E31" s="218"/>
      <c r="F31" s="64"/>
      <c r="G31" s="64"/>
      <c r="H31" s="222"/>
      <c r="I31" s="226">
        <f>LEN(E31)</f>
        <v>0</v>
      </c>
    </row>
    <row r="32" spans="2:9" s="66" customFormat="1" ht="15.6" thickBot="1">
      <c r="B32" s="62"/>
      <c r="C32" s="63">
        <v>43837</v>
      </c>
      <c r="D32" s="220">
        <v>0.70833333333333337</v>
      </c>
      <c r="E32" s="218"/>
      <c r="F32" s="64"/>
      <c r="G32" s="64"/>
      <c r="H32" s="222"/>
      <c r="I32" s="226">
        <f>LEN(E32)</f>
        <v>0</v>
      </c>
    </row>
    <row r="33" spans="2:15" ht="25.2" thickBot="1">
      <c r="B33" s="176" t="s">
        <v>77</v>
      </c>
      <c r="C33" s="177"/>
      <c r="D33" s="178"/>
      <c r="E33" s="217"/>
      <c r="F33" s="59"/>
      <c r="G33" s="59"/>
      <c r="H33" s="59"/>
      <c r="I33" s="70"/>
    </row>
    <row r="34" spans="2:15" s="66" customFormat="1" ht="15">
      <c r="B34" s="62"/>
      <c r="C34" s="63">
        <v>43838</v>
      </c>
      <c r="D34" s="220">
        <v>0.375</v>
      </c>
      <c r="E34" s="218"/>
      <c r="F34" s="64"/>
      <c r="G34" s="64"/>
      <c r="H34" s="222"/>
      <c r="I34" s="226">
        <f>LEN(E34)</f>
        <v>0</v>
      </c>
    </row>
    <row r="35" spans="2:15" s="66" customFormat="1" ht="15">
      <c r="B35" s="62"/>
      <c r="C35" s="63">
        <v>43838</v>
      </c>
      <c r="D35" s="220">
        <v>0.5</v>
      </c>
      <c r="E35" s="218"/>
      <c r="F35" s="64"/>
      <c r="G35" s="64"/>
      <c r="H35" s="222"/>
      <c r="I35" s="226">
        <f>LEN(E35)</f>
        <v>0</v>
      </c>
    </row>
    <row r="36" spans="2:15" s="66" customFormat="1" ht="15">
      <c r="B36" s="62"/>
      <c r="C36" s="63">
        <v>43838</v>
      </c>
      <c r="D36" s="220">
        <v>0.625</v>
      </c>
      <c r="E36" s="218"/>
      <c r="F36" s="64"/>
      <c r="G36" s="64"/>
      <c r="H36" s="222"/>
      <c r="I36" s="226">
        <f>LEN(E36)</f>
        <v>0</v>
      </c>
    </row>
    <row r="37" spans="2:15" s="66" customFormat="1" ht="15.6" thickBot="1">
      <c r="B37" s="67"/>
      <c r="C37" s="68">
        <v>43838</v>
      </c>
      <c r="D37" s="221">
        <v>0.70833333333333337</v>
      </c>
      <c r="E37" s="219"/>
      <c r="F37" s="69"/>
      <c r="G37" s="69"/>
      <c r="H37" s="223"/>
      <c r="I37" s="227">
        <f>LEN(E37)</f>
        <v>0</v>
      </c>
    </row>
    <row r="38" spans="2:15" ht="16.95" customHeight="1">
      <c r="I38" s="56"/>
      <c r="J38" s="57"/>
      <c r="K38" s="57"/>
      <c r="L38" s="57"/>
      <c r="N38" s="57"/>
      <c r="O38" s="57"/>
    </row>
    <row r="39" spans="2:15" ht="16.95" customHeight="1">
      <c r="I39" s="56"/>
      <c r="J39" s="57"/>
      <c r="K39" s="57"/>
      <c r="L39" s="57"/>
      <c r="N39" s="57"/>
      <c r="O39" s="57"/>
    </row>
    <row r="40" spans="2:15" ht="16.95" customHeight="1">
      <c r="I40" s="56"/>
      <c r="J40" s="57"/>
      <c r="K40" s="57"/>
      <c r="L40" s="57"/>
      <c r="N40" s="57"/>
      <c r="O40" s="57"/>
    </row>
    <row r="41" spans="2:15" ht="16.95" customHeight="1">
      <c r="I41" s="56"/>
      <c r="J41" s="57"/>
      <c r="K41" s="57"/>
      <c r="L41" s="57"/>
      <c r="N41" s="57"/>
      <c r="O41" s="57"/>
    </row>
    <row r="42" spans="2:15" ht="16.95" customHeight="1">
      <c r="I42" s="56"/>
      <c r="J42" s="57"/>
      <c r="K42" s="57"/>
      <c r="L42" s="57"/>
      <c r="N42" s="57"/>
      <c r="O42" s="57"/>
    </row>
    <row r="43" spans="2:15" ht="16.95" customHeight="1">
      <c r="I43" s="56"/>
      <c r="J43" s="57"/>
      <c r="K43" s="57"/>
      <c r="L43" s="57"/>
      <c r="N43" s="57"/>
      <c r="O43" s="57"/>
    </row>
    <row r="44" spans="2:15" ht="16.95" customHeight="1">
      <c r="I44" s="56"/>
      <c r="J44" s="57"/>
      <c r="K44" s="57"/>
      <c r="L44" s="57"/>
      <c r="N44" s="57"/>
      <c r="O44" s="57"/>
    </row>
    <row r="45" spans="2:15" ht="16.95" customHeight="1">
      <c r="I45" s="56"/>
      <c r="J45" s="57"/>
      <c r="K45" s="57"/>
      <c r="L45" s="57"/>
      <c r="N45" s="57"/>
      <c r="O45" s="57"/>
    </row>
    <row r="46" spans="2:15" ht="16.95" customHeight="1">
      <c r="I46" s="56"/>
      <c r="J46" s="57"/>
      <c r="K46" s="57"/>
      <c r="L46" s="57"/>
      <c r="N46" s="57"/>
      <c r="O46" s="57"/>
    </row>
    <row r="47" spans="2:15" ht="16.95" customHeight="1">
      <c r="I47" s="56"/>
      <c r="J47" s="57"/>
      <c r="K47" s="57"/>
      <c r="L47" s="57"/>
      <c r="N47" s="57"/>
      <c r="O47" s="57"/>
    </row>
    <row r="48" spans="2:15" ht="16.95" customHeight="1">
      <c r="I48" s="56"/>
      <c r="J48" s="57"/>
      <c r="K48" s="57"/>
      <c r="L48" s="57"/>
      <c r="N48" s="57"/>
      <c r="O48" s="57"/>
    </row>
    <row r="49" spans="9:15" ht="16.95" customHeight="1">
      <c r="I49" s="56"/>
      <c r="J49" s="57"/>
      <c r="K49" s="57"/>
      <c r="L49" s="57"/>
      <c r="N49" s="57"/>
      <c r="O49" s="57"/>
    </row>
    <row r="50" spans="9:15" ht="16.95" customHeight="1">
      <c r="I50" s="56"/>
      <c r="J50" s="57"/>
      <c r="K50" s="57"/>
      <c r="L50" s="57"/>
      <c r="N50" s="57"/>
      <c r="O50" s="57"/>
    </row>
    <row r="51" spans="9:15" ht="16.95" customHeight="1">
      <c r="I51" s="56"/>
      <c r="J51" s="57"/>
      <c r="K51" s="57"/>
      <c r="L51" s="57"/>
      <c r="N51" s="57"/>
      <c r="O51" s="57"/>
    </row>
    <row r="52" spans="9:15" ht="16.95" customHeight="1">
      <c r="I52" s="56"/>
      <c r="J52" s="57"/>
      <c r="K52" s="57"/>
      <c r="L52" s="57"/>
      <c r="N52" s="57"/>
      <c r="O52" s="57"/>
    </row>
    <row r="53" spans="9:15" ht="16.95" customHeight="1">
      <c r="I53" s="56"/>
      <c r="J53" s="57"/>
      <c r="K53" s="57"/>
      <c r="L53" s="57"/>
      <c r="N53" s="57"/>
      <c r="O53" s="57"/>
    </row>
    <row r="54" spans="9:15" ht="16.95" customHeight="1">
      <c r="I54" s="56"/>
      <c r="J54" s="57"/>
      <c r="K54" s="57"/>
      <c r="L54" s="57"/>
      <c r="N54" s="57"/>
      <c r="O54" s="57"/>
    </row>
    <row r="55" spans="9:15" ht="16.95" customHeight="1">
      <c r="I55" s="56"/>
      <c r="J55" s="57"/>
      <c r="K55" s="57"/>
      <c r="L55" s="57"/>
      <c r="N55" s="57"/>
      <c r="O55" s="57"/>
    </row>
    <row r="56" spans="9:15" ht="16.95" customHeight="1">
      <c r="I56" s="56"/>
      <c r="J56" s="57"/>
      <c r="K56" s="57"/>
      <c r="L56" s="57"/>
      <c r="N56" s="57"/>
      <c r="O56" s="57"/>
    </row>
    <row r="57" spans="9:15" ht="16.95" customHeight="1">
      <c r="I57" s="56"/>
      <c r="J57" s="57"/>
      <c r="K57" s="57"/>
      <c r="L57" s="57"/>
      <c r="N57" s="57"/>
      <c r="O57" s="57"/>
    </row>
    <row r="58" spans="9:15" ht="16.95" customHeight="1">
      <c r="I58" s="56"/>
      <c r="J58" s="57"/>
      <c r="K58" s="57"/>
      <c r="L58" s="57"/>
      <c r="N58" s="57"/>
      <c r="O58" s="57"/>
    </row>
    <row r="59" spans="9:15" ht="16.95" customHeight="1">
      <c r="I59" s="56"/>
      <c r="J59" s="57"/>
      <c r="K59" s="57"/>
      <c r="L59" s="57"/>
      <c r="N59" s="57"/>
      <c r="O59" s="57"/>
    </row>
    <row r="60" spans="9:15" ht="16.95" customHeight="1">
      <c r="I60" s="56"/>
      <c r="J60" s="57"/>
      <c r="K60" s="57"/>
      <c r="L60" s="57"/>
      <c r="N60" s="57"/>
      <c r="O60" s="57"/>
    </row>
    <row r="61" spans="9:15" ht="16.95" customHeight="1">
      <c r="I61" s="56"/>
      <c r="J61" s="57"/>
      <c r="K61" s="57"/>
      <c r="L61" s="57"/>
      <c r="N61" s="57"/>
      <c r="O61" s="57"/>
    </row>
    <row r="62" spans="9:15" ht="16.95" customHeight="1">
      <c r="I62" s="56"/>
      <c r="J62" s="57"/>
      <c r="K62" s="57"/>
      <c r="L62" s="57"/>
      <c r="N62" s="57"/>
      <c r="O62" s="57"/>
    </row>
    <row r="63" spans="9:15" ht="16.95" customHeight="1">
      <c r="I63" s="56"/>
      <c r="J63" s="57"/>
      <c r="K63" s="57"/>
      <c r="L63" s="57"/>
      <c r="N63" s="57"/>
      <c r="O63" s="57"/>
    </row>
    <row r="64" spans="9:15" ht="16.95" customHeight="1">
      <c r="I64" s="56"/>
      <c r="J64" s="57"/>
      <c r="K64" s="57"/>
      <c r="L64" s="57"/>
      <c r="N64" s="57"/>
      <c r="O64" s="57"/>
    </row>
    <row r="65" spans="9:15" ht="16.95" customHeight="1">
      <c r="I65" s="56"/>
      <c r="J65" s="57"/>
      <c r="K65" s="57"/>
      <c r="L65" s="57"/>
      <c r="N65" s="57"/>
      <c r="O65" s="57"/>
    </row>
    <row r="66" spans="9:15" ht="16.95" customHeight="1">
      <c r="I66" s="56"/>
      <c r="J66" s="57"/>
      <c r="K66" s="57"/>
      <c r="L66" s="57"/>
      <c r="N66" s="57"/>
      <c r="O66" s="57"/>
    </row>
    <row r="67" spans="9:15" ht="16.95" customHeight="1">
      <c r="I67" s="56"/>
      <c r="J67" s="57"/>
      <c r="K67" s="57"/>
      <c r="L67" s="57"/>
      <c r="N67" s="57"/>
      <c r="O67" s="57"/>
    </row>
    <row r="68" spans="9:15" ht="16.95" customHeight="1">
      <c r="I68" s="56"/>
      <c r="J68" s="57"/>
      <c r="K68" s="57"/>
      <c r="L68" s="57"/>
      <c r="N68" s="57"/>
      <c r="O68" s="57"/>
    </row>
    <row r="69" spans="9:15" ht="16.95" customHeight="1">
      <c r="I69" s="56"/>
      <c r="J69" s="57"/>
      <c r="K69" s="57"/>
      <c r="L69" s="57"/>
      <c r="N69" s="57"/>
      <c r="O69" s="57"/>
    </row>
    <row r="70" spans="9:15" ht="16.95" customHeight="1">
      <c r="I70" s="56"/>
      <c r="J70" s="57"/>
      <c r="K70" s="57"/>
      <c r="L70" s="57"/>
      <c r="N70" s="57"/>
      <c r="O70" s="57"/>
    </row>
    <row r="71" spans="9:15" ht="16.95" customHeight="1">
      <c r="I71" s="56"/>
      <c r="J71" s="57"/>
      <c r="K71" s="57"/>
      <c r="L71" s="57"/>
      <c r="N71" s="57"/>
      <c r="O71" s="57"/>
    </row>
  </sheetData>
  <mergeCells count="7">
    <mergeCell ref="B3:D3"/>
    <mergeCell ref="B23:D23"/>
    <mergeCell ref="B28:D28"/>
    <mergeCell ref="B33:D33"/>
    <mergeCell ref="B18:D18"/>
    <mergeCell ref="B13:D13"/>
    <mergeCell ref="B8:D8"/>
  </mergeCells>
  <phoneticPr fontId="37" type="noConversion"/>
  <conditionalFormatting sqref="I4:I7 I9:I12 I14:I17 I19:I22 I24:I27 I29:I32 I34:I37">
    <cfRule type="colorScale" priority="1">
      <colorScale>
        <cfvo type="formula" val="0"/>
        <cfvo type="formula" val="200"/>
        <cfvo type="formula" val="250"/>
        <color rgb="FF57BB8A"/>
        <color rgb="FFFFD666"/>
        <color rgb="FFE67C73"/>
      </colorScale>
    </cfRule>
  </conditionalFormatting>
  <hyperlinks>
    <hyperlink ref="F4" r:id="rId1" display="http://www.hubspot.com/products/social-inbox" xr:uid="{79C93020-EF22-4E99-BD27-68B72FB67AFC}"/>
    <hyperlink ref="F5" r:id="rId2" display="https://offers.hubspot.com/how-to-use-twitter-for-business" xr:uid="{6EBBE3BD-5928-4140-A0FC-2B6EEFCB7D93}"/>
  </hyperlinks>
  <pageMargins left="0.75" right="0.75" top="1" bottom="1" header="0.5" footer="0.5"/>
  <pageSetup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4ADF-7485-49D5-9920-DAE9B31913D3}">
  <dimension ref="B1:AO44"/>
  <sheetViews>
    <sheetView showGridLines="0" topLeftCell="A14" zoomScale="70" zoomScaleNormal="70" workbookViewId="0">
      <selection activeCell="S1" sqref="S1"/>
    </sheetView>
  </sheetViews>
  <sheetFormatPr defaultColWidth="8.77734375" defaultRowHeight="14.4"/>
  <cols>
    <col min="1" max="1" width="4.88671875" style="22" customWidth="1"/>
    <col min="2" max="2" width="47.88671875" style="112" bestFit="1" customWidth="1"/>
    <col min="3" max="3" width="14.109375" style="22" bestFit="1" customWidth="1"/>
    <col min="4" max="4" width="12.44140625" style="22" bestFit="1" customWidth="1"/>
    <col min="5" max="5" width="14.109375" style="22" bestFit="1" customWidth="1"/>
    <col min="6" max="6" width="10.6640625" style="22" bestFit="1" customWidth="1"/>
    <col min="7" max="7" width="11.109375" style="22" bestFit="1" customWidth="1"/>
    <col min="8" max="10" width="10.6640625" style="22" bestFit="1" customWidth="1"/>
    <col min="11" max="11" width="11.33203125" style="22" bestFit="1" customWidth="1"/>
    <col min="12" max="12" width="9.33203125" style="22" bestFit="1" customWidth="1"/>
    <col min="13" max="13" width="9" style="22" bestFit="1" customWidth="1"/>
    <col min="14" max="14" width="9.33203125" style="22" bestFit="1" customWidth="1"/>
    <col min="15" max="15" width="9" style="22" bestFit="1" customWidth="1"/>
    <col min="16" max="16" width="9.33203125" style="22" bestFit="1" customWidth="1"/>
    <col min="17" max="18" width="9" style="22" bestFit="1" customWidth="1"/>
    <col min="19" max="19" width="10.6640625" style="22" bestFit="1" customWidth="1"/>
    <col min="20" max="20" width="9.6640625" style="22" bestFit="1" customWidth="1"/>
    <col min="21" max="21" width="9.33203125" style="22" bestFit="1" customWidth="1"/>
    <col min="22" max="22" width="9" style="22" bestFit="1" customWidth="1"/>
    <col min="23" max="23" width="9.33203125" style="22" bestFit="1" customWidth="1"/>
    <col min="24" max="24" width="9" style="22" bestFit="1" customWidth="1"/>
    <col min="25" max="25" width="9.33203125" style="22" bestFit="1" customWidth="1"/>
    <col min="26" max="27" width="9" style="22" bestFit="1" customWidth="1"/>
    <col min="28" max="28" width="10.6640625" style="22" bestFit="1" customWidth="1"/>
    <col min="29" max="29" width="9.6640625" style="22" bestFit="1" customWidth="1"/>
    <col min="30" max="30" width="9.33203125" style="22" bestFit="1" customWidth="1"/>
    <col min="31" max="31" width="9" style="22" bestFit="1" customWidth="1"/>
    <col min="32" max="32" width="9.33203125" style="22" bestFit="1" customWidth="1"/>
    <col min="33" max="33" width="9" style="22" bestFit="1" customWidth="1"/>
    <col min="34" max="34" width="9.33203125" style="22" bestFit="1" customWidth="1"/>
    <col min="35" max="35" width="9" style="22" bestFit="1" customWidth="1"/>
    <col min="36" max="36" width="9.44140625" style="22" bestFit="1" customWidth="1"/>
    <col min="37" max="37" width="9" style="22" bestFit="1" customWidth="1"/>
    <col min="38" max="38" width="9.6640625" style="22" bestFit="1" customWidth="1"/>
    <col min="39" max="39" width="10.6640625" style="22" bestFit="1" customWidth="1"/>
    <col min="40" max="40" width="11.77734375" style="22" bestFit="1" customWidth="1"/>
    <col min="41" max="41" width="11.33203125" style="22" bestFit="1" customWidth="1"/>
    <col min="42" max="16384" width="8.77734375" style="22"/>
  </cols>
  <sheetData>
    <row r="1" spans="2:41" ht="31.8" thickBot="1">
      <c r="B1" s="75"/>
    </row>
    <row r="2" spans="2:41" s="76" customFormat="1" ht="36">
      <c r="B2" s="77" t="s">
        <v>99</v>
      </c>
      <c r="C2" s="78" t="s">
        <v>100</v>
      </c>
      <c r="D2" s="79" t="s">
        <v>101</v>
      </c>
      <c r="E2" s="80" t="s">
        <v>102</v>
      </c>
      <c r="F2" s="81"/>
      <c r="G2" s="81"/>
      <c r="H2" s="81"/>
      <c r="I2" s="81"/>
      <c r="J2" s="81"/>
      <c r="K2" s="82"/>
      <c r="L2" s="81"/>
      <c r="M2" s="81"/>
      <c r="N2" s="81"/>
      <c r="O2" s="81"/>
      <c r="P2" s="81"/>
      <c r="Q2" s="81"/>
      <c r="R2" s="81"/>
      <c r="S2" s="81"/>
      <c r="T2" s="82"/>
      <c r="U2" s="81"/>
      <c r="V2" s="81"/>
      <c r="W2" s="81"/>
      <c r="X2" s="81"/>
      <c r="Y2" s="81"/>
      <c r="Z2" s="81"/>
      <c r="AA2" s="81"/>
      <c r="AB2" s="81"/>
      <c r="AC2" s="82"/>
      <c r="AD2" s="81"/>
      <c r="AE2" s="81"/>
      <c r="AF2" s="81"/>
      <c r="AG2" s="81"/>
      <c r="AH2" s="81"/>
      <c r="AI2" s="81"/>
      <c r="AJ2" s="81"/>
      <c r="AK2" s="81"/>
      <c r="AL2" s="82"/>
      <c r="AM2" s="81"/>
      <c r="AN2" s="81"/>
      <c r="AO2" s="82"/>
    </row>
    <row r="3" spans="2:41" ht="18">
      <c r="B3" s="83" t="s">
        <v>25</v>
      </c>
      <c r="C3" s="84"/>
      <c r="D3" s="85"/>
      <c r="E3" s="86"/>
      <c r="F3" s="87"/>
      <c r="G3" s="87"/>
      <c r="H3" s="87"/>
      <c r="I3" s="88"/>
      <c r="J3" s="88"/>
      <c r="K3" s="88"/>
      <c r="L3" s="87"/>
      <c r="M3" s="87"/>
      <c r="N3" s="87"/>
      <c r="O3" s="87"/>
      <c r="P3" s="87"/>
      <c r="Q3" s="87"/>
      <c r="R3" s="89"/>
      <c r="S3" s="87"/>
      <c r="T3" s="90"/>
      <c r="U3" s="87"/>
      <c r="V3" s="87"/>
      <c r="W3" s="87"/>
      <c r="X3" s="87"/>
      <c r="Y3" s="87"/>
      <c r="Z3" s="87"/>
      <c r="AA3" s="89"/>
      <c r="AB3" s="87"/>
      <c r="AC3" s="87"/>
      <c r="AD3" s="91"/>
      <c r="AE3" s="91"/>
      <c r="AF3" s="91"/>
      <c r="AG3" s="91"/>
      <c r="AH3" s="91"/>
      <c r="AI3" s="91"/>
      <c r="AJ3" s="91"/>
      <c r="AK3" s="91"/>
      <c r="AL3" s="90"/>
      <c r="AM3" s="87"/>
    </row>
    <row r="4" spans="2:41" s="76" customFormat="1" ht="18">
      <c r="B4" s="71" t="s">
        <v>38</v>
      </c>
      <c r="C4" s="72">
        <v>100</v>
      </c>
      <c r="D4" s="73">
        <v>50</v>
      </c>
      <c r="E4" s="74">
        <f>C4-D4</f>
        <v>50</v>
      </c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</row>
    <row r="5" spans="2:41" s="76" customFormat="1" ht="18">
      <c r="B5" s="71" t="s">
        <v>37</v>
      </c>
      <c r="C5" s="72">
        <v>100</v>
      </c>
      <c r="D5" s="73">
        <v>60</v>
      </c>
      <c r="E5" s="74">
        <f>C5-D5</f>
        <v>40</v>
      </c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</row>
    <row r="6" spans="2:41" ht="18">
      <c r="B6" s="92" t="s">
        <v>21</v>
      </c>
      <c r="C6" s="93"/>
      <c r="D6" s="94"/>
      <c r="E6" s="95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</row>
    <row r="7" spans="2:41" s="76" customFormat="1" ht="18">
      <c r="B7" s="71" t="s">
        <v>36</v>
      </c>
      <c r="C7" s="72">
        <v>100</v>
      </c>
      <c r="D7" s="73">
        <v>30</v>
      </c>
      <c r="E7" s="74">
        <f>C7-D7</f>
        <v>70</v>
      </c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</row>
    <row r="8" spans="2:41" s="76" customFormat="1" ht="18">
      <c r="B8" s="71" t="s">
        <v>35</v>
      </c>
      <c r="C8" s="72">
        <v>100</v>
      </c>
      <c r="D8" s="73">
        <v>40</v>
      </c>
      <c r="E8" s="74">
        <f>C8-D8</f>
        <v>60</v>
      </c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</row>
    <row r="9" spans="2:41" s="76" customFormat="1" ht="18">
      <c r="B9" s="71" t="s">
        <v>34</v>
      </c>
      <c r="C9" s="72">
        <v>100</v>
      </c>
      <c r="D9" s="73">
        <v>80</v>
      </c>
      <c r="E9" s="74">
        <f>C9-D9</f>
        <v>20</v>
      </c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</row>
    <row r="10" spans="2:41" s="76" customFormat="1" ht="18">
      <c r="B10" s="71" t="s">
        <v>33</v>
      </c>
      <c r="C10" s="72">
        <v>100</v>
      </c>
      <c r="D10" s="73">
        <v>90</v>
      </c>
      <c r="E10" s="74">
        <f>C10-D10</f>
        <v>10</v>
      </c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</row>
    <row r="11" spans="2:41" ht="18">
      <c r="B11" s="96" t="s">
        <v>24</v>
      </c>
      <c r="C11" s="97"/>
      <c r="D11" s="98"/>
      <c r="E11" s="99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</row>
    <row r="12" spans="2:41" s="76" customFormat="1" ht="18">
      <c r="B12" s="71" t="s">
        <v>32</v>
      </c>
      <c r="C12" s="72">
        <v>100</v>
      </c>
      <c r="D12" s="73">
        <v>10</v>
      </c>
      <c r="E12" s="74">
        <f t="shared" ref="E12:E19" si="0">C12-D12</f>
        <v>90</v>
      </c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</row>
    <row r="13" spans="2:41" s="76" customFormat="1" ht="18">
      <c r="B13" s="71" t="s">
        <v>31</v>
      </c>
      <c r="C13" s="72">
        <v>100</v>
      </c>
      <c r="D13" s="73">
        <v>50</v>
      </c>
      <c r="E13" s="74">
        <f t="shared" si="0"/>
        <v>50</v>
      </c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</row>
    <row r="14" spans="2:41" s="76" customFormat="1" ht="18">
      <c r="B14" s="71" t="s">
        <v>105</v>
      </c>
      <c r="C14" s="72">
        <v>100</v>
      </c>
      <c r="D14" s="73">
        <v>60</v>
      </c>
      <c r="E14" s="74">
        <f t="shared" si="0"/>
        <v>40</v>
      </c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</row>
    <row r="15" spans="2:41" s="76" customFormat="1" ht="18">
      <c r="B15" s="71" t="s">
        <v>30</v>
      </c>
      <c r="C15" s="72">
        <v>100</v>
      </c>
      <c r="D15" s="73">
        <v>40</v>
      </c>
      <c r="E15" s="74">
        <f t="shared" si="0"/>
        <v>60</v>
      </c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</row>
    <row r="16" spans="2:41" s="76" customFormat="1" ht="18">
      <c r="B16" s="71" t="s">
        <v>103</v>
      </c>
      <c r="C16" s="72">
        <v>100</v>
      </c>
      <c r="D16" s="73">
        <v>20</v>
      </c>
      <c r="E16" s="74">
        <f t="shared" si="0"/>
        <v>80</v>
      </c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</row>
    <row r="17" spans="2:41" s="76" customFormat="1" ht="18">
      <c r="B17" s="71" t="s">
        <v>29</v>
      </c>
      <c r="C17" s="72">
        <v>100</v>
      </c>
      <c r="D17" s="73">
        <v>20</v>
      </c>
      <c r="E17" s="74">
        <f t="shared" si="0"/>
        <v>80</v>
      </c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</row>
    <row r="18" spans="2:41" s="76" customFormat="1" ht="18">
      <c r="B18" s="71" t="s">
        <v>28</v>
      </c>
      <c r="C18" s="72">
        <v>100</v>
      </c>
      <c r="D18" s="73">
        <v>30</v>
      </c>
      <c r="E18" s="74">
        <f t="shared" si="0"/>
        <v>70</v>
      </c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</row>
    <row r="19" spans="2:41" s="76" customFormat="1" ht="18">
      <c r="B19" s="71" t="s">
        <v>27</v>
      </c>
      <c r="C19" s="72">
        <v>100</v>
      </c>
      <c r="D19" s="73">
        <v>30</v>
      </c>
      <c r="E19" s="74">
        <f t="shared" si="0"/>
        <v>70</v>
      </c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</row>
    <row r="20" spans="2:41" ht="18">
      <c r="B20" s="100" t="s">
        <v>23</v>
      </c>
      <c r="C20" s="101"/>
      <c r="D20" s="102"/>
      <c r="E20" s="103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</row>
    <row r="21" spans="2:41" s="76" customFormat="1" ht="18">
      <c r="B21" s="71" t="s">
        <v>26</v>
      </c>
      <c r="C21" s="72">
        <v>100</v>
      </c>
      <c r="D21" s="73">
        <v>20</v>
      </c>
      <c r="E21" s="74">
        <f>C21-D21</f>
        <v>80</v>
      </c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</row>
    <row r="22" spans="2:41" s="76" customFormat="1" ht="18">
      <c r="B22" s="104" t="s">
        <v>22</v>
      </c>
      <c r="C22" s="105"/>
      <c r="D22" s="106"/>
      <c r="E22" s="107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</row>
    <row r="23" spans="2:41" s="76" customFormat="1" ht="18">
      <c r="B23" s="71" t="s">
        <v>106</v>
      </c>
      <c r="C23" s="72">
        <v>100</v>
      </c>
      <c r="D23" s="73">
        <v>20</v>
      </c>
      <c r="E23" s="74">
        <f>C23-D23</f>
        <v>80</v>
      </c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</row>
    <row r="24" spans="2:41" s="76" customFormat="1" ht="18.600000000000001" thickBot="1">
      <c r="B24" s="71" t="s">
        <v>107</v>
      </c>
      <c r="C24" s="72">
        <v>100</v>
      </c>
      <c r="D24" s="73">
        <v>30</v>
      </c>
      <c r="E24" s="74">
        <f>C24-D24</f>
        <v>70</v>
      </c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</row>
    <row r="25" spans="2:41" s="76" customFormat="1" ht="24" thickBot="1">
      <c r="B25" s="124" t="s">
        <v>0</v>
      </c>
      <c r="C25" s="125">
        <f>SUM(C4:C5,C7:C10,C12:C19,C21:C21,C23:C24)</f>
        <v>1700</v>
      </c>
      <c r="D25" s="125">
        <f>SUM(D4:D5,D7:D10,D12:D19,D21:D21,D23:D24)</f>
        <v>680</v>
      </c>
      <c r="E25" s="126">
        <f>SUM(E4:E5,E7:E10,E12:E19,E21,E23:E24)</f>
        <v>1020</v>
      </c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</row>
    <row r="28" spans="2:41" ht="15" thickBot="1"/>
    <row r="29" spans="2:41" ht="37.950000000000003" customHeight="1" thickBot="1">
      <c r="B29" s="120" t="s">
        <v>104</v>
      </c>
      <c r="C29" s="121" t="s">
        <v>100</v>
      </c>
      <c r="D29" s="122" t="s">
        <v>101</v>
      </c>
      <c r="E29" s="123" t="s">
        <v>102</v>
      </c>
    </row>
    <row r="30" spans="2:41" ht="18">
      <c r="B30" s="113" t="s">
        <v>25</v>
      </c>
      <c r="C30" s="114">
        <f>SUM(C4:C5)</f>
        <v>200</v>
      </c>
      <c r="D30" s="114">
        <f>SUM(D4:D5)</f>
        <v>110</v>
      </c>
      <c r="E30" s="115">
        <f t="shared" ref="E30:E35" si="1">C30-D30</f>
        <v>90</v>
      </c>
    </row>
    <row r="31" spans="2:41" ht="18">
      <c r="B31" s="116" t="s">
        <v>21</v>
      </c>
      <c r="C31" s="114">
        <f>SUM(C7:C10)</f>
        <v>400</v>
      </c>
      <c r="D31" s="114">
        <f>SUM(D7:D10)</f>
        <v>240</v>
      </c>
      <c r="E31" s="115">
        <f t="shared" si="1"/>
        <v>160</v>
      </c>
    </row>
    <row r="32" spans="2:41" ht="18">
      <c r="B32" s="117" t="s">
        <v>24</v>
      </c>
      <c r="C32" s="114">
        <f>SUM(C12:C19)</f>
        <v>800</v>
      </c>
      <c r="D32" s="114">
        <f>SUM(D12:D19)</f>
        <v>260</v>
      </c>
      <c r="E32" s="115">
        <f t="shared" si="1"/>
        <v>540</v>
      </c>
    </row>
    <row r="33" spans="2:5" ht="18">
      <c r="B33" s="118" t="s">
        <v>23</v>
      </c>
      <c r="C33" s="114">
        <f>SUM(C21)</f>
        <v>100</v>
      </c>
      <c r="D33" s="114">
        <f>SUM(D21)</f>
        <v>20</v>
      </c>
      <c r="E33" s="115">
        <f t="shared" si="1"/>
        <v>80</v>
      </c>
    </row>
    <row r="34" spans="2:5" ht="18">
      <c r="B34" s="119" t="s">
        <v>22</v>
      </c>
      <c r="C34" s="114">
        <f>SUM(C23:C24)</f>
        <v>200</v>
      </c>
      <c r="D34" s="114">
        <f>SUM(D23:D24)</f>
        <v>50</v>
      </c>
      <c r="E34" s="115">
        <f t="shared" si="1"/>
        <v>150</v>
      </c>
    </row>
    <row r="35" spans="2:5" ht="24" thickBot="1">
      <c r="B35" s="108" t="s">
        <v>0</v>
      </c>
      <c r="C35" s="109">
        <f>SUM(C30:C34)</f>
        <v>1700</v>
      </c>
      <c r="D35" s="109">
        <f>SUM(D30:D34)</f>
        <v>680</v>
      </c>
      <c r="E35" s="110">
        <f t="shared" si="1"/>
        <v>1020</v>
      </c>
    </row>
    <row r="44" spans="2:5">
      <c r="B44" s="22"/>
    </row>
  </sheetData>
  <pageMargins left="0.7" right="0.7" top="0.75" bottom="0.75" header="0.3" footer="0.3"/>
  <pageSetup orientation="portrait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9DEF-CED6-441D-B00F-B821C18B95D6}">
  <dimension ref="B1:O11"/>
  <sheetViews>
    <sheetView showGridLines="0" zoomScale="70" zoomScaleNormal="70" workbookViewId="0">
      <selection activeCell="X18" sqref="X18"/>
    </sheetView>
  </sheetViews>
  <sheetFormatPr defaultColWidth="8.77734375" defaultRowHeight="17.399999999999999"/>
  <cols>
    <col min="1" max="1" width="5.44140625" style="38" customWidth="1"/>
    <col min="2" max="2" width="12.6640625" style="127" bestFit="1" customWidth="1"/>
    <col min="3" max="3" width="8.5546875" style="38" customWidth="1"/>
    <col min="4" max="4" width="9.5546875" style="38" bestFit="1" customWidth="1"/>
    <col min="5" max="7" width="8.33203125" style="38" bestFit="1" customWidth="1"/>
    <col min="8" max="8" width="11.44140625" style="38" customWidth="1"/>
    <col min="9" max="9" width="9.6640625" style="38" customWidth="1"/>
    <col min="10" max="10" width="9.21875" style="38" customWidth="1"/>
    <col min="11" max="11" width="10.6640625" style="38" customWidth="1"/>
    <col min="12" max="12" width="10.109375" style="38" customWidth="1"/>
    <col min="13" max="13" width="10.33203125" style="38" customWidth="1"/>
    <col min="14" max="14" width="10.88671875" style="38" customWidth="1"/>
    <col min="15" max="15" width="18.88671875" style="38" customWidth="1"/>
    <col min="16" max="16384" width="8.77734375" style="38"/>
  </cols>
  <sheetData>
    <row r="1" spans="2:15" ht="18" thickBot="1"/>
    <row r="2" spans="2:15" s="127" customFormat="1" ht="18" thickBot="1">
      <c r="B2" s="128"/>
      <c r="C2" s="129" t="s">
        <v>108</v>
      </c>
      <c r="D2" s="130" t="s">
        <v>109</v>
      </c>
      <c r="E2" s="130" t="s">
        <v>110</v>
      </c>
      <c r="F2" s="130" t="s">
        <v>111</v>
      </c>
      <c r="G2" s="130" t="s">
        <v>112</v>
      </c>
      <c r="H2" s="130" t="s">
        <v>113</v>
      </c>
      <c r="I2" s="130" t="s">
        <v>114</v>
      </c>
      <c r="J2" s="130" t="s">
        <v>115</v>
      </c>
      <c r="K2" s="130" t="s">
        <v>116</v>
      </c>
      <c r="L2" s="130" t="s">
        <v>117</v>
      </c>
      <c r="M2" s="130" t="s">
        <v>119</v>
      </c>
      <c r="N2" s="130" t="s">
        <v>118</v>
      </c>
      <c r="O2" s="131" t="s">
        <v>120</v>
      </c>
    </row>
    <row r="3" spans="2:15">
      <c r="B3" s="132" t="s">
        <v>75</v>
      </c>
      <c r="C3" s="134">
        <v>200</v>
      </c>
      <c r="D3" s="135">
        <v>300</v>
      </c>
      <c r="E3" s="135">
        <v>400</v>
      </c>
      <c r="F3" s="135">
        <v>500</v>
      </c>
      <c r="G3" s="135">
        <v>550</v>
      </c>
      <c r="H3" s="135">
        <v>600</v>
      </c>
      <c r="I3" s="135">
        <v>650</v>
      </c>
      <c r="J3" s="135">
        <v>700</v>
      </c>
      <c r="K3" s="135">
        <v>800</v>
      </c>
      <c r="L3" s="135">
        <v>900</v>
      </c>
      <c r="M3" s="135">
        <v>950</v>
      </c>
      <c r="N3" s="135">
        <v>1000</v>
      </c>
      <c r="O3" s="141">
        <f t="shared" ref="O3:O8" si="0">(N3-M3)/M3</f>
        <v>5.2631578947368418E-2</v>
      </c>
    </row>
    <row r="4" spans="2:15">
      <c r="B4" s="132" t="s">
        <v>74</v>
      </c>
      <c r="C4" s="136">
        <v>100</v>
      </c>
      <c r="D4" s="137">
        <v>100</v>
      </c>
      <c r="E4" s="137">
        <v>200</v>
      </c>
      <c r="F4" s="137">
        <v>200</v>
      </c>
      <c r="G4" s="137">
        <v>300</v>
      </c>
      <c r="H4" s="137">
        <v>300</v>
      </c>
      <c r="I4" s="137">
        <v>400</v>
      </c>
      <c r="J4" s="137">
        <v>400</v>
      </c>
      <c r="K4" s="137">
        <v>500</v>
      </c>
      <c r="L4" s="137">
        <v>500</v>
      </c>
      <c r="M4" s="137">
        <v>600</v>
      </c>
      <c r="N4" s="137">
        <v>700</v>
      </c>
      <c r="O4" s="142">
        <f t="shared" si="0"/>
        <v>0.16666666666666666</v>
      </c>
    </row>
    <row r="5" spans="2:15">
      <c r="B5" s="132" t="s">
        <v>73</v>
      </c>
      <c r="C5" s="136">
        <v>100</v>
      </c>
      <c r="D5" s="137">
        <v>100</v>
      </c>
      <c r="E5" s="137">
        <v>200</v>
      </c>
      <c r="F5" s="137">
        <v>200</v>
      </c>
      <c r="G5" s="137">
        <v>300</v>
      </c>
      <c r="H5" s="137">
        <v>300</v>
      </c>
      <c r="I5" s="137">
        <v>400</v>
      </c>
      <c r="J5" s="137">
        <v>400</v>
      </c>
      <c r="K5" s="137">
        <v>500</v>
      </c>
      <c r="L5" s="137">
        <v>500</v>
      </c>
      <c r="M5" s="137">
        <v>600</v>
      </c>
      <c r="N5" s="137">
        <v>700</v>
      </c>
      <c r="O5" s="142">
        <f t="shared" si="0"/>
        <v>0.16666666666666666</v>
      </c>
    </row>
    <row r="6" spans="2:15">
      <c r="B6" s="132" t="s">
        <v>72</v>
      </c>
      <c r="C6" s="136">
        <v>100</v>
      </c>
      <c r="D6" s="137">
        <v>100</v>
      </c>
      <c r="E6" s="137">
        <v>100</v>
      </c>
      <c r="F6" s="137">
        <v>100</v>
      </c>
      <c r="G6" s="137">
        <v>200</v>
      </c>
      <c r="H6" s="137">
        <v>200</v>
      </c>
      <c r="I6" s="137">
        <v>200</v>
      </c>
      <c r="J6" s="137">
        <v>200</v>
      </c>
      <c r="K6" s="137">
        <v>200</v>
      </c>
      <c r="L6" s="137">
        <v>200</v>
      </c>
      <c r="M6" s="137">
        <v>200</v>
      </c>
      <c r="N6" s="137">
        <v>200</v>
      </c>
      <c r="O6" s="142">
        <f t="shared" si="0"/>
        <v>0</v>
      </c>
    </row>
    <row r="7" spans="2:15">
      <c r="B7" s="132" t="s">
        <v>69</v>
      </c>
      <c r="C7" s="136">
        <v>100</v>
      </c>
      <c r="D7" s="137">
        <v>100</v>
      </c>
      <c r="E7" s="137">
        <v>200</v>
      </c>
      <c r="F7" s="137">
        <v>200</v>
      </c>
      <c r="G7" s="137">
        <v>300</v>
      </c>
      <c r="H7" s="137">
        <v>300</v>
      </c>
      <c r="I7" s="137">
        <v>400</v>
      </c>
      <c r="J7" s="137">
        <v>400</v>
      </c>
      <c r="K7" s="137">
        <v>500</v>
      </c>
      <c r="L7" s="137">
        <v>500</v>
      </c>
      <c r="M7" s="137">
        <v>600</v>
      </c>
      <c r="N7" s="137">
        <v>700</v>
      </c>
      <c r="O7" s="142">
        <f t="shared" si="0"/>
        <v>0.16666666666666666</v>
      </c>
    </row>
    <row r="8" spans="2:15" ht="18" thickBot="1">
      <c r="B8" s="133" t="s">
        <v>71</v>
      </c>
      <c r="C8" s="138">
        <v>0</v>
      </c>
      <c r="D8" s="139">
        <v>0</v>
      </c>
      <c r="E8" s="139">
        <v>10</v>
      </c>
      <c r="F8" s="139">
        <v>10</v>
      </c>
      <c r="G8" s="139">
        <v>20</v>
      </c>
      <c r="H8" s="139">
        <v>40</v>
      </c>
      <c r="I8" s="139">
        <v>50</v>
      </c>
      <c r="J8" s="139">
        <v>60</v>
      </c>
      <c r="K8" s="139">
        <v>70</v>
      </c>
      <c r="L8" s="139">
        <v>80</v>
      </c>
      <c r="M8" s="139">
        <v>90</v>
      </c>
      <c r="N8" s="139">
        <v>100</v>
      </c>
      <c r="O8" s="143">
        <f t="shared" si="0"/>
        <v>0.1111111111111111</v>
      </c>
    </row>
    <row r="9" spans="2:15" ht="18" thickBot="1"/>
    <row r="10" spans="2:15" s="39" customFormat="1" ht="18" thickBot="1">
      <c r="B10" s="140"/>
      <c r="C10" s="129" t="str">
        <f t="shared" ref="C10:O10" si="1">C2</f>
        <v>Janar</v>
      </c>
      <c r="D10" s="130" t="str">
        <f t="shared" si="1"/>
        <v>Shkurt</v>
      </c>
      <c r="E10" s="130" t="str">
        <f t="shared" si="1"/>
        <v>Mars</v>
      </c>
      <c r="F10" s="130" t="str">
        <f t="shared" si="1"/>
        <v>Prill</v>
      </c>
      <c r="G10" s="130" t="str">
        <f t="shared" si="1"/>
        <v>Maj</v>
      </c>
      <c r="H10" s="130" t="str">
        <f t="shared" si="1"/>
        <v>Qershor</v>
      </c>
      <c r="I10" s="130" t="str">
        <f t="shared" si="1"/>
        <v>Korrik</v>
      </c>
      <c r="J10" s="130" t="str">
        <f t="shared" si="1"/>
        <v>Gusht</v>
      </c>
      <c r="K10" s="130" t="str">
        <f t="shared" si="1"/>
        <v>Shtator</v>
      </c>
      <c r="L10" s="130" t="str">
        <f t="shared" si="1"/>
        <v>Tetor</v>
      </c>
      <c r="M10" s="130" t="str">
        <f t="shared" si="1"/>
        <v>Nëntor</v>
      </c>
      <c r="N10" s="130" t="str">
        <f t="shared" si="1"/>
        <v>Dhjetor</v>
      </c>
      <c r="O10" s="131" t="str">
        <f t="shared" si="1"/>
        <v>Rritja Mujore</v>
      </c>
    </row>
    <row r="11" spans="2:15" ht="18" thickBot="1">
      <c r="B11" s="140" t="s">
        <v>39</v>
      </c>
      <c r="C11" s="144">
        <f t="shared" ref="C11:N11" si="2">SUM(C3:C8)</f>
        <v>600</v>
      </c>
      <c r="D11" s="144">
        <f t="shared" si="2"/>
        <v>700</v>
      </c>
      <c r="E11" s="144">
        <f t="shared" si="2"/>
        <v>1110</v>
      </c>
      <c r="F11" s="144">
        <f t="shared" si="2"/>
        <v>1210</v>
      </c>
      <c r="G11" s="144">
        <f t="shared" si="2"/>
        <v>1670</v>
      </c>
      <c r="H11" s="144">
        <f t="shared" si="2"/>
        <v>1740</v>
      </c>
      <c r="I11" s="144">
        <f t="shared" si="2"/>
        <v>2100</v>
      </c>
      <c r="J11" s="144">
        <f t="shared" si="2"/>
        <v>2160</v>
      </c>
      <c r="K11" s="144">
        <f t="shared" si="2"/>
        <v>2570</v>
      </c>
      <c r="L11" s="144">
        <f t="shared" si="2"/>
        <v>2680</v>
      </c>
      <c r="M11" s="144">
        <f t="shared" si="2"/>
        <v>3040</v>
      </c>
      <c r="N11" s="144">
        <f t="shared" si="2"/>
        <v>3400</v>
      </c>
      <c r="O11" s="145">
        <f>(N11-M11)/M11</f>
        <v>0.11842105263157894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F3521-8D2B-4135-A7DE-459A046E5DB5}">
  <dimension ref="B1:L26"/>
  <sheetViews>
    <sheetView zoomScale="90" zoomScaleNormal="90" workbookViewId="0">
      <selection activeCell="I28" sqref="I28"/>
    </sheetView>
  </sheetViews>
  <sheetFormatPr defaultColWidth="12" defaultRowHeight="15"/>
  <cols>
    <col min="1" max="1" width="5.109375" style="21" customWidth="1"/>
    <col min="2" max="2" width="11.88671875" style="250" bestFit="1" customWidth="1"/>
    <col min="3" max="3" width="11.109375" style="240" bestFit="1" customWidth="1"/>
    <col min="4" max="4" width="13.109375" style="240" bestFit="1" customWidth="1"/>
    <col min="5" max="5" width="6.88671875" style="240" bestFit="1" customWidth="1"/>
    <col min="6" max="6" width="13.44140625" style="240" bestFit="1" customWidth="1"/>
    <col min="7" max="7" width="25.33203125" style="240" bestFit="1" customWidth="1"/>
    <col min="8" max="8" width="25.77734375" style="240" bestFit="1" customWidth="1"/>
    <col min="9" max="9" width="31.88671875" style="240" bestFit="1" customWidth="1"/>
    <col min="10" max="10" width="26.21875" style="240" bestFit="1" customWidth="1"/>
    <col min="11" max="11" width="20.109375" style="240" bestFit="1" customWidth="1"/>
    <col min="12" max="12" width="26.6640625" style="240" bestFit="1" customWidth="1"/>
    <col min="13" max="16384" width="12" style="21"/>
  </cols>
  <sheetData>
    <row r="1" spans="2:12" ht="25.2" thickBot="1">
      <c r="C1" s="239"/>
    </row>
    <row r="2" spans="2:12" s="20" customFormat="1" ht="14.4" thickBot="1">
      <c r="B2" s="152" t="s">
        <v>121</v>
      </c>
      <c r="C2" s="146" t="s">
        <v>53</v>
      </c>
      <c r="D2" s="148" t="s">
        <v>52</v>
      </c>
      <c r="E2" s="148" t="s">
        <v>51</v>
      </c>
      <c r="F2" s="148" t="s">
        <v>50</v>
      </c>
      <c r="G2" s="148" t="s">
        <v>49</v>
      </c>
      <c r="H2" s="148" t="s">
        <v>48</v>
      </c>
      <c r="I2" s="148" t="s">
        <v>47</v>
      </c>
      <c r="J2" s="148" t="s">
        <v>46</v>
      </c>
      <c r="K2" s="148" t="s">
        <v>45</v>
      </c>
      <c r="L2" s="149" t="s">
        <v>44</v>
      </c>
    </row>
    <row r="3" spans="2:12">
      <c r="B3" s="151" t="s">
        <v>43</v>
      </c>
      <c r="C3" s="229">
        <v>5000</v>
      </c>
      <c r="D3" s="230">
        <v>10000</v>
      </c>
      <c r="E3" s="230">
        <v>4000</v>
      </c>
      <c r="F3" s="230">
        <v>2000</v>
      </c>
      <c r="G3" s="231">
        <f t="shared" ref="G3:H5" si="0">E3/D3</f>
        <v>0.4</v>
      </c>
      <c r="H3" s="231">
        <f t="shared" si="0"/>
        <v>0.5</v>
      </c>
      <c r="I3" s="231">
        <f>F3/D3</f>
        <v>0.2</v>
      </c>
      <c r="J3" s="232">
        <f>C3/D3</f>
        <v>0.5</v>
      </c>
      <c r="K3" s="232">
        <f>C3/E3</f>
        <v>1.25</v>
      </c>
      <c r="L3" s="233">
        <f>C3/F3</f>
        <v>2.5</v>
      </c>
    </row>
    <row r="4" spans="2:12">
      <c r="B4" s="147" t="s">
        <v>42</v>
      </c>
      <c r="C4" s="229">
        <v>5000</v>
      </c>
      <c r="D4" s="230">
        <v>10000</v>
      </c>
      <c r="E4" s="230">
        <v>4000</v>
      </c>
      <c r="F4" s="230">
        <v>2000</v>
      </c>
      <c r="G4" s="231">
        <f t="shared" si="0"/>
        <v>0.4</v>
      </c>
      <c r="H4" s="231">
        <f t="shared" si="0"/>
        <v>0.5</v>
      </c>
      <c r="I4" s="231">
        <f>F4/D4</f>
        <v>0.2</v>
      </c>
      <c r="J4" s="232">
        <f>C4/D4</f>
        <v>0.5</v>
      </c>
      <c r="K4" s="232">
        <f>C4/E4</f>
        <v>1.25</v>
      </c>
      <c r="L4" s="233">
        <f>C4/F4</f>
        <v>2.5</v>
      </c>
    </row>
    <row r="5" spans="2:12" ht="15.6" thickBot="1">
      <c r="B5" s="150" t="s">
        <v>41</v>
      </c>
      <c r="C5" s="234">
        <v>5000</v>
      </c>
      <c r="D5" s="235">
        <v>10000</v>
      </c>
      <c r="E5" s="235">
        <v>4000</v>
      </c>
      <c r="F5" s="235">
        <v>2000</v>
      </c>
      <c r="G5" s="236">
        <f t="shared" si="0"/>
        <v>0.4</v>
      </c>
      <c r="H5" s="236">
        <f t="shared" si="0"/>
        <v>0.5</v>
      </c>
      <c r="I5" s="236">
        <f>F5/D5</f>
        <v>0.2</v>
      </c>
      <c r="J5" s="237">
        <f>C5/D5</f>
        <v>0.5</v>
      </c>
      <c r="K5" s="237">
        <f>C5/E5</f>
        <v>1.25</v>
      </c>
      <c r="L5" s="238">
        <f>C5/F5</f>
        <v>2.5</v>
      </c>
    </row>
    <row r="6" spans="2:12" ht="15.6" thickBot="1">
      <c r="G6" s="241"/>
      <c r="H6" s="241"/>
      <c r="I6" s="241"/>
      <c r="J6" s="242"/>
      <c r="K6" s="242"/>
      <c r="L6" s="242"/>
    </row>
    <row r="7" spans="2:12" s="20" customFormat="1" ht="14.4" thickBot="1">
      <c r="B7" s="152" t="s">
        <v>122</v>
      </c>
      <c r="C7" s="146" t="s">
        <v>53</v>
      </c>
      <c r="D7" s="148" t="s">
        <v>52</v>
      </c>
      <c r="E7" s="148" t="s">
        <v>51</v>
      </c>
      <c r="F7" s="148" t="s">
        <v>50</v>
      </c>
      <c r="G7" s="148" t="s">
        <v>49</v>
      </c>
      <c r="H7" s="148" t="s">
        <v>48</v>
      </c>
      <c r="I7" s="148" t="s">
        <v>47</v>
      </c>
      <c r="J7" s="148" t="s">
        <v>46</v>
      </c>
      <c r="K7" s="148" t="s">
        <v>45</v>
      </c>
      <c r="L7" s="149" t="s">
        <v>44</v>
      </c>
    </row>
    <row r="8" spans="2:12">
      <c r="B8" s="151" t="s">
        <v>43</v>
      </c>
      <c r="C8" s="229">
        <v>5000</v>
      </c>
      <c r="D8" s="230">
        <v>10000</v>
      </c>
      <c r="E8" s="230">
        <v>4000</v>
      </c>
      <c r="F8" s="230">
        <v>2000</v>
      </c>
      <c r="G8" s="231">
        <f t="shared" ref="G8:H10" si="1">E8/D8</f>
        <v>0.4</v>
      </c>
      <c r="H8" s="231">
        <f t="shared" si="1"/>
        <v>0.5</v>
      </c>
      <c r="I8" s="231">
        <f>F8/D8</f>
        <v>0.2</v>
      </c>
      <c r="J8" s="232">
        <f>C8/D8</f>
        <v>0.5</v>
      </c>
      <c r="K8" s="232">
        <f>C8/E8</f>
        <v>1.25</v>
      </c>
      <c r="L8" s="233">
        <f>C8/F8</f>
        <v>2.5</v>
      </c>
    </row>
    <row r="9" spans="2:12">
      <c r="B9" s="147" t="s">
        <v>42</v>
      </c>
      <c r="C9" s="229">
        <v>5000</v>
      </c>
      <c r="D9" s="230">
        <v>10000</v>
      </c>
      <c r="E9" s="230">
        <v>4000</v>
      </c>
      <c r="F9" s="230">
        <v>2000</v>
      </c>
      <c r="G9" s="231">
        <f t="shared" si="1"/>
        <v>0.4</v>
      </c>
      <c r="H9" s="231">
        <f t="shared" si="1"/>
        <v>0.5</v>
      </c>
      <c r="I9" s="231">
        <f>F9/D9</f>
        <v>0.2</v>
      </c>
      <c r="J9" s="232">
        <f>C9/D9</f>
        <v>0.5</v>
      </c>
      <c r="K9" s="232">
        <f>C9/E9</f>
        <v>1.25</v>
      </c>
      <c r="L9" s="233">
        <f>C9/F9</f>
        <v>2.5</v>
      </c>
    </row>
    <row r="10" spans="2:12" ht="15.6" thickBot="1">
      <c r="B10" s="150" t="s">
        <v>41</v>
      </c>
      <c r="C10" s="234">
        <v>5000</v>
      </c>
      <c r="D10" s="235">
        <v>10000</v>
      </c>
      <c r="E10" s="235">
        <v>4000</v>
      </c>
      <c r="F10" s="235">
        <v>2000</v>
      </c>
      <c r="G10" s="236">
        <f t="shared" si="1"/>
        <v>0.4</v>
      </c>
      <c r="H10" s="236">
        <f t="shared" si="1"/>
        <v>0.5</v>
      </c>
      <c r="I10" s="236">
        <f>F10/D10</f>
        <v>0.2</v>
      </c>
      <c r="J10" s="237">
        <f>C10/D10</f>
        <v>0.5</v>
      </c>
      <c r="K10" s="237">
        <f>C10/E10</f>
        <v>1.25</v>
      </c>
      <c r="L10" s="238">
        <f>C10/F10</f>
        <v>2.5</v>
      </c>
    </row>
    <row r="11" spans="2:12" ht="15.6" thickBot="1">
      <c r="G11" s="241"/>
      <c r="H11" s="241"/>
      <c r="I11" s="241"/>
      <c r="J11" s="242"/>
      <c r="K11" s="242"/>
      <c r="L11" s="242"/>
    </row>
    <row r="12" spans="2:12" s="20" customFormat="1" ht="14.4" thickBot="1">
      <c r="B12" s="152" t="s">
        <v>123</v>
      </c>
      <c r="C12" s="146" t="s">
        <v>53</v>
      </c>
      <c r="D12" s="148" t="s">
        <v>52</v>
      </c>
      <c r="E12" s="148" t="s">
        <v>51</v>
      </c>
      <c r="F12" s="148" t="s">
        <v>50</v>
      </c>
      <c r="G12" s="148" t="s">
        <v>49</v>
      </c>
      <c r="H12" s="148" t="s">
        <v>48</v>
      </c>
      <c r="I12" s="148" t="s">
        <v>47</v>
      </c>
      <c r="J12" s="148" t="s">
        <v>46</v>
      </c>
      <c r="K12" s="148" t="s">
        <v>45</v>
      </c>
      <c r="L12" s="149" t="s">
        <v>44</v>
      </c>
    </row>
    <row r="13" spans="2:12">
      <c r="B13" s="151" t="s">
        <v>43</v>
      </c>
      <c r="C13" s="229">
        <v>5000</v>
      </c>
      <c r="D13" s="230">
        <v>10000</v>
      </c>
      <c r="E13" s="230">
        <v>4000</v>
      </c>
      <c r="F13" s="230">
        <v>2000</v>
      </c>
      <c r="G13" s="231">
        <f t="shared" ref="G13:H15" si="2">E13/D13</f>
        <v>0.4</v>
      </c>
      <c r="H13" s="231">
        <f t="shared" si="2"/>
        <v>0.5</v>
      </c>
      <c r="I13" s="231">
        <f>F13/D13</f>
        <v>0.2</v>
      </c>
      <c r="J13" s="232">
        <f>C13/D13</f>
        <v>0.5</v>
      </c>
      <c r="K13" s="232">
        <f>C13/E13</f>
        <v>1.25</v>
      </c>
      <c r="L13" s="233">
        <f>C13/F13</f>
        <v>2.5</v>
      </c>
    </row>
    <row r="14" spans="2:12">
      <c r="B14" s="147" t="s">
        <v>42</v>
      </c>
      <c r="C14" s="229">
        <v>5000</v>
      </c>
      <c r="D14" s="230">
        <v>10000</v>
      </c>
      <c r="E14" s="230">
        <v>4000</v>
      </c>
      <c r="F14" s="230">
        <v>2000</v>
      </c>
      <c r="G14" s="231">
        <f t="shared" si="2"/>
        <v>0.4</v>
      </c>
      <c r="H14" s="231">
        <f t="shared" si="2"/>
        <v>0.5</v>
      </c>
      <c r="I14" s="231">
        <f>F14/D14</f>
        <v>0.2</v>
      </c>
      <c r="J14" s="232">
        <f>C14/D14</f>
        <v>0.5</v>
      </c>
      <c r="K14" s="232">
        <f>C14/E14</f>
        <v>1.25</v>
      </c>
      <c r="L14" s="233">
        <f>C14/F14</f>
        <v>2.5</v>
      </c>
    </row>
    <row r="15" spans="2:12" ht="15.6" thickBot="1">
      <c r="B15" s="150" t="s">
        <v>41</v>
      </c>
      <c r="C15" s="234">
        <v>5000</v>
      </c>
      <c r="D15" s="235">
        <v>10000</v>
      </c>
      <c r="E15" s="235">
        <v>4000</v>
      </c>
      <c r="F15" s="235">
        <v>2000</v>
      </c>
      <c r="G15" s="236">
        <f t="shared" si="2"/>
        <v>0.4</v>
      </c>
      <c r="H15" s="236">
        <f t="shared" si="2"/>
        <v>0.5</v>
      </c>
      <c r="I15" s="236">
        <f>F15/D15</f>
        <v>0.2</v>
      </c>
      <c r="J15" s="237">
        <f>C15/D15</f>
        <v>0.5</v>
      </c>
      <c r="K15" s="237">
        <f>C15/E15</f>
        <v>1.25</v>
      </c>
      <c r="L15" s="238">
        <f>C15/F15</f>
        <v>2.5</v>
      </c>
    </row>
    <row r="16" spans="2:12" ht="15.6" thickBot="1">
      <c r="B16" s="251"/>
      <c r="C16" s="243"/>
      <c r="D16" s="243"/>
      <c r="E16" s="243"/>
      <c r="F16" s="243"/>
      <c r="G16" s="241"/>
      <c r="H16" s="241"/>
      <c r="I16" s="241"/>
      <c r="J16" s="242"/>
      <c r="K16" s="242"/>
      <c r="L16" s="242"/>
    </row>
    <row r="17" spans="2:12" s="20" customFormat="1" ht="14.4" thickBot="1">
      <c r="B17" s="152" t="s">
        <v>124</v>
      </c>
      <c r="C17" s="146" t="s">
        <v>53</v>
      </c>
      <c r="D17" s="148" t="s">
        <v>52</v>
      </c>
      <c r="E17" s="148" t="s">
        <v>51</v>
      </c>
      <c r="F17" s="148" t="s">
        <v>50</v>
      </c>
      <c r="G17" s="148" t="s">
        <v>49</v>
      </c>
      <c r="H17" s="148" t="s">
        <v>48</v>
      </c>
      <c r="I17" s="148" t="s">
        <v>47</v>
      </c>
      <c r="J17" s="148" t="s">
        <v>46</v>
      </c>
      <c r="K17" s="148" t="s">
        <v>45</v>
      </c>
      <c r="L17" s="149" t="s">
        <v>44</v>
      </c>
    </row>
    <row r="18" spans="2:12">
      <c r="B18" s="151" t="s">
        <v>43</v>
      </c>
      <c r="C18" s="229">
        <v>5000</v>
      </c>
      <c r="D18" s="230">
        <v>10000</v>
      </c>
      <c r="E18" s="230">
        <v>4000</v>
      </c>
      <c r="F18" s="230">
        <v>2000</v>
      </c>
      <c r="G18" s="231">
        <f t="shared" ref="G18:H20" si="3">E18/D18</f>
        <v>0.4</v>
      </c>
      <c r="H18" s="231">
        <f t="shared" si="3"/>
        <v>0.5</v>
      </c>
      <c r="I18" s="231">
        <f>F18/D18</f>
        <v>0.2</v>
      </c>
      <c r="J18" s="232">
        <f>C18/D18</f>
        <v>0.5</v>
      </c>
      <c r="K18" s="232">
        <f>C18/E18</f>
        <v>1.25</v>
      </c>
      <c r="L18" s="233">
        <f>C18/F18</f>
        <v>2.5</v>
      </c>
    </row>
    <row r="19" spans="2:12">
      <c r="B19" s="147" t="s">
        <v>42</v>
      </c>
      <c r="C19" s="229">
        <v>5000</v>
      </c>
      <c r="D19" s="230">
        <v>10000</v>
      </c>
      <c r="E19" s="230">
        <v>4000</v>
      </c>
      <c r="F19" s="230">
        <v>2000</v>
      </c>
      <c r="G19" s="231">
        <f t="shared" si="3"/>
        <v>0.4</v>
      </c>
      <c r="H19" s="231">
        <f t="shared" si="3"/>
        <v>0.5</v>
      </c>
      <c r="I19" s="231">
        <f>F19/D19</f>
        <v>0.2</v>
      </c>
      <c r="J19" s="232">
        <f>C19/D19</f>
        <v>0.5</v>
      </c>
      <c r="K19" s="232">
        <f>C19/E19</f>
        <v>1.25</v>
      </c>
      <c r="L19" s="233">
        <f>C19/F19</f>
        <v>2.5</v>
      </c>
    </row>
    <row r="20" spans="2:12" ht="15.6" thickBot="1">
      <c r="B20" s="150" t="s">
        <v>41</v>
      </c>
      <c r="C20" s="234">
        <v>5000</v>
      </c>
      <c r="D20" s="235">
        <v>10000</v>
      </c>
      <c r="E20" s="235">
        <v>4000</v>
      </c>
      <c r="F20" s="235">
        <v>2000</v>
      </c>
      <c r="G20" s="236">
        <f t="shared" si="3"/>
        <v>0.4</v>
      </c>
      <c r="H20" s="236">
        <f t="shared" si="3"/>
        <v>0.5</v>
      </c>
      <c r="I20" s="236">
        <f>F20/D20</f>
        <v>0.2</v>
      </c>
      <c r="J20" s="237">
        <f>C20/D20</f>
        <v>0.5</v>
      </c>
      <c r="K20" s="237">
        <f>C20/E20</f>
        <v>1.25</v>
      </c>
      <c r="L20" s="238">
        <f>C20/F20</f>
        <v>2.5</v>
      </c>
    </row>
    <row r="21" spans="2:12" ht="15.6" thickBot="1">
      <c r="B21" s="251"/>
      <c r="C21" s="243"/>
      <c r="D21" s="243"/>
      <c r="E21" s="243"/>
      <c r="F21" s="243"/>
      <c r="G21" s="241"/>
      <c r="H21" s="241"/>
      <c r="I21" s="241"/>
      <c r="J21" s="242"/>
      <c r="K21" s="242"/>
      <c r="L21" s="242"/>
    </row>
    <row r="22" spans="2:12" s="20" customFormat="1" ht="14.4" thickBot="1">
      <c r="B22" s="152" t="s">
        <v>125</v>
      </c>
      <c r="C22" s="146" t="s">
        <v>53</v>
      </c>
      <c r="D22" s="148" t="s">
        <v>52</v>
      </c>
      <c r="E22" s="148" t="s">
        <v>51</v>
      </c>
      <c r="F22" s="148" t="s">
        <v>50</v>
      </c>
      <c r="G22" s="148" t="s">
        <v>49</v>
      </c>
      <c r="H22" s="148" t="s">
        <v>48</v>
      </c>
      <c r="I22" s="148" t="s">
        <v>47</v>
      </c>
      <c r="J22" s="148" t="s">
        <v>46</v>
      </c>
      <c r="K22" s="148" t="s">
        <v>45</v>
      </c>
      <c r="L22" s="149" t="s">
        <v>44</v>
      </c>
    </row>
    <row r="23" spans="2:12">
      <c r="B23" s="151" t="s">
        <v>43</v>
      </c>
      <c r="C23" s="229">
        <v>5000</v>
      </c>
      <c r="D23" s="230">
        <v>10000</v>
      </c>
      <c r="E23" s="230">
        <v>4000</v>
      </c>
      <c r="F23" s="230">
        <v>2000</v>
      </c>
      <c r="G23" s="244">
        <f t="shared" ref="G23:H25" si="4">E23/D23</f>
        <v>0.4</v>
      </c>
      <c r="H23" s="244">
        <f t="shared" si="4"/>
        <v>0.5</v>
      </c>
      <c r="I23" s="244">
        <f>F23/D23</f>
        <v>0.2</v>
      </c>
      <c r="J23" s="245">
        <f>C23/D23</f>
        <v>0.5</v>
      </c>
      <c r="K23" s="245">
        <f>C23/E23</f>
        <v>1.25</v>
      </c>
      <c r="L23" s="246">
        <f>C23/F23</f>
        <v>2.5</v>
      </c>
    </row>
    <row r="24" spans="2:12">
      <c r="B24" s="147" t="s">
        <v>42</v>
      </c>
      <c r="C24" s="229">
        <v>5000</v>
      </c>
      <c r="D24" s="230">
        <v>10000</v>
      </c>
      <c r="E24" s="230">
        <v>4000</v>
      </c>
      <c r="F24" s="230">
        <v>2000</v>
      </c>
      <c r="G24" s="244">
        <f t="shared" si="4"/>
        <v>0.4</v>
      </c>
      <c r="H24" s="244">
        <f t="shared" si="4"/>
        <v>0.5</v>
      </c>
      <c r="I24" s="244">
        <f>F24/D24</f>
        <v>0.2</v>
      </c>
      <c r="J24" s="245">
        <f>C24/D24</f>
        <v>0.5</v>
      </c>
      <c r="K24" s="245">
        <f>C24/E24</f>
        <v>1.25</v>
      </c>
      <c r="L24" s="246">
        <f>C24/F24</f>
        <v>2.5</v>
      </c>
    </row>
    <row r="25" spans="2:12" ht="15.6" thickBot="1">
      <c r="B25" s="150" t="s">
        <v>41</v>
      </c>
      <c r="C25" s="234">
        <v>5000</v>
      </c>
      <c r="D25" s="235">
        <v>10000</v>
      </c>
      <c r="E25" s="235">
        <v>4000</v>
      </c>
      <c r="F25" s="235">
        <v>2000</v>
      </c>
      <c r="G25" s="247">
        <f t="shared" si="4"/>
        <v>0.4</v>
      </c>
      <c r="H25" s="247">
        <f t="shared" si="4"/>
        <v>0.5</v>
      </c>
      <c r="I25" s="247">
        <f>F25/D25</f>
        <v>0.2</v>
      </c>
      <c r="J25" s="248">
        <f>C25/D25</f>
        <v>0.5</v>
      </c>
      <c r="K25" s="248">
        <f>C25/E25</f>
        <v>1.25</v>
      </c>
      <c r="L25" s="249">
        <f>C25/F25</f>
        <v>2.5</v>
      </c>
    </row>
    <row r="26" spans="2:12">
      <c r="B26" s="251"/>
      <c r="C26" s="243"/>
      <c r="D26" s="243"/>
      <c r="E26" s="243"/>
      <c r="F26" s="2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2D9E5-18A8-4B25-8736-6F4530990FB9}">
  <dimension ref="B2:AC30"/>
  <sheetViews>
    <sheetView showGridLines="0" zoomScale="60" zoomScaleNormal="60" workbookViewId="0">
      <selection activeCell="B9" sqref="B9"/>
    </sheetView>
  </sheetViews>
  <sheetFormatPr defaultColWidth="8.77734375" defaultRowHeight="13.8"/>
  <cols>
    <col min="1" max="1" width="5.109375" style="1" customWidth="1"/>
    <col min="2" max="2" width="32.33203125" style="2" bestFit="1" customWidth="1"/>
    <col min="3" max="3" width="16.5546875" style="1" bestFit="1" customWidth="1"/>
    <col min="4" max="4" width="16.5546875" style="1" customWidth="1"/>
    <col min="5" max="5" width="11.21875" style="1" bestFit="1" customWidth="1"/>
    <col min="6" max="6" width="16.5546875" style="1" bestFit="1" customWidth="1"/>
    <col min="7" max="7" width="11.21875" style="1" bestFit="1" customWidth="1"/>
    <col min="8" max="8" width="16.5546875" style="1" bestFit="1" customWidth="1"/>
    <col min="9" max="9" width="11.21875" style="1" bestFit="1" customWidth="1"/>
    <col min="10" max="10" width="19.33203125" style="1" customWidth="1"/>
    <col min="11" max="11" width="11.21875" style="1" bestFit="1" customWidth="1"/>
    <col min="12" max="12" width="16.5546875" style="1" bestFit="1" customWidth="1"/>
    <col min="13" max="13" width="11.21875" style="1" bestFit="1" customWidth="1"/>
    <col min="14" max="14" width="16.5546875" style="1" bestFit="1" customWidth="1"/>
    <col min="15" max="15" width="11.21875" style="1" bestFit="1" customWidth="1"/>
    <col min="16" max="16" width="16.5546875" style="1" bestFit="1" customWidth="1"/>
    <col min="17" max="17" width="11.21875" style="1" bestFit="1" customWidth="1"/>
    <col min="18" max="18" width="16.5546875" style="1" bestFit="1" customWidth="1"/>
    <col min="19" max="19" width="11.21875" style="1" bestFit="1" customWidth="1"/>
    <col min="20" max="20" width="16.5546875" style="1" bestFit="1" customWidth="1"/>
    <col min="21" max="21" width="12.88671875" style="1" customWidth="1"/>
    <col min="22" max="22" width="18.77734375" style="1" bestFit="1" customWidth="1"/>
    <col min="23" max="23" width="11.21875" style="1" bestFit="1" customWidth="1"/>
    <col min="24" max="24" width="16.5546875" style="1" bestFit="1" customWidth="1"/>
    <col min="25" max="25" width="11.21875" style="1" bestFit="1" customWidth="1"/>
    <col min="26" max="26" width="16.5546875" style="1" bestFit="1" customWidth="1"/>
    <col min="27" max="27" width="11.21875" style="1" bestFit="1" customWidth="1"/>
    <col min="28" max="28" width="16.5546875" style="1" bestFit="1" customWidth="1"/>
    <col min="29" max="29" width="22.88671875" style="1" bestFit="1" customWidth="1"/>
    <col min="30" max="16384" width="8.77734375" style="1"/>
  </cols>
  <sheetData>
    <row r="2" spans="2:29" ht="14.4" thickBot="1">
      <c r="B2" s="1"/>
    </row>
    <row r="3" spans="2:29" s="9" customFormat="1" ht="37.200000000000003" customHeight="1" thickBot="1">
      <c r="B3" s="148" t="s">
        <v>126</v>
      </c>
      <c r="C3" s="179" t="s">
        <v>108</v>
      </c>
      <c r="D3" s="180"/>
      <c r="E3" s="179" t="s">
        <v>109</v>
      </c>
      <c r="F3" s="180"/>
      <c r="G3" s="179" t="s">
        <v>110</v>
      </c>
      <c r="H3" s="180"/>
      <c r="I3" s="179" t="s">
        <v>111</v>
      </c>
      <c r="J3" s="180"/>
      <c r="K3" s="179" t="s">
        <v>112</v>
      </c>
      <c r="L3" s="180"/>
      <c r="M3" s="179" t="s">
        <v>113</v>
      </c>
      <c r="N3" s="180"/>
      <c r="O3" s="179" t="s">
        <v>114</v>
      </c>
      <c r="P3" s="180"/>
      <c r="Q3" s="179" t="s">
        <v>115</v>
      </c>
      <c r="R3" s="180"/>
      <c r="S3" s="179" t="s">
        <v>116</v>
      </c>
      <c r="T3" s="180"/>
      <c r="U3" s="179" t="s">
        <v>117</v>
      </c>
      <c r="V3" s="180"/>
      <c r="W3" s="179" t="s">
        <v>119</v>
      </c>
      <c r="X3" s="180"/>
      <c r="Y3" s="179" t="s">
        <v>118</v>
      </c>
      <c r="Z3" s="180"/>
      <c r="AA3" s="179"/>
      <c r="AB3" s="181"/>
      <c r="AC3" s="183"/>
    </row>
    <row r="4" spans="2:29" s="153" customFormat="1" ht="26.4" customHeight="1">
      <c r="B4" s="184"/>
      <c r="C4" s="154" t="s">
        <v>100</v>
      </c>
      <c r="D4" s="155" t="s">
        <v>127</v>
      </c>
      <c r="E4" s="154" t="s">
        <v>100</v>
      </c>
      <c r="F4" s="155" t="s">
        <v>127</v>
      </c>
      <c r="G4" s="154" t="s">
        <v>100</v>
      </c>
      <c r="H4" s="155" t="s">
        <v>127</v>
      </c>
      <c r="I4" s="154" t="s">
        <v>100</v>
      </c>
      <c r="J4" s="155" t="s">
        <v>127</v>
      </c>
      <c r="K4" s="154" t="s">
        <v>100</v>
      </c>
      <c r="L4" s="155" t="s">
        <v>127</v>
      </c>
      <c r="M4" s="154" t="s">
        <v>100</v>
      </c>
      <c r="N4" s="155" t="s">
        <v>127</v>
      </c>
      <c r="O4" s="154" t="s">
        <v>100</v>
      </c>
      <c r="P4" s="155" t="s">
        <v>127</v>
      </c>
      <c r="Q4" s="154" t="s">
        <v>100</v>
      </c>
      <c r="R4" s="155" t="s">
        <v>127</v>
      </c>
      <c r="S4" s="154" t="s">
        <v>100</v>
      </c>
      <c r="T4" s="155" t="s">
        <v>127</v>
      </c>
      <c r="U4" s="154" t="s">
        <v>100</v>
      </c>
      <c r="V4" s="155" t="s">
        <v>127</v>
      </c>
      <c r="W4" s="154" t="s">
        <v>100</v>
      </c>
      <c r="X4" s="155" t="s">
        <v>127</v>
      </c>
      <c r="Y4" s="154" t="s">
        <v>100</v>
      </c>
      <c r="Z4" s="155" t="s">
        <v>127</v>
      </c>
      <c r="AA4" s="154" t="s">
        <v>100</v>
      </c>
      <c r="AB4" s="156" t="s">
        <v>127</v>
      </c>
      <c r="AC4" s="209" t="s">
        <v>102</v>
      </c>
    </row>
    <row r="5" spans="2:29" ht="17.399999999999999">
      <c r="B5" s="185" t="s">
        <v>20</v>
      </c>
      <c r="C5" s="18"/>
      <c r="D5" s="19"/>
      <c r="E5" s="18"/>
      <c r="F5" s="19"/>
      <c r="G5" s="18"/>
      <c r="H5" s="19"/>
      <c r="I5" s="18"/>
      <c r="J5" s="19"/>
      <c r="K5" s="18"/>
      <c r="L5" s="19"/>
      <c r="M5" s="18"/>
      <c r="N5" s="19"/>
      <c r="O5" s="18"/>
      <c r="P5" s="19"/>
      <c r="Q5" s="18"/>
      <c r="R5" s="19"/>
      <c r="S5" s="18"/>
      <c r="T5" s="186"/>
      <c r="U5" s="16"/>
      <c r="V5" s="17"/>
      <c r="W5" s="16"/>
      <c r="X5" s="17"/>
      <c r="Y5" s="16"/>
      <c r="Z5" s="187"/>
      <c r="AA5" s="186"/>
      <c r="AB5" s="188"/>
      <c r="AC5" s="210"/>
    </row>
    <row r="6" spans="2:29" s="8" customFormat="1" ht="17.399999999999999">
      <c r="B6" s="189" t="s">
        <v>19</v>
      </c>
      <c r="C6" s="193">
        <v>100</v>
      </c>
      <c r="D6" s="194">
        <v>100</v>
      </c>
      <c r="E6" s="193">
        <v>100</v>
      </c>
      <c r="F6" s="194">
        <v>100</v>
      </c>
      <c r="G6" s="193">
        <v>100</v>
      </c>
      <c r="H6" s="194">
        <v>100</v>
      </c>
      <c r="I6" s="193">
        <v>100</v>
      </c>
      <c r="J6" s="194">
        <v>100</v>
      </c>
      <c r="K6" s="193">
        <v>100</v>
      </c>
      <c r="L6" s="194">
        <v>100</v>
      </c>
      <c r="M6" s="193">
        <v>100</v>
      </c>
      <c r="N6" s="194">
        <v>100</v>
      </c>
      <c r="O6" s="193">
        <v>100</v>
      </c>
      <c r="P6" s="194">
        <v>100</v>
      </c>
      <c r="Q6" s="193">
        <v>100</v>
      </c>
      <c r="R6" s="194">
        <v>100</v>
      </c>
      <c r="S6" s="193">
        <v>100</v>
      </c>
      <c r="T6" s="194">
        <v>100</v>
      </c>
      <c r="U6" s="193">
        <v>100</v>
      </c>
      <c r="V6" s="194">
        <v>100</v>
      </c>
      <c r="W6" s="193">
        <v>100</v>
      </c>
      <c r="X6" s="194">
        <v>100</v>
      </c>
      <c r="Y6" s="193">
        <v>100</v>
      </c>
      <c r="Z6" s="194">
        <v>100</v>
      </c>
      <c r="AA6" s="195">
        <f>SUM(C6,E6,G6,I6,K6,M6,O6,Q6,S6,U6,W6,Y6)</f>
        <v>1200</v>
      </c>
      <c r="AB6" s="195">
        <f>SUM(D6,F6,H6,J6,L6,N6,P6,R6,T6,V6,X6,Z6)</f>
        <v>1200</v>
      </c>
      <c r="AC6" s="211">
        <f>AA6-AB6</f>
        <v>0</v>
      </c>
    </row>
    <row r="7" spans="2:29" s="8" customFormat="1" ht="17.399999999999999">
      <c r="B7" s="189" t="s">
        <v>18</v>
      </c>
      <c r="C7" s="193">
        <v>100</v>
      </c>
      <c r="D7" s="194">
        <v>100</v>
      </c>
      <c r="E7" s="193">
        <v>100</v>
      </c>
      <c r="F7" s="194">
        <v>100</v>
      </c>
      <c r="G7" s="193">
        <v>100</v>
      </c>
      <c r="H7" s="194">
        <v>100</v>
      </c>
      <c r="I7" s="193">
        <v>100</v>
      </c>
      <c r="J7" s="194">
        <v>100</v>
      </c>
      <c r="K7" s="193">
        <v>100</v>
      </c>
      <c r="L7" s="194">
        <v>100</v>
      </c>
      <c r="M7" s="193">
        <v>100</v>
      </c>
      <c r="N7" s="194">
        <v>100</v>
      </c>
      <c r="O7" s="193">
        <v>100</v>
      </c>
      <c r="P7" s="194">
        <v>100</v>
      </c>
      <c r="Q7" s="193">
        <v>100</v>
      </c>
      <c r="R7" s="194">
        <v>100</v>
      </c>
      <c r="S7" s="193">
        <v>100</v>
      </c>
      <c r="T7" s="194">
        <v>100</v>
      </c>
      <c r="U7" s="193">
        <v>100</v>
      </c>
      <c r="V7" s="194">
        <v>100</v>
      </c>
      <c r="W7" s="193">
        <v>100</v>
      </c>
      <c r="X7" s="194">
        <v>100</v>
      </c>
      <c r="Y7" s="193">
        <v>100</v>
      </c>
      <c r="Z7" s="194">
        <v>100</v>
      </c>
      <c r="AA7" s="195">
        <f t="shared" ref="AA7:AA21" si="0">SUM(C7,E7,G7,I7,K7,M7,O7,Q7,S7,U7,W7,Y7)</f>
        <v>1200</v>
      </c>
      <c r="AB7" s="195">
        <f t="shared" ref="AB7:AB21" si="1">SUM(D7,F7,H7,J7,L7,N7,P7,R7,T7,V7,X7,Z7)</f>
        <v>1200</v>
      </c>
      <c r="AC7" s="211">
        <f t="shared" ref="AC7:AC21" si="2">AA7-AB7</f>
        <v>0</v>
      </c>
    </row>
    <row r="8" spans="2:29" s="8" customFormat="1" ht="17.399999999999999">
      <c r="B8" s="189" t="s">
        <v>17</v>
      </c>
      <c r="C8" s="193">
        <v>100</v>
      </c>
      <c r="D8" s="194">
        <v>100</v>
      </c>
      <c r="E8" s="193">
        <v>100</v>
      </c>
      <c r="F8" s="194">
        <v>100</v>
      </c>
      <c r="G8" s="193">
        <v>100</v>
      </c>
      <c r="H8" s="194">
        <v>100</v>
      </c>
      <c r="I8" s="193">
        <v>100</v>
      </c>
      <c r="J8" s="194">
        <v>100</v>
      </c>
      <c r="K8" s="193">
        <v>100</v>
      </c>
      <c r="L8" s="194">
        <v>100</v>
      </c>
      <c r="M8" s="193">
        <v>100</v>
      </c>
      <c r="N8" s="194">
        <v>100</v>
      </c>
      <c r="O8" s="193">
        <v>100</v>
      </c>
      <c r="P8" s="194">
        <v>100</v>
      </c>
      <c r="Q8" s="193">
        <v>100</v>
      </c>
      <c r="R8" s="194">
        <v>100</v>
      </c>
      <c r="S8" s="193">
        <v>100</v>
      </c>
      <c r="T8" s="194">
        <v>100</v>
      </c>
      <c r="U8" s="193">
        <v>100</v>
      </c>
      <c r="V8" s="194">
        <v>100</v>
      </c>
      <c r="W8" s="193">
        <v>100</v>
      </c>
      <c r="X8" s="194">
        <v>100</v>
      </c>
      <c r="Y8" s="193">
        <v>100</v>
      </c>
      <c r="Z8" s="194">
        <v>100</v>
      </c>
      <c r="AA8" s="195">
        <f t="shared" si="0"/>
        <v>1200</v>
      </c>
      <c r="AB8" s="195">
        <f t="shared" si="1"/>
        <v>1200</v>
      </c>
      <c r="AC8" s="211">
        <f t="shared" si="2"/>
        <v>0</v>
      </c>
    </row>
    <row r="9" spans="2:29" ht="17.399999999999999">
      <c r="B9" s="190" t="s">
        <v>7</v>
      </c>
      <c r="C9" s="196"/>
      <c r="D9" s="197"/>
      <c r="E9" s="196"/>
      <c r="F9" s="197"/>
      <c r="G9" s="196"/>
      <c r="H9" s="197"/>
      <c r="I9" s="196"/>
      <c r="J9" s="197"/>
      <c r="K9" s="196"/>
      <c r="L9" s="197"/>
      <c r="M9" s="196"/>
      <c r="N9" s="197"/>
      <c r="O9" s="196"/>
      <c r="P9" s="197"/>
      <c r="Q9" s="196"/>
      <c r="R9" s="197"/>
      <c r="S9" s="196"/>
      <c r="T9" s="197"/>
      <c r="U9" s="196"/>
      <c r="V9" s="197"/>
      <c r="W9" s="196"/>
      <c r="X9" s="197"/>
      <c r="Y9" s="196"/>
      <c r="Z9" s="197"/>
      <c r="AA9" s="198">
        <f t="shared" si="0"/>
        <v>0</v>
      </c>
      <c r="AB9" s="198">
        <f t="shared" si="1"/>
        <v>0</v>
      </c>
      <c r="AC9" s="212">
        <f t="shared" si="2"/>
        <v>0</v>
      </c>
    </row>
    <row r="10" spans="2:29" s="8" customFormat="1" ht="17.399999999999999">
      <c r="B10" s="189" t="s">
        <v>16</v>
      </c>
      <c r="C10" s="193">
        <v>100</v>
      </c>
      <c r="D10" s="194">
        <v>100</v>
      </c>
      <c r="E10" s="193">
        <v>100</v>
      </c>
      <c r="F10" s="194">
        <v>100</v>
      </c>
      <c r="G10" s="193">
        <v>100</v>
      </c>
      <c r="H10" s="194">
        <v>100</v>
      </c>
      <c r="I10" s="193">
        <v>100</v>
      </c>
      <c r="J10" s="194">
        <v>100</v>
      </c>
      <c r="K10" s="193">
        <v>100</v>
      </c>
      <c r="L10" s="194">
        <v>100</v>
      </c>
      <c r="M10" s="193">
        <v>100</v>
      </c>
      <c r="N10" s="194">
        <v>100</v>
      </c>
      <c r="O10" s="193">
        <v>100</v>
      </c>
      <c r="P10" s="194">
        <v>100</v>
      </c>
      <c r="Q10" s="193">
        <v>100</v>
      </c>
      <c r="R10" s="194">
        <v>100</v>
      </c>
      <c r="S10" s="193">
        <v>100</v>
      </c>
      <c r="T10" s="194">
        <v>100</v>
      </c>
      <c r="U10" s="193">
        <v>100</v>
      </c>
      <c r="V10" s="194">
        <v>100</v>
      </c>
      <c r="W10" s="193">
        <v>100</v>
      </c>
      <c r="X10" s="194">
        <v>100</v>
      </c>
      <c r="Y10" s="193">
        <v>100</v>
      </c>
      <c r="Z10" s="194">
        <v>100</v>
      </c>
      <c r="AA10" s="195">
        <f t="shared" si="0"/>
        <v>1200</v>
      </c>
      <c r="AB10" s="195">
        <f t="shared" si="1"/>
        <v>1200</v>
      </c>
      <c r="AC10" s="211">
        <f t="shared" si="2"/>
        <v>0</v>
      </c>
    </row>
    <row r="11" spans="2:29" s="8" customFormat="1" ht="17.399999999999999">
      <c r="B11" s="189" t="s">
        <v>15</v>
      </c>
      <c r="C11" s="193">
        <v>100</v>
      </c>
      <c r="D11" s="194">
        <v>100</v>
      </c>
      <c r="E11" s="193">
        <v>100</v>
      </c>
      <c r="F11" s="194">
        <v>100</v>
      </c>
      <c r="G11" s="193">
        <v>100</v>
      </c>
      <c r="H11" s="194">
        <v>100</v>
      </c>
      <c r="I11" s="193">
        <v>100</v>
      </c>
      <c r="J11" s="194">
        <v>100</v>
      </c>
      <c r="K11" s="193">
        <v>100</v>
      </c>
      <c r="L11" s="194">
        <v>100</v>
      </c>
      <c r="M11" s="193">
        <v>100</v>
      </c>
      <c r="N11" s="194">
        <v>100</v>
      </c>
      <c r="O11" s="193">
        <v>100</v>
      </c>
      <c r="P11" s="194">
        <v>100</v>
      </c>
      <c r="Q11" s="193">
        <v>100</v>
      </c>
      <c r="R11" s="194">
        <v>100</v>
      </c>
      <c r="S11" s="193">
        <v>100</v>
      </c>
      <c r="T11" s="194">
        <v>100</v>
      </c>
      <c r="U11" s="193">
        <v>100</v>
      </c>
      <c r="V11" s="194">
        <v>100</v>
      </c>
      <c r="W11" s="193">
        <v>100</v>
      </c>
      <c r="X11" s="194">
        <v>100</v>
      </c>
      <c r="Y11" s="193">
        <v>100</v>
      </c>
      <c r="Z11" s="194">
        <v>100</v>
      </c>
      <c r="AA11" s="195">
        <f t="shared" si="0"/>
        <v>1200</v>
      </c>
      <c r="AB11" s="195">
        <f t="shared" si="1"/>
        <v>1200</v>
      </c>
      <c r="AC11" s="211">
        <f t="shared" si="2"/>
        <v>0</v>
      </c>
    </row>
    <row r="12" spans="2:29" ht="17.399999999999999">
      <c r="B12" s="191" t="s">
        <v>6</v>
      </c>
      <c r="C12" s="199"/>
      <c r="D12" s="200"/>
      <c r="E12" s="199"/>
      <c r="F12" s="200"/>
      <c r="G12" s="199"/>
      <c r="H12" s="200"/>
      <c r="I12" s="199"/>
      <c r="J12" s="200"/>
      <c r="K12" s="199"/>
      <c r="L12" s="200"/>
      <c r="M12" s="199"/>
      <c r="N12" s="200"/>
      <c r="O12" s="199"/>
      <c r="P12" s="200"/>
      <c r="Q12" s="199"/>
      <c r="R12" s="200"/>
      <c r="S12" s="199"/>
      <c r="T12" s="200"/>
      <c r="U12" s="199"/>
      <c r="V12" s="200"/>
      <c r="W12" s="199"/>
      <c r="X12" s="200"/>
      <c r="Y12" s="199"/>
      <c r="Z12" s="200"/>
      <c r="AA12" s="201">
        <f t="shared" si="0"/>
        <v>0</v>
      </c>
      <c r="AB12" s="201">
        <f t="shared" si="1"/>
        <v>0</v>
      </c>
      <c r="AC12" s="213">
        <f t="shared" si="2"/>
        <v>0</v>
      </c>
    </row>
    <row r="13" spans="2:29" s="8" customFormat="1" ht="17.399999999999999">
      <c r="B13" s="189" t="s">
        <v>128</v>
      </c>
      <c r="C13" s="193">
        <v>100</v>
      </c>
      <c r="D13" s="194">
        <v>100</v>
      </c>
      <c r="E13" s="193">
        <v>100</v>
      </c>
      <c r="F13" s="194">
        <v>100</v>
      </c>
      <c r="G13" s="193">
        <v>100</v>
      </c>
      <c r="H13" s="194">
        <v>100</v>
      </c>
      <c r="I13" s="193">
        <v>100</v>
      </c>
      <c r="J13" s="194">
        <v>100</v>
      </c>
      <c r="K13" s="193">
        <v>100</v>
      </c>
      <c r="L13" s="194">
        <v>100</v>
      </c>
      <c r="M13" s="193">
        <v>100</v>
      </c>
      <c r="N13" s="194">
        <v>100</v>
      </c>
      <c r="O13" s="193">
        <v>100</v>
      </c>
      <c r="P13" s="194">
        <v>100</v>
      </c>
      <c r="Q13" s="193">
        <v>100</v>
      </c>
      <c r="R13" s="194">
        <v>100</v>
      </c>
      <c r="S13" s="193">
        <v>100</v>
      </c>
      <c r="T13" s="194">
        <v>100</v>
      </c>
      <c r="U13" s="193">
        <v>100</v>
      </c>
      <c r="V13" s="194">
        <v>100</v>
      </c>
      <c r="W13" s="193">
        <v>100</v>
      </c>
      <c r="X13" s="194">
        <v>100</v>
      </c>
      <c r="Y13" s="193">
        <v>100</v>
      </c>
      <c r="Z13" s="194">
        <v>100</v>
      </c>
      <c r="AA13" s="195">
        <f t="shared" si="0"/>
        <v>1200</v>
      </c>
      <c r="AB13" s="195">
        <f t="shared" si="1"/>
        <v>1200</v>
      </c>
      <c r="AC13" s="211">
        <f t="shared" si="2"/>
        <v>0</v>
      </c>
    </row>
    <row r="14" spans="2:29" s="8" customFormat="1" ht="17.399999999999999">
      <c r="B14" s="189" t="s">
        <v>14</v>
      </c>
      <c r="C14" s="193">
        <v>100</v>
      </c>
      <c r="D14" s="194">
        <v>100</v>
      </c>
      <c r="E14" s="193">
        <v>100</v>
      </c>
      <c r="F14" s="194">
        <v>100</v>
      </c>
      <c r="G14" s="193">
        <v>100</v>
      </c>
      <c r="H14" s="194">
        <v>100</v>
      </c>
      <c r="I14" s="193">
        <v>100</v>
      </c>
      <c r="J14" s="194">
        <v>100</v>
      </c>
      <c r="K14" s="193">
        <v>100</v>
      </c>
      <c r="L14" s="194">
        <v>100</v>
      </c>
      <c r="M14" s="193">
        <v>100</v>
      </c>
      <c r="N14" s="194">
        <v>100</v>
      </c>
      <c r="O14" s="193">
        <v>100</v>
      </c>
      <c r="P14" s="194">
        <v>100</v>
      </c>
      <c r="Q14" s="193">
        <v>100</v>
      </c>
      <c r="R14" s="194">
        <v>100</v>
      </c>
      <c r="S14" s="193">
        <v>100</v>
      </c>
      <c r="T14" s="194">
        <v>100</v>
      </c>
      <c r="U14" s="193">
        <v>100</v>
      </c>
      <c r="V14" s="194">
        <v>100</v>
      </c>
      <c r="W14" s="193">
        <v>100</v>
      </c>
      <c r="X14" s="194">
        <v>100</v>
      </c>
      <c r="Y14" s="193">
        <v>100</v>
      </c>
      <c r="Z14" s="194">
        <v>100</v>
      </c>
      <c r="AA14" s="195">
        <f t="shared" si="0"/>
        <v>1200</v>
      </c>
      <c r="AB14" s="195">
        <f t="shared" si="1"/>
        <v>1200</v>
      </c>
      <c r="AC14" s="211">
        <f t="shared" si="2"/>
        <v>0</v>
      </c>
    </row>
    <row r="15" spans="2:29" s="8" customFormat="1" ht="17.399999999999999">
      <c r="B15" s="189" t="s">
        <v>13</v>
      </c>
      <c r="C15" s="193">
        <v>100</v>
      </c>
      <c r="D15" s="194">
        <v>100</v>
      </c>
      <c r="E15" s="193">
        <v>100</v>
      </c>
      <c r="F15" s="194">
        <v>100</v>
      </c>
      <c r="G15" s="193">
        <v>100</v>
      </c>
      <c r="H15" s="194">
        <v>100</v>
      </c>
      <c r="I15" s="193">
        <v>100</v>
      </c>
      <c r="J15" s="194">
        <v>100</v>
      </c>
      <c r="K15" s="193">
        <v>100</v>
      </c>
      <c r="L15" s="194">
        <v>100</v>
      </c>
      <c r="M15" s="193">
        <v>100</v>
      </c>
      <c r="N15" s="194">
        <v>100</v>
      </c>
      <c r="O15" s="193">
        <v>100</v>
      </c>
      <c r="P15" s="194">
        <v>100</v>
      </c>
      <c r="Q15" s="193">
        <v>100</v>
      </c>
      <c r="R15" s="194">
        <v>100</v>
      </c>
      <c r="S15" s="193">
        <v>100</v>
      </c>
      <c r="T15" s="194">
        <v>100</v>
      </c>
      <c r="U15" s="193">
        <v>100</v>
      </c>
      <c r="V15" s="194">
        <v>100</v>
      </c>
      <c r="W15" s="193">
        <v>100</v>
      </c>
      <c r="X15" s="194">
        <v>100</v>
      </c>
      <c r="Y15" s="193">
        <v>100</v>
      </c>
      <c r="Z15" s="194">
        <v>100</v>
      </c>
      <c r="AA15" s="195">
        <f t="shared" si="0"/>
        <v>1200</v>
      </c>
      <c r="AB15" s="195">
        <f t="shared" si="1"/>
        <v>1200</v>
      </c>
      <c r="AC15" s="211">
        <f t="shared" si="2"/>
        <v>0</v>
      </c>
    </row>
    <row r="16" spans="2:29" s="8" customFormat="1" ht="17.399999999999999">
      <c r="B16" s="189" t="s">
        <v>12</v>
      </c>
      <c r="C16" s="193">
        <v>100</v>
      </c>
      <c r="D16" s="194">
        <v>100</v>
      </c>
      <c r="E16" s="193">
        <v>100</v>
      </c>
      <c r="F16" s="194">
        <v>100</v>
      </c>
      <c r="G16" s="193">
        <v>100</v>
      </c>
      <c r="H16" s="194">
        <v>100</v>
      </c>
      <c r="I16" s="193">
        <v>100</v>
      </c>
      <c r="J16" s="194">
        <v>100</v>
      </c>
      <c r="K16" s="193">
        <v>100</v>
      </c>
      <c r="L16" s="194">
        <v>100</v>
      </c>
      <c r="M16" s="193">
        <v>100</v>
      </c>
      <c r="N16" s="194">
        <v>100</v>
      </c>
      <c r="O16" s="193">
        <v>100</v>
      </c>
      <c r="P16" s="194">
        <v>100</v>
      </c>
      <c r="Q16" s="193">
        <v>100</v>
      </c>
      <c r="R16" s="194">
        <v>100</v>
      </c>
      <c r="S16" s="193">
        <v>100</v>
      </c>
      <c r="T16" s="194">
        <v>100</v>
      </c>
      <c r="U16" s="193">
        <v>100</v>
      </c>
      <c r="V16" s="194">
        <v>100</v>
      </c>
      <c r="W16" s="193">
        <v>100</v>
      </c>
      <c r="X16" s="194">
        <v>100</v>
      </c>
      <c r="Y16" s="193">
        <v>100</v>
      </c>
      <c r="Z16" s="194">
        <v>100</v>
      </c>
      <c r="AA16" s="195">
        <f t="shared" si="0"/>
        <v>1200</v>
      </c>
      <c r="AB16" s="195">
        <f t="shared" si="1"/>
        <v>1200</v>
      </c>
      <c r="AC16" s="211">
        <f t="shared" si="2"/>
        <v>0</v>
      </c>
    </row>
    <row r="17" spans="2:29" ht="17.399999999999999">
      <c r="B17" s="192" t="s">
        <v>5</v>
      </c>
      <c r="C17" s="202"/>
      <c r="D17" s="203"/>
      <c r="E17" s="202"/>
      <c r="F17" s="203"/>
      <c r="G17" s="202"/>
      <c r="H17" s="203"/>
      <c r="I17" s="202"/>
      <c r="J17" s="203"/>
      <c r="K17" s="202"/>
      <c r="L17" s="203"/>
      <c r="M17" s="202"/>
      <c r="N17" s="203"/>
      <c r="O17" s="202"/>
      <c r="P17" s="203"/>
      <c r="Q17" s="202"/>
      <c r="R17" s="203"/>
      <c r="S17" s="202"/>
      <c r="T17" s="203"/>
      <c r="U17" s="202"/>
      <c r="V17" s="203"/>
      <c r="W17" s="202"/>
      <c r="X17" s="203"/>
      <c r="Y17" s="202"/>
      <c r="Z17" s="203"/>
      <c r="AA17" s="204">
        <f t="shared" si="0"/>
        <v>0</v>
      </c>
      <c r="AB17" s="204">
        <f t="shared" si="1"/>
        <v>0</v>
      </c>
      <c r="AC17" s="214">
        <f t="shared" si="2"/>
        <v>0</v>
      </c>
    </row>
    <row r="18" spans="2:29" s="8" customFormat="1" ht="17.399999999999999">
      <c r="B18" s="189" t="s">
        <v>11</v>
      </c>
      <c r="C18" s="193">
        <v>100</v>
      </c>
      <c r="D18" s="194">
        <v>100</v>
      </c>
      <c r="E18" s="193">
        <v>100</v>
      </c>
      <c r="F18" s="194">
        <v>100</v>
      </c>
      <c r="G18" s="193">
        <v>100</v>
      </c>
      <c r="H18" s="194">
        <v>100</v>
      </c>
      <c r="I18" s="193">
        <v>100</v>
      </c>
      <c r="J18" s="194">
        <v>100</v>
      </c>
      <c r="K18" s="193">
        <v>100</v>
      </c>
      <c r="L18" s="194">
        <v>100</v>
      </c>
      <c r="M18" s="193">
        <v>100</v>
      </c>
      <c r="N18" s="194">
        <v>100</v>
      </c>
      <c r="O18" s="193">
        <v>100</v>
      </c>
      <c r="P18" s="194">
        <v>100</v>
      </c>
      <c r="Q18" s="193">
        <v>100</v>
      </c>
      <c r="R18" s="194">
        <v>100</v>
      </c>
      <c r="S18" s="193">
        <v>100</v>
      </c>
      <c r="T18" s="194">
        <v>100</v>
      </c>
      <c r="U18" s="193">
        <v>100</v>
      </c>
      <c r="V18" s="194">
        <v>100</v>
      </c>
      <c r="W18" s="193">
        <v>100</v>
      </c>
      <c r="X18" s="194">
        <v>100</v>
      </c>
      <c r="Y18" s="193">
        <v>100</v>
      </c>
      <c r="Z18" s="194">
        <v>100</v>
      </c>
      <c r="AA18" s="195">
        <f t="shared" si="0"/>
        <v>1200</v>
      </c>
      <c r="AB18" s="195">
        <f t="shared" si="1"/>
        <v>1200</v>
      </c>
      <c r="AC18" s="211">
        <f t="shared" si="2"/>
        <v>0</v>
      </c>
    </row>
    <row r="19" spans="2:29" s="8" customFormat="1" ht="17.399999999999999">
      <c r="B19" s="189" t="s">
        <v>10</v>
      </c>
      <c r="C19" s="193">
        <v>100</v>
      </c>
      <c r="D19" s="194">
        <v>100</v>
      </c>
      <c r="E19" s="193">
        <v>100</v>
      </c>
      <c r="F19" s="194">
        <v>100</v>
      </c>
      <c r="G19" s="193">
        <v>100</v>
      </c>
      <c r="H19" s="194">
        <v>100</v>
      </c>
      <c r="I19" s="193">
        <v>100</v>
      </c>
      <c r="J19" s="194">
        <v>100</v>
      </c>
      <c r="K19" s="193">
        <v>100</v>
      </c>
      <c r="L19" s="194">
        <v>100</v>
      </c>
      <c r="M19" s="193">
        <v>100</v>
      </c>
      <c r="N19" s="194">
        <v>100</v>
      </c>
      <c r="O19" s="193">
        <v>100</v>
      </c>
      <c r="P19" s="194">
        <v>100</v>
      </c>
      <c r="Q19" s="193">
        <v>100</v>
      </c>
      <c r="R19" s="194">
        <v>100</v>
      </c>
      <c r="S19" s="193">
        <v>100</v>
      </c>
      <c r="T19" s="194">
        <v>100</v>
      </c>
      <c r="U19" s="193">
        <v>100</v>
      </c>
      <c r="V19" s="194">
        <v>100</v>
      </c>
      <c r="W19" s="193">
        <v>100</v>
      </c>
      <c r="X19" s="194">
        <v>100</v>
      </c>
      <c r="Y19" s="193">
        <v>100</v>
      </c>
      <c r="Z19" s="194">
        <v>100</v>
      </c>
      <c r="AA19" s="195">
        <f t="shared" si="0"/>
        <v>1200</v>
      </c>
      <c r="AB19" s="195">
        <f t="shared" si="1"/>
        <v>1200</v>
      </c>
      <c r="AC19" s="211">
        <f t="shared" si="2"/>
        <v>0</v>
      </c>
    </row>
    <row r="20" spans="2:29" s="8" customFormat="1" ht="18" thickBot="1">
      <c r="B20" s="189" t="s">
        <v>9</v>
      </c>
      <c r="C20" s="193">
        <v>100</v>
      </c>
      <c r="D20" s="194">
        <v>100</v>
      </c>
      <c r="E20" s="193">
        <v>100</v>
      </c>
      <c r="F20" s="194">
        <v>100</v>
      </c>
      <c r="G20" s="193">
        <v>100</v>
      </c>
      <c r="H20" s="194">
        <v>100</v>
      </c>
      <c r="I20" s="193">
        <v>100</v>
      </c>
      <c r="J20" s="194">
        <v>100</v>
      </c>
      <c r="K20" s="193">
        <v>100</v>
      </c>
      <c r="L20" s="194">
        <v>100</v>
      </c>
      <c r="M20" s="193">
        <v>100</v>
      </c>
      <c r="N20" s="194">
        <v>100</v>
      </c>
      <c r="O20" s="193">
        <v>100</v>
      </c>
      <c r="P20" s="194">
        <v>100</v>
      </c>
      <c r="Q20" s="193">
        <v>100</v>
      </c>
      <c r="R20" s="194">
        <v>100</v>
      </c>
      <c r="S20" s="193">
        <v>100</v>
      </c>
      <c r="T20" s="194">
        <v>100</v>
      </c>
      <c r="U20" s="193">
        <v>100</v>
      </c>
      <c r="V20" s="194">
        <v>100</v>
      </c>
      <c r="W20" s="193">
        <v>100</v>
      </c>
      <c r="X20" s="194">
        <v>100</v>
      </c>
      <c r="Y20" s="193">
        <v>100</v>
      </c>
      <c r="Z20" s="194">
        <v>100</v>
      </c>
      <c r="AA20" s="195">
        <f t="shared" si="0"/>
        <v>1200</v>
      </c>
      <c r="AB20" s="195">
        <f t="shared" si="1"/>
        <v>1200</v>
      </c>
      <c r="AC20" s="211">
        <f t="shared" si="2"/>
        <v>0</v>
      </c>
    </row>
    <row r="21" spans="2:29" s="216" customFormat="1" ht="23.4" thickBot="1">
      <c r="B21" s="182" t="s">
        <v>0</v>
      </c>
      <c r="C21" s="205">
        <f t="shared" ref="C21:AB21" si="3">SUM(C6:C8,C10:C11,C13:C16,C18:C20)</f>
        <v>1200</v>
      </c>
      <c r="D21" s="205">
        <f t="shared" si="3"/>
        <v>1200</v>
      </c>
      <c r="E21" s="206">
        <f t="shared" si="3"/>
        <v>1200</v>
      </c>
      <c r="F21" s="205">
        <f t="shared" si="3"/>
        <v>1200</v>
      </c>
      <c r="G21" s="206">
        <f t="shared" si="3"/>
        <v>1200</v>
      </c>
      <c r="H21" s="205">
        <f t="shared" si="3"/>
        <v>1200</v>
      </c>
      <c r="I21" s="205">
        <f t="shared" si="3"/>
        <v>1200</v>
      </c>
      <c r="J21" s="205">
        <f t="shared" si="3"/>
        <v>1200</v>
      </c>
      <c r="K21" s="206">
        <f t="shared" si="3"/>
        <v>1200</v>
      </c>
      <c r="L21" s="205">
        <f t="shared" si="3"/>
        <v>1200</v>
      </c>
      <c r="M21" s="206">
        <f t="shared" si="3"/>
        <v>1200</v>
      </c>
      <c r="N21" s="205">
        <f t="shared" si="3"/>
        <v>1200</v>
      </c>
      <c r="O21" s="205">
        <f t="shared" si="3"/>
        <v>1200</v>
      </c>
      <c r="P21" s="205">
        <f t="shared" si="3"/>
        <v>1200</v>
      </c>
      <c r="Q21" s="206">
        <f t="shared" si="3"/>
        <v>1200</v>
      </c>
      <c r="R21" s="205">
        <f t="shared" si="3"/>
        <v>1200</v>
      </c>
      <c r="S21" s="206">
        <f t="shared" si="3"/>
        <v>1200</v>
      </c>
      <c r="T21" s="207">
        <f t="shared" si="3"/>
        <v>1200</v>
      </c>
      <c r="U21" s="205">
        <f t="shared" si="3"/>
        <v>1200</v>
      </c>
      <c r="V21" s="205">
        <f t="shared" si="3"/>
        <v>1200</v>
      </c>
      <c r="W21" s="206">
        <f t="shared" si="3"/>
        <v>1200</v>
      </c>
      <c r="X21" s="205">
        <f t="shared" si="3"/>
        <v>1200</v>
      </c>
      <c r="Y21" s="206">
        <f t="shared" si="3"/>
        <v>1200</v>
      </c>
      <c r="Z21" s="205">
        <f t="shared" si="3"/>
        <v>1200</v>
      </c>
      <c r="AA21" s="208">
        <f t="shared" si="0"/>
        <v>14400</v>
      </c>
      <c r="AB21" s="206">
        <f t="shared" si="1"/>
        <v>14400</v>
      </c>
      <c r="AC21" s="215">
        <f t="shared" si="2"/>
        <v>0</v>
      </c>
    </row>
    <row r="24" spans="2:29" ht="14.4" thickBot="1"/>
    <row r="25" spans="2:29" ht="37.950000000000003" customHeight="1">
      <c r="B25" s="228" t="s">
        <v>129</v>
      </c>
      <c r="C25" s="7" t="s">
        <v>3</v>
      </c>
      <c r="D25" s="7" t="s">
        <v>2</v>
      </c>
      <c r="E25" s="15" t="s">
        <v>1</v>
      </c>
    </row>
    <row r="26" spans="2:29" ht="17.399999999999999">
      <c r="B26" s="14" t="s">
        <v>8</v>
      </c>
      <c r="C26" s="6">
        <f>SUM(AA6:AA8)</f>
        <v>3600</v>
      </c>
      <c r="D26" s="6">
        <f>SUM(AB6:AB8)</f>
        <v>3600</v>
      </c>
      <c r="E26" s="5">
        <f>C26-D26</f>
        <v>0</v>
      </c>
    </row>
    <row r="27" spans="2:29" ht="17.399999999999999">
      <c r="B27" s="13" t="s">
        <v>7</v>
      </c>
      <c r="C27" s="6">
        <f>SUM(AA10:AA11)</f>
        <v>2400</v>
      </c>
      <c r="D27" s="6">
        <f>SUM(AB10:AB11)</f>
        <v>2400</v>
      </c>
      <c r="E27" s="5">
        <f>C27-D27</f>
        <v>0</v>
      </c>
    </row>
    <row r="28" spans="2:29" ht="17.399999999999999">
      <c r="B28" s="12" t="s">
        <v>6</v>
      </c>
      <c r="C28" s="6">
        <f>SUM(AA13:AA16)</f>
        <v>4800</v>
      </c>
      <c r="D28" s="6">
        <f>SUM(AB13:AB16)</f>
        <v>4800</v>
      </c>
      <c r="E28" s="5">
        <f>C28-D28</f>
        <v>0</v>
      </c>
    </row>
    <row r="29" spans="2:29" ht="17.399999999999999">
      <c r="B29" s="11" t="s">
        <v>5</v>
      </c>
      <c r="C29" s="6">
        <f>SUM(AA18:AA20)</f>
        <v>3600</v>
      </c>
      <c r="D29" s="6">
        <f>SUM(AB18:AB20)</f>
        <v>3600</v>
      </c>
      <c r="E29" s="5">
        <f>C29-D29</f>
        <v>0</v>
      </c>
    </row>
    <row r="30" spans="2:29" ht="23.4" thickBot="1">
      <c r="B30" s="4" t="s">
        <v>0</v>
      </c>
      <c r="C30" s="3">
        <f>SUM(C26:C29)</f>
        <v>14400</v>
      </c>
      <c r="D30" s="3">
        <f>SUM(D26:D29)</f>
        <v>14400</v>
      </c>
      <c r="E30" s="10">
        <f>C30-D30</f>
        <v>0</v>
      </c>
    </row>
  </sheetData>
  <mergeCells count="13"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C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Skedulimi Mujor</vt:lpstr>
      <vt:lpstr>Skedulimi Ditor</vt:lpstr>
      <vt:lpstr>Ndertim Website</vt:lpstr>
      <vt:lpstr>Analiza e Reach</vt:lpstr>
      <vt:lpstr>Ads Results</vt:lpstr>
      <vt:lpstr>Product Marketing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2024-11-07T12:32:44Z</dcterms:modified>
</cp:coreProperties>
</file>