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665" windowHeight="8190" tabRatio="500"/>
  </bookViews>
  <sheets>
    <sheet name="Sheet1" sheetId="1" r:id="rId1"/>
    <sheet name="복사본" sheetId="2" r:id="rId2"/>
    <sheet name="Sheet2" sheetId="3" r:id="rId3"/>
    <sheet name="Sheet3" sheetId="4" r:id="rId4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92" i="1" l="1"/>
  <c r="I192" i="1"/>
  <c r="H186" i="1" l="1"/>
  <c r="I186" i="1"/>
  <c r="H187" i="1"/>
  <c r="H188" i="1" s="1"/>
  <c r="H189" i="1" s="1"/>
  <c r="H190" i="1" s="1"/>
  <c r="H191" i="1" s="1"/>
  <c r="I187" i="1"/>
  <c r="I190" i="1"/>
  <c r="G185" i="1"/>
  <c r="G186" i="1"/>
  <c r="G187" i="1"/>
  <c r="G188" i="1"/>
  <c r="I188" i="1" s="1"/>
  <c r="I189" i="1" s="1"/>
  <c r="G189" i="1"/>
  <c r="G190" i="1"/>
  <c r="G191" i="1"/>
  <c r="I191" i="1" s="1"/>
  <c r="G183" i="1" l="1"/>
  <c r="H183" i="1"/>
  <c r="H184" i="1" s="1"/>
  <c r="H185" i="1" s="1"/>
  <c r="I183" i="1"/>
  <c r="G184" i="1"/>
  <c r="I184" i="1"/>
  <c r="I185" i="1" s="1"/>
  <c r="I181" i="1" l="1"/>
  <c r="I182" i="1"/>
  <c r="H181" i="1"/>
  <c r="H182" i="1"/>
  <c r="G181" i="1"/>
  <c r="G182" i="1"/>
  <c r="I179" i="1" l="1"/>
  <c r="I180" i="1" s="1"/>
  <c r="H179" i="1"/>
  <c r="H180" i="1" s="1"/>
  <c r="G179" i="1"/>
  <c r="G180" i="1"/>
  <c r="I174" i="1"/>
  <c r="I177" i="1"/>
  <c r="H174" i="1"/>
  <c r="H175" i="1"/>
  <c r="H176" i="1"/>
  <c r="H177" i="1" s="1"/>
  <c r="H178" i="1" s="1"/>
  <c r="G174" i="1"/>
  <c r="G175" i="1"/>
  <c r="I175" i="1" s="1"/>
  <c r="I176" i="1" s="1"/>
  <c r="G176" i="1"/>
  <c r="G177" i="1"/>
  <c r="G178" i="1"/>
  <c r="I178" i="1" s="1"/>
  <c r="I173" i="1" l="1"/>
  <c r="H173" i="1"/>
  <c r="G173" i="1"/>
  <c r="I171" i="1"/>
  <c r="I172" i="1" s="1"/>
  <c r="H171" i="1"/>
  <c r="H172" i="1"/>
  <c r="G170" i="1"/>
  <c r="G171" i="1"/>
  <c r="G172" i="1"/>
  <c r="G164" i="1" l="1"/>
  <c r="H164" i="1"/>
  <c r="H165" i="1" s="1"/>
  <c r="H166" i="1" s="1"/>
  <c r="H167" i="1" s="1"/>
  <c r="H168" i="1" s="1"/>
  <c r="H169" i="1" s="1"/>
  <c r="H170" i="1" s="1"/>
  <c r="I164" i="1"/>
  <c r="G165" i="1"/>
  <c r="I165" i="1"/>
  <c r="I166" i="1" s="1"/>
  <c r="G166" i="1"/>
  <c r="G167" i="1"/>
  <c r="I167" i="1"/>
  <c r="I168" i="1" s="1"/>
  <c r="G168" i="1"/>
  <c r="G169" i="1"/>
  <c r="I169" i="1"/>
  <c r="I170" i="1" s="1"/>
  <c r="I163" i="1" l="1"/>
  <c r="H163" i="1"/>
  <c r="G162" i="1"/>
  <c r="G163" i="1"/>
  <c r="I158" i="1"/>
  <c r="H158" i="1"/>
  <c r="H159" i="1" s="1"/>
  <c r="H160" i="1" s="1"/>
  <c r="H161" i="1" s="1"/>
  <c r="H162" i="1" s="1"/>
  <c r="G158" i="1"/>
  <c r="G159" i="1"/>
  <c r="I159" i="1" s="1"/>
  <c r="I160" i="1" s="1"/>
  <c r="G160" i="1"/>
  <c r="G161" i="1"/>
  <c r="I161" i="1" l="1"/>
  <c r="I162" i="1" s="1"/>
  <c r="G154" i="1"/>
  <c r="G155" i="1"/>
  <c r="I155" i="1" s="1"/>
  <c r="I156" i="1" s="1"/>
  <c r="G156" i="1"/>
  <c r="G157" i="1"/>
  <c r="I157" i="1" s="1"/>
  <c r="H154" i="1"/>
  <c r="H155" i="1" s="1"/>
  <c r="H156" i="1" s="1"/>
  <c r="H157" i="1" s="1"/>
  <c r="I154" i="1"/>
  <c r="G152" i="1" l="1"/>
  <c r="H152" i="1"/>
  <c r="H153" i="1" s="1"/>
  <c r="I152" i="1"/>
  <c r="I153" i="1" s="1"/>
  <c r="G153" i="1"/>
  <c r="I150" i="1" l="1"/>
  <c r="H150" i="1"/>
  <c r="H151" i="1"/>
  <c r="G150" i="1"/>
  <c r="G151" i="1"/>
  <c r="I151" i="1" s="1"/>
  <c r="H148" i="1" l="1"/>
  <c r="H149" i="1" s="1"/>
  <c r="I148" i="1"/>
  <c r="G148" i="1"/>
  <c r="G149" i="1"/>
  <c r="I149" i="1" s="1"/>
  <c r="G146" i="1" l="1"/>
  <c r="G147" i="1"/>
  <c r="I144" i="1"/>
  <c r="I145" i="1" s="1"/>
  <c r="I146" i="1" s="1"/>
  <c r="I147" i="1" s="1"/>
  <c r="H145" i="1"/>
  <c r="H146" i="1" s="1"/>
  <c r="H147" i="1" s="1"/>
  <c r="H144" i="1" l="1"/>
  <c r="G144" i="1"/>
  <c r="G145" i="1"/>
  <c r="G125" i="2" l="1"/>
  <c r="G124" i="2"/>
  <c r="G123" i="2"/>
  <c r="G122" i="2"/>
  <c r="I122" i="2" s="1"/>
  <c r="I123" i="2" s="1"/>
  <c r="I124" i="2" s="1"/>
  <c r="I125" i="2" s="1"/>
  <c r="G121" i="2"/>
  <c r="G117" i="2"/>
  <c r="G115" i="2"/>
  <c r="G111" i="2"/>
  <c r="G109" i="2"/>
  <c r="G106" i="2"/>
  <c r="G103" i="2"/>
  <c r="G99" i="2"/>
  <c r="G97" i="2"/>
  <c r="G94" i="2"/>
  <c r="G91" i="2"/>
  <c r="G86" i="2"/>
  <c r="G84" i="2"/>
  <c r="G81" i="2"/>
  <c r="G79" i="2"/>
  <c r="G77" i="2"/>
  <c r="G75" i="2"/>
  <c r="G73" i="2"/>
  <c r="G71" i="2"/>
  <c r="G69" i="2"/>
  <c r="G67" i="2"/>
  <c r="G65" i="2"/>
  <c r="G63" i="2"/>
  <c r="G61" i="2"/>
  <c r="G59" i="2"/>
  <c r="G57" i="2"/>
  <c r="G55" i="2"/>
  <c r="G53" i="2"/>
  <c r="G49" i="2"/>
  <c r="G47" i="2"/>
  <c r="G45" i="2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G43" i="2"/>
  <c r="G40" i="2"/>
  <c r="G37" i="2"/>
  <c r="G32" i="2"/>
  <c r="G29" i="2"/>
  <c r="G26" i="2"/>
  <c r="G23" i="2"/>
  <c r="G20" i="2"/>
  <c r="G18" i="2"/>
  <c r="G15" i="2"/>
  <c r="G13" i="2"/>
  <c r="G10" i="2"/>
  <c r="G7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3" i="2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2" i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G121" i="1"/>
  <c r="G117" i="1"/>
  <c r="G115" i="1"/>
  <c r="G111" i="1"/>
  <c r="G109" i="1"/>
  <c r="G106" i="1"/>
  <c r="G103" i="1"/>
  <c r="G99" i="1"/>
  <c r="G97" i="1"/>
  <c r="G94" i="1"/>
  <c r="G91" i="1"/>
  <c r="G86" i="1"/>
  <c r="G84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49" i="1"/>
  <c r="G47" i="1"/>
  <c r="G45" i="1"/>
  <c r="H43" i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G43" i="1"/>
  <c r="G40" i="1"/>
  <c r="G37" i="1"/>
  <c r="G32" i="1"/>
  <c r="G29" i="1"/>
  <c r="G26" i="1"/>
  <c r="G23" i="1"/>
  <c r="G20" i="1"/>
  <c r="G18" i="1"/>
  <c r="G15" i="1"/>
  <c r="G13" i="1"/>
  <c r="G10" i="1"/>
  <c r="G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3" i="1"/>
</calcChain>
</file>

<file path=xl/sharedStrings.xml><?xml version="1.0" encoding="utf-8"?>
<sst xmlns="http://schemas.openxmlformats.org/spreadsheetml/2006/main" count="647" uniqueCount="76">
  <si>
    <t>날    자</t>
  </si>
  <si>
    <t>입출금</t>
  </si>
  <si>
    <t>금    액</t>
  </si>
  <si>
    <t>설    명</t>
  </si>
  <si>
    <t>대출이자</t>
  </si>
  <si>
    <t>대출원금</t>
  </si>
  <si>
    <t>합    계</t>
  </si>
  <si>
    <t>대출잔액</t>
  </si>
  <si>
    <t>통장잔액</t>
  </si>
  <si>
    <t>입금</t>
  </si>
  <si>
    <t>우리은행</t>
  </si>
  <si>
    <t>출금</t>
  </si>
  <si>
    <t>비용</t>
  </si>
  <si>
    <t>엄광</t>
  </si>
  <si>
    <t>이화순</t>
  </si>
  <si>
    <t>예금이자</t>
  </si>
  <si>
    <t>대출</t>
  </si>
  <si>
    <t>이상순</t>
  </si>
  <si>
    <t xml:space="preserve">이상순 </t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</si>
  <si>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</si>
  <si>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</si>
  <si>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</si>
  <si>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</si>
  <si>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</si>
  <si>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</si>
  <si>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</si>
  <si>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</si>
  <si>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</si>
  <si>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</si>
  <si>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</si>
  <si>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</si>
  <si>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</si>
  <si>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</si>
  <si>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</si>
  <si>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</si>
  <si>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</si>
  <si>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</si>
  <si>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</si>
  <si>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</si>
  <si>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</si>
  <si>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</si>
  <si>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대출</t>
    <phoneticPr fontId="2" type="noConversion"/>
  </si>
  <si>
    <t>출금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</si>
  <si>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</si>
  <si>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</si>
  <si>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</si>
  <si>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</si>
  <si>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</si>
  <si>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</si>
  <si>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</si>
  <si>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</si>
  <si>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</si>
  <si>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</si>
  <si>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</si>
  <si>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</si>
  <si>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</si>
  <si>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</si>
  <si>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</si>
  <si>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</si>
  <si>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광주기영입금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</si>
  <si>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</si>
  <si>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</si>
  <si>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</si>
  <si>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</si>
  <si>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입금</t>
    <phoneticPr fontId="2" type="noConversion"/>
  </si>
  <si>
    <t>출금</t>
    <phoneticPr fontId="2" type="noConversion"/>
  </si>
  <si>
    <t>대출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</si>
  <si>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</si>
  <si>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</si>
  <si>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</si>
  <si>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</si>
  <si>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</si>
  <si>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</si>
  <si>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대출</t>
    <phoneticPr fontId="2" type="noConversion"/>
  </si>
  <si>
    <t>입금</t>
    <phoneticPr fontId="2" type="noConversion"/>
  </si>
  <si>
    <t>예금이자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</si>
</sst>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\-_-;_-@_-"/>
    <numFmt numFmtId="177" formatCode="[$-412]yyyy\-mm\-dd"/>
    <numFmt numFmtId="178" formatCode="yyyy\-mm\-dd"/>
  </numFmts>
  <fonts count="3" x14ac:knownFonts="1">
    <font>
      <sz val="11"/>
      <color rgb="FF000000"/>
      <name val="맑은 고딕"/>
      <family val="2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BACC6"/>
        <bgColor rgb="FF339966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" fillId="0" borderId="0" applyBorder="0" applyProtection="0">
      <alignment vertical="center"/>
    </xf>
  </cellStyleXfs>
  <cellXfs count="36">
    <xf numFmtId="0" fontId="0" fillId="0" borderId="0" xfId="0">
      <alignment vertical="center"/>
    </xf>
    <xf numFmtId="176" fontId="0" fillId="0" borderId="0" xfId="1" applyFont="1" applyBorder="1" applyAlignment="1" applyProtection="1">
      <alignment vertical="center"/>
    </xf>
    <xf numFmtId="176" fontId="0" fillId="0" borderId="0" xfId="1" applyFont="1" applyBorder="1" applyAlignment="1" applyProtection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6" fontId="0" fillId="0" borderId="1" xfId="1" applyFont="1" applyBorder="1" applyAlignment="1" applyProtection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1" xfId="1" applyFont="1" applyBorder="1" applyAlignment="1" applyProtection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0" xfId="0" applyFill="1">
      <alignment vertical="center"/>
    </xf>
    <xf numFmtId="176" fontId="0" fillId="3" borderId="0" xfId="0" applyNumberFormat="1" applyFill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176" fontId="0" fillId="0" borderId="1" xfId="1" applyFont="1" applyBorder="1" applyAlignment="1" applyProtection="1">
      <alignment horizontal="right" vertical="center"/>
    </xf>
    <xf numFmtId="3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vertical="center"/>
    </xf>
    <xf numFmtId="176" fontId="0" fillId="0" borderId="1" xfId="1" applyFont="1" applyBorder="1" applyAlignment="1" applyProtection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center" vertical="center"/>
    </xf>
    <xf numFmtId="176" fontId="0" fillId="4" borderId="0" xfId="0" applyNumberFormat="1" applyFill="1">
      <alignment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Font="1" applyFill="1" applyBorder="1" applyAlignment="1" applyProtection="1">
      <alignment horizontal="right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4" fontId="0" fillId="0" borderId="2" xfId="0" applyNumberFormat="1" applyBorder="1">
      <alignment vertical="center"/>
    </xf>
    <xf numFmtId="176" fontId="0" fillId="0" borderId="3" xfId="1" applyFont="1" applyBorder="1" applyAlignment="1" applyProtection="1">
      <alignment vertical="center"/>
    </xf>
  </cellXfs>
  <cellStyles count="2">
    <cellStyle name="Excel Built-in Comma [0]" xfId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tabSelected="1" zoomScaleNormal="100" workbookViewId="0">
      <pane ySplit="1" topLeftCell="A178" activePane="bottomLeft" state="frozen"/>
      <selection pane="bottomLeft" activeCell="M193" sqref="M193"/>
    </sheetView>
  </sheetViews>
  <sheetFormatPr defaultColWidth="8.625" defaultRowHeight="16.5" x14ac:dyDescent="0.3"/>
  <cols>
    <col min="1" max="1" width="11.125" customWidth="1"/>
    <col min="3" max="3" width="11.875" style="1" customWidth="1"/>
    <col min="4" max="4" width="13" bestFit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/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/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/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/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/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/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/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/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/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/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/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/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/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/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/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/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/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/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/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/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/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47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/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/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/>
      <c r="F112" s="8"/>
      <c r="G112" s="8"/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/>
      <c r="F113" s="8"/>
      <c r="G113" s="8"/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/>
      <c r="F114" s="8"/>
      <c r="G114" s="8"/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/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14"/>
    </row>
    <row r="117" spans="1:10" x14ac:dyDescent="0.3">
      <c r="A117" s="11">
        <v>43626</v>
      </c>
      <c r="B117" s="12" t="s">
        <v>11</v>
      </c>
      <c r="C117" s="8"/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/>
      <c r="F118" s="8"/>
      <c r="G118" s="8"/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/>
      <c r="F119" s="8"/>
      <c r="G119" s="8"/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/>
      <c r="F120" s="8"/>
      <c r="G120" s="8"/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/>
      <c r="D121" s="7" t="s">
        <v>16</v>
      </c>
      <c r="E121" s="8"/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/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 t="shared" ref="I122:I147" si="5"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/>
      <c r="F123" s="8"/>
      <c r="G123" s="8"/>
      <c r="H123" s="8">
        <f t="shared" si="4"/>
        <v>28229544</v>
      </c>
      <c r="I123" s="9">
        <f t="shared" si="5"/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/>
      <c r="F124" s="8"/>
      <c r="G124" s="8"/>
      <c r="H124" s="8">
        <f t="shared" si="4"/>
        <v>28229544</v>
      </c>
      <c r="I124" s="9">
        <f t="shared" si="5"/>
        <v>3296058</v>
      </c>
    </row>
    <row r="125" spans="1:10" x14ac:dyDescent="0.3">
      <c r="A125" s="11">
        <v>43689</v>
      </c>
      <c r="B125" s="15" t="s">
        <v>11</v>
      </c>
      <c r="C125" s="8"/>
      <c r="D125" s="16" t="s">
        <v>16</v>
      </c>
      <c r="E125" s="18">
        <v>49400</v>
      </c>
      <c r="F125" s="18">
        <v>89334</v>
      </c>
      <c r="G125" s="8">
        <f t="shared" ref="G125:G151" si="6">E125+F125</f>
        <v>138734</v>
      </c>
      <c r="H125" s="8">
        <f t="shared" si="4"/>
        <v>28140210</v>
      </c>
      <c r="I125" s="9">
        <f t="shared" si="5"/>
        <v>3157324</v>
      </c>
    </row>
    <row r="126" spans="1:10" x14ac:dyDescent="0.3">
      <c r="A126" s="11">
        <v>43694</v>
      </c>
      <c r="B126" s="15" t="s">
        <v>9</v>
      </c>
      <c r="C126" s="8">
        <v>214</v>
      </c>
      <c r="D126" s="16" t="s">
        <v>15</v>
      </c>
      <c r="E126" s="8"/>
      <c r="F126" s="8"/>
      <c r="G126" s="8">
        <f t="shared" si="6"/>
        <v>0</v>
      </c>
      <c r="H126" s="8">
        <f t="shared" si="4"/>
        <v>28140210</v>
      </c>
      <c r="I126" s="9">
        <f t="shared" si="5"/>
        <v>3157538</v>
      </c>
    </row>
    <row r="127" spans="1:10" x14ac:dyDescent="0.3">
      <c r="A127" s="11">
        <v>43710</v>
      </c>
      <c r="B127" s="15" t="s">
        <v>9</v>
      </c>
      <c r="C127" s="8">
        <v>138574</v>
      </c>
      <c r="D127" s="16" t="s">
        <v>17</v>
      </c>
      <c r="E127" s="8"/>
      <c r="F127" s="8"/>
      <c r="G127" s="8">
        <f t="shared" si="6"/>
        <v>0</v>
      </c>
      <c r="H127" s="8">
        <f t="shared" si="4"/>
        <v>28140210</v>
      </c>
      <c r="I127" s="9">
        <f t="shared" si="5"/>
        <v>3296112</v>
      </c>
    </row>
    <row r="128" spans="1:10" x14ac:dyDescent="0.3">
      <c r="A128" s="11">
        <v>43718</v>
      </c>
      <c r="B128" s="15" t="s">
        <v>11</v>
      </c>
      <c r="C128" s="8"/>
      <c r="D128" s="16" t="s">
        <v>16</v>
      </c>
      <c r="E128" s="17">
        <v>49240</v>
      </c>
      <c r="F128" s="8">
        <v>89334</v>
      </c>
      <c r="G128" s="8">
        <f t="shared" si="6"/>
        <v>138574</v>
      </c>
      <c r="H128" s="8">
        <f t="shared" si="4"/>
        <v>28050876</v>
      </c>
      <c r="I128" s="9">
        <f t="shared" si="5"/>
        <v>3157538</v>
      </c>
    </row>
    <row r="129" spans="1:9" x14ac:dyDescent="0.3">
      <c r="A129" s="6">
        <v>43729</v>
      </c>
      <c r="B129" s="15" t="s">
        <v>9</v>
      </c>
      <c r="C129" s="8">
        <v>265</v>
      </c>
      <c r="D129" s="16" t="s">
        <v>15</v>
      </c>
      <c r="E129" s="8"/>
      <c r="F129" s="8"/>
      <c r="G129" s="8">
        <f t="shared" si="6"/>
        <v>0</v>
      </c>
      <c r="H129" s="8">
        <f t="shared" si="4"/>
        <v>28050876</v>
      </c>
      <c r="I129" s="9">
        <f t="shared" si="5"/>
        <v>3157803</v>
      </c>
    </row>
    <row r="130" spans="1:9" x14ac:dyDescent="0.3">
      <c r="A130" s="6">
        <v>43742</v>
      </c>
      <c r="B130" s="15" t="s">
        <v>9</v>
      </c>
      <c r="C130" s="8">
        <v>138414</v>
      </c>
      <c r="D130" s="16" t="s">
        <v>17</v>
      </c>
      <c r="E130" s="8"/>
      <c r="F130" s="8"/>
      <c r="G130" s="8">
        <f t="shared" si="6"/>
        <v>0</v>
      </c>
      <c r="H130" s="8">
        <f t="shared" si="4"/>
        <v>28050876</v>
      </c>
      <c r="I130" s="9">
        <f t="shared" si="5"/>
        <v>3296217</v>
      </c>
    </row>
    <row r="131" spans="1:9" x14ac:dyDescent="0.3">
      <c r="A131" s="6">
        <v>43748</v>
      </c>
      <c r="B131" s="15" t="s">
        <v>11</v>
      </c>
      <c r="C131" s="8"/>
      <c r="D131" s="16" t="s">
        <v>16</v>
      </c>
      <c r="E131" s="18">
        <v>49080</v>
      </c>
      <c r="F131" s="8">
        <v>89334</v>
      </c>
      <c r="G131" s="8">
        <f t="shared" si="6"/>
        <v>138414</v>
      </c>
      <c r="H131" s="8">
        <f t="shared" si="4"/>
        <v>27961542</v>
      </c>
      <c r="I131" s="9">
        <f t="shared" si="5"/>
        <v>3157803</v>
      </c>
    </row>
    <row r="132" spans="1:9" x14ac:dyDescent="0.3">
      <c r="A132" s="6">
        <v>43757</v>
      </c>
      <c r="B132" s="15" t="s">
        <v>9</v>
      </c>
      <c r="C132" s="8">
        <v>214</v>
      </c>
      <c r="D132" s="16" t="s">
        <v>15</v>
      </c>
      <c r="E132" s="8"/>
      <c r="F132" s="8"/>
      <c r="G132" s="8">
        <f t="shared" si="6"/>
        <v>0</v>
      </c>
      <c r="H132" s="8">
        <f t="shared" si="4"/>
        <v>27961542</v>
      </c>
      <c r="I132" s="9">
        <f t="shared" si="5"/>
        <v>3158017</v>
      </c>
    </row>
    <row r="133" spans="1:9" x14ac:dyDescent="0.3">
      <c r="A133" s="19">
        <v>43770</v>
      </c>
      <c r="B133" s="15" t="s">
        <v>9</v>
      </c>
      <c r="C133" s="8">
        <v>138264</v>
      </c>
      <c r="D133" s="20" t="s">
        <v>17</v>
      </c>
      <c r="E133" s="17"/>
      <c r="F133" s="17"/>
      <c r="G133" s="8">
        <f t="shared" si="6"/>
        <v>0</v>
      </c>
      <c r="H133" s="8">
        <f t="shared" si="4"/>
        <v>27961542</v>
      </c>
      <c r="I133" s="9">
        <f t="shared" si="5"/>
        <v>3296281</v>
      </c>
    </row>
    <row r="134" spans="1:9" x14ac:dyDescent="0.3">
      <c r="A134" s="19">
        <v>43780</v>
      </c>
      <c r="B134" s="15" t="s">
        <v>11</v>
      </c>
      <c r="C134" s="21"/>
      <c r="D134" s="20" t="s">
        <v>16</v>
      </c>
      <c r="E134" s="17">
        <v>48930</v>
      </c>
      <c r="F134" s="8">
        <v>89334</v>
      </c>
      <c r="G134" s="8">
        <f t="shared" si="6"/>
        <v>138264</v>
      </c>
      <c r="H134" s="8">
        <f t="shared" si="4"/>
        <v>27872208</v>
      </c>
      <c r="I134" s="9">
        <f t="shared" si="5"/>
        <v>3158017</v>
      </c>
    </row>
    <row r="135" spans="1:9" x14ac:dyDescent="0.3">
      <c r="A135" s="6">
        <v>43785</v>
      </c>
      <c r="B135" s="7" t="s">
        <v>9</v>
      </c>
      <c r="C135" s="8">
        <v>216</v>
      </c>
      <c r="D135" s="7" t="s">
        <v>15</v>
      </c>
      <c r="E135" s="8"/>
      <c r="F135" s="8"/>
      <c r="G135" s="8">
        <f t="shared" si="6"/>
        <v>0</v>
      </c>
      <c r="H135" s="8">
        <f t="shared" si="4"/>
        <v>27872208</v>
      </c>
      <c r="I135" s="9">
        <f t="shared" si="5"/>
        <v>3158233</v>
      </c>
    </row>
    <row r="136" spans="1:9" x14ac:dyDescent="0.3">
      <c r="A136" s="22">
        <v>43801</v>
      </c>
      <c r="B136" s="15" t="s">
        <v>9</v>
      </c>
      <c r="C136" s="23">
        <v>138104</v>
      </c>
      <c r="D136" s="20" t="s">
        <v>18</v>
      </c>
      <c r="E136" s="17"/>
      <c r="F136" s="17"/>
      <c r="G136" s="8">
        <f t="shared" si="6"/>
        <v>0</v>
      </c>
      <c r="H136" s="8">
        <f t="shared" si="4"/>
        <v>27872208</v>
      </c>
      <c r="I136" s="9">
        <f t="shared" si="5"/>
        <v>3296337</v>
      </c>
    </row>
    <row r="137" spans="1:9" x14ac:dyDescent="0.3">
      <c r="A137" s="22">
        <v>43809</v>
      </c>
      <c r="B137" s="15" t="s">
        <v>11</v>
      </c>
      <c r="C137" s="21"/>
      <c r="D137" s="20" t="s">
        <v>16</v>
      </c>
      <c r="E137" s="17">
        <v>48770</v>
      </c>
      <c r="F137" s="17">
        <v>89334</v>
      </c>
      <c r="G137" s="8">
        <f t="shared" si="6"/>
        <v>138104</v>
      </c>
      <c r="H137" s="8">
        <f t="shared" si="4"/>
        <v>27782874</v>
      </c>
      <c r="I137" s="9">
        <f t="shared" si="5"/>
        <v>3158233</v>
      </c>
    </row>
    <row r="138" spans="1:9" x14ac:dyDescent="0.3">
      <c r="A138" s="22">
        <v>43820</v>
      </c>
      <c r="B138" s="15" t="s">
        <v>9</v>
      </c>
      <c r="C138" s="24">
        <v>265</v>
      </c>
      <c r="D138" s="17" t="s">
        <v>15</v>
      </c>
      <c r="E138" s="17"/>
      <c r="F138" s="17"/>
      <c r="G138" s="8">
        <f t="shared" si="6"/>
        <v>0</v>
      </c>
      <c r="H138" s="8">
        <f t="shared" si="4"/>
        <v>27782874</v>
      </c>
      <c r="I138" s="9">
        <f t="shared" si="5"/>
        <v>3158498</v>
      </c>
    </row>
    <row r="139" spans="1:9" x14ac:dyDescent="0.3">
      <c r="A139" s="11">
        <v>43840</v>
      </c>
      <c r="B139" s="15" t="s">
        <v>11</v>
      </c>
      <c r="C139" s="8"/>
      <c r="D139" s="20" t="s">
        <v>16</v>
      </c>
      <c r="E139" s="18">
        <v>48620</v>
      </c>
      <c r="F139" s="18">
        <v>89334</v>
      </c>
      <c r="G139" s="8">
        <f t="shared" si="6"/>
        <v>137954</v>
      </c>
      <c r="H139" s="8">
        <f t="shared" si="4"/>
        <v>27693540</v>
      </c>
      <c r="I139" s="9">
        <f t="shared" si="5"/>
        <v>3020544</v>
      </c>
    </row>
    <row r="140" spans="1:9" x14ac:dyDescent="0.3">
      <c r="A140" s="6">
        <v>43848</v>
      </c>
      <c r="B140" s="15" t="s">
        <v>9</v>
      </c>
      <c r="C140" s="8">
        <v>209</v>
      </c>
      <c r="D140" s="9" t="s">
        <v>15</v>
      </c>
      <c r="E140" s="8"/>
      <c r="F140" s="8"/>
      <c r="G140" s="8">
        <f t="shared" si="6"/>
        <v>0</v>
      </c>
      <c r="H140" s="8">
        <f t="shared" si="4"/>
        <v>27693540</v>
      </c>
      <c r="I140" s="9">
        <f t="shared" si="5"/>
        <v>3020753</v>
      </c>
    </row>
    <row r="141" spans="1:9" x14ac:dyDescent="0.3">
      <c r="A141" s="6">
        <v>43871</v>
      </c>
      <c r="B141" s="15" t="s">
        <v>11</v>
      </c>
      <c r="C141" s="8"/>
      <c r="D141" s="20" t="s">
        <v>16</v>
      </c>
      <c r="E141" s="8">
        <v>48460</v>
      </c>
      <c r="F141" s="8">
        <v>89334</v>
      </c>
      <c r="G141" s="8">
        <f t="shared" si="6"/>
        <v>137794</v>
      </c>
      <c r="H141" s="8">
        <f t="shared" si="4"/>
        <v>27604206</v>
      </c>
      <c r="I141" s="9">
        <f t="shared" si="5"/>
        <v>2882959</v>
      </c>
    </row>
    <row r="142" spans="1:9" x14ac:dyDescent="0.3">
      <c r="A142" s="25">
        <v>43876</v>
      </c>
      <c r="B142" s="21" t="s">
        <v>9</v>
      </c>
      <c r="C142" s="21">
        <v>199</v>
      </c>
      <c r="D142" s="17" t="s">
        <v>15</v>
      </c>
      <c r="E142" s="17"/>
      <c r="F142" s="17"/>
      <c r="G142" s="8">
        <f t="shared" si="6"/>
        <v>0</v>
      </c>
      <c r="H142" s="8">
        <f t="shared" si="4"/>
        <v>27604206</v>
      </c>
      <c r="I142" s="9">
        <f t="shared" si="5"/>
        <v>2883158</v>
      </c>
    </row>
    <row r="143" spans="1:9" x14ac:dyDescent="0.3">
      <c r="A143" s="25">
        <v>43900</v>
      </c>
      <c r="B143" s="21" t="s">
        <v>11</v>
      </c>
      <c r="C143" s="21"/>
      <c r="D143" s="17" t="s">
        <v>16</v>
      </c>
      <c r="E143" s="17">
        <v>48300</v>
      </c>
      <c r="F143" s="17">
        <v>89334</v>
      </c>
      <c r="G143" s="8">
        <f t="shared" si="6"/>
        <v>137634</v>
      </c>
      <c r="H143" s="8">
        <f t="shared" si="4"/>
        <v>27514872</v>
      </c>
      <c r="I143" s="9">
        <f t="shared" si="5"/>
        <v>2745524</v>
      </c>
    </row>
    <row r="144" spans="1:9" x14ac:dyDescent="0.3">
      <c r="A144" s="28">
        <v>43911</v>
      </c>
      <c r="B144" s="21" t="s">
        <v>19</v>
      </c>
      <c r="C144" s="21">
        <v>242</v>
      </c>
      <c r="D144" s="17" t="s">
        <v>20</v>
      </c>
      <c r="E144" s="17"/>
      <c r="F144" s="17"/>
      <c r="G144" s="9">
        <f t="shared" si="6"/>
        <v>0</v>
      </c>
      <c r="H144" s="9">
        <f t="shared" si="4"/>
        <v>27514872</v>
      </c>
      <c r="I144" s="9">
        <f t="shared" si="5"/>
        <v>2745766</v>
      </c>
    </row>
    <row r="145" spans="1:9" x14ac:dyDescent="0.3">
      <c r="A145" s="29">
        <v>43931</v>
      </c>
      <c r="B145" s="30" t="s">
        <v>21</v>
      </c>
      <c r="C145" s="9"/>
      <c r="D145" s="31" t="s">
        <v>22</v>
      </c>
      <c r="E145" s="9">
        <v>48150</v>
      </c>
      <c r="F145" s="9">
        <v>89334</v>
      </c>
      <c r="G145" s="9">
        <f t="shared" si="6"/>
        <v>137484</v>
      </c>
      <c r="H145" s="9">
        <f t="shared" si="4"/>
        <v>27425538</v>
      </c>
      <c r="I145" s="9">
        <f t="shared" si="5"/>
        <v>2608282</v>
      </c>
    </row>
    <row r="146" spans="1:9" x14ac:dyDescent="0.3">
      <c r="A146" s="29">
        <v>43939</v>
      </c>
      <c r="B146" s="30" t="s">
        <v>23</v>
      </c>
      <c r="C146" s="9">
        <v>187</v>
      </c>
      <c r="D146" s="31" t="s">
        <v>24</v>
      </c>
      <c r="E146" s="9"/>
      <c r="F146" s="9"/>
      <c r="G146" s="9">
        <f t="shared" si="6"/>
        <v>0</v>
      </c>
      <c r="H146" s="9">
        <f t="shared" si="4"/>
        <v>27425538</v>
      </c>
      <c r="I146" s="9">
        <f t="shared" si="5"/>
        <v>2608469</v>
      </c>
    </row>
    <row r="147" spans="1:9" x14ac:dyDescent="0.3">
      <c r="A147" s="29">
        <v>43962</v>
      </c>
      <c r="B147" s="30" t="s">
        <v>25</v>
      </c>
      <c r="C147" s="9"/>
      <c r="D147" s="31" t="s">
        <v>26</v>
      </c>
      <c r="E147" s="9">
        <v>47990</v>
      </c>
      <c r="F147" s="9">
        <v>89334</v>
      </c>
      <c r="G147" s="9">
        <f t="shared" si="6"/>
        <v>137324</v>
      </c>
      <c r="H147" s="9">
        <f t="shared" si="4"/>
        <v>27336204</v>
      </c>
      <c r="I147" s="9">
        <f t="shared" si="5"/>
        <v>2471145</v>
      </c>
    </row>
    <row r="148" spans="1:9" x14ac:dyDescent="0.3">
      <c r="A148" s="29">
        <v>43967</v>
      </c>
      <c r="B148" s="30" t="s">
        <v>27</v>
      </c>
      <c r="C148" s="9">
        <v>178</v>
      </c>
      <c r="D148" s="31" t="s">
        <v>28</v>
      </c>
      <c r="E148" s="9"/>
      <c r="F148" s="9"/>
      <c r="G148" s="9">
        <f t="shared" si="6"/>
        <v>0</v>
      </c>
      <c r="H148" s="9">
        <f t="shared" ref="H148:H151" si="7">SUM(H147-F148)</f>
        <v>27336204</v>
      </c>
      <c r="I148" s="9">
        <f t="shared" ref="I148:I151" si="8">IF(EXACT(D148, "대출"),SUM(I147-G148),IF(EXACT(B148,"입금"),SUM(I147+C148),IF(EXACT(B147,"출금"),SUM(I147-C148))))</f>
        <v>2471323</v>
      </c>
    </row>
    <row r="149" spans="1:9" x14ac:dyDescent="0.3">
      <c r="A149" s="29">
        <v>43992</v>
      </c>
      <c r="B149" s="30" t="s">
        <v>29</v>
      </c>
      <c r="C149" s="9"/>
      <c r="D149" s="31" t="s">
        <v>30</v>
      </c>
      <c r="E149" s="9">
        <v>47830</v>
      </c>
      <c r="F149" s="9">
        <v>89334</v>
      </c>
      <c r="G149" s="9">
        <f t="shared" si="6"/>
        <v>137164</v>
      </c>
      <c r="H149" s="9">
        <f t="shared" si="7"/>
        <v>27246870</v>
      </c>
      <c r="I149" s="9">
        <f t="shared" si="8"/>
        <v>2334159</v>
      </c>
    </row>
    <row r="150" spans="1:9" x14ac:dyDescent="0.3">
      <c r="A150" s="29">
        <v>44002</v>
      </c>
      <c r="B150" s="30" t="s">
        <v>31</v>
      </c>
      <c r="C150" s="9">
        <v>203</v>
      </c>
      <c r="D150" s="31" t="s">
        <v>32</v>
      </c>
      <c r="E150" s="9"/>
      <c r="F150" s="9"/>
      <c r="G150" s="9">
        <f t="shared" si="6"/>
        <v>0</v>
      </c>
      <c r="H150" s="9">
        <f t="shared" si="7"/>
        <v>27246870</v>
      </c>
      <c r="I150" s="9">
        <f t="shared" si="8"/>
        <v>2334362</v>
      </c>
    </row>
    <row r="151" spans="1:9" x14ac:dyDescent="0.3">
      <c r="A151" s="29">
        <v>44022</v>
      </c>
      <c r="B151" s="30" t="s">
        <v>33</v>
      </c>
      <c r="C151" s="9"/>
      <c r="D151" s="31" t="s">
        <v>34</v>
      </c>
      <c r="E151" s="9">
        <v>47680</v>
      </c>
      <c r="F151" s="9">
        <v>89334</v>
      </c>
      <c r="G151" s="9">
        <f t="shared" si="6"/>
        <v>137014</v>
      </c>
      <c r="H151" s="9">
        <f t="shared" si="7"/>
        <v>27157536</v>
      </c>
      <c r="I151" s="9">
        <f t="shared" si="8"/>
        <v>2197348</v>
      </c>
    </row>
    <row r="152" spans="1:9" x14ac:dyDescent="0.3">
      <c r="A152" s="29">
        <v>44030</v>
      </c>
      <c r="B152" s="30" t="s">
        <v>35</v>
      </c>
      <c r="C152" s="9">
        <v>156</v>
      </c>
      <c r="D152" s="32" t="s">
        <v>38</v>
      </c>
      <c r="E152" s="9"/>
      <c r="F152" s="9"/>
      <c r="G152" s="9">
        <f t="shared" ref="G152:G163" si="9">E152+F152</f>
        <v>0</v>
      </c>
      <c r="H152" s="9">
        <f t="shared" ref="H152:H153" si="10">SUM(H151-F152)</f>
        <v>27157536</v>
      </c>
      <c r="I152" s="9">
        <f t="shared" ref="I152:I153" si="11">IF(EXACT(D152, "대출"),SUM(I151-G152),IF(EXACT(B152,"입금"),SUM(I151+C152),IF(EXACT(B151,"출금"),SUM(I151-C152))))</f>
        <v>2197504</v>
      </c>
    </row>
    <row r="153" spans="1:9" x14ac:dyDescent="0.3">
      <c r="A153" s="29">
        <v>44053</v>
      </c>
      <c r="B153" s="30" t="s">
        <v>36</v>
      </c>
      <c r="C153" s="9"/>
      <c r="D153" s="31" t="s">
        <v>37</v>
      </c>
      <c r="E153" s="9">
        <v>47520</v>
      </c>
      <c r="F153" s="9">
        <v>89334</v>
      </c>
      <c r="G153" s="9">
        <f t="shared" si="9"/>
        <v>136854</v>
      </c>
      <c r="H153" s="9">
        <f t="shared" si="10"/>
        <v>27068202</v>
      </c>
      <c r="I153" s="9">
        <f t="shared" si="11"/>
        <v>2060650</v>
      </c>
    </row>
    <row r="154" spans="1:9" x14ac:dyDescent="0.3">
      <c r="A154" s="29">
        <v>44058</v>
      </c>
      <c r="B154" s="30" t="s">
        <v>39</v>
      </c>
      <c r="C154" s="9">
        <v>146</v>
      </c>
      <c r="D154" s="31" t="s">
        <v>40</v>
      </c>
      <c r="E154" s="9"/>
      <c r="F154" s="9"/>
      <c r="G154" s="9">
        <f t="shared" si="9"/>
        <v>0</v>
      </c>
      <c r="H154" s="9">
        <f t="shared" ref="H154:H163" si="12">SUM(H153-F154)</f>
        <v>27068202</v>
      </c>
      <c r="I154" s="9">
        <f t="shared" ref="I154:I163" si="13">IF(EXACT(D154, "대출"),SUM(I153-G154),IF(EXACT(B154,"입금"),SUM(I153+C154),IF(EXACT(B153,"출금"),SUM(I153-C154))))</f>
        <v>2060796</v>
      </c>
    </row>
    <row r="155" spans="1:9" x14ac:dyDescent="0.3">
      <c r="A155" s="29">
        <v>44084</v>
      </c>
      <c r="B155" s="30" t="s">
        <v>42</v>
      </c>
      <c r="C155" s="9"/>
      <c r="D155" s="31" t="s">
        <v>41</v>
      </c>
      <c r="E155" s="9">
        <v>47360</v>
      </c>
      <c r="F155" s="9">
        <v>89334</v>
      </c>
      <c r="G155" s="9">
        <f t="shared" si="9"/>
        <v>136694</v>
      </c>
      <c r="H155" s="9">
        <f t="shared" si="12"/>
        <v>26978868</v>
      </c>
      <c r="I155" s="9">
        <f t="shared" si="13"/>
        <v>1924102</v>
      </c>
    </row>
    <row r="156" spans="1:9" x14ac:dyDescent="0.3">
      <c r="A156" s="29">
        <v>44093</v>
      </c>
      <c r="B156" s="30" t="s">
        <v>39</v>
      </c>
      <c r="C156" s="9">
        <v>174</v>
      </c>
      <c r="D156" s="31" t="s">
        <v>40</v>
      </c>
      <c r="E156" s="9"/>
      <c r="F156" s="9"/>
      <c r="G156" s="9">
        <f t="shared" si="9"/>
        <v>0</v>
      </c>
      <c r="H156" s="9">
        <f t="shared" si="12"/>
        <v>26978868</v>
      </c>
      <c r="I156" s="9">
        <f t="shared" si="13"/>
        <v>1924276</v>
      </c>
    </row>
    <row r="157" spans="1:9" x14ac:dyDescent="0.3">
      <c r="A157" s="29">
        <v>44116</v>
      </c>
      <c r="B157" s="30" t="s">
        <v>42</v>
      </c>
      <c r="C157" s="9"/>
      <c r="D157" s="31" t="s">
        <v>41</v>
      </c>
      <c r="E157" s="9">
        <v>47210</v>
      </c>
      <c r="F157" s="9">
        <v>89334</v>
      </c>
      <c r="G157" s="9">
        <f t="shared" si="9"/>
        <v>136544</v>
      </c>
      <c r="H157" s="9">
        <f t="shared" si="12"/>
        <v>26889534</v>
      </c>
      <c r="I157" s="9">
        <f t="shared" si="13"/>
        <v>1787732</v>
      </c>
    </row>
    <row r="158" spans="1:9" x14ac:dyDescent="0.3">
      <c r="A158" s="29">
        <v>44121</v>
      </c>
      <c r="B158" s="30" t="s">
        <v>39</v>
      </c>
      <c r="C158" s="9">
        <v>125</v>
      </c>
      <c r="D158" s="31" t="s">
        <v>40</v>
      </c>
      <c r="E158" s="9"/>
      <c r="F158" s="9"/>
      <c r="G158" s="9">
        <f t="shared" si="9"/>
        <v>0</v>
      </c>
      <c r="H158" s="9">
        <f t="shared" si="12"/>
        <v>26889534</v>
      </c>
      <c r="I158" s="9">
        <f t="shared" si="13"/>
        <v>1787857</v>
      </c>
    </row>
    <row r="159" spans="1:9" x14ac:dyDescent="0.3">
      <c r="A159" s="29">
        <v>44145</v>
      </c>
      <c r="B159" s="32" t="s">
        <v>43</v>
      </c>
      <c r="C159" s="9"/>
      <c r="D159" s="32" t="s">
        <v>44</v>
      </c>
      <c r="E159" s="9">
        <v>47050</v>
      </c>
      <c r="F159" s="9">
        <v>89334</v>
      </c>
      <c r="G159" s="9">
        <f t="shared" si="9"/>
        <v>136384</v>
      </c>
      <c r="H159" s="9">
        <f t="shared" si="12"/>
        <v>26800200</v>
      </c>
      <c r="I159" s="9">
        <f t="shared" si="13"/>
        <v>1651473</v>
      </c>
    </row>
    <row r="160" spans="1:9" x14ac:dyDescent="0.3">
      <c r="A160" s="29">
        <v>44156</v>
      </c>
      <c r="B160" s="32" t="s">
        <v>45</v>
      </c>
      <c r="C160" s="9">
        <v>147</v>
      </c>
      <c r="D160" s="32" t="s">
        <v>46</v>
      </c>
      <c r="E160" s="9"/>
      <c r="F160" s="9"/>
      <c r="G160" s="9">
        <f t="shared" si="9"/>
        <v>0</v>
      </c>
      <c r="H160" s="9">
        <f t="shared" si="12"/>
        <v>26800200</v>
      </c>
      <c r="I160" s="9">
        <f t="shared" si="13"/>
        <v>1651620</v>
      </c>
    </row>
    <row r="161" spans="1:9" x14ac:dyDescent="0.3">
      <c r="A161" s="29">
        <v>44175</v>
      </c>
      <c r="B161" s="32" t="s">
        <v>43</v>
      </c>
      <c r="C161" s="9"/>
      <c r="D161" s="32" t="s">
        <v>44</v>
      </c>
      <c r="E161" s="9">
        <v>46900</v>
      </c>
      <c r="F161" s="9">
        <v>89334</v>
      </c>
      <c r="G161" s="9">
        <f t="shared" si="9"/>
        <v>136234</v>
      </c>
      <c r="H161" s="9">
        <f t="shared" si="12"/>
        <v>26710866</v>
      </c>
      <c r="I161" s="9">
        <f t="shared" si="13"/>
        <v>1515386</v>
      </c>
    </row>
    <row r="162" spans="1:9" x14ac:dyDescent="0.3">
      <c r="A162" s="29">
        <v>44184</v>
      </c>
      <c r="B162" s="32" t="s">
        <v>45</v>
      </c>
      <c r="C162" s="9">
        <v>113</v>
      </c>
      <c r="D162" s="32" t="s">
        <v>46</v>
      </c>
      <c r="E162" s="9"/>
      <c r="F162" s="9"/>
      <c r="G162" s="9">
        <f t="shared" si="9"/>
        <v>0</v>
      </c>
      <c r="H162" s="9">
        <f t="shared" si="12"/>
        <v>26710866</v>
      </c>
      <c r="I162" s="9">
        <f t="shared" si="13"/>
        <v>1515499</v>
      </c>
    </row>
    <row r="163" spans="1:9" x14ac:dyDescent="0.3">
      <c r="A163" s="29">
        <v>44207</v>
      </c>
      <c r="B163" s="32" t="s">
        <v>43</v>
      </c>
      <c r="C163" s="9"/>
      <c r="D163" s="32" t="s">
        <v>44</v>
      </c>
      <c r="E163" s="9">
        <v>46740</v>
      </c>
      <c r="F163" s="9">
        <v>89334</v>
      </c>
      <c r="G163" s="9">
        <f t="shared" si="9"/>
        <v>136074</v>
      </c>
      <c r="H163" s="9">
        <f t="shared" si="12"/>
        <v>26621532</v>
      </c>
      <c r="I163" s="9">
        <f t="shared" si="13"/>
        <v>1379425</v>
      </c>
    </row>
    <row r="164" spans="1:9" x14ac:dyDescent="0.3">
      <c r="A164" s="29">
        <v>44212</v>
      </c>
      <c r="B164" s="32" t="s">
        <v>47</v>
      </c>
      <c r="C164" s="9">
        <v>104</v>
      </c>
      <c r="D164" s="32" t="s">
        <v>48</v>
      </c>
      <c r="E164" s="9"/>
      <c r="F164" s="9"/>
      <c r="G164" s="9">
        <f t="shared" ref="G164:G182" si="14">E164+F164</f>
        <v>0</v>
      </c>
      <c r="H164" s="9">
        <f t="shared" ref="H164:H182" si="15">SUM(H163-F164)</f>
        <v>26621532</v>
      </c>
      <c r="I164" s="9">
        <f t="shared" ref="I164:I182" si="16">IF(EXACT(D164, "대출"),SUM(I163-G164),IF(EXACT(B164,"입금"),SUM(I163+C164),IF(EXACT(B163,"출금"),SUM(I163-C164))))</f>
        <v>1379529</v>
      </c>
    </row>
    <row r="165" spans="1:9" x14ac:dyDescent="0.3">
      <c r="A165" s="29">
        <v>44237</v>
      </c>
      <c r="B165" s="32" t="s">
        <v>49</v>
      </c>
      <c r="C165" s="9"/>
      <c r="D165" s="32" t="s">
        <v>50</v>
      </c>
      <c r="E165" s="9">
        <v>46580</v>
      </c>
      <c r="F165" s="9">
        <v>89334</v>
      </c>
      <c r="G165" s="9">
        <f t="shared" si="14"/>
        <v>135914</v>
      </c>
      <c r="H165" s="9">
        <f t="shared" si="15"/>
        <v>26532198</v>
      </c>
      <c r="I165" s="9">
        <f t="shared" si="16"/>
        <v>1243615</v>
      </c>
    </row>
    <row r="166" spans="1:9" x14ac:dyDescent="0.3">
      <c r="A166" s="29">
        <v>44247</v>
      </c>
      <c r="B166" s="32" t="s">
        <v>47</v>
      </c>
      <c r="C166" s="9">
        <v>118</v>
      </c>
      <c r="D166" s="32" t="s">
        <v>48</v>
      </c>
      <c r="E166" s="9"/>
      <c r="F166" s="9"/>
      <c r="G166" s="9">
        <f t="shared" si="14"/>
        <v>0</v>
      </c>
      <c r="H166" s="9">
        <f t="shared" si="15"/>
        <v>26532198</v>
      </c>
      <c r="I166" s="9">
        <f t="shared" si="16"/>
        <v>1243733</v>
      </c>
    </row>
    <row r="167" spans="1:9" x14ac:dyDescent="0.3">
      <c r="A167" s="29">
        <v>44265</v>
      </c>
      <c r="B167" s="32" t="s">
        <v>49</v>
      </c>
      <c r="C167" s="9"/>
      <c r="D167" s="32" t="s">
        <v>50</v>
      </c>
      <c r="E167" s="9">
        <v>46430</v>
      </c>
      <c r="F167" s="9">
        <v>89334</v>
      </c>
      <c r="G167" s="9">
        <f t="shared" si="14"/>
        <v>135764</v>
      </c>
      <c r="H167" s="9">
        <f t="shared" si="15"/>
        <v>26442864</v>
      </c>
      <c r="I167" s="9">
        <f t="shared" si="16"/>
        <v>1107969</v>
      </c>
    </row>
    <row r="168" spans="1:9" x14ac:dyDescent="0.3">
      <c r="A168" s="29">
        <v>44275</v>
      </c>
      <c r="B168" s="33" t="s">
        <v>47</v>
      </c>
      <c r="C168" s="9">
        <v>81</v>
      </c>
      <c r="D168" s="33" t="s">
        <v>48</v>
      </c>
      <c r="E168" s="9"/>
      <c r="F168" s="9"/>
      <c r="G168" s="9">
        <f t="shared" si="14"/>
        <v>0</v>
      </c>
      <c r="H168" s="9">
        <f t="shared" si="15"/>
        <v>26442864</v>
      </c>
      <c r="I168" s="9">
        <f t="shared" si="16"/>
        <v>1108050</v>
      </c>
    </row>
    <row r="169" spans="1:9" x14ac:dyDescent="0.3">
      <c r="A169" s="29">
        <v>44298</v>
      </c>
      <c r="B169" s="33" t="s">
        <v>49</v>
      </c>
      <c r="C169" s="9"/>
      <c r="D169" s="33" t="s">
        <v>50</v>
      </c>
      <c r="E169" s="9">
        <v>46270</v>
      </c>
      <c r="F169" s="9">
        <v>89334</v>
      </c>
      <c r="G169" s="9">
        <f t="shared" si="14"/>
        <v>135604</v>
      </c>
      <c r="H169" s="9">
        <f t="shared" si="15"/>
        <v>26353530</v>
      </c>
      <c r="I169" s="9">
        <f t="shared" si="16"/>
        <v>972446</v>
      </c>
    </row>
    <row r="170" spans="1:9" x14ac:dyDescent="0.3">
      <c r="A170" s="29">
        <v>44303</v>
      </c>
      <c r="B170" s="33" t="s">
        <v>47</v>
      </c>
      <c r="C170" s="9">
        <v>73</v>
      </c>
      <c r="D170" s="32" t="s">
        <v>48</v>
      </c>
      <c r="E170" s="9"/>
      <c r="F170" s="9"/>
      <c r="G170" s="9">
        <f t="shared" si="14"/>
        <v>0</v>
      </c>
      <c r="H170" s="9">
        <f t="shared" si="15"/>
        <v>26353530</v>
      </c>
      <c r="I170" s="9">
        <f t="shared" si="16"/>
        <v>972519</v>
      </c>
    </row>
    <row r="171" spans="1:9" x14ac:dyDescent="0.3">
      <c r="A171" s="29">
        <v>44326</v>
      </c>
      <c r="B171" s="32" t="s">
        <v>51</v>
      </c>
      <c r="C171" s="9"/>
      <c r="D171" s="32" t="s">
        <v>52</v>
      </c>
      <c r="E171" s="9">
        <v>46110</v>
      </c>
      <c r="F171" s="9">
        <v>89334</v>
      </c>
      <c r="G171" s="9">
        <f t="shared" si="14"/>
        <v>135444</v>
      </c>
      <c r="H171" s="9">
        <f t="shared" si="15"/>
        <v>26264196</v>
      </c>
      <c r="I171" s="9">
        <f t="shared" si="16"/>
        <v>837075</v>
      </c>
    </row>
    <row r="172" spans="1:9" x14ac:dyDescent="0.3">
      <c r="A172" s="29">
        <v>44331</v>
      </c>
      <c r="B172" s="32" t="s">
        <v>53</v>
      </c>
      <c r="C172" s="9">
        <v>62</v>
      </c>
      <c r="D172" s="32" t="s">
        <v>54</v>
      </c>
      <c r="E172" s="9"/>
      <c r="F172" s="9"/>
      <c r="G172" s="9">
        <f t="shared" si="14"/>
        <v>0</v>
      </c>
      <c r="H172" s="9">
        <f t="shared" si="15"/>
        <v>26264196</v>
      </c>
      <c r="I172" s="9">
        <f t="shared" si="16"/>
        <v>837137</v>
      </c>
    </row>
    <row r="173" spans="1:9" x14ac:dyDescent="0.3">
      <c r="A173" s="29">
        <v>44357</v>
      </c>
      <c r="B173" s="32" t="s">
        <v>51</v>
      </c>
      <c r="C173" s="9"/>
      <c r="D173" s="32" t="s">
        <v>52</v>
      </c>
      <c r="E173" s="9">
        <v>45960</v>
      </c>
      <c r="F173" s="9">
        <v>89334</v>
      </c>
      <c r="G173" s="9">
        <f t="shared" si="14"/>
        <v>135294</v>
      </c>
      <c r="H173" s="9">
        <f t="shared" si="15"/>
        <v>26174862</v>
      </c>
      <c r="I173" s="9">
        <f t="shared" si="16"/>
        <v>701843</v>
      </c>
    </row>
    <row r="174" spans="1:9" x14ac:dyDescent="0.3">
      <c r="A174" s="29">
        <v>44366</v>
      </c>
      <c r="B174" s="32" t="s">
        <v>55</v>
      </c>
      <c r="C174" s="9">
        <v>66</v>
      </c>
      <c r="D174" s="32" t="s">
        <v>56</v>
      </c>
      <c r="E174" s="9"/>
      <c r="F174" s="9"/>
      <c r="G174" s="9">
        <f t="shared" si="14"/>
        <v>0</v>
      </c>
      <c r="H174" s="9">
        <f t="shared" si="15"/>
        <v>26174862</v>
      </c>
      <c r="I174" s="9">
        <f t="shared" si="16"/>
        <v>701909</v>
      </c>
    </row>
    <row r="175" spans="1:9" x14ac:dyDescent="0.3">
      <c r="A175" s="29">
        <v>44389</v>
      </c>
      <c r="B175" s="32" t="s">
        <v>57</v>
      </c>
      <c r="C175" s="9"/>
      <c r="D175" s="32" t="s">
        <v>58</v>
      </c>
      <c r="E175" s="9">
        <v>45800</v>
      </c>
      <c r="F175" s="9">
        <v>89334</v>
      </c>
      <c r="G175" s="9">
        <f t="shared" si="14"/>
        <v>135134</v>
      </c>
      <c r="H175" s="9">
        <f t="shared" si="15"/>
        <v>26085528</v>
      </c>
      <c r="I175" s="9">
        <f t="shared" si="16"/>
        <v>566775</v>
      </c>
    </row>
    <row r="176" spans="1:9" x14ac:dyDescent="0.3">
      <c r="A176" s="29">
        <v>44394</v>
      </c>
      <c r="B176" s="32" t="s">
        <v>55</v>
      </c>
      <c r="C176" s="9">
        <v>51</v>
      </c>
      <c r="D176" s="32" t="s">
        <v>56</v>
      </c>
      <c r="E176" s="9"/>
      <c r="F176" s="9"/>
      <c r="G176" s="9">
        <f t="shared" si="14"/>
        <v>0</v>
      </c>
      <c r="H176" s="9">
        <f t="shared" si="15"/>
        <v>26085528</v>
      </c>
      <c r="I176" s="9">
        <f t="shared" si="16"/>
        <v>566826</v>
      </c>
    </row>
    <row r="177" spans="1:9" x14ac:dyDescent="0.3">
      <c r="A177" s="29">
        <v>44411</v>
      </c>
      <c r="B177" s="32" t="s">
        <v>55</v>
      </c>
      <c r="C177" s="9">
        <v>700000</v>
      </c>
      <c r="D177" s="32" t="s">
        <v>59</v>
      </c>
      <c r="E177" s="9"/>
      <c r="F177" s="9"/>
      <c r="G177" s="9">
        <f t="shared" si="14"/>
        <v>0</v>
      </c>
      <c r="H177" s="9">
        <f t="shared" si="15"/>
        <v>26085528</v>
      </c>
      <c r="I177" s="9">
        <f t="shared" si="16"/>
        <v>1266826</v>
      </c>
    </row>
    <row r="178" spans="1:9" x14ac:dyDescent="0.3">
      <c r="A178" s="29">
        <v>44418</v>
      </c>
      <c r="B178" s="32" t="s">
        <v>57</v>
      </c>
      <c r="C178" s="9"/>
      <c r="D178" s="32" t="s">
        <v>58</v>
      </c>
      <c r="E178" s="9">
        <v>45640</v>
      </c>
      <c r="F178" s="9">
        <v>89334</v>
      </c>
      <c r="G178" s="9">
        <f t="shared" si="14"/>
        <v>134974</v>
      </c>
      <c r="H178" s="9">
        <f t="shared" si="15"/>
        <v>25996194</v>
      </c>
      <c r="I178" s="9">
        <f t="shared" si="16"/>
        <v>1131852</v>
      </c>
    </row>
    <row r="179" spans="1:9" x14ac:dyDescent="0.3">
      <c r="A179" s="29">
        <v>44429</v>
      </c>
      <c r="B179" s="32" t="s">
        <v>55</v>
      </c>
      <c r="C179" s="9">
        <v>74</v>
      </c>
      <c r="D179" s="32" t="s">
        <v>56</v>
      </c>
      <c r="E179" s="9"/>
      <c r="F179" s="9"/>
      <c r="G179" s="9">
        <f t="shared" si="14"/>
        <v>0</v>
      </c>
      <c r="H179" s="9">
        <f t="shared" si="15"/>
        <v>25996194</v>
      </c>
      <c r="I179" s="9">
        <f t="shared" si="16"/>
        <v>1131926</v>
      </c>
    </row>
    <row r="180" spans="1:9" x14ac:dyDescent="0.3">
      <c r="A180" s="29">
        <v>44435</v>
      </c>
      <c r="B180" s="33" t="s">
        <v>55</v>
      </c>
      <c r="C180" s="9">
        <v>700000</v>
      </c>
      <c r="D180" s="33" t="s">
        <v>59</v>
      </c>
      <c r="E180" s="9"/>
      <c r="F180" s="9"/>
      <c r="G180" s="9">
        <f t="shared" si="14"/>
        <v>0</v>
      </c>
      <c r="H180" s="9">
        <f t="shared" si="15"/>
        <v>25996194</v>
      </c>
      <c r="I180" s="9">
        <f t="shared" si="16"/>
        <v>1831926</v>
      </c>
    </row>
    <row r="181" spans="1:9" x14ac:dyDescent="0.3">
      <c r="A181" s="29">
        <v>44449</v>
      </c>
      <c r="B181" s="33" t="s">
        <v>60</v>
      </c>
      <c r="C181" s="9"/>
      <c r="D181" s="33" t="s">
        <v>61</v>
      </c>
      <c r="E181" s="9">
        <v>45490</v>
      </c>
      <c r="F181" s="9">
        <v>89334</v>
      </c>
      <c r="G181" s="9">
        <f t="shared" si="14"/>
        <v>134824</v>
      </c>
      <c r="H181" s="9">
        <f t="shared" si="15"/>
        <v>25906860</v>
      </c>
      <c r="I181" s="9">
        <f t="shared" si="16"/>
        <v>1697102</v>
      </c>
    </row>
    <row r="182" spans="1:9" x14ac:dyDescent="0.3">
      <c r="A182" s="29">
        <v>44457</v>
      </c>
      <c r="B182" s="33" t="s">
        <v>62</v>
      </c>
      <c r="C182" s="9">
        <v>116</v>
      </c>
      <c r="D182" s="33" t="s">
        <v>63</v>
      </c>
      <c r="E182" s="9"/>
      <c r="F182" s="9"/>
      <c r="G182" s="9">
        <f t="shared" si="14"/>
        <v>0</v>
      </c>
      <c r="H182" s="9">
        <f t="shared" si="15"/>
        <v>25906860</v>
      </c>
      <c r="I182" s="9">
        <f t="shared" si="16"/>
        <v>1697218</v>
      </c>
    </row>
    <row r="183" spans="1:9" x14ac:dyDescent="0.3">
      <c r="A183" s="29">
        <v>44462</v>
      </c>
      <c r="B183" s="33" t="s">
        <v>64</v>
      </c>
      <c r="C183" s="9">
        <v>700000</v>
      </c>
      <c r="D183" s="33" t="s">
        <v>59</v>
      </c>
      <c r="E183" s="9"/>
      <c r="F183" s="9"/>
      <c r="G183" s="9">
        <f t="shared" ref="G183:G191" si="17">E183+F183</f>
        <v>0</v>
      </c>
      <c r="H183" s="9">
        <f t="shared" ref="H183:H185" si="18">SUM(H182-F183)</f>
        <v>25906860</v>
      </c>
      <c r="I183" s="9">
        <f t="shared" ref="I183:I185" si="19">IF(EXACT(D183, "대출"),SUM(I182-G183),IF(EXACT(B183,"입금"),SUM(I182+C183),IF(EXACT(B182,"출금"),SUM(I182-C183))))</f>
        <v>2397218</v>
      </c>
    </row>
    <row r="184" spans="1:9" x14ac:dyDescent="0.3">
      <c r="A184" s="29">
        <v>44481</v>
      </c>
      <c r="B184" s="33" t="s">
        <v>65</v>
      </c>
      <c r="C184" s="9"/>
      <c r="D184" s="33" t="s">
        <v>66</v>
      </c>
      <c r="E184" s="9">
        <v>45330</v>
      </c>
      <c r="F184" s="9">
        <v>89334</v>
      </c>
      <c r="G184" s="9">
        <f t="shared" si="17"/>
        <v>134664</v>
      </c>
      <c r="H184" s="9">
        <f t="shared" si="18"/>
        <v>25817526</v>
      </c>
      <c r="I184" s="9">
        <f t="shared" si="19"/>
        <v>2262554</v>
      </c>
    </row>
    <row r="185" spans="1:9" x14ac:dyDescent="0.3">
      <c r="A185" s="29">
        <v>44485</v>
      </c>
      <c r="B185" s="33" t="s">
        <v>64</v>
      </c>
      <c r="C185" s="9">
        <v>152</v>
      </c>
      <c r="D185" s="33" t="s">
        <v>67</v>
      </c>
      <c r="E185" s="9"/>
      <c r="F185" s="9"/>
      <c r="G185" s="9">
        <f t="shared" si="17"/>
        <v>0</v>
      </c>
      <c r="H185" s="9">
        <f t="shared" si="18"/>
        <v>25817526</v>
      </c>
      <c r="I185" s="9">
        <f t="shared" si="19"/>
        <v>2262706</v>
      </c>
    </row>
    <row r="186" spans="1:9" x14ac:dyDescent="0.3">
      <c r="A186" s="29">
        <v>44510</v>
      </c>
      <c r="B186" s="33" t="s">
        <v>68</v>
      </c>
      <c r="C186" s="9"/>
      <c r="D186" s="33" t="s">
        <v>69</v>
      </c>
      <c r="E186" s="9">
        <v>45180</v>
      </c>
      <c r="F186" s="9">
        <v>89334</v>
      </c>
      <c r="G186" s="9">
        <f t="shared" si="17"/>
        <v>134514</v>
      </c>
      <c r="H186" s="9">
        <f t="shared" ref="H186:H191" si="20">SUM(H185-F186)</f>
        <v>25728192</v>
      </c>
      <c r="I186" s="9">
        <f t="shared" ref="I186:I191" si="21">IF(EXACT(D186, "대출"),SUM(I185-G186),IF(EXACT(B186,"입금"),SUM(I185+C186),IF(EXACT(B185,"출금"),SUM(I185-C186))))</f>
        <v>2128192</v>
      </c>
    </row>
    <row r="187" spans="1:9" x14ac:dyDescent="0.3">
      <c r="A187" s="29">
        <v>44520</v>
      </c>
      <c r="B187" s="33" t="s">
        <v>70</v>
      </c>
      <c r="C187" s="9">
        <v>193</v>
      </c>
      <c r="D187" s="33" t="s">
        <v>71</v>
      </c>
      <c r="E187" s="9"/>
      <c r="F187" s="9"/>
      <c r="G187" s="9">
        <f t="shared" si="17"/>
        <v>0</v>
      </c>
      <c r="H187" s="9">
        <f t="shared" si="20"/>
        <v>25728192</v>
      </c>
      <c r="I187" s="9">
        <f t="shared" si="21"/>
        <v>2128385</v>
      </c>
    </row>
    <row r="188" spans="1:9" x14ac:dyDescent="0.3">
      <c r="A188" s="29">
        <v>44540</v>
      </c>
      <c r="B188" s="33" t="s">
        <v>72</v>
      </c>
      <c r="C188" s="9"/>
      <c r="D188" s="33" t="s">
        <v>73</v>
      </c>
      <c r="E188" s="9">
        <v>45020</v>
      </c>
      <c r="F188" s="9">
        <v>89334</v>
      </c>
      <c r="G188" s="9">
        <f t="shared" si="17"/>
        <v>134354</v>
      </c>
      <c r="H188" s="9">
        <f t="shared" si="20"/>
        <v>25638858</v>
      </c>
      <c r="I188" s="9">
        <f t="shared" si="21"/>
        <v>1994031</v>
      </c>
    </row>
    <row r="189" spans="1:9" x14ac:dyDescent="0.3">
      <c r="A189" s="29">
        <v>44548</v>
      </c>
      <c r="B189" s="33" t="s">
        <v>70</v>
      </c>
      <c r="C189" s="9">
        <v>140</v>
      </c>
      <c r="D189" s="32"/>
      <c r="E189" s="9"/>
      <c r="F189" s="9"/>
      <c r="G189" s="9">
        <f t="shared" si="17"/>
        <v>0</v>
      </c>
      <c r="H189" s="9">
        <f t="shared" si="20"/>
        <v>25638858</v>
      </c>
      <c r="I189" s="9">
        <f t="shared" si="21"/>
        <v>1994171</v>
      </c>
    </row>
    <row r="190" spans="1:9" x14ac:dyDescent="0.3">
      <c r="A190" s="29">
        <v>44560</v>
      </c>
      <c r="B190" s="33" t="s">
        <v>70</v>
      </c>
      <c r="C190" s="9">
        <v>700000</v>
      </c>
      <c r="D190" s="32" t="s">
        <v>59</v>
      </c>
      <c r="E190" s="9"/>
      <c r="F190" s="9"/>
      <c r="G190" s="9">
        <f t="shared" si="17"/>
        <v>0</v>
      </c>
      <c r="H190" s="9">
        <f t="shared" si="20"/>
        <v>25638858</v>
      </c>
      <c r="I190" s="9">
        <f t="shared" si="21"/>
        <v>2694171</v>
      </c>
    </row>
    <row r="191" spans="1:9" x14ac:dyDescent="0.3">
      <c r="A191" s="29">
        <v>44571</v>
      </c>
      <c r="B191" s="33" t="s">
        <v>72</v>
      </c>
      <c r="C191" s="9"/>
      <c r="D191" s="32" t="s">
        <v>73</v>
      </c>
      <c r="E191" s="9">
        <v>44860</v>
      </c>
      <c r="F191" s="9">
        <v>89334</v>
      </c>
      <c r="G191" s="9">
        <f t="shared" si="17"/>
        <v>134194</v>
      </c>
      <c r="H191" s="9">
        <f t="shared" si="20"/>
        <v>25549524</v>
      </c>
      <c r="I191" s="9">
        <f t="shared" si="21"/>
        <v>2559977</v>
      </c>
    </row>
    <row r="192" spans="1:9" x14ac:dyDescent="0.3">
      <c r="A192" s="34">
        <v>44576</v>
      </c>
      <c r="B192" s="33" t="s">
        <v>74</v>
      </c>
      <c r="C192" s="35">
        <v>161</v>
      </c>
      <c r="D192" s="33" t="s">
        <v>75</v>
      </c>
      <c r="E192" s="35"/>
      <c r="F192" s="35"/>
      <c r="G192" s="35"/>
      <c r="H192" s="9">
        <f t="shared" ref="H192" si="22">SUM(H191-F192)</f>
        <v>25549524</v>
      </c>
      <c r="I192" s="9">
        <f t="shared" ref="I192" si="23">IF(EXACT(D192, "대출"),SUM(I191-G192),IF(EXACT(B192,"입금"),SUM(I191+C192),IF(EXACT(B191,"출금"),SUM(I191-C192))))</f>
        <v>2560138</v>
      </c>
    </row>
    <row r="193" spans="7:8" x14ac:dyDescent="0.3">
      <c r="G193" s="2"/>
      <c r="H193" s="2"/>
    </row>
    <row r="194" spans="7:8" x14ac:dyDescent="0.3">
      <c r="G194" s="2"/>
      <c r="H194" s="2"/>
    </row>
    <row r="195" spans="7:8" x14ac:dyDescent="0.3">
      <c r="G195" s="2"/>
      <c r="H195" s="2"/>
    </row>
    <row r="196" spans="7:8" x14ac:dyDescent="0.3">
      <c r="G196" s="2"/>
      <c r="H196" s="2"/>
    </row>
    <row r="197" spans="7:8" x14ac:dyDescent="0.3">
      <c r="G197" s="2"/>
      <c r="H197" s="2"/>
    </row>
    <row r="198" spans="7:8" x14ac:dyDescent="0.3">
      <c r="G198" s="2"/>
      <c r="H198" s="2"/>
    </row>
    <row r="199" spans="7:8" x14ac:dyDescent="0.3">
      <c r="G199" s="2"/>
      <c r="H199" s="2"/>
    </row>
    <row r="200" spans="7:8" x14ac:dyDescent="0.3">
      <c r="G200" s="2"/>
      <c r="H200" s="2"/>
    </row>
    <row r="201" spans="7:8" x14ac:dyDescent="0.3">
      <c r="G201" s="2"/>
      <c r="H201" s="2"/>
    </row>
    <row r="202" spans="7:8" x14ac:dyDescent="0.3">
      <c r="G202" s="2"/>
      <c r="H202" s="2"/>
    </row>
    <row r="203" spans="7:8" x14ac:dyDescent="0.3">
      <c r="G203" s="2"/>
      <c r="H203" s="2"/>
    </row>
    <row r="204" spans="7:8" x14ac:dyDescent="0.3">
      <c r="G204" s="2"/>
      <c r="H204" s="2"/>
    </row>
    <row r="205" spans="7:8" x14ac:dyDescent="0.3">
      <c r="G205" s="2"/>
      <c r="H205" s="2"/>
    </row>
    <row r="206" spans="7:8" x14ac:dyDescent="0.3">
      <c r="G206" s="2"/>
      <c r="H206" s="2"/>
    </row>
    <row r="207" spans="7:8" x14ac:dyDescent="0.3">
      <c r="G207" s="2"/>
      <c r="H207" s="2"/>
    </row>
    <row r="208" spans="7:8" x14ac:dyDescent="0.3">
      <c r="G208" s="2"/>
      <c r="H208" s="2"/>
    </row>
    <row r="209" spans="7:8" x14ac:dyDescent="0.3">
      <c r="G209" s="2"/>
      <c r="H209" s="2"/>
    </row>
    <row r="210" spans="7:8" x14ac:dyDescent="0.3">
      <c r="G210" s="2"/>
      <c r="H210" s="2"/>
    </row>
    <row r="211" spans="7:8" x14ac:dyDescent="0.3">
      <c r="G211" s="2"/>
      <c r="H211" s="2"/>
    </row>
    <row r="212" spans="7:8" x14ac:dyDescent="0.3">
      <c r="G212" s="2"/>
      <c r="H212" s="2"/>
    </row>
    <row r="213" spans="7:8" x14ac:dyDescent="0.3">
      <c r="G213" s="2"/>
      <c r="H213" s="2"/>
    </row>
    <row r="214" spans="7:8" x14ac:dyDescent="0.3">
      <c r="G214" s="2"/>
      <c r="H214" s="2"/>
    </row>
    <row r="215" spans="7:8" x14ac:dyDescent="0.3">
      <c r="G215" s="2"/>
      <c r="H215" s="2"/>
    </row>
    <row r="216" spans="7:8" x14ac:dyDescent="0.3">
      <c r="G216" s="2"/>
      <c r="H216" s="2"/>
    </row>
    <row r="217" spans="7:8" x14ac:dyDescent="0.3">
      <c r="G217" s="2"/>
      <c r="H217" s="2"/>
    </row>
    <row r="218" spans="7:8" x14ac:dyDescent="0.3">
      <c r="G218" s="2"/>
      <c r="H218" s="2"/>
    </row>
    <row r="219" spans="7:8" x14ac:dyDescent="0.3">
      <c r="G219" s="2"/>
      <c r="H219" s="2"/>
    </row>
    <row r="220" spans="7:8" x14ac:dyDescent="0.3">
      <c r="G220" s="2"/>
      <c r="H220" s="2"/>
    </row>
    <row r="221" spans="7:8" x14ac:dyDescent="0.3">
      <c r="G221" s="2"/>
      <c r="H221" s="2"/>
    </row>
    <row r="222" spans="7:8" x14ac:dyDescent="0.3">
      <c r="G222" s="2"/>
      <c r="H222" s="2"/>
    </row>
    <row r="223" spans="7:8" x14ac:dyDescent="0.3">
      <c r="G223" s="2"/>
      <c r="H223" s="2"/>
    </row>
    <row r="224" spans="7:8" x14ac:dyDescent="0.3">
      <c r="G224" s="2"/>
      <c r="H224" s="2"/>
    </row>
    <row r="225" spans="7:8" x14ac:dyDescent="0.3">
      <c r="G225" s="2"/>
      <c r="H225" s="2"/>
    </row>
    <row r="226" spans="7:8" x14ac:dyDescent="0.3">
      <c r="G226" s="2"/>
      <c r="H226" s="2"/>
    </row>
    <row r="227" spans="7:8" x14ac:dyDescent="0.3">
      <c r="G227" s="2"/>
      <c r="H227" s="2"/>
    </row>
    <row r="228" spans="7:8" x14ac:dyDescent="0.3">
      <c r="G228" s="2"/>
      <c r="H228" s="2"/>
    </row>
    <row r="229" spans="7:8" x14ac:dyDescent="0.3">
      <c r="G229" s="2"/>
      <c r="H229" s="2"/>
    </row>
    <row r="230" spans="7:8" x14ac:dyDescent="0.3">
      <c r="G230" s="2"/>
      <c r="H230" s="2"/>
    </row>
    <row r="231" spans="7:8" x14ac:dyDescent="0.3">
      <c r="G231" s="2"/>
      <c r="H231" s="2"/>
    </row>
    <row r="232" spans="7:8" x14ac:dyDescent="0.3">
      <c r="G232" s="2"/>
      <c r="H232" s="2"/>
    </row>
    <row r="233" spans="7:8" x14ac:dyDescent="0.3">
      <c r="G233" s="2"/>
      <c r="H233" s="2"/>
    </row>
    <row r="234" spans="7:8" x14ac:dyDescent="0.3">
      <c r="G234" s="2"/>
      <c r="H234" s="2"/>
    </row>
    <row r="235" spans="7:8" x14ac:dyDescent="0.3">
      <c r="G235" s="2"/>
      <c r="H235" s="2"/>
    </row>
    <row r="236" spans="7:8" x14ac:dyDescent="0.3">
      <c r="G236" s="2"/>
      <c r="H236" s="2"/>
    </row>
    <row r="237" spans="7:8" x14ac:dyDescent="0.3">
      <c r="G237" s="2"/>
      <c r="H237" s="2"/>
    </row>
    <row r="238" spans="7:8" x14ac:dyDescent="0.3">
      <c r="G238" s="2"/>
      <c r="H238" s="2"/>
    </row>
    <row r="239" spans="7:8" x14ac:dyDescent="0.3">
      <c r="G239" s="2"/>
      <c r="H239" s="2"/>
    </row>
    <row r="240" spans="7:8" x14ac:dyDescent="0.3">
      <c r="G240" s="2"/>
      <c r="H240" s="2"/>
    </row>
    <row r="241" spans="7:8" x14ac:dyDescent="0.3">
      <c r="G241" s="2"/>
      <c r="H241" s="2"/>
    </row>
    <row r="242" spans="7:8" x14ac:dyDescent="0.3">
      <c r="G242" s="2"/>
      <c r="H242" s="2"/>
    </row>
    <row r="243" spans="7:8" x14ac:dyDescent="0.3">
      <c r="G243" s="2"/>
      <c r="H243" s="2"/>
    </row>
    <row r="244" spans="7:8" x14ac:dyDescent="0.3">
      <c r="G244" s="2"/>
      <c r="H244" s="2"/>
    </row>
    <row r="245" spans="7:8" x14ac:dyDescent="0.3">
      <c r="G245" s="2"/>
      <c r="H245" s="2"/>
    </row>
    <row r="246" spans="7:8" x14ac:dyDescent="0.3">
      <c r="G246" s="2"/>
      <c r="H246" s="2"/>
    </row>
    <row r="247" spans="7:8" x14ac:dyDescent="0.3">
      <c r="G247" s="2"/>
      <c r="H247" s="2"/>
    </row>
    <row r="248" spans="7:8" x14ac:dyDescent="0.3">
      <c r="G248" s="2"/>
      <c r="H248" s="2"/>
    </row>
    <row r="249" spans="7:8" x14ac:dyDescent="0.3">
      <c r="G249" s="2"/>
      <c r="H249" s="2"/>
    </row>
    <row r="250" spans="7:8" x14ac:dyDescent="0.3">
      <c r="G250" s="2"/>
      <c r="H250" s="2"/>
    </row>
    <row r="251" spans="7:8" x14ac:dyDescent="0.3">
      <c r="G251" s="2"/>
      <c r="H251" s="2"/>
    </row>
    <row r="252" spans="7:8" x14ac:dyDescent="0.3">
      <c r="G252" s="2"/>
      <c r="H252" s="2"/>
    </row>
    <row r="253" spans="7:8" x14ac:dyDescent="0.3">
      <c r="G253" s="2"/>
      <c r="H253" s="2"/>
    </row>
    <row r="254" spans="7:8" x14ac:dyDescent="0.3">
      <c r="G254" s="2"/>
      <c r="H254" s="2"/>
    </row>
    <row r="255" spans="7:8" x14ac:dyDescent="0.3">
      <c r="G255" s="2"/>
      <c r="H255" s="2"/>
    </row>
    <row r="256" spans="7:8" x14ac:dyDescent="0.3">
      <c r="G256" s="2"/>
      <c r="H256" s="2"/>
    </row>
    <row r="257" spans="7:8" x14ac:dyDescent="0.3">
      <c r="G257" s="2"/>
      <c r="H257" s="2"/>
    </row>
    <row r="258" spans="7:8" x14ac:dyDescent="0.3">
      <c r="G258" s="2"/>
      <c r="H258" s="2"/>
    </row>
    <row r="259" spans="7:8" x14ac:dyDescent="0.3">
      <c r="G259" s="2"/>
      <c r="H259" s="2"/>
    </row>
    <row r="260" spans="7:8" x14ac:dyDescent="0.3">
      <c r="G260" s="2"/>
      <c r="H260" s="2"/>
    </row>
    <row r="261" spans="7:8" x14ac:dyDescent="0.3">
      <c r="G261" s="2"/>
      <c r="H261" s="2"/>
    </row>
    <row r="262" spans="7:8" x14ac:dyDescent="0.3">
      <c r="G262" s="2"/>
      <c r="H262" s="2"/>
    </row>
    <row r="263" spans="7:8" x14ac:dyDescent="0.3">
      <c r="G263" s="2"/>
      <c r="H263" s="2"/>
    </row>
    <row r="264" spans="7:8" x14ac:dyDescent="0.3">
      <c r="G264" s="2"/>
      <c r="H264" s="2"/>
    </row>
    <row r="265" spans="7:8" x14ac:dyDescent="0.3">
      <c r="G265" s="2"/>
      <c r="H265" s="2"/>
    </row>
    <row r="266" spans="7:8" x14ac:dyDescent="0.3">
      <c r="G266" s="2"/>
      <c r="H266" s="2"/>
    </row>
    <row r="267" spans="7:8" x14ac:dyDescent="0.3">
      <c r="G267" s="2"/>
      <c r="H267" s="2"/>
    </row>
    <row r="268" spans="7:8" x14ac:dyDescent="0.3">
      <c r="G268" s="2"/>
      <c r="H268" s="2"/>
    </row>
    <row r="269" spans="7:8" x14ac:dyDescent="0.3">
      <c r="G269" s="2"/>
      <c r="H269" s="2"/>
    </row>
    <row r="270" spans="7:8" x14ac:dyDescent="0.3">
      <c r="G270" s="2"/>
      <c r="H270" s="2"/>
    </row>
    <row r="271" spans="7:8" x14ac:dyDescent="0.3">
      <c r="G271" s="2"/>
      <c r="H271" s="2"/>
    </row>
    <row r="272" spans="7:8" x14ac:dyDescent="0.3">
      <c r="G272" s="2"/>
      <c r="H272" s="2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Normal="100" workbookViewId="0">
      <pane ySplit="1" topLeftCell="A104" activePane="bottomLeft" state="frozen"/>
      <selection pane="bottomLeft" activeCell="F118" sqref="F118"/>
    </sheetView>
  </sheetViews>
  <sheetFormatPr defaultColWidth="8.625" defaultRowHeight="16.5" x14ac:dyDescent="0.3"/>
  <cols>
    <col min="1" max="1" width="11.125" customWidth="1"/>
    <col min="3" max="3" width="11.875" style="1" customWidth="1"/>
    <col min="5" max="5" width="10.875" style="1" customWidth="1"/>
    <col min="6" max="7" width="11.875" style="1" customWidth="1"/>
    <col min="8" max="8" width="13.5" style="1" customWidth="1"/>
    <col min="9" max="9" width="12.375" style="2" customWidth="1"/>
    <col min="10" max="11" width="10.875" customWidth="1"/>
  </cols>
  <sheetData>
    <row r="1" spans="1:10" x14ac:dyDescent="0.3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10" x14ac:dyDescent="0.3">
      <c r="A2" s="6">
        <v>42299</v>
      </c>
      <c r="B2" s="7" t="s">
        <v>9</v>
      </c>
      <c r="C2" s="8">
        <v>100000</v>
      </c>
      <c r="D2" s="7" t="s">
        <v>10</v>
      </c>
      <c r="E2" s="8"/>
      <c r="F2" s="8"/>
      <c r="G2" s="8"/>
      <c r="H2" s="8">
        <v>75000000</v>
      </c>
      <c r="I2" s="9">
        <v>100000</v>
      </c>
    </row>
    <row r="3" spans="1:10" x14ac:dyDescent="0.3">
      <c r="A3" s="6">
        <v>42318</v>
      </c>
      <c r="B3" s="7" t="s">
        <v>11</v>
      </c>
      <c r="C3" s="8">
        <v>53121</v>
      </c>
      <c r="D3" s="7" t="s">
        <v>12</v>
      </c>
      <c r="E3" s="8"/>
      <c r="F3" s="8"/>
      <c r="G3" s="8"/>
      <c r="H3" s="8">
        <v>75000000</v>
      </c>
      <c r="I3" s="9">
        <f>IF(EXACT(B3,"입금"),SUM(C2+C3),IF(EXACT(B3,"출금"),SUM(C2-C3)))</f>
        <v>46879</v>
      </c>
    </row>
    <row r="4" spans="1:10" x14ac:dyDescent="0.3">
      <c r="A4" s="6">
        <v>42319</v>
      </c>
      <c r="B4" s="7" t="s">
        <v>9</v>
      </c>
      <c r="C4" s="8">
        <v>700000</v>
      </c>
      <c r="D4" s="7" t="s">
        <v>13</v>
      </c>
      <c r="E4" s="8"/>
      <c r="F4" s="8"/>
      <c r="G4" s="8"/>
      <c r="H4" s="8">
        <v>75000000</v>
      </c>
      <c r="I4" s="9">
        <f>IF(EXACT(B4,"입금"),SUM(I3+C4),IF(EXACT(B4,"출금"),SUM(I3-C4)))</f>
        <v>746879</v>
      </c>
    </row>
    <row r="5" spans="1:10" x14ac:dyDescent="0.3">
      <c r="A5" s="6">
        <v>42325</v>
      </c>
      <c r="B5" s="7" t="s">
        <v>9</v>
      </c>
      <c r="C5" s="8">
        <v>500000</v>
      </c>
      <c r="D5" s="7" t="s">
        <v>14</v>
      </c>
      <c r="E5" s="8"/>
      <c r="F5" s="8"/>
      <c r="G5" s="8"/>
      <c r="H5" s="8">
        <v>75000000</v>
      </c>
      <c r="I5" s="9">
        <f>IF(EXACT(B5,"입금"),SUM(I4+C5),IF(EXACT(B5,"출금"),SUM(I4-C5)))</f>
        <v>1246879</v>
      </c>
    </row>
    <row r="6" spans="1:10" x14ac:dyDescent="0.3">
      <c r="A6" s="6">
        <v>42329</v>
      </c>
      <c r="B6" s="7" t="s">
        <v>9</v>
      </c>
      <c r="C6" s="8">
        <v>31</v>
      </c>
      <c r="D6" s="7" t="s">
        <v>15</v>
      </c>
      <c r="E6" s="8"/>
      <c r="F6" s="8"/>
      <c r="G6" s="8"/>
      <c r="H6" s="8">
        <v>75000000</v>
      </c>
      <c r="I6" s="9">
        <f>IF(EXACT(B6,"입금"),SUM(I5+C6),IF(EXACT(B6,"출금"),SUM(I6-C7)))</f>
        <v>1246910</v>
      </c>
      <c r="J6" s="10"/>
    </row>
    <row r="7" spans="1:10" x14ac:dyDescent="0.3">
      <c r="A7" s="6">
        <v>42348</v>
      </c>
      <c r="B7" s="7" t="s">
        <v>11</v>
      </c>
      <c r="C7" s="8">
        <v>0</v>
      </c>
      <c r="D7" s="7" t="s">
        <v>16</v>
      </c>
      <c r="E7" s="8">
        <v>131250</v>
      </c>
      <c r="F7" s="8"/>
      <c r="G7" s="8">
        <f>E7+F7</f>
        <v>131250</v>
      </c>
      <c r="H7" s="8">
        <v>75000000</v>
      </c>
      <c r="I7" s="9">
        <f>IF(EXACT(D7, "대출"),SUM(I6-E7),IF(EXACT(B6,"입금"),SUM(I5+C6),IF(EXACT(B6,"출금"),SUM(I6-C7))))</f>
        <v>1115660</v>
      </c>
    </row>
    <row r="8" spans="1:10" x14ac:dyDescent="0.3">
      <c r="A8" s="11">
        <v>42357</v>
      </c>
      <c r="B8" s="12" t="s">
        <v>9</v>
      </c>
      <c r="C8" s="8">
        <v>82</v>
      </c>
      <c r="D8" s="7" t="s">
        <v>15</v>
      </c>
      <c r="E8" s="8"/>
      <c r="F8" s="8"/>
      <c r="G8" s="8"/>
      <c r="H8" s="8">
        <v>75000000</v>
      </c>
      <c r="I8" s="9">
        <f>IF(EXACT(D8, "대출이자"),SUM(I7-E8),IF(EXACT(B8,"입금"),SUM(C8+I7),IF(EXACT(B8,"출금"),SUM(C8-I7))))</f>
        <v>1115742</v>
      </c>
    </row>
    <row r="9" spans="1:10" x14ac:dyDescent="0.3">
      <c r="A9" s="11">
        <v>42369</v>
      </c>
      <c r="B9" s="12" t="s">
        <v>9</v>
      </c>
      <c r="C9" s="8">
        <v>700000</v>
      </c>
      <c r="D9" s="7" t="s">
        <v>13</v>
      </c>
      <c r="E9" s="8"/>
      <c r="F9" s="8"/>
      <c r="G9" s="8"/>
      <c r="H9" s="8">
        <v>75000000</v>
      </c>
      <c r="I9" s="9">
        <f>IF(EXACT(D9, "대출이자"),SUM(I8-E9),IF(EXACT(B9,"입금"),SUM(C9+I8),IF(EXACT(B9,"출금"),SUM(C9-I8))))</f>
        <v>1815742</v>
      </c>
    </row>
    <row r="10" spans="1:10" x14ac:dyDescent="0.3">
      <c r="A10" s="11">
        <v>42380</v>
      </c>
      <c r="B10" s="12" t="s">
        <v>11</v>
      </c>
      <c r="C10" s="8">
        <v>0</v>
      </c>
      <c r="D10" s="7" t="s">
        <v>16</v>
      </c>
      <c r="E10" s="8">
        <v>131250</v>
      </c>
      <c r="F10" s="8"/>
      <c r="G10" s="8">
        <f>E10+F10</f>
        <v>131250</v>
      </c>
      <c r="H10" s="8">
        <v>75000000</v>
      </c>
      <c r="I10" s="9">
        <f>IF(EXACT(D10, "대출"),SUM(I9-E10),IF(EXACT(B10,"입금"),SUM(C10+I9),IF(EXACT(B10,"출금"),SUM(C10-I9))))</f>
        <v>1684492</v>
      </c>
    </row>
    <row r="11" spans="1:10" x14ac:dyDescent="0.3">
      <c r="A11" s="11">
        <v>42385</v>
      </c>
      <c r="B11" s="12" t="s">
        <v>9</v>
      </c>
      <c r="C11" s="8">
        <v>104</v>
      </c>
      <c r="D11" s="7" t="s">
        <v>15</v>
      </c>
      <c r="E11" s="8"/>
      <c r="F11" s="8"/>
      <c r="G11" s="8"/>
      <c r="H11" s="8">
        <v>75000000</v>
      </c>
      <c r="I11" s="9">
        <f>IF(EXACT(D11, "대출이자"),SUM(I10-E11),IF(EXACT(B11,"입금"),SUM(C11+I10),IF(EXACT(B11,"출금"),SUM(C11-I10))))</f>
        <v>1684596</v>
      </c>
    </row>
    <row r="12" spans="1:10" x14ac:dyDescent="0.3">
      <c r="A12" s="11">
        <v>42410</v>
      </c>
      <c r="B12" s="12" t="s">
        <v>9</v>
      </c>
      <c r="C12" s="8">
        <v>700000</v>
      </c>
      <c r="D12" s="7" t="s">
        <v>13</v>
      </c>
      <c r="E12" s="8"/>
      <c r="F12" s="8"/>
      <c r="G12" s="8"/>
      <c r="H12" s="8">
        <v>75000000</v>
      </c>
      <c r="I12" s="9">
        <f>IF(EXACT(D12, "대출이자"),SUM(I11-E12),IF(EXACT(B12,"입금"),SUM(C12+I11),IF(EXACT(B12,"출금"),SUM(C12-I11))))</f>
        <v>2384596</v>
      </c>
    </row>
    <row r="13" spans="1:10" x14ac:dyDescent="0.3">
      <c r="A13" s="11">
        <v>42411</v>
      </c>
      <c r="B13" s="12" t="s">
        <v>11</v>
      </c>
      <c r="C13" s="8">
        <v>0</v>
      </c>
      <c r="D13" s="7" t="s">
        <v>16</v>
      </c>
      <c r="E13" s="8">
        <v>131250</v>
      </c>
      <c r="F13" s="8"/>
      <c r="G13" s="8">
        <f>E13+F13</f>
        <v>131250</v>
      </c>
      <c r="H13" s="8">
        <v>75000000</v>
      </c>
      <c r="I13" s="9">
        <f>IF(EXACT(D13, "대출"),SUM(I12-E13),IF(EXACT(B13,"입금"),SUM(C13+I12),IF(EXACT(B13,"출금"),SUM(C13-I12))))</f>
        <v>2253346</v>
      </c>
    </row>
    <row r="14" spans="1:10" x14ac:dyDescent="0.3">
      <c r="A14" s="11">
        <v>42420</v>
      </c>
      <c r="B14" s="12" t="s">
        <v>9</v>
      </c>
      <c r="C14" s="8">
        <v>157</v>
      </c>
      <c r="D14" s="7" t="s">
        <v>15</v>
      </c>
      <c r="E14" s="8"/>
      <c r="F14" s="8"/>
      <c r="G14" s="8"/>
      <c r="H14" s="8">
        <v>75000000</v>
      </c>
      <c r="I14" s="9">
        <f>IF(EXACT(D14, "대출이자"),SUM(I13-E14),IF(EXACT(B14,"입금"),SUM(C14+I13),IF(EXACT(B14,"출금"),SUM(C14-I13))))</f>
        <v>2253503</v>
      </c>
    </row>
    <row r="15" spans="1:10" x14ac:dyDescent="0.3">
      <c r="A15" s="11">
        <v>42439</v>
      </c>
      <c r="B15" s="12" t="s">
        <v>11</v>
      </c>
      <c r="C15" s="8">
        <v>0</v>
      </c>
      <c r="D15" s="7" t="s">
        <v>16</v>
      </c>
      <c r="E15" s="8">
        <v>131250</v>
      </c>
      <c r="F15" s="8"/>
      <c r="G15" s="8">
        <f>E15+F15</f>
        <v>131250</v>
      </c>
      <c r="H15" s="8">
        <v>75000000</v>
      </c>
      <c r="I15" s="9">
        <f>IF(EXACT(D15, "대출"),SUM(I14-E15),IF(EXACT(B15,"입금"),SUM(I14+C15),IF(EXACT(B14,"출금"),SUM(I14-C15))))</f>
        <v>2122253</v>
      </c>
    </row>
    <row r="16" spans="1:10" x14ac:dyDescent="0.3">
      <c r="A16" s="11">
        <v>42448</v>
      </c>
      <c r="B16" s="12" t="s">
        <v>9</v>
      </c>
      <c r="C16" s="8">
        <v>149</v>
      </c>
      <c r="D16" s="7" t="s">
        <v>15</v>
      </c>
      <c r="E16" s="8"/>
      <c r="F16" s="8"/>
      <c r="G16" s="8"/>
      <c r="H16" s="8">
        <v>75000000</v>
      </c>
      <c r="I16" s="9">
        <f>IF(EXACT(D16, "대출이자"),SUM(I15-E16),IF(EXACT(B16,"입금"),SUM(I15+C16),IF(EXACT(B15,"출금"),SUM(I15-C16))))</f>
        <v>2122402</v>
      </c>
    </row>
    <row r="17" spans="1:9" x14ac:dyDescent="0.3">
      <c r="A17" s="11">
        <v>42466</v>
      </c>
      <c r="B17" s="12" t="s">
        <v>9</v>
      </c>
      <c r="C17" s="8">
        <v>700000</v>
      </c>
      <c r="D17" s="7" t="s">
        <v>13</v>
      </c>
      <c r="E17" s="8"/>
      <c r="F17" s="8"/>
      <c r="G17" s="8"/>
      <c r="H17" s="8">
        <v>75000000</v>
      </c>
      <c r="I17" s="9">
        <f>IF(EXACT(D17, "대출이자"),SUM(I16-E17),IF(EXACT(B17,"입금"),SUM(I16+C17),IF(EXACT(B16,"출금"),SUM(I16-C17))))</f>
        <v>2822402</v>
      </c>
    </row>
    <row r="18" spans="1:9" x14ac:dyDescent="0.3">
      <c r="A18" s="11">
        <v>42471</v>
      </c>
      <c r="B18" s="12" t="s">
        <v>11</v>
      </c>
      <c r="C18" s="8">
        <v>0</v>
      </c>
      <c r="D18" s="7" t="s">
        <v>16</v>
      </c>
      <c r="E18" s="8">
        <v>131250</v>
      </c>
      <c r="F18" s="8"/>
      <c r="G18" s="8">
        <f>E18+F18</f>
        <v>131250</v>
      </c>
      <c r="H18" s="8">
        <v>75000000</v>
      </c>
      <c r="I18" s="9">
        <f>IF(EXACT(D18, "대출"),SUM(I17-E18),IF(EXACT(B17,"입금"),SUM(I16+C17),IF(EXACT(B17,"출금"),SUM(I17-C18))))</f>
        <v>2691152</v>
      </c>
    </row>
    <row r="19" spans="1:9" x14ac:dyDescent="0.3">
      <c r="A19" s="11">
        <v>42476</v>
      </c>
      <c r="B19" s="12" t="s">
        <v>9</v>
      </c>
      <c r="C19" s="8">
        <v>160</v>
      </c>
      <c r="D19" s="7" t="s">
        <v>15</v>
      </c>
      <c r="E19" s="8"/>
      <c r="F19" s="8"/>
      <c r="G19" s="8"/>
      <c r="H19" s="8">
        <v>75000000</v>
      </c>
      <c r="I19" s="9">
        <f>IF(EXACT(D19, "대출이자"),SUM(I18-E19),IF(EXACT(B19,"입금"),SUM(C19+I18),IF(EXACT(B18,"출금"),SUM(I18-C19))))</f>
        <v>2691312</v>
      </c>
    </row>
    <row r="20" spans="1:9" x14ac:dyDescent="0.3">
      <c r="A20" s="11">
        <v>42500</v>
      </c>
      <c r="B20" s="12" t="s">
        <v>11</v>
      </c>
      <c r="C20" s="8"/>
      <c r="D20" s="7" t="s">
        <v>16</v>
      </c>
      <c r="E20" s="8">
        <v>131250</v>
      </c>
      <c r="F20" s="8"/>
      <c r="G20" s="8">
        <f>E20+F20</f>
        <v>131250</v>
      </c>
      <c r="H20" s="8">
        <v>75000000</v>
      </c>
      <c r="I20" s="9">
        <f>IF(EXACT(D20, "대출"),SUM(I19-E20),IF(EXACT(B20,"입금"),SUM(C20+I19),IF(EXACT(B19,"출금"),SUM(I19-C20))))</f>
        <v>2560062</v>
      </c>
    </row>
    <row r="21" spans="1:9" x14ac:dyDescent="0.3">
      <c r="A21" s="11">
        <v>42511</v>
      </c>
      <c r="B21" s="12" t="s">
        <v>9</v>
      </c>
      <c r="C21" s="8">
        <v>224</v>
      </c>
      <c r="D21" s="7" t="s">
        <v>15</v>
      </c>
      <c r="E21" s="8"/>
      <c r="F21" s="8"/>
      <c r="G21" s="8"/>
      <c r="H21" s="8">
        <v>75000000</v>
      </c>
      <c r="I21" s="9">
        <f>IF(EXACT(D21, "대출이자"),SUM(I20-E21),IF(EXACT(B21,"입금"),SUM(C21+I20),IF(EXACT(B20,"출금"),SUM(I20-C21))))</f>
        <v>2560286</v>
      </c>
    </row>
    <row r="22" spans="1:9" x14ac:dyDescent="0.3">
      <c r="A22" s="11">
        <v>42524</v>
      </c>
      <c r="B22" s="12" t="s">
        <v>9</v>
      </c>
      <c r="C22" s="8">
        <v>700000</v>
      </c>
      <c r="D22" s="7" t="s">
        <v>13</v>
      </c>
      <c r="E22" s="8"/>
      <c r="F22" s="8"/>
      <c r="G22" s="8"/>
      <c r="H22" s="8">
        <v>75000000</v>
      </c>
      <c r="I22" s="9">
        <f>IF(EXACT(D22, "대출이자"),SUM(I21-E22),IF(EXACT(B22,"입금"),SUM(C22+I21),IF(EXACT(B21,"출금"),SUM(I21-C22))))</f>
        <v>3260286</v>
      </c>
    </row>
    <row r="23" spans="1:9" x14ac:dyDescent="0.3">
      <c r="A23" s="11">
        <v>42531</v>
      </c>
      <c r="B23" s="12" t="s">
        <v>11</v>
      </c>
      <c r="C23" s="8"/>
      <c r="D23" s="7" t="s">
        <v>16</v>
      </c>
      <c r="E23" s="8">
        <v>131250</v>
      </c>
      <c r="F23" s="8"/>
      <c r="G23" s="8">
        <f>E23+F23</f>
        <v>131250</v>
      </c>
      <c r="H23" s="8">
        <v>75000000</v>
      </c>
      <c r="I23" s="9">
        <f>IF(EXACT(D23, "대출"),SUM(I22-E23),IF(EXACT(B23,"입금"),SUM(I22+C23),IF(EXACT(B23,"출금"),SUM(I22-C23))))</f>
        <v>3129036</v>
      </c>
    </row>
    <row r="24" spans="1:9" x14ac:dyDescent="0.3">
      <c r="A24" s="11">
        <v>42539</v>
      </c>
      <c r="B24" s="12" t="s">
        <v>9</v>
      </c>
      <c r="C24" s="8">
        <v>192</v>
      </c>
      <c r="D24" s="7" t="s">
        <v>15</v>
      </c>
      <c r="E24" s="8"/>
      <c r="F24" s="8"/>
      <c r="G24" s="8"/>
      <c r="H24" s="8">
        <v>75000000</v>
      </c>
      <c r="I24" s="9">
        <f>IF(EXACT(D24, "대출이자"),SUM(I23-E24),IF(EXACT(B24,"입금"),SUM(I23+C24),IF(EXACT(B24,"출금"),SUM(I23-C24))))</f>
        <v>3129228</v>
      </c>
    </row>
    <row r="25" spans="1:9" x14ac:dyDescent="0.3">
      <c r="A25" s="11">
        <v>42543</v>
      </c>
      <c r="B25" s="12" t="s">
        <v>9</v>
      </c>
      <c r="C25" s="8">
        <v>700000</v>
      </c>
      <c r="D25" s="7" t="s">
        <v>13</v>
      </c>
      <c r="E25" s="8"/>
      <c r="F25" s="8"/>
      <c r="G25" s="8"/>
      <c r="H25" s="8">
        <v>75000000</v>
      </c>
      <c r="I25" s="9">
        <f>IF(EXACT(D25, "대출이자"),SUM(I24-E25),IF(EXACT(B25,"입금"),SUM(I24+C25),IF(EXACT(B25,"출금"),SUM(I24-C25))))</f>
        <v>3829228</v>
      </c>
    </row>
    <row r="26" spans="1:9" x14ac:dyDescent="0.3">
      <c r="A26" s="11">
        <v>42562</v>
      </c>
      <c r="B26" s="12" t="s">
        <v>11</v>
      </c>
      <c r="C26" s="8"/>
      <c r="D26" s="7" t="s">
        <v>16</v>
      </c>
      <c r="E26" s="8">
        <v>131250</v>
      </c>
      <c r="F26" s="8"/>
      <c r="G26" s="8">
        <f>E26+F26</f>
        <v>131250</v>
      </c>
      <c r="H26" s="8">
        <v>75000000</v>
      </c>
      <c r="I26" s="9">
        <f>IF(EXACT(D26, "대출"),SUM(I25-E26),IF(EXACT(B26,"입금"),SUM(I25+C26),IF(EXACT(B26,"출금"),SUM(I25-C26))))</f>
        <v>3697978</v>
      </c>
    </row>
    <row r="27" spans="1:9" x14ac:dyDescent="0.3">
      <c r="A27" s="11">
        <v>42567</v>
      </c>
      <c r="B27" s="12" t="s">
        <v>9</v>
      </c>
      <c r="C27" s="8">
        <v>254</v>
      </c>
      <c r="D27" s="7" t="s">
        <v>15</v>
      </c>
      <c r="E27" s="8"/>
      <c r="F27" s="8"/>
      <c r="G27" s="8"/>
      <c r="H27" s="8">
        <v>75000000</v>
      </c>
      <c r="I27" s="9">
        <f>IF(EXACT(D27, "대출이자"),SUM(I26-E27),IF(EXACT(B27,"입금"),SUM(I26+C27),IF(EXACT(B27,"출금"),SUM(I26-C27))))</f>
        <v>3698232</v>
      </c>
    </row>
    <row r="28" spans="1:9" x14ac:dyDescent="0.3">
      <c r="A28" s="11">
        <v>42589</v>
      </c>
      <c r="B28" s="12" t="s">
        <v>9</v>
      </c>
      <c r="C28" s="8">
        <v>700000</v>
      </c>
      <c r="D28" s="7" t="s">
        <v>13</v>
      </c>
      <c r="E28" s="8"/>
      <c r="F28" s="8"/>
      <c r="G28" s="8"/>
      <c r="H28" s="8">
        <v>75000000</v>
      </c>
      <c r="I28" s="9">
        <f>IF(EXACT(D28, "대출이자"),SUM(I27-E28),IF(EXACT(B28,"입금"),SUM(I27+C28),IF(EXACT(B28,"출금"),SUM(I27-C28))))</f>
        <v>4398232</v>
      </c>
    </row>
    <row r="29" spans="1:9" x14ac:dyDescent="0.3">
      <c r="A29" s="11">
        <v>42592</v>
      </c>
      <c r="B29" s="12" t="s">
        <v>11</v>
      </c>
      <c r="C29" s="8">
        <v>0</v>
      </c>
      <c r="D29" s="7" t="s">
        <v>16</v>
      </c>
      <c r="E29" s="8">
        <v>131250</v>
      </c>
      <c r="F29" s="8"/>
      <c r="G29" s="8">
        <f>E29+F29</f>
        <v>131250</v>
      </c>
      <c r="H29" s="8">
        <v>75000000</v>
      </c>
      <c r="I29" s="9">
        <f>IF(EXACT(D29, "대출"),SUM(I28-E29),IF(EXACT(B29,"입금"),SUM(I28+C29),IF(EXACT(B29,"출금"),SUM(I28-C29))))</f>
        <v>4266982</v>
      </c>
    </row>
    <row r="30" spans="1:9" x14ac:dyDescent="0.3">
      <c r="A30" s="11">
        <v>42602</v>
      </c>
      <c r="B30" s="12" t="s">
        <v>9</v>
      </c>
      <c r="C30" s="8">
        <v>325</v>
      </c>
      <c r="D30" s="7" t="s">
        <v>15</v>
      </c>
      <c r="E30" s="8"/>
      <c r="F30" s="8"/>
      <c r="G30" s="8"/>
      <c r="H30" s="8">
        <v>75000000</v>
      </c>
      <c r="I30" s="9">
        <f>IF(EXACT(D30, "대출이자"),SUM(I29-E30),IF(EXACT(B30,"입금"),SUM(I29+C30),IF(EXACT(B30,"출금"),SUM(I29-C30))))</f>
        <v>4267307</v>
      </c>
    </row>
    <row r="31" spans="1:9" x14ac:dyDescent="0.3">
      <c r="A31" s="11">
        <v>42610</v>
      </c>
      <c r="B31" s="12" t="s">
        <v>9</v>
      </c>
      <c r="C31" s="8">
        <v>700000</v>
      </c>
      <c r="D31" s="7" t="s">
        <v>13</v>
      </c>
      <c r="E31" s="8"/>
      <c r="F31" s="8"/>
      <c r="G31" s="8"/>
      <c r="H31" s="8">
        <v>75000000</v>
      </c>
      <c r="I31" s="9">
        <f>IF(EXACT(D31, "대출이자"),SUM(I30-E31),IF(EXACT(B31,"입금"),SUM(I30+C31),IF(EXACT(B31,"출금"),SUM(I30-C31))))</f>
        <v>4967307</v>
      </c>
    </row>
    <row r="32" spans="1:9" x14ac:dyDescent="0.3">
      <c r="A32" s="11">
        <v>42625</v>
      </c>
      <c r="B32" s="12" t="s">
        <v>11</v>
      </c>
      <c r="C32" s="8"/>
      <c r="D32" s="7" t="s">
        <v>16</v>
      </c>
      <c r="E32" s="8">
        <v>131250</v>
      </c>
      <c r="F32" s="8"/>
      <c r="G32" s="8">
        <f>E32+F32</f>
        <v>131250</v>
      </c>
      <c r="H32" s="8">
        <v>75000000</v>
      </c>
      <c r="I32" s="9">
        <f>IF(EXACT(D32, "대출"),SUM(I31-E32),IF(EXACT(B32,"입금"),SUM(I31+C32),IF(EXACT(B32,"출금"),SUM(I31-C32))))</f>
        <v>4836057</v>
      </c>
    </row>
    <row r="33" spans="1:10" x14ac:dyDescent="0.3">
      <c r="A33" s="11">
        <v>42627</v>
      </c>
      <c r="B33" s="12" t="s">
        <v>9</v>
      </c>
      <c r="C33" s="8">
        <v>284</v>
      </c>
      <c r="D33" s="7" t="s">
        <v>15</v>
      </c>
      <c r="E33" s="8"/>
      <c r="F33" s="8"/>
      <c r="G33" s="8"/>
      <c r="H33" s="8">
        <v>75000000</v>
      </c>
      <c r="I33" s="9">
        <f>IF(EXACT(D33, "대출이자"),SUM(I32-E33),IF(EXACT(B33,"입금"),SUM(I32+C33),IF(EXACT(B33,"출금"),SUM(I32-C33))))</f>
        <v>4836341</v>
      </c>
    </row>
    <row r="34" spans="1:10" x14ac:dyDescent="0.3">
      <c r="A34" s="11">
        <v>42637</v>
      </c>
      <c r="B34" s="12" t="s">
        <v>9</v>
      </c>
      <c r="C34" s="8">
        <v>700000</v>
      </c>
      <c r="D34" s="7" t="s">
        <v>13</v>
      </c>
      <c r="E34" s="8"/>
      <c r="F34" s="8"/>
      <c r="G34" s="8"/>
      <c r="H34" s="8">
        <v>75000000</v>
      </c>
      <c r="I34" s="9">
        <f>IF(EXACT(D34, "대출이자"),SUM(I33-E34),IF(EXACT(B34,"입금"),SUM(I33+C34),IF(EXACT(B34,"출금"),SUM(I33-C34))))</f>
        <v>5536341</v>
      </c>
    </row>
    <row r="35" spans="1:10" x14ac:dyDescent="0.3">
      <c r="A35" s="11">
        <v>42638</v>
      </c>
      <c r="B35" s="12" t="s">
        <v>9</v>
      </c>
      <c r="C35" s="8">
        <v>700000</v>
      </c>
      <c r="D35" s="7" t="s">
        <v>13</v>
      </c>
      <c r="E35" s="8"/>
      <c r="F35" s="8"/>
      <c r="G35" s="8"/>
      <c r="H35" s="8">
        <v>75000000</v>
      </c>
      <c r="I35" s="9">
        <f>IF(EXACT(D35, "대출이자"),SUM(I34-E35),IF(EXACT(B35,"입금"),SUM(I34+C35),IF(EXACT(B35,"출금"),SUM(I34-C35))))</f>
        <v>6236341</v>
      </c>
    </row>
    <row r="36" spans="1:10" x14ac:dyDescent="0.3">
      <c r="A36" s="11">
        <v>42647</v>
      </c>
      <c r="B36" s="12" t="s">
        <v>9</v>
      </c>
      <c r="C36" s="8">
        <v>700000</v>
      </c>
      <c r="D36" s="7" t="s">
        <v>13</v>
      </c>
      <c r="E36" s="8"/>
      <c r="F36" s="8"/>
      <c r="G36" s="8"/>
      <c r="H36" s="8">
        <v>75000000</v>
      </c>
      <c r="I36" s="9">
        <f>IF(EXACT(D36, "대출이자"),SUM(I35-E36),IF(EXACT(B36,"입금"),SUM(I35+C36),IF(EXACT(B36,"출금"),SUM(I35-C36))))</f>
        <v>6936341</v>
      </c>
    </row>
    <row r="37" spans="1:10" x14ac:dyDescent="0.3">
      <c r="A37" s="11">
        <v>42653</v>
      </c>
      <c r="B37" s="12" t="s">
        <v>11</v>
      </c>
      <c r="C37" s="8">
        <v>0</v>
      </c>
      <c r="D37" s="7" t="s">
        <v>16</v>
      </c>
      <c r="E37" s="8">
        <v>131250</v>
      </c>
      <c r="F37" s="8"/>
      <c r="G37" s="8">
        <f>E37+F37</f>
        <v>131250</v>
      </c>
      <c r="H37" s="8">
        <v>75000000</v>
      </c>
      <c r="I37" s="9">
        <f>IF(EXACT(D37, "대출"),SUM(I36-E37),IF(EXACT(B37,"입금"),SUM(I36+C37),IF(EXACT(B37,"출금"),SUM(I36-C37))))</f>
        <v>6805091</v>
      </c>
    </row>
    <row r="38" spans="1:10" x14ac:dyDescent="0.3">
      <c r="A38" s="11">
        <v>42658</v>
      </c>
      <c r="B38" s="12" t="s">
        <v>9</v>
      </c>
      <c r="C38" s="8">
        <v>438</v>
      </c>
      <c r="D38" s="7" t="s">
        <v>15</v>
      </c>
      <c r="E38" s="8"/>
      <c r="F38" s="8"/>
      <c r="G38" s="8"/>
      <c r="H38" s="8">
        <v>75000000</v>
      </c>
      <c r="I38" s="9">
        <f>IF(EXACT(D38, "대출이자"),SUM(I37-E38),IF(EXACT(B38,"입금"),SUM(I37+C38),IF(EXACT(B38,"출금"),SUM(I37-C38))))</f>
        <v>6805529</v>
      </c>
    </row>
    <row r="39" spans="1:10" x14ac:dyDescent="0.3">
      <c r="A39" s="11">
        <v>42664</v>
      </c>
      <c r="B39" s="12" t="s">
        <v>9</v>
      </c>
      <c r="C39" s="8">
        <v>700000</v>
      </c>
      <c r="D39" s="7" t="s">
        <v>13</v>
      </c>
      <c r="E39" s="8"/>
      <c r="F39" s="8"/>
      <c r="G39" s="8"/>
      <c r="H39" s="8">
        <v>75000000</v>
      </c>
      <c r="I39" s="9">
        <f>IF(EXACT(D39, "대출이자"),SUM(I38-E39),IF(EXACT(B39,"입금"),SUM(I38+C39),IF(EXACT(B39,"출금"),SUM(I38-C39))))</f>
        <v>7505529</v>
      </c>
    </row>
    <row r="40" spans="1:10" x14ac:dyDescent="0.3">
      <c r="A40" s="11">
        <v>42684</v>
      </c>
      <c r="B40" s="12" t="s">
        <v>11</v>
      </c>
      <c r="C40" s="8">
        <v>0</v>
      </c>
      <c r="D40" s="7" t="s">
        <v>16</v>
      </c>
      <c r="E40" s="8">
        <v>131250</v>
      </c>
      <c r="F40" s="8"/>
      <c r="G40" s="8">
        <f>E40+F40</f>
        <v>131250</v>
      </c>
      <c r="H40" s="8">
        <v>75000000</v>
      </c>
      <c r="I40" s="9">
        <f>IF(EXACT(D40, "대출"),SUM(I39-E40),IF(EXACT(B40,"입금"),SUM(I39+C40),IF(EXACT(B40,"출금"),SUM(I39-C40))))</f>
        <v>7374279</v>
      </c>
    </row>
    <row r="41" spans="1:10" x14ac:dyDescent="0.3">
      <c r="A41" s="11">
        <v>42693</v>
      </c>
      <c r="B41" s="12" t="s">
        <v>9</v>
      </c>
      <c r="C41" s="8">
        <v>614</v>
      </c>
      <c r="D41" s="7" t="s">
        <v>15</v>
      </c>
      <c r="E41" s="8"/>
      <c r="F41" s="8"/>
      <c r="G41" s="8"/>
      <c r="H41" s="8">
        <v>75000000</v>
      </c>
      <c r="I41" s="9">
        <f>IF(EXACT(D41, "대출이자"),SUM(I40-E41),IF(EXACT(B41,"입금"),SUM(I40+C41),IF(EXACT(B40,"출금"),SUM(I40-C41))))</f>
        <v>7374893</v>
      </c>
    </row>
    <row r="42" spans="1:10" x14ac:dyDescent="0.3">
      <c r="A42" s="11">
        <v>42698</v>
      </c>
      <c r="B42" s="12" t="s">
        <v>9</v>
      </c>
      <c r="C42" s="8">
        <v>700000</v>
      </c>
      <c r="D42" s="7" t="s">
        <v>13</v>
      </c>
      <c r="E42" s="8"/>
      <c r="F42" s="8"/>
      <c r="G42" s="8"/>
      <c r="H42" s="8">
        <v>75000000</v>
      </c>
      <c r="I42" s="9">
        <f>IF(EXACT(D42, "대출이자"),SUM(I41-E42),IF(EXACT(B42,"입금"),SUM(I41+C42),IF(EXACT(B41,"출금"),SUM(I41-C42))))</f>
        <v>8074893</v>
      </c>
    </row>
    <row r="43" spans="1:10" x14ac:dyDescent="0.3">
      <c r="A43" s="11">
        <v>42716</v>
      </c>
      <c r="B43" s="12" t="s">
        <v>11</v>
      </c>
      <c r="C43" s="8">
        <v>0</v>
      </c>
      <c r="D43" s="7" t="s">
        <v>16</v>
      </c>
      <c r="E43" s="8">
        <v>131250</v>
      </c>
      <c r="F43" s="8">
        <v>215601</v>
      </c>
      <c r="G43" s="8">
        <f>E43+F43</f>
        <v>346851</v>
      </c>
      <c r="H43" s="8">
        <f t="shared" ref="H43:H74" si="0">SUM(H42-F43)</f>
        <v>74784399</v>
      </c>
      <c r="I43" s="9">
        <f>IF(EXACT(D43, "대출"),SUM(I42-G43),IF(EXACT(B43,"입금"),SUM(I42+C43),IF(EXACT(B43,"출금"),SUM(I42-C43))))</f>
        <v>7728042</v>
      </c>
      <c r="J43" s="13"/>
    </row>
    <row r="44" spans="1:10" x14ac:dyDescent="0.3">
      <c r="A44" s="11">
        <v>42721</v>
      </c>
      <c r="B44" s="12" t="s">
        <v>9</v>
      </c>
      <c r="C44" s="8">
        <v>525</v>
      </c>
      <c r="D44" s="7" t="s">
        <v>15</v>
      </c>
      <c r="E44" s="8"/>
      <c r="F44" s="8"/>
      <c r="G44" s="8"/>
      <c r="H44" s="8">
        <f t="shared" si="0"/>
        <v>74784399</v>
      </c>
      <c r="I44" s="9">
        <f>IF(EXACT(D44, "대출이자"),SUM(I43-G44),IF(EXACT(B44,"입금"),SUM(I43+C44),IF(EXACT(B44,"출금"),SUM(I43-C44))))</f>
        <v>7728567</v>
      </c>
    </row>
    <row r="45" spans="1:10" x14ac:dyDescent="0.3">
      <c r="A45" s="11">
        <v>42745</v>
      </c>
      <c r="B45" s="12" t="s">
        <v>11</v>
      </c>
      <c r="C45" s="8">
        <v>0</v>
      </c>
      <c r="D45" s="7" t="s">
        <v>16</v>
      </c>
      <c r="E45" s="8">
        <v>130870</v>
      </c>
      <c r="F45" s="8">
        <v>215517</v>
      </c>
      <c r="G45" s="8">
        <f>E45+F45</f>
        <v>346387</v>
      </c>
      <c r="H45" s="8">
        <f t="shared" si="0"/>
        <v>74568882</v>
      </c>
      <c r="I45" s="9">
        <f>IF(EXACT(D45, "대출"),SUM(I44-G45),IF(EXACT(B45,"입금"),SUM(I44+C45),IF(EXACT(B45,"출금"),SUM(I44-C45))))</f>
        <v>7382180</v>
      </c>
    </row>
    <row r="46" spans="1:10" x14ac:dyDescent="0.3">
      <c r="A46" s="11">
        <v>42756</v>
      </c>
      <c r="B46" s="12" t="s">
        <v>9</v>
      </c>
      <c r="C46" s="8">
        <v>620</v>
      </c>
      <c r="D46" s="7" t="s">
        <v>15</v>
      </c>
      <c r="E46" s="8"/>
      <c r="F46" s="8"/>
      <c r="G46" s="8"/>
      <c r="H46" s="8">
        <f t="shared" si="0"/>
        <v>74568882</v>
      </c>
      <c r="I46" s="9">
        <f>IF(EXACT(D46, "대출이자"),SUM(I45-G46),IF(EXACT(B46,"입금"),SUM(I45+C46),IF(EXACT(B46,"출금"),SUM(I45-C46))))</f>
        <v>7382800</v>
      </c>
    </row>
    <row r="47" spans="1:10" x14ac:dyDescent="0.3">
      <c r="A47" s="11">
        <v>42776</v>
      </c>
      <c r="B47" s="12" t="s">
        <v>11</v>
      </c>
      <c r="C47" s="8">
        <v>0</v>
      </c>
      <c r="D47" s="7" t="s">
        <v>16</v>
      </c>
      <c r="E47" s="8">
        <v>130490</v>
      </c>
      <c r="F47" s="8">
        <v>215517</v>
      </c>
      <c r="G47" s="8">
        <f>E47+F47</f>
        <v>346007</v>
      </c>
      <c r="H47" s="8">
        <f t="shared" si="0"/>
        <v>74353365</v>
      </c>
      <c r="I47" s="9">
        <f>IF(EXACT(D47, "대출"),SUM(I46-G47),IF(EXACT(B47,"입금"),SUM(I46+C47),IF(EXACT(B47,"출금"),SUM(I46-C47))))</f>
        <v>7036793</v>
      </c>
    </row>
    <row r="48" spans="1:10" x14ac:dyDescent="0.3">
      <c r="A48" s="11">
        <v>42784</v>
      </c>
      <c r="B48" s="12" t="s">
        <v>9</v>
      </c>
      <c r="C48" s="8">
        <v>488</v>
      </c>
      <c r="D48" s="7" t="s">
        <v>15</v>
      </c>
      <c r="E48" s="8"/>
      <c r="F48" s="8"/>
      <c r="G48" s="8"/>
      <c r="H48" s="8">
        <f t="shared" si="0"/>
        <v>74353365</v>
      </c>
      <c r="I48" s="9">
        <f>IF(EXACT(D48, "대출이자"),SUM(I47-E48),IF(EXACT(B48,"입금"),SUM(I47+C48),IF(EXACT(B48,"출금"),SUM(I47-G48))))</f>
        <v>7037281</v>
      </c>
    </row>
    <row r="49" spans="1:11" x14ac:dyDescent="0.3">
      <c r="A49" s="11">
        <v>42804</v>
      </c>
      <c r="B49" s="12" t="s">
        <v>11</v>
      </c>
      <c r="C49" s="8">
        <v>0</v>
      </c>
      <c r="D49" s="7" t="s">
        <v>16</v>
      </c>
      <c r="E49" s="8">
        <v>130110</v>
      </c>
      <c r="F49" s="8">
        <v>215517</v>
      </c>
      <c r="G49" s="8">
        <f>E49+F49</f>
        <v>345627</v>
      </c>
      <c r="H49" s="8">
        <f t="shared" si="0"/>
        <v>74137848</v>
      </c>
      <c r="I49" s="9">
        <f>IF(EXACT(D49, "대출"),SUM(I48-G49),IF(EXACT(B48,"입금"),SUM(I47+C48),IF(EXACT(B48,"출금"),SUM(I48-C49))))</f>
        <v>6691654</v>
      </c>
    </row>
    <row r="50" spans="1:11" x14ac:dyDescent="0.3">
      <c r="A50" s="11">
        <v>42807</v>
      </c>
      <c r="B50" s="12" t="s">
        <v>9</v>
      </c>
      <c r="C50" s="8">
        <v>700000</v>
      </c>
      <c r="D50" s="7" t="s">
        <v>13</v>
      </c>
      <c r="E50" s="8"/>
      <c r="F50" s="8"/>
      <c r="G50" s="8"/>
      <c r="H50" s="8">
        <f t="shared" si="0"/>
        <v>74137848</v>
      </c>
      <c r="I50" s="9">
        <f>IF(EXACT(D50, "대출이자"),SUM(I49-G50),IF(EXACT(B50,"입금"),SUM(I49+C50),IF(EXACT(B49,"출금"),SUM(I49-C50))))</f>
        <v>7391654</v>
      </c>
    </row>
    <row r="51" spans="1:11" x14ac:dyDescent="0.3">
      <c r="A51" s="11">
        <v>42812</v>
      </c>
      <c r="B51" s="12" t="s">
        <v>9</v>
      </c>
      <c r="C51" s="8">
        <v>471</v>
      </c>
      <c r="D51" s="7" t="s">
        <v>15</v>
      </c>
      <c r="E51" s="8"/>
      <c r="F51" s="8"/>
      <c r="G51" s="8"/>
      <c r="H51" s="8">
        <f t="shared" si="0"/>
        <v>74137848</v>
      </c>
      <c r="I51" s="9">
        <f>IF(EXACT(D51, "대출이자"),SUM(I50-G51),IF(EXACT(B51,"입금"),SUM(I50+C51),IF(EXACT(B50,"출금"),SUM(I50-C51))))</f>
        <v>7392125</v>
      </c>
    </row>
    <row r="52" spans="1:11" x14ac:dyDescent="0.3">
      <c r="A52" s="11">
        <v>42814</v>
      </c>
      <c r="B52" s="12" t="s">
        <v>9</v>
      </c>
      <c r="C52" s="8">
        <v>700000</v>
      </c>
      <c r="D52" s="7" t="s">
        <v>13</v>
      </c>
      <c r="E52" s="8"/>
      <c r="F52" s="8"/>
      <c r="G52" s="8"/>
      <c r="H52" s="8">
        <f t="shared" si="0"/>
        <v>74137848</v>
      </c>
      <c r="I52" s="9">
        <f>IF(EXACT(D52, "대출이자"),SUM(I51-G52),IF(EXACT(B52,"입금"),SUM(I51+C52),IF(EXACT(B51,"출금"),SUM(I51-C52))))</f>
        <v>8092125</v>
      </c>
    </row>
    <row r="53" spans="1:11" x14ac:dyDescent="0.3">
      <c r="A53" s="11">
        <v>42835</v>
      </c>
      <c r="B53" s="12" t="s">
        <v>11</v>
      </c>
      <c r="C53" s="8">
        <v>0</v>
      </c>
      <c r="D53" s="7" t="s">
        <v>16</v>
      </c>
      <c r="E53" s="8">
        <v>129740</v>
      </c>
      <c r="F53" s="8">
        <v>215517</v>
      </c>
      <c r="G53" s="8">
        <f>E53+F53</f>
        <v>345257</v>
      </c>
      <c r="H53" s="8">
        <f t="shared" si="0"/>
        <v>73922331</v>
      </c>
      <c r="I53" s="9">
        <f>IF(EXACT(D53, "대출"),SUM(I52-G53),IF(EXACT(B53,"입금"),SUM(I52+C53),IF(EXACT(B52,"출금"),SUM(I52-C53))))</f>
        <v>7746868</v>
      </c>
    </row>
    <row r="54" spans="1:11" x14ac:dyDescent="0.3">
      <c r="A54" s="11">
        <v>42840</v>
      </c>
      <c r="B54" s="12" t="s">
        <v>9</v>
      </c>
      <c r="C54" s="8">
        <v>532</v>
      </c>
      <c r="D54" s="7" t="s">
        <v>15</v>
      </c>
      <c r="E54" s="8"/>
      <c r="F54" s="8"/>
      <c r="G54" s="8"/>
      <c r="H54" s="8">
        <f t="shared" si="0"/>
        <v>73922331</v>
      </c>
      <c r="I54" s="9">
        <f>IF(EXACT(D54, "대출이자"),SUM(I53-G54),IF(EXACT(B54,"입금"),SUM(I53+C54),IF(EXACT(B53,"출금"),SUM(I53-C54))))</f>
        <v>7747400</v>
      </c>
    </row>
    <row r="55" spans="1:11" x14ac:dyDescent="0.3">
      <c r="A55" s="11">
        <v>42865</v>
      </c>
      <c r="B55" s="12" t="s">
        <v>11</v>
      </c>
      <c r="C55" s="8">
        <v>0</v>
      </c>
      <c r="D55" s="7" t="s">
        <v>16</v>
      </c>
      <c r="E55" s="8">
        <v>129360</v>
      </c>
      <c r="F55" s="8">
        <v>215517</v>
      </c>
      <c r="G55" s="8">
        <f>E55+F55</f>
        <v>344877</v>
      </c>
      <c r="H55" s="8">
        <f t="shared" si="0"/>
        <v>73706814</v>
      </c>
      <c r="I55" s="9">
        <f>IF(EXACT(D55, "대출"),SUM(I54-G55),IF(EXACT(B55,"입금"),SUM(I54+C55),IF(EXACT(B54,"출금"),SUM(I54-C55))))</f>
        <v>7402523</v>
      </c>
    </row>
    <row r="56" spans="1:11" x14ac:dyDescent="0.3">
      <c r="A56" s="11">
        <v>42875</v>
      </c>
      <c r="B56" s="12" t="s">
        <v>9</v>
      </c>
      <c r="C56" s="8">
        <v>623</v>
      </c>
      <c r="D56" s="7" t="s">
        <v>15</v>
      </c>
      <c r="E56" s="8"/>
      <c r="F56" s="8"/>
      <c r="G56" s="8"/>
      <c r="H56" s="8">
        <f t="shared" si="0"/>
        <v>73706814</v>
      </c>
      <c r="I56" s="9">
        <f>IF(EXACT(D56, "대출"),SUM(I55-G56),IF(EXACT(B56,"입금"),SUM(I55+C56),IF(EXACT(B55,"출금"),SUM(I55-C56))))</f>
        <v>7403146</v>
      </c>
    </row>
    <row r="57" spans="1:11" x14ac:dyDescent="0.3">
      <c r="A57" s="11">
        <v>42898</v>
      </c>
      <c r="B57" s="12" t="s">
        <v>11</v>
      </c>
      <c r="C57" s="8">
        <v>0</v>
      </c>
      <c r="D57" s="7" t="s">
        <v>16</v>
      </c>
      <c r="E57" s="8">
        <v>128980</v>
      </c>
      <c r="F57" s="8">
        <v>215517</v>
      </c>
      <c r="G57" s="8">
        <f>E57+F57</f>
        <v>344497</v>
      </c>
      <c r="H57" s="8">
        <f t="shared" si="0"/>
        <v>73491297</v>
      </c>
      <c r="I57" s="9">
        <f>IF(EXACT(D57, "대출"),SUM(I56-G57),IF(EXACT(B57,"입금"),SUM(I56+C57),IF(EXACT(B56,"출금"),SUM(I56-C57))))</f>
        <v>7058649</v>
      </c>
      <c r="K57" s="10"/>
    </row>
    <row r="58" spans="1:11" x14ac:dyDescent="0.3">
      <c r="A58" s="11">
        <v>42903</v>
      </c>
      <c r="B58" s="12" t="s">
        <v>9</v>
      </c>
      <c r="C58" s="8">
        <v>493</v>
      </c>
      <c r="D58" s="7" t="s">
        <v>15</v>
      </c>
      <c r="E58" s="8"/>
      <c r="F58" s="8"/>
      <c r="G58" s="8"/>
      <c r="H58" s="8">
        <f t="shared" si="0"/>
        <v>73491297</v>
      </c>
      <c r="I58" s="9">
        <f>IF(EXACT(D58, "대출"),SUM(I57-G58),IF(EXACT(B58,"입금"),SUM(I57+C58),IF(EXACT(B57,"출금"),SUM(I57-C58))))</f>
        <v>7059142</v>
      </c>
    </row>
    <row r="59" spans="1:11" x14ac:dyDescent="0.3">
      <c r="A59" s="11">
        <v>42926</v>
      </c>
      <c r="B59" s="12" t="s">
        <v>11</v>
      </c>
      <c r="C59" s="8"/>
      <c r="D59" s="7" t="s">
        <v>16</v>
      </c>
      <c r="E59" s="8">
        <v>128600</v>
      </c>
      <c r="F59" s="8">
        <v>215517</v>
      </c>
      <c r="G59" s="8">
        <f>E59+F59</f>
        <v>344117</v>
      </c>
      <c r="H59" s="8">
        <f t="shared" si="0"/>
        <v>73275780</v>
      </c>
      <c r="I59" s="9">
        <f>IF(EXACT(D59, "대출"),SUM(I58-G59),IF(EXACT(B58,"입금"),SUM(I57+C58),IF(EXACT(B58,"출금"),SUM(I58-C59))))</f>
        <v>6715025</v>
      </c>
    </row>
    <row r="60" spans="1:11" x14ac:dyDescent="0.3">
      <c r="A60" s="11">
        <v>42931</v>
      </c>
      <c r="B60" s="12" t="s">
        <v>9</v>
      </c>
      <c r="C60" s="8">
        <v>466</v>
      </c>
      <c r="D60" s="7" t="s">
        <v>15</v>
      </c>
      <c r="E60" s="8"/>
      <c r="F60" s="8"/>
      <c r="G60" s="8"/>
      <c r="H60" s="8">
        <f t="shared" si="0"/>
        <v>73275780</v>
      </c>
      <c r="I60" s="9">
        <f t="shared" ref="I60:I91" si="1">IF(EXACT(D60, "대출"),SUM(I59-G60),IF(EXACT(B60,"입금"),SUM(I59+C60),IF(EXACT(B59,"출금"),SUM(I59-C60))))</f>
        <v>6715491</v>
      </c>
    </row>
    <row r="61" spans="1:11" x14ac:dyDescent="0.3">
      <c r="A61" s="11">
        <v>42957</v>
      </c>
      <c r="B61" s="12" t="s">
        <v>11</v>
      </c>
      <c r="C61" s="8"/>
      <c r="D61" s="7" t="s">
        <v>16</v>
      </c>
      <c r="E61" s="8">
        <v>128230</v>
      </c>
      <c r="F61" s="8">
        <v>215517</v>
      </c>
      <c r="G61" s="8">
        <f>E61+F61</f>
        <v>343747</v>
      </c>
      <c r="H61" s="8">
        <f t="shared" si="0"/>
        <v>73060263</v>
      </c>
      <c r="I61" s="9">
        <f t="shared" si="1"/>
        <v>6371744</v>
      </c>
    </row>
    <row r="62" spans="1:11" x14ac:dyDescent="0.3">
      <c r="A62" s="11">
        <v>42966</v>
      </c>
      <c r="B62" s="12" t="s">
        <v>9</v>
      </c>
      <c r="C62" s="8">
        <v>555</v>
      </c>
      <c r="D62" s="7" t="s">
        <v>15</v>
      </c>
      <c r="E62" s="8"/>
      <c r="F62" s="8"/>
      <c r="G62" s="8"/>
      <c r="H62" s="8">
        <f t="shared" si="0"/>
        <v>73060263</v>
      </c>
      <c r="I62" s="9">
        <f t="shared" si="1"/>
        <v>6372299</v>
      </c>
    </row>
    <row r="63" spans="1:11" x14ac:dyDescent="0.3">
      <c r="A63" s="11">
        <v>42989</v>
      </c>
      <c r="B63" s="12" t="s">
        <v>11</v>
      </c>
      <c r="C63" s="8"/>
      <c r="D63" s="7" t="s">
        <v>16</v>
      </c>
      <c r="E63" s="8">
        <v>127850</v>
      </c>
      <c r="F63" s="8">
        <v>215517</v>
      </c>
      <c r="G63" s="8">
        <f>E63+F63</f>
        <v>343367</v>
      </c>
      <c r="H63" s="8">
        <f t="shared" si="0"/>
        <v>72844746</v>
      </c>
      <c r="I63" s="9">
        <f t="shared" si="1"/>
        <v>6028932</v>
      </c>
    </row>
    <row r="64" spans="1:11" x14ac:dyDescent="0.3">
      <c r="A64" s="11">
        <v>42994</v>
      </c>
      <c r="B64" s="12" t="s">
        <v>9</v>
      </c>
      <c r="C64" s="8">
        <v>424</v>
      </c>
      <c r="D64" s="7" t="s">
        <v>15</v>
      </c>
      <c r="E64" s="8"/>
      <c r="F64" s="8"/>
      <c r="G64" s="8"/>
      <c r="H64" s="8">
        <f t="shared" si="0"/>
        <v>72844746</v>
      </c>
      <c r="I64" s="9">
        <f t="shared" si="1"/>
        <v>6029356</v>
      </c>
    </row>
    <row r="65" spans="1:9" x14ac:dyDescent="0.3">
      <c r="A65" s="11">
        <v>43018</v>
      </c>
      <c r="B65" s="12" t="s">
        <v>11</v>
      </c>
      <c r="C65" s="8">
        <v>0</v>
      </c>
      <c r="D65" s="7" t="s">
        <v>16</v>
      </c>
      <c r="E65" s="8">
        <v>127470</v>
      </c>
      <c r="F65" s="8">
        <v>215517</v>
      </c>
      <c r="G65" s="8">
        <f>E65+F65</f>
        <v>342987</v>
      </c>
      <c r="H65" s="8">
        <f t="shared" si="0"/>
        <v>72629229</v>
      </c>
      <c r="I65" s="9">
        <f t="shared" si="1"/>
        <v>5686369</v>
      </c>
    </row>
    <row r="66" spans="1:9" x14ac:dyDescent="0.3">
      <c r="A66" s="11">
        <v>43029</v>
      </c>
      <c r="B66" s="12" t="s">
        <v>9</v>
      </c>
      <c r="C66" s="8">
        <v>497</v>
      </c>
      <c r="D66" s="7" t="s">
        <v>15</v>
      </c>
      <c r="E66" s="8"/>
      <c r="F66" s="8"/>
      <c r="G66" s="8"/>
      <c r="H66" s="8">
        <f t="shared" si="0"/>
        <v>72629229</v>
      </c>
      <c r="I66" s="9">
        <f t="shared" si="1"/>
        <v>5686866</v>
      </c>
    </row>
    <row r="67" spans="1:9" x14ac:dyDescent="0.3">
      <c r="A67" s="11">
        <v>43049</v>
      </c>
      <c r="B67" s="12" t="s">
        <v>11</v>
      </c>
      <c r="C67" s="8">
        <v>0</v>
      </c>
      <c r="D67" s="7" t="s">
        <v>16</v>
      </c>
      <c r="E67" s="8">
        <v>127100</v>
      </c>
      <c r="F67" s="8">
        <v>215517</v>
      </c>
      <c r="G67" s="8">
        <f>E67+F67</f>
        <v>342617</v>
      </c>
      <c r="H67" s="8">
        <f t="shared" si="0"/>
        <v>72413712</v>
      </c>
      <c r="I67" s="9">
        <f t="shared" si="1"/>
        <v>5344249</v>
      </c>
    </row>
    <row r="68" spans="1:9" x14ac:dyDescent="0.3">
      <c r="A68" s="11">
        <v>43057</v>
      </c>
      <c r="B68" s="12" t="s">
        <v>9</v>
      </c>
      <c r="C68" s="8">
        <v>378</v>
      </c>
      <c r="D68" s="7" t="s">
        <v>15</v>
      </c>
      <c r="E68" s="8"/>
      <c r="F68" s="8"/>
      <c r="G68" s="8"/>
      <c r="H68" s="8">
        <f t="shared" si="0"/>
        <v>72413712</v>
      </c>
      <c r="I68" s="9">
        <f t="shared" si="1"/>
        <v>5344627</v>
      </c>
    </row>
    <row r="69" spans="1:9" x14ac:dyDescent="0.3">
      <c r="A69" s="11">
        <v>43080</v>
      </c>
      <c r="B69" s="12" t="s">
        <v>11</v>
      </c>
      <c r="C69" s="8">
        <v>0</v>
      </c>
      <c r="D69" s="7" t="s">
        <v>16</v>
      </c>
      <c r="E69" s="8">
        <v>126720</v>
      </c>
      <c r="F69" s="8">
        <v>215517</v>
      </c>
      <c r="G69" s="8">
        <f>E69+F69</f>
        <v>342237</v>
      </c>
      <c r="H69" s="8">
        <f t="shared" si="0"/>
        <v>72198195</v>
      </c>
      <c r="I69" s="9">
        <f t="shared" si="1"/>
        <v>5002390</v>
      </c>
    </row>
    <row r="70" spans="1:9" x14ac:dyDescent="0.3">
      <c r="A70" s="11">
        <v>43085</v>
      </c>
      <c r="B70" s="12" t="s">
        <v>9</v>
      </c>
      <c r="C70" s="8">
        <v>355</v>
      </c>
      <c r="D70" s="7" t="s">
        <v>15</v>
      </c>
      <c r="E70" s="8"/>
      <c r="F70" s="8"/>
      <c r="G70" s="8"/>
      <c r="H70" s="8">
        <f t="shared" si="0"/>
        <v>72198195</v>
      </c>
      <c r="I70" s="9">
        <f t="shared" si="1"/>
        <v>5002745</v>
      </c>
    </row>
    <row r="71" spans="1:9" x14ac:dyDescent="0.3">
      <c r="A71" s="11">
        <v>43110</v>
      </c>
      <c r="B71" s="12" t="s">
        <v>11</v>
      </c>
      <c r="C71" s="8">
        <v>0</v>
      </c>
      <c r="D71" s="7" t="s">
        <v>16</v>
      </c>
      <c r="E71" s="8">
        <v>126340</v>
      </c>
      <c r="F71" s="8">
        <v>215517</v>
      </c>
      <c r="G71" s="8">
        <f>E71+F71</f>
        <v>341857</v>
      </c>
      <c r="H71" s="8">
        <f t="shared" si="0"/>
        <v>71982678</v>
      </c>
      <c r="I71" s="9">
        <f t="shared" si="1"/>
        <v>4660888</v>
      </c>
    </row>
    <row r="72" spans="1:9" x14ac:dyDescent="0.3">
      <c r="A72" s="11">
        <v>43120</v>
      </c>
      <c r="B72" s="12" t="s">
        <v>9</v>
      </c>
      <c r="C72" s="8">
        <v>410</v>
      </c>
      <c r="D72" s="7" t="s">
        <v>15</v>
      </c>
      <c r="E72" s="8"/>
      <c r="F72" s="8"/>
      <c r="G72" s="8"/>
      <c r="H72" s="8">
        <f t="shared" si="0"/>
        <v>71982678</v>
      </c>
      <c r="I72" s="9">
        <f t="shared" si="1"/>
        <v>4661298</v>
      </c>
    </row>
    <row r="73" spans="1:9" x14ac:dyDescent="0.3">
      <c r="A73" s="11">
        <v>43143</v>
      </c>
      <c r="B73" s="12" t="s">
        <v>11</v>
      </c>
      <c r="C73" s="8">
        <v>0</v>
      </c>
      <c r="D73" s="7" t="s">
        <v>16</v>
      </c>
      <c r="E73" s="8">
        <v>125960</v>
      </c>
      <c r="F73" s="8">
        <v>215517</v>
      </c>
      <c r="G73" s="8">
        <f>E73+F73</f>
        <v>341477</v>
      </c>
      <c r="H73" s="8">
        <f t="shared" si="0"/>
        <v>71767161</v>
      </c>
      <c r="I73" s="9">
        <f t="shared" si="1"/>
        <v>4319821</v>
      </c>
    </row>
    <row r="74" spans="1:9" x14ac:dyDescent="0.3">
      <c r="A74" s="11">
        <v>43146</v>
      </c>
      <c r="B74" s="12" t="s">
        <v>9</v>
      </c>
      <c r="C74" s="8">
        <v>289</v>
      </c>
      <c r="D74" s="7" t="s">
        <v>15</v>
      </c>
      <c r="E74" s="8"/>
      <c r="F74" s="8"/>
      <c r="G74" s="8"/>
      <c r="H74" s="8">
        <f t="shared" si="0"/>
        <v>71767161</v>
      </c>
      <c r="I74" s="9">
        <f t="shared" si="1"/>
        <v>4320110</v>
      </c>
    </row>
    <row r="75" spans="1:9" x14ac:dyDescent="0.3">
      <c r="A75" s="11">
        <v>43171</v>
      </c>
      <c r="B75" s="12" t="s">
        <v>11</v>
      </c>
      <c r="C75" s="8">
        <v>0</v>
      </c>
      <c r="D75" s="7" t="s">
        <v>16</v>
      </c>
      <c r="E75" s="8">
        <v>125590</v>
      </c>
      <c r="F75" s="8">
        <v>215517</v>
      </c>
      <c r="G75" s="8">
        <f>E75+F75</f>
        <v>341107</v>
      </c>
      <c r="H75" s="8">
        <f t="shared" ref="H75:H106" si="2">SUM(H74-F75)</f>
        <v>71551644</v>
      </c>
      <c r="I75" s="9">
        <f t="shared" si="1"/>
        <v>3979003</v>
      </c>
    </row>
    <row r="76" spans="1:9" x14ac:dyDescent="0.3">
      <c r="A76" s="11">
        <v>43176</v>
      </c>
      <c r="B76" s="12" t="s">
        <v>9</v>
      </c>
      <c r="C76" s="8">
        <v>310</v>
      </c>
      <c r="D76" s="7" t="s">
        <v>15</v>
      </c>
      <c r="E76" s="8"/>
      <c r="F76" s="8"/>
      <c r="G76" s="8"/>
      <c r="H76" s="8">
        <f t="shared" si="2"/>
        <v>71551644</v>
      </c>
      <c r="I76" s="9">
        <f t="shared" si="1"/>
        <v>3979313</v>
      </c>
    </row>
    <row r="77" spans="1:9" x14ac:dyDescent="0.3">
      <c r="A77" s="11">
        <v>43200</v>
      </c>
      <c r="B77" s="12" t="s">
        <v>11</v>
      </c>
      <c r="C77" s="8">
        <v>0</v>
      </c>
      <c r="D77" s="7" t="s">
        <v>16</v>
      </c>
      <c r="E77" s="8">
        <v>125210</v>
      </c>
      <c r="F77" s="8">
        <v>215517</v>
      </c>
      <c r="G77" s="8">
        <f>E77+F77</f>
        <v>340727</v>
      </c>
      <c r="H77" s="8">
        <f t="shared" si="2"/>
        <v>71336127</v>
      </c>
      <c r="I77" s="9">
        <f t="shared" si="1"/>
        <v>3638586</v>
      </c>
    </row>
    <row r="78" spans="1:9" x14ac:dyDescent="0.3">
      <c r="A78" s="11">
        <v>43211</v>
      </c>
      <c r="B78" s="12" t="s">
        <v>9</v>
      </c>
      <c r="C78" s="8">
        <v>321</v>
      </c>
      <c r="D78" s="7" t="s">
        <v>15</v>
      </c>
      <c r="E78" s="8"/>
      <c r="F78" s="8"/>
      <c r="G78" s="8"/>
      <c r="H78" s="8">
        <f t="shared" si="2"/>
        <v>71336127</v>
      </c>
      <c r="I78" s="9">
        <f t="shared" si="1"/>
        <v>3638907</v>
      </c>
    </row>
    <row r="79" spans="1:9" x14ac:dyDescent="0.3">
      <c r="A79" s="11">
        <v>43230</v>
      </c>
      <c r="B79" s="12" t="s">
        <v>11</v>
      </c>
      <c r="C79" s="8">
        <v>0</v>
      </c>
      <c r="D79" s="7" t="s">
        <v>16</v>
      </c>
      <c r="E79" s="8">
        <v>124830</v>
      </c>
      <c r="F79" s="8">
        <v>215517</v>
      </c>
      <c r="G79" s="8">
        <f>E79+F79</f>
        <v>340347</v>
      </c>
      <c r="H79" s="8">
        <f t="shared" si="2"/>
        <v>71120610</v>
      </c>
      <c r="I79" s="9">
        <f t="shared" si="1"/>
        <v>3298560</v>
      </c>
    </row>
    <row r="80" spans="1:9" x14ac:dyDescent="0.3">
      <c r="A80" s="11">
        <v>43239</v>
      </c>
      <c r="B80" s="12" t="s">
        <v>9</v>
      </c>
      <c r="C80" s="8">
        <v>240</v>
      </c>
      <c r="D80" s="7" t="s">
        <v>15</v>
      </c>
      <c r="E80" s="8"/>
      <c r="F80" s="8"/>
      <c r="G80" s="8"/>
      <c r="H80" s="8">
        <f t="shared" si="2"/>
        <v>71120610</v>
      </c>
      <c r="I80" s="9">
        <f t="shared" si="1"/>
        <v>3298800</v>
      </c>
    </row>
    <row r="81" spans="1:9" x14ac:dyDescent="0.3">
      <c r="A81" s="11">
        <v>43262</v>
      </c>
      <c r="B81" s="12" t="s">
        <v>11</v>
      </c>
      <c r="C81" s="8">
        <v>0</v>
      </c>
      <c r="D81" s="7" t="s">
        <v>16</v>
      </c>
      <c r="E81" s="8">
        <v>124460</v>
      </c>
      <c r="F81" s="8">
        <v>215517</v>
      </c>
      <c r="G81" s="8">
        <f>E81+F81</f>
        <v>339977</v>
      </c>
      <c r="H81" s="8">
        <f t="shared" si="2"/>
        <v>70905093</v>
      </c>
      <c r="I81" s="9">
        <f t="shared" si="1"/>
        <v>2958823</v>
      </c>
    </row>
    <row r="82" spans="1:9" x14ac:dyDescent="0.3">
      <c r="A82" s="11">
        <v>43267</v>
      </c>
      <c r="B82" s="12" t="s">
        <v>9</v>
      </c>
      <c r="C82" s="8">
        <v>218</v>
      </c>
      <c r="D82" s="7" t="s">
        <v>15</v>
      </c>
      <c r="E82" s="8"/>
      <c r="F82" s="8"/>
      <c r="G82" s="8"/>
      <c r="H82" s="8">
        <f t="shared" si="2"/>
        <v>70905093</v>
      </c>
      <c r="I82" s="9">
        <f t="shared" si="1"/>
        <v>2959041</v>
      </c>
    </row>
    <row r="83" spans="1:9" x14ac:dyDescent="0.3">
      <c r="A83" s="11">
        <v>43290</v>
      </c>
      <c r="B83" s="12" t="s">
        <v>9</v>
      </c>
      <c r="C83" s="8">
        <v>339597</v>
      </c>
      <c r="D83" s="7" t="s">
        <v>17</v>
      </c>
      <c r="E83" s="8"/>
      <c r="F83" s="8"/>
      <c r="G83" s="8"/>
      <c r="H83" s="8">
        <f t="shared" si="2"/>
        <v>70905093</v>
      </c>
      <c r="I83" s="9">
        <f t="shared" si="1"/>
        <v>3298638</v>
      </c>
    </row>
    <row r="84" spans="1:9" x14ac:dyDescent="0.3">
      <c r="A84" s="11">
        <v>43291</v>
      </c>
      <c r="B84" s="12" t="s">
        <v>11</v>
      </c>
      <c r="C84" s="8">
        <v>0</v>
      </c>
      <c r="D84" s="7" t="s">
        <v>16</v>
      </c>
      <c r="E84" s="8">
        <v>124080</v>
      </c>
      <c r="F84" s="8">
        <v>215517</v>
      </c>
      <c r="G84" s="8">
        <f>E84+F84</f>
        <v>339597</v>
      </c>
      <c r="H84" s="8">
        <f t="shared" si="2"/>
        <v>70689576</v>
      </c>
      <c r="I84" s="9">
        <f t="shared" si="1"/>
        <v>2959041</v>
      </c>
    </row>
    <row r="85" spans="1:9" x14ac:dyDescent="0.3">
      <c r="A85" s="11">
        <v>43302</v>
      </c>
      <c r="B85" s="12" t="s">
        <v>9</v>
      </c>
      <c r="C85" s="8">
        <v>254</v>
      </c>
      <c r="D85" s="7" t="s">
        <v>15</v>
      </c>
      <c r="E85" s="8"/>
      <c r="F85" s="8"/>
      <c r="G85" s="8"/>
      <c r="H85" s="8">
        <f t="shared" si="2"/>
        <v>70689576</v>
      </c>
      <c r="I85" s="9">
        <f t="shared" si="1"/>
        <v>2959295</v>
      </c>
    </row>
    <row r="86" spans="1:9" x14ac:dyDescent="0.3">
      <c r="A86" s="11">
        <v>43322</v>
      </c>
      <c r="B86" s="12" t="s">
        <v>11</v>
      </c>
      <c r="C86" s="8">
        <v>0</v>
      </c>
      <c r="D86" s="7" t="s">
        <v>16</v>
      </c>
      <c r="E86" s="8">
        <v>123700</v>
      </c>
      <c r="F86" s="8">
        <v>215517</v>
      </c>
      <c r="G86" s="8">
        <f>E86+F86</f>
        <v>339217</v>
      </c>
      <c r="H86" s="8">
        <f t="shared" si="2"/>
        <v>70474059</v>
      </c>
      <c r="I86" s="9">
        <f t="shared" si="1"/>
        <v>2620078</v>
      </c>
    </row>
    <row r="87" spans="1:9" x14ac:dyDescent="0.3">
      <c r="A87" s="11">
        <v>43322</v>
      </c>
      <c r="B87" s="12" t="s">
        <v>9</v>
      </c>
      <c r="C87" s="8">
        <v>338837</v>
      </c>
      <c r="D87" s="7" t="s">
        <v>17</v>
      </c>
      <c r="E87" s="8"/>
      <c r="F87" s="8"/>
      <c r="G87" s="8"/>
      <c r="H87" s="8">
        <f t="shared" si="2"/>
        <v>70474059</v>
      </c>
      <c r="I87" s="9">
        <f t="shared" si="1"/>
        <v>2958915</v>
      </c>
    </row>
    <row r="88" spans="1:9" x14ac:dyDescent="0.3">
      <c r="A88" s="11">
        <v>43322</v>
      </c>
      <c r="B88" s="12" t="s">
        <v>9</v>
      </c>
      <c r="C88" s="8">
        <v>380</v>
      </c>
      <c r="D88" s="7" t="s">
        <v>17</v>
      </c>
      <c r="E88" s="8"/>
      <c r="F88" s="8"/>
      <c r="G88" s="8"/>
      <c r="H88" s="8">
        <f t="shared" si="2"/>
        <v>70474059</v>
      </c>
      <c r="I88" s="9">
        <f t="shared" si="1"/>
        <v>2959295</v>
      </c>
    </row>
    <row r="89" spans="1:9" x14ac:dyDescent="0.3">
      <c r="A89" s="11">
        <v>43330</v>
      </c>
      <c r="B89" s="12" t="s">
        <v>9</v>
      </c>
      <c r="C89" s="8">
        <v>197</v>
      </c>
      <c r="D89" s="7" t="s">
        <v>15</v>
      </c>
      <c r="E89" s="8"/>
      <c r="F89" s="8"/>
      <c r="G89" s="8"/>
      <c r="H89" s="8">
        <f t="shared" si="2"/>
        <v>70474059</v>
      </c>
      <c r="I89" s="9">
        <f t="shared" si="1"/>
        <v>2959492</v>
      </c>
    </row>
    <row r="90" spans="1:9" x14ac:dyDescent="0.3">
      <c r="A90" s="11">
        <v>43347</v>
      </c>
      <c r="B90" s="12" t="s">
        <v>9</v>
      </c>
      <c r="C90" s="8">
        <v>338837</v>
      </c>
      <c r="D90" s="7" t="s">
        <v>17</v>
      </c>
      <c r="E90" s="8"/>
      <c r="F90" s="8"/>
      <c r="G90" s="8"/>
      <c r="H90" s="8">
        <f t="shared" si="2"/>
        <v>70474059</v>
      </c>
      <c r="I90" s="9">
        <f t="shared" si="1"/>
        <v>3298329</v>
      </c>
    </row>
    <row r="91" spans="1:9" x14ac:dyDescent="0.3">
      <c r="A91" s="11">
        <v>43353</v>
      </c>
      <c r="B91" s="12" t="s">
        <v>11</v>
      </c>
      <c r="C91" s="8">
        <v>0</v>
      </c>
      <c r="D91" s="7" t="s">
        <v>16</v>
      </c>
      <c r="E91" s="8">
        <v>123320</v>
      </c>
      <c r="F91" s="8">
        <v>215517</v>
      </c>
      <c r="G91" s="8">
        <f>E91+F91</f>
        <v>338837</v>
      </c>
      <c r="H91" s="8">
        <f t="shared" si="2"/>
        <v>70258542</v>
      </c>
      <c r="I91" s="9">
        <f t="shared" si="1"/>
        <v>2959492</v>
      </c>
    </row>
    <row r="92" spans="1:9" x14ac:dyDescent="0.3">
      <c r="A92" s="11">
        <v>43358</v>
      </c>
      <c r="B92" s="12" t="s">
        <v>9</v>
      </c>
      <c r="C92" s="8">
        <v>202</v>
      </c>
      <c r="D92" s="7" t="s">
        <v>15</v>
      </c>
      <c r="E92" s="8"/>
      <c r="F92" s="8"/>
      <c r="G92" s="8"/>
      <c r="H92" s="8">
        <f t="shared" si="2"/>
        <v>70258542</v>
      </c>
      <c r="I92" s="9">
        <f t="shared" ref="I92:I120" si="3">IF(EXACT(D92, "대출"),SUM(I91-G92),IF(EXACT(B92,"입금"),SUM(I91+C92),IF(EXACT(B91,"출금"),SUM(I91-C92))))</f>
        <v>2959694</v>
      </c>
    </row>
    <row r="93" spans="1:9" x14ac:dyDescent="0.3">
      <c r="A93" s="11">
        <v>43378</v>
      </c>
      <c r="B93" s="12" t="s">
        <v>9</v>
      </c>
      <c r="C93" s="8">
        <v>338467</v>
      </c>
      <c r="D93" s="7" t="s">
        <v>17</v>
      </c>
      <c r="E93" s="8"/>
      <c r="F93" s="8"/>
      <c r="G93" s="8"/>
      <c r="H93" s="8">
        <f t="shared" si="2"/>
        <v>70258542</v>
      </c>
      <c r="I93" s="9">
        <f t="shared" si="3"/>
        <v>3298161</v>
      </c>
    </row>
    <row r="94" spans="1:9" x14ac:dyDescent="0.3">
      <c r="A94" s="11">
        <v>43383</v>
      </c>
      <c r="B94" s="12" t="s">
        <v>11</v>
      </c>
      <c r="C94" s="8">
        <v>0</v>
      </c>
      <c r="D94" s="7" t="s">
        <v>16</v>
      </c>
      <c r="E94" s="8">
        <v>122950</v>
      </c>
      <c r="F94" s="8">
        <v>215517</v>
      </c>
      <c r="G94" s="8">
        <f>E94+F94</f>
        <v>338467</v>
      </c>
      <c r="H94" s="8">
        <f t="shared" si="2"/>
        <v>70043025</v>
      </c>
      <c r="I94" s="9">
        <f t="shared" si="3"/>
        <v>2959694</v>
      </c>
    </row>
    <row r="95" spans="1:9" x14ac:dyDescent="0.3">
      <c r="A95" s="11">
        <v>43393</v>
      </c>
      <c r="B95" s="12" t="s">
        <v>9</v>
      </c>
      <c r="C95" s="8">
        <v>248</v>
      </c>
      <c r="D95" s="7" t="s">
        <v>15</v>
      </c>
      <c r="E95" s="8"/>
      <c r="F95" s="8"/>
      <c r="G95" s="8"/>
      <c r="H95" s="8">
        <f t="shared" si="2"/>
        <v>70043025</v>
      </c>
      <c r="I95" s="9">
        <f t="shared" si="3"/>
        <v>2959942</v>
      </c>
    </row>
    <row r="96" spans="1:9" x14ac:dyDescent="0.3">
      <c r="A96" s="11">
        <v>43406</v>
      </c>
      <c r="B96" s="12" t="s">
        <v>9</v>
      </c>
      <c r="C96" s="8">
        <v>338087</v>
      </c>
      <c r="D96" s="7" t="s">
        <v>17</v>
      </c>
      <c r="E96" s="8"/>
      <c r="F96" s="8"/>
      <c r="G96" s="8"/>
      <c r="H96" s="8">
        <f t="shared" si="2"/>
        <v>70043025</v>
      </c>
      <c r="I96" s="9">
        <f t="shared" si="3"/>
        <v>3298029</v>
      </c>
    </row>
    <row r="97" spans="1:9" x14ac:dyDescent="0.3">
      <c r="A97" s="11">
        <v>43416</v>
      </c>
      <c r="B97" s="12" t="s">
        <v>11</v>
      </c>
      <c r="C97" s="8">
        <v>0</v>
      </c>
      <c r="D97" s="7" t="s">
        <v>16</v>
      </c>
      <c r="E97" s="8">
        <v>122570</v>
      </c>
      <c r="F97" s="8">
        <v>215517</v>
      </c>
      <c r="G97" s="8">
        <f>E97+F97</f>
        <v>338087</v>
      </c>
      <c r="H97" s="8">
        <f t="shared" si="2"/>
        <v>69827508</v>
      </c>
      <c r="I97" s="9">
        <f t="shared" si="3"/>
        <v>2959942</v>
      </c>
    </row>
    <row r="98" spans="1:9" x14ac:dyDescent="0.3">
      <c r="A98" s="11">
        <v>43421</v>
      </c>
      <c r="B98" s="12" t="s">
        <v>9</v>
      </c>
      <c r="C98" s="8">
        <v>206</v>
      </c>
      <c r="D98" s="7" t="s">
        <v>15</v>
      </c>
      <c r="E98" s="8"/>
      <c r="F98" s="8"/>
      <c r="G98" s="8"/>
      <c r="H98" s="8">
        <f t="shared" si="2"/>
        <v>69827508</v>
      </c>
      <c r="I98" s="9">
        <f t="shared" si="3"/>
        <v>2960148</v>
      </c>
    </row>
    <row r="99" spans="1:9" x14ac:dyDescent="0.3">
      <c r="A99" s="11">
        <v>43444</v>
      </c>
      <c r="B99" s="12" t="s">
        <v>11</v>
      </c>
      <c r="C99" s="8">
        <v>0</v>
      </c>
      <c r="D99" s="7" t="s">
        <v>16</v>
      </c>
      <c r="E99" s="8">
        <v>122190</v>
      </c>
      <c r="F99" s="8">
        <v>215517</v>
      </c>
      <c r="G99" s="8">
        <f>E99+F99</f>
        <v>337707</v>
      </c>
      <c r="H99" s="8">
        <f t="shared" si="2"/>
        <v>69611991</v>
      </c>
      <c r="I99" s="9">
        <f t="shared" si="3"/>
        <v>2622441</v>
      </c>
    </row>
    <row r="100" spans="1:9" x14ac:dyDescent="0.3">
      <c r="A100" s="11">
        <v>43444</v>
      </c>
      <c r="B100" s="12" t="s">
        <v>9</v>
      </c>
      <c r="C100" s="8">
        <v>337337</v>
      </c>
      <c r="D100" s="7" t="s">
        <v>17</v>
      </c>
      <c r="E100" s="8"/>
      <c r="F100" s="8"/>
      <c r="G100" s="8"/>
      <c r="H100" s="8">
        <f t="shared" si="2"/>
        <v>69611991</v>
      </c>
      <c r="I100" s="9">
        <f t="shared" si="3"/>
        <v>2959778</v>
      </c>
    </row>
    <row r="101" spans="1:9" x14ac:dyDescent="0.3">
      <c r="A101" s="11">
        <v>43449</v>
      </c>
      <c r="B101" s="12" t="s">
        <v>9</v>
      </c>
      <c r="C101" s="8">
        <v>197</v>
      </c>
      <c r="D101" s="7" t="s">
        <v>15</v>
      </c>
      <c r="E101" s="8"/>
      <c r="F101" s="8"/>
      <c r="G101" s="8"/>
      <c r="H101" s="8">
        <f t="shared" si="2"/>
        <v>69611991</v>
      </c>
      <c r="I101" s="9">
        <f t="shared" si="3"/>
        <v>2959975</v>
      </c>
    </row>
    <row r="102" spans="1:9" x14ac:dyDescent="0.3">
      <c r="A102" s="11">
        <v>43469</v>
      </c>
      <c r="B102" s="12" t="s">
        <v>9</v>
      </c>
      <c r="C102" s="8">
        <v>337337</v>
      </c>
      <c r="D102" s="7" t="s">
        <v>17</v>
      </c>
      <c r="E102" s="8"/>
      <c r="F102" s="8"/>
      <c r="G102" s="8"/>
      <c r="H102" s="8">
        <f t="shared" si="2"/>
        <v>69611991</v>
      </c>
      <c r="I102" s="9">
        <f t="shared" si="3"/>
        <v>3297312</v>
      </c>
    </row>
    <row r="103" spans="1:9" x14ac:dyDescent="0.3">
      <c r="A103" s="11">
        <v>43475</v>
      </c>
      <c r="B103" s="12" t="s">
        <v>11</v>
      </c>
      <c r="C103" s="8">
        <v>0</v>
      </c>
      <c r="D103" s="7" t="s">
        <v>16</v>
      </c>
      <c r="E103" s="8">
        <v>121820</v>
      </c>
      <c r="F103" s="8">
        <v>215517</v>
      </c>
      <c r="G103" s="8">
        <f>E103+F103</f>
        <v>337337</v>
      </c>
      <c r="H103" s="8">
        <f t="shared" si="2"/>
        <v>69396474</v>
      </c>
      <c r="I103" s="9">
        <f t="shared" si="3"/>
        <v>2959975</v>
      </c>
    </row>
    <row r="104" spans="1:9" x14ac:dyDescent="0.3">
      <c r="A104" s="11">
        <v>43484</v>
      </c>
      <c r="B104" s="12" t="s">
        <v>9</v>
      </c>
      <c r="C104" s="8">
        <v>249</v>
      </c>
      <c r="D104" s="7" t="s">
        <v>15</v>
      </c>
      <c r="E104" s="8"/>
      <c r="F104" s="8"/>
      <c r="G104" s="8"/>
      <c r="H104" s="8">
        <f t="shared" si="2"/>
        <v>69396474</v>
      </c>
      <c r="I104" s="9">
        <f t="shared" si="3"/>
        <v>2960224</v>
      </c>
    </row>
    <row r="105" spans="1:9" x14ac:dyDescent="0.3">
      <c r="A105" s="11">
        <v>43503</v>
      </c>
      <c r="B105" s="12" t="s">
        <v>9</v>
      </c>
      <c r="C105" s="8">
        <v>336957</v>
      </c>
      <c r="D105" s="7" t="s">
        <v>17</v>
      </c>
      <c r="E105" s="8"/>
      <c r="F105" s="8"/>
      <c r="G105" s="8"/>
      <c r="H105" s="8">
        <f t="shared" si="2"/>
        <v>69396474</v>
      </c>
      <c r="I105" s="9">
        <f t="shared" si="3"/>
        <v>3297181</v>
      </c>
    </row>
    <row r="106" spans="1:9" x14ac:dyDescent="0.3">
      <c r="A106" s="11">
        <v>43507</v>
      </c>
      <c r="B106" s="12" t="s">
        <v>11</v>
      </c>
      <c r="C106" s="8">
        <v>0</v>
      </c>
      <c r="D106" s="7" t="s">
        <v>16</v>
      </c>
      <c r="E106" s="8">
        <v>121440</v>
      </c>
      <c r="F106" s="8">
        <v>215517</v>
      </c>
      <c r="G106" s="8">
        <f>E106+F106</f>
        <v>336957</v>
      </c>
      <c r="H106" s="8">
        <f t="shared" si="2"/>
        <v>69180957</v>
      </c>
      <c r="I106" s="9">
        <f t="shared" si="3"/>
        <v>2960224</v>
      </c>
    </row>
    <row r="107" spans="1:9" x14ac:dyDescent="0.3">
      <c r="A107" s="11">
        <v>43512</v>
      </c>
      <c r="B107" s="12" t="s">
        <v>9</v>
      </c>
      <c r="C107" s="8">
        <v>200</v>
      </c>
      <c r="D107" s="7" t="s">
        <v>15</v>
      </c>
      <c r="E107" s="8"/>
      <c r="F107" s="8"/>
      <c r="G107" s="8"/>
      <c r="H107" s="8">
        <f t="shared" ref="H107:H125" si="4">SUM(H106-F107)</f>
        <v>69180957</v>
      </c>
      <c r="I107" s="9">
        <f t="shared" si="3"/>
        <v>2960424</v>
      </c>
    </row>
    <row r="108" spans="1:9" x14ac:dyDescent="0.3">
      <c r="A108" s="11">
        <v>43529</v>
      </c>
      <c r="B108" s="12" t="s">
        <v>9</v>
      </c>
      <c r="C108" s="8">
        <v>336577</v>
      </c>
      <c r="D108" s="7" t="s">
        <v>17</v>
      </c>
      <c r="E108" s="8"/>
      <c r="F108" s="8"/>
      <c r="G108" s="8"/>
      <c r="H108" s="8">
        <f t="shared" si="4"/>
        <v>69180957</v>
      </c>
      <c r="I108" s="9">
        <f t="shared" si="3"/>
        <v>3297001</v>
      </c>
    </row>
    <row r="109" spans="1:9" x14ac:dyDescent="0.3">
      <c r="A109" s="11">
        <v>43535</v>
      </c>
      <c r="B109" s="12" t="s">
        <v>11</v>
      </c>
      <c r="C109" s="8">
        <v>0</v>
      </c>
      <c r="D109" s="7" t="s">
        <v>16</v>
      </c>
      <c r="E109" s="8">
        <v>121060</v>
      </c>
      <c r="F109" s="8">
        <v>215517</v>
      </c>
      <c r="G109" s="8">
        <f>E109+F109</f>
        <v>336577</v>
      </c>
      <c r="H109" s="8">
        <f t="shared" si="4"/>
        <v>68965440</v>
      </c>
      <c r="I109" s="9">
        <f t="shared" si="3"/>
        <v>2960424</v>
      </c>
    </row>
    <row r="110" spans="1:9" x14ac:dyDescent="0.3">
      <c r="A110" s="11">
        <v>43540</v>
      </c>
      <c r="B110" s="12" t="s">
        <v>9</v>
      </c>
      <c r="C110" s="8">
        <v>202</v>
      </c>
      <c r="D110" s="7" t="s">
        <v>15</v>
      </c>
      <c r="E110" s="8"/>
      <c r="F110" s="8"/>
      <c r="G110" s="8"/>
      <c r="H110" s="8">
        <f t="shared" si="4"/>
        <v>68965440</v>
      </c>
      <c r="I110" s="9">
        <f t="shared" si="3"/>
        <v>2960626</v>
      </c>
    </row>
    <row r="111" spans="1:9" x14ac:dyDescent="0.3">
      <c r="A111" s="11">
        <v>43565</v>
      </c>
      <c r="B111" s="12" t="s">
        <v>11</v>
      </c>
      <c r="C111" s="8">
        <v>0</v>
      </c>
      <c r="D111" s="7" t="s">
        <v>16</v>
      </c>
      <c r="E111" s="8">
        <v>120680</v>
      </c>
      <c r="F111" s="8">
        <v>215517</v>
      </c>
      <c r="G111" s="8">
        <f>E111+F111</f>
        <v>336197</v>
      </c>
      <c r="H111" s="8">
        <f t="shared" si="4"/>
        <v>68749923</v>
      </c>
      <c r="I111" s="9">
        <f t="shared" si="3"/>
        <v>2624429</v>
      </c>
    </row>
    <row r="112" spans="1:9" x14ac:dyDescent="0.3">
      <c r="A112" s="11">
        <v>43567</v>
      </c>
      <c r="B112" s="12" t="s">
        <v>9</v>
      </c>
      <c r="C112" s="8">
        <v>336197</v>
      </c>
      <c r="D112" s="7" t="s">
        <v>17</v>
      </c>
      <c r="E112" s="8">
        <v>0</v>
      </c>
      <c r="F112" s="8">
        <v>0</v>
      </c>
      <c r="G112" s="8">
        <v>0</v>
      </c>
      <c r="H112" s="8">
        <f t="shared" si="4"/>
        <v>68749923</v>
      </c>
      <c r="I112" s="9">
        <f t="shared" si="3"/>
        <v>2960626</v>
      </c>
    </row>
    <row r="113" spans="1:10" x14ac:dyDescent="0.3">
      <c r="A113" s="11">
        <v>43575</v>
      </c>
      <c r="B113" s="12" t="s">
        <v>9</v>
      </c>
      <c r="C113" s="8">
        <v>252</v>
      </c>
      <c r="D113" s="7" t="s">
        <v>15</v>
      </c>
      <c r="E113" s="8">
        <v>0</v>
      </c>
      <c r="F113" s="8">
        <v>0</v>
      </c>
      <c r="G113" s="8">
        <v>0</v>
      </c>
      <c r="H113" s="8">
        <f t="shared" si="4"/>
        <v>68749923</v>
      </c>
      <c r="I113" s="9">
        <f t="shared" si="3"/>
        <v>2960878</v>
      </c>
    </row>
    <row r="114" spans="1:10" x14ac:dyDescent="0.3">
      <c r="A114" s="11">
        <v>43588</v>
      </c>
      <c r="B114" s="12" t="s">
        <v>9</v>
      </c>
      <c r="C114" s="8">
        <v>335827</v>
      </c>
      <c r="D114" s="7" t="s">
        <v>17</v>
      </c>
      <c r="E114" s="8">
        <v>0</v>
      </c>
      <c r="F114" s="8">
        <v>0</v>
      </c>
      <c r="G114" s="8">
        <v>0</v>
      </c>
      <c r="H114" s="8">
        <f t="shared" si="4"/>
        <v>68749923</v>
      </c>
      <c r="I114" s="9">
        <f t="shared" si="3"/>
        <v>3296705</v>
      </c>
    </row>
    <row r="115" spans="1:10" x14ac:dyDescent="0.3">
      <c r="A115" s="11">
        <v>43595</v>
      </c>
      <c r="B115" s="12" t="s">
        <v>11</v>
      </c>
      <c r="C115" s="8">
        <v>0</v>
      </c>
      <c r="D115" s="7" t="s">
        <v>16</v>
      </c>
      <c r="E115" s="8">
        <v>120310</v>
      </c>
      <c r="F115" s="8">
        <v>215517</v>
      </c>
      <c r="G115" s="8">
        <f>E115+F115</f>
        <v>335827</v>
      </c>
      <c r="H115" s="8">
        <f t="shared" si="4"/>
        <v>68534406</v>
      </c>
      <c r="I115" s="9">
        <f t="shared" si="3"/>
        <v>2960878</v>
      </c>
    </row>
    <row r="116" spans="1:10" x14ac:dyDescent="0.3">
      <c r="A116" s="11">
        <v>43603</v>
      </c>
      <c r="B116" s="12" t="s">
        <v>9</v>
      </c>
      <c r="C116" s="8">
        <v>203</v>
      </c>
      <c r="D116" s="7" t="s">
        <v>15</v>
      </c>
      <c r="E116" s="8"/>
      <c r="F116" s="8"/>
      <c r="G116" s="8"/>
      <c r="H116" s="8">
        <f t="shared" si="4"/>
        <v>68534406</v>
      </c>
      <c r="I116" s="9">
        <f t="shared" si="3"/>
        <v>2961081</v>
      </c>
      <c r="J116" s="26"/>
    </row>
    <row r="117" spans="1:10" x14ac:dyDescent="0.3">
      <c r="A117" s="11">
        <v>43626</v>
      </c>
      <c r="B117" s="12" t="s">
        <v>11</v>
      </c>
      <c r="C117" s="8">
        <v>0</v>
      </c>
      <c r="D117" s="7" t="s">
        <v>16</v>
      </c>
      <c r="E117" s="8">
        <v>119930</v>
      </c>
      <c r="F117" s="8">
        <v>215517</v>
      </c>
      <c r="G117" s="8">
        <f>E117+F117</f>
        <v>335447</v>
      </c>
      <c r="H117" s="8">
        <f t="shared" si="4"/>
        <v>68318889</v>
      </c>
      <c r="I117" s="9">
        <f t="shared" si="3"/>
        <v>2625634</v>
      </c>
    </row>
    <row r="118" spans="1:10" x14ac:dyDescent="0.3">
      <c r="A118" s="11">
        <v>43626</v>
      </c>
      <c r="B118" s="12" t="s">
        <v>9</v>
      </c>
      <c r="C118" s="8">
        <v>335067</v>
      </c>
      <c r="D118" s="7" t="s">
        <v>17</v>
      </c>
      <c r="E118" s="8">
        <v>0</v>
      </c>
      <c r="F118" s="8">
        <v>0</v>
      </c>
      <c r="G118" s="8">
        <v>0</v>
      </c>
      <c r="H118" s="8">
        <f t="shared" si="4"/>
        <v>68318889</v>
      </c>
      <c r="I118" s="9">
        <f t="shared" si="3"/>
        <v>2960701</v>
      </c>
    </row>
    <row r="119" spans="1:10" x14ac:dyDescent="0.3">
      <c r="A119" s="11">
        <v>43631</v>
      </c>
      <c r="B119" s="12" t="s">
        <v>9</v>
      </c>
      <c r="C119" s="8">
        <v>197</v>
      </c>
      <c r="D119" s="7" t="s">
        <v>15</v>
      </c>
      <c r="E119" s="8">
        <v>0</v>
      </c>
      <c r="F119" s="8">
        <v>0</v>
      </c>
      <c r="G119" s="8">
        <v>0</v>
      </c>
      <c r="H119" s="8">
        <f t="shared" si="4"/>
        <v>68318889</v>
      </c>
      <c r="I119" s="9">
        <f t="shared" si="3"/>
        <v>2960898</v>
      </c>
    </row>
    <row r="120" spans="1:10" x14ac:dyDescent="0.3">
      <c r="A120" s="11">
        <v>43650</v>
      </c>
      <c r="B120" s="12" t="s">
        <v>9</v>
      </c>
      <c r="C120" s="8">
        <v>335067</v>
      </c>
      <c r="D120" s="7" t="s">
        <v>17</v>
      </c>
      <c r="E120" s="8">
        <v>0</v>
      </c>
      <c r="F120" s="8">
        <v>0</v>
      </c>
      <c r="G120" s="8">
        <v>0</v>
      </c>
      <c r="H120" s="8">
        <f t="shared" si="4"/>
        <v>68318889</v>
      </c>
      <c r="I120" s="9">
        <f t="shared" si="3"/>
        <v>3295965</v>
      </c>
    </row>
    <row r="121" spans="1:10" x14ac:dyDescent="0.3">
      <c r="A121" s="11">
        <v>43651</v>
      </c>
      <c r="B121" s="12" t="s">
        <v>16</v>
      </c>
      <c r="C121" s="8">
        <v>0</v>
      </c>
      <c r="D121" s="7" t="s">
        <v>16</v>
      </c>
      <c r="E121" s="8">
        <v>0</v>
      </c>
      <c r="F121" s="8">
        <v>40000000</v>
      </c>
      <c r="G121" s="8">
        <f>E121+F121</f>
        <v>40000000</v>
      </c>
      <c r="H121" s="8">
        <f t="shared" si="4"/>
        <v>28318889</v>
      </c>
      <c r="I121" s="9">
        <v>3295965</v>
      </c>
    </row>
    <row r="122" spans="1:10" x14ac:dyDescent="0.3">
      <c r="A122" s="11">
        <v>43656</v>
      </c>
      <c r="B122" s="12" t="s">
        <v>11</v>
      </c>
      <c r="C122" s="8">
        <v>0</v>
      </c>
      <c r="D122" s="7" t="s">
        <v>16</v>
      </c>
      <c r="E122" s="8">
        <v>49550</v>
      </c>
      <c r="F122" s="8">
        <v>89345</v>
      </c>
      <c r="G122" s="8">
        <f>E122+F122</f>
        <v>138895</v>
      </c>
      <c r="H122" s="8">
        <f t="shared" si="4"/>
        <v>28229544</v>
      </c>
      <c r="I122" s="9">
        <f>IF(EXACT(D122, "대출"),SUM(I121-G122),IF(EXACT(B122,"입금"),SUM(I121+C122),IF(EXACT(B121,"출금"),SUM(I121-C122))))</f>
        <v>3157070</v>
      </c>
    </row>
    <row r="123" spans="1:10" x14ac:dyDescent="0.3">
      <c r="A123" s="11">
        <v>43666</v>
      </c>
      <c r="B123" s="15" t="s">
        <v>9</v>
      </c>
      <c r="C123" s="8">
        <v>254</v>
      </c>
      <c r="D123" s="16" t="s">
        <v>15</v>
      </c>
      <c r="E123" s="8">
        <v>0</v>
      </c>
      <c r="F123" s="8">
        <v>0</v>
      </c>
      <c r="G123" s="8">
        <f>E123+F123</f>
        <v>0</v>
      </c>
      <c r="H123" s="8">
        <f t="shared" si="4"/>
        <v>28229544</v>
      </c>
      <c r="I123" s="9">
        <f>IF(EXACT(D123, "대출"),SUM(I122-G123),IF(EXACT(B123,"입금"),SUM(I122+C123),IF(EXACT(B122,"출금"),SUM(I122-C123))))</f>
        <v>3157324</v>
      </c>
    </row>
    <row r="124" spans="1:10" x14ac:dyDescent="0.3">
      <c r="A124" s="11">
        <v>43684</v>
      </c>
      <c r="B124" s="15" t="s">
        <v>9</v>
      </c>
      <c r="C124" s="17">
        <v>138734</v>
      </c>
      <c r="D124" s="16" t="s">
        <v>17</v>
      </c>
      <c r="E124" s="8">
        <v>0</v>
      </c>
      <c r="F124" s="8">
        <v>0</v>
      </c>
      <c r="G124" s="8">
        <f>E124+F124</f>
        <v>0</v>
      </c>
      <c r="H124" s="8">
        <f t="shared" si="4"/>
        <v>28229544</v>
      </c>
      <c r="I124" s="9">
        <f>IF(EXACT(D124, "대출"),SUM(I123-G124),IF(EXACT(B124,"입금"),SUM(I123+C124),IF(EXACT(B123,"출금"),SUM(I123-C124))))</f>
        <v>3296058</v>
      </c>
    </row>
    <row r="125" spans="1:10" x14ac:dyDescent="0.3">
      <c r="A125" s="6">
        <v>43689</v>
      </c>
      <c r="B125" s="15" t="s">
        <v>11</v>
      </c>
      <c r="C125" s="8">
        <v>0</v>
      </c>
      <c r="D125" s="16" t="s">
        <v>16</v>
      </c>
      <c r="E125" s="27">
        <v>49400</v>
      </c>
      <c r="F125" s="27">
        <v>89334</v>
      </c>
      <c r="G125" s="8">
        <f>E125+F125</f>
        <v>138734</v>
      </c>
      <c r="H125" s="8">
        <f t="shared" si="4"/>
        <v>28140210</v>
      </c>
      <c r="I125" s="9">
        <f>IF(EXACT(D125, "대출"),SUM(I124-G125),IF(EXACT(B125,"입금"),SUM(I124+C125),IF(EXACT(B124,"출금"),SUM(I124-C125))))</f>
        <v>3157324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625" defaultRowHeight="16.5" x14ac:dyDescent="0.3"/>
  <sheetData/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dc:description/>
  <cp:lastModifiedBy>Windows 사용자</cp:lastModifiedBy>
  <cp:revision>1</cp:revision>
  <dcterms:created xsi:type="dcterms:W3CDTF">2019-08-13T23:47:02Z</dcterms:created>
  <dcterms:modified xsi:type="dcterms:W3CDTF">2022-02-05T07:51:31Z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