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9195"/>
  </bookViews>
  <sheets>
    <sheet name="Sheet1" sheetId="1" r:id="rId1"/>
    <sheet name="복사본" sheetId="6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126" i="1" l="1"/>
  <c r="H127" i="1" s="1"/>
  <c r="H128" i="1" s="1"/>
  <c r="G126" i="1"/>
  <c r="G127" i="1"/>
  <c r="G128" i="1"/>
  <c r="I126" i="1"/>
  <c r="I127" i="1" s="1"/>
  <c r="I128" i="1" s="1"/>
  <c r="G125" i="6" l="1"/>
  <c r="G124" i="6"/>
  <c r="G123" i="6"/>
  <c r="G122" i="6"/>
  <c r="I122" i="6" s="1"/>
  <c r="I123" i="6" s="1"/>
  <c r="I124" i="6" s="1"/>
  <c r="I125" i="6" s="1"/>
  <c r="G121" i="6"/>
  <c r="G117" i="6"/>
  <c r="G115" i="6"/>
  <c r="G111" i="6"/>
  <c r="G109" i="6"/>
  <c r="G106" i="6"/>
  <c r="G103" i="6"/>
  <c r="G99" i="6"/>
  <c r="G97" i="6"/>
  <c r="G94" i="6"/>
  <c r="G91" i="6"/>
  <c r="G86" i="6"/>
  <c r="G84" i="6"/>
  <c r="G81" i="6"/>
  <c r="G79" i="6"/>
  <c r="G77" i="6"/>
  <c r="G75" i="6"/>
  <c r="G73" i="6"/>
  <c r="G71" i="6"/>
  <c r="G69" i="6"/>
  <c r="G67" i="6"/>
  <c r="G65" i="6"/>
  <c r="G63" i="6"/>
  <c r="G61" i="6"/>
  <c r="G59" i="6"/>
  <c r="G57" i="6"/>
  <c r="G55" i="6"/>
  <c r="G53" i="6"/>
  <c r="G49" i="6"/>
  <c r="G47" i="6"/>
  <c r="G45" i="6"/>
  <c r="H43" i="6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G43" i="6"/>
  <c r="G40" i="6"/>
  <c r="G37" i="6"/>
  <c r="G32" i="6"/>
  <c r="G29" i="6"/>
  <c r="G26" i="6"/>
  <c r="G23" i="6"/>
  <c r="G20" i="6"/>
  <c r="G18" i="6"/>
  <c r="G15" i="6"/>
  <c r="G13" i="6"/>
  <c r="G10" i="6"/>
  <c r="G7" i="6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G125" i="1" l="1"/>
  <c r="H43" i="1" l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G15" i="1"/>
  <c r="G10" i="1"/>
  <c r="G13" i="1"/>
  <c r="G18" i="1"/>
  <c r="G20" i="1"/>
  <c r="G23" i="1"/>
  <c r="G26" i="1"/>
  <c r="G29" i="1"/>
  <c r="G32" i="1"/>
  <c r="G37" i="1"/>
  <c r="G40" i="1"/>
  <c r="G43" i="1"/>
  <c r="G45" i="1"/>
  <c r="G47" i="1"/>
  <c r="G49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4" i="1"/>
  <c r="G86" i="1"/>
  <c r="G91" i="1"/>
  <c r="G94" i="1"/>
  <c r="G97" i="1"/>
  <c r="G99" i="1"/>
  <c r="G103" i="1"/>
  <c r="G106" i="1"/>
  <c r="G109" i="1"/>
  <c r="G111" i="1"/>
  <c r="G115" i="1"/>
  <c r="G117" i="1"/>
  <c r="G121" i="1"/>
  <c r="G122" i="1"/>
  <c r="I122" i="1" s="1"/>
  <c r="I123" i="1" s="1"/>
  <c r="I124" i="1" s="1"/>
  <c r="I125" i="1" s="1"/>
  <c r="G7" i="1"/>
  <c r="I3" i="1"/>
  <c r="I4" i="1" s="1"/>
  <c r="I5" i="1" s="1"/>
  <c r="I6" i="1" s="1"/>
  <c r="I7" i="1" s="1"/>
  <c r="I8" i="1" s="1"/>
  <c r="I9" i="1" s="1"/>
  <c r="I10" i="1" l="1"/>
  <c r="I11" i="1" s="1"/>
  <c r="I12" i="1" s="1"/>
  <c r="I13" i="1" l="1"/>
  <c r="I14" i="1" s="1"/>
  <c r="I15" i="1" l="1"/>
  <c r="I16" i="1" s="1"/>
  <c r="I17" i="1" s="1"/>
  <c r="I18" i="1" l="1"/>
  <c r="I19" i="1" s="1"/>
  <c r="I20" i="1" l="1"/>
  <c r="I21" i="1" s="1"/>
  <c r="I22" i="1" s="1"/>
  <c r="I23" i="1" l="1"/>
  <c r="I24" i="1" s="1"/>
  <c r="I25" i="1" s="1"/>
  <c r="I26" i="1" l="1"/>
  <c r="I27" i="1" s="1"/>
  <c r="I28" i="1" s="1"/>
  <c r="I29" i="1" l="1"/>
  <c r="I30" i="1" s="1"/>
  <c r="I31" i="1" s="1"/>
  <c r="I32" i="1" l="1"/>
  <c r="I33" i="1" s="1"/>
  <c r="I34" i="1" s="1"/>
  <c r="I35" i="1" s="1"/>
  <c r="I36" i="1" s="1"/>
  <c r="I37" i="1" l="1"/>
  <c r="I38" i="1" s="1"/>
  <c r="I39" i="1" s="1"/>
  <c r="I40" i="1" l="1"/>
  <c r="I41" i="1" s="1"/>
  <c r="I42" i="1" s="1"/>
  <c r="I43" i="1" l="1"/>
  <c r="I44" i="1" s="1"/>
  <c r="I45" i="1" l="1"/>
  <c r="I46" i="1" s="1"/>
  <c r="I47" i="1" s="1"/>
  <c r="I48" i="1" s="1"/>
  <c r="I49" i="1" l="1"/>
  <c r="I50" i="1" s="1"/>
  <c r="I51" i="1" s="1"/>
  <c r="I52" i="1" s="1"/>
  <c r="I53" i="1" l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</calcChain>
</file>

<file path=xl/sharedStrings.xml><?xml version="1.0" encoding="utf-8"?>
<sst xmlns="http://schemas.openxmlformats.org/spreadsheetml/2006/main" count="520" uniqueCount="31">
  <si>
    <t>입출금</t>
    <phoneticPr fontId="2" type="noConversion"/>
  </si>
  <si>
    <t>대출이자</t>
    <phoneticPr fontId="2" type="noConversion"/>
  </si>
  <si>
    <t>대출원금</t>
    <phoneticPr fontId="2" type="noConversion"/>
  </si>
  <si>
    <t>대출잔액</t>
    <phoneticPr fontId="2" type="noConversion"/>
  </si>
  <si>
    <t>통장잔액</t>
    <phoneticPr fontId="2" type="noConversion"/>
  </si>
  <si>
    <t>입금</t>
    <phoneticPr fontId="2" type="noConversion"/>
  </si>
  <si>
    <t>우리은행</t>
    <phoneticPr fontId="2" type="noConversion"/>
  </si>
  <si>
    <t>출금</t>
    <phoneticPr fontId="2" type="noConversion"/>
  </si>
  <si>
    <t>비용</t>
    <phoneticPr fontId="2" type="noConversion"/>
  </si>
  <si>
    <t>엄광</t>
    <phoneticPr fontId="2" type="noConversion"/>
  </si>
  <si>
    <t>입금</t>
    <phoneticPr fontId="2" type="noConversion"/>
  </si>
  <si>
    <t>이화순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</si>
  <si>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</si>
  <si>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</si>
  <si>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</si>
  <si>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예금이자</t>
    <phoneticPr fontId="2" type="noConversion"/>
  </si>
  <si>
    <t>대출</t>
    <phoneticPr fontId="2" type="noConversion"/>
  </si>
  <si>
    <t>입금</t>
    <phoneticPr fontId="2" type="noConversion"/>
  </si>
  <si>
    <t>대출</t>
    <phoneticPr fontId="2" type="noConversion"/>
  </si>
  <si>
    <t>이상순</t>
    <phoneticPr fontId="2" type="noConversion"/>
  </si>
  <si>
    <t>대출</t>
    <phoneticPr fontId="2" type="noConversion"/>
  </si>
  <si>
    <t>합    계</t>
    <phoneticPr fontId="2" type="noConversion"/>
  </si>
  <si>
    <t>설    명</t>
    <phoneticPr fontId="2" type="noConversion"/>
  </si>
  <si>
    <t>금    액</t>
    <phoneticPr fontId="2" type="noConversion"/>
  </si>
  <si>
    <t>날    자</t>
    <phoneticPr fontId="2" type="noConversion"/>
  </si>
  <si>
    <t>입금</t>
    <phoneticPr fontId="2" type="noConversion"/>
  </si>
  <si>
    <t>이상순</t>
    <phoneticPr fontId="2" type="noConversion"/>
  </si>
  <si>
    <t>대출</t>
    <phoneticPr fontId="2" type="noConversion"/>
  </si>
  <si>
    <t>대출</t>
    <phoneticPr fontId="2" type="noConversion"/>
  </si>
  <si>
    <t>예금이자</t>
    <phoneticPr fontId="2" type="noConversion"/>
  </si>
  <si>
    <t>이상순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</si>
</sst>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0" xfId="1" applyNumberFormat="1" applyFont="1">
      <alignment vertical="center"/>
    </xf>
    <xf numFmtId="0" fontId="0" fillId="3" borderId="0" xfId="0" applyFill="1">
      <alignment vertical="center"/>
    </xf>
    <xf numFmtId="41" fontId="0" fillId="2" borderId="0" xfId="0" applyNumberFormat="1" applyFill="1">
      <alignment vertical="center"/>
    </xf>
    <xf numFmtId="41" fontId="0" fillId="0" borderId="1" xfId="1" applyFont="1" applyFill="1" applyBorder="1" applyAlignment="1">
      <alignment horizontal="right" vertical="center"/>
    </xf>
    <xf numFmtId="3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1" fontId="0" fillId="0" borderId="1" xfId="1" applyFont="1" applyBorder="1">
      <alignment vertical="center"/>
    </xf>
    <xf numFmtId="0" fontId="0" fillId="0" borderId="1" xfId="0" applyFill="1" applyBorder="1">
      <alignment vertical="center"/>
    </xf>
    <xf numFmtId="41" fontId="0" fillId="0" borderId="1" xfId="1" applyNumberFormat="1" applyFont="1" applyBorder="1">
      <alignment vertical="center"/>
    </xf>
    <xf numFmtId="14" fontId="0" fillId="0" borderId="1" xfId="0" applyNumberFormat="1" applyBorder="1">
      <alignment vertical="center"/>
    </xf>
    <xf numFmtId="41" fontId="0" fillId="0" borderId="0" xfId="1" applyNumberFormat="1" applyFont="1" applyBorder="1">
      <alignment vertical="center"/>
    </xf>
    <xf numFmtId="41" fontId="0" fillId="0" borderId="0" xfId="1" applyFont="1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41" fontId="0" fillId="0" borderId="2" xfId="1" applyNumberFormat="1" applyFont="1" applyBorder="1">
      <alignment vertical="center"/>
    </xf>
    <xf numFmtId="41" fontId="0" fillId="4" borderId="0" xfId="0" applyNumberFormat="1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abSelected="1" workbookViewId="0">
      <pane ySplit="1" topLeftCell="A92" activePane="bottomLeft" state="frozen"/>
      <selection pane="bottomLeft" activeCell="L119" sqref="L119"/>
    </sheetView>
  </sheetViews>
  <sheetFormatPr defaultRowHeight="16.5" x14ac:dyDescent="0.3"/>
  <cols>
    <col min="1" max="1" width="11.125" bestFit="1" customWidth="1"/>
    <col min="3" max="3" width="11.875" style="1" bestFit="1" customWidth="1"/>
    <col min="5" max="5" width="10.875" style="1" bestFit="1" customWidth="1"/>
    <col min="6" max="7" width="11.875" style="1" bestFit="1" customWidth="1"/>
    <col min="8" max="8" width="13.5" style="1" bestFit="1" customWidth="1"/>
    <col min="9" max="9" width="12.375" style="3" bestFit="1" customWidth="1"/>
    <col min="10" max="11" width="10.875" bestFit="1" customWidth="1"/>
  </cols>
  <sheetData>
    <row r="1" spans="1:10" x14ac:dyDescent="0.3">
      <c r="A1" s="16" t="s">
        <v>24</v>
      </c>
      <c r="B1" s="16" t="s">
        <v>0</v>
      </c>
      <c r="C1" s="17" t="s">
        <v>23</v>
      </c>
      <c r="D1" s="16" t="s">
        <v>22</v>
      </c>
      <c r="E1" s="17" t="s">
        <v>1</v>
      </c>
      <c r="F1" s="17" t="s">
        <v>2</v>
      </c>
      <c r="G1" s="17" t="s">
        <v>21</v>
      </c>
      <c r="H1" s="17" t="s">
        <v>3</v>
      </c>
      <c r="I1" s="18" t="s">
        <v>4</v>
      </c>
    </row>
    <row r="2" spans="1:10" x14ac:dyDescent="0.3">
      <c r="A2" s="13">
        <v>42299</v>
      </c>
      <c r="B2" s="19" t="s">
        <v>5</v>
      </c>
      <c r="C2" s="10">
        <v>100000</v>
      </c>
      <c r="D2" s="19" t="s">
        <v>6</v>
      </c>
      <c r="E2" s="10"/>
      <c r="F2" s="10"/>
      <c r="G2" s="10"/>
      <c r="H2" s="10">
        <v>75000000</v>
      </c>
      <c r="I2" s="12">
        <v>100000</v>
      </c>
    </row>
    <row r="3" spans="1:10" x14ac:dyDescent="0.3">
      <c r="A3" s="13">
        <v>42318</v>
      </c>
      <c r="B3" s="19" t="s">
        <v>7</v>
      </c>
      <c r="C3" s="10">
        <v>53121</v>
      </c>
      <c r="D3" s="19" t="s">
        <v>8</v>
      </c>
      <c r="E3" s="10"/>
      <c r="F3" s="10"/>
      <c r="G3" s="10"/>
      <c r="H3" s="10">
        <v>75000000</v>
      </c>
      <c r="I3" s="12">
        <f>IF(EXACT(B3,"입금"),SUM(C2+C3),IF(EXACT(B3,"출금"),SUM(C2-C3)))</f>
        <v>46879</v>
      </c>
    </row>
    <row r="4" spans="1:10" x14ac:dyDescent="0.3">
      <c r="A4" s="13">
        <v>42319</v>
      </c>
      <c r="B4" s="19" t="s">
        <v>5</v>
      </c>
      <c r="C4" s="10">
        <v>700000</v>
      </c>
      <c r="D4" s="19" t="s">
        <v>9</v>
      </c>
      <c r="E4" s="10"/>
      <c r="F4" s="10"/>
      <c r="G4" s="10"/>
      <c r="H4" s="10">
        <v>75000000</v>
      </c>
      <c r="I4" s="12">
        <f>IF(EXACT(B4,"입금"),SUM(I3+C4),IF(EXACT(B4,"출금"),SUM(I3-C4)))</f>
        <v>746879</v>
      </c>
    </row>
    <row r="5" spans="1:10" x14ac:dyDescent="0.3">
      <c r="A5" s="13">
        <v>42325</v>
      </c>
      <c r="B5" s="19" t="s">
        <v>10</v>
      </c>
      <c r="C5" s="10">
        <v>500000</v>
      </c>
      <c r="D5" s="19" t="s">
        <v>11</v>
      </c>
      <c r="E5" s="10"/>
      <c r="F5" s="10"/>
      <c r="G5" s="10"/>
      <c r="H5" s="10">
        <v>75000000</v>
      </c>
      <c r="I5" s="12">
        <f>IF(EXACT(B5,"입금"),SUM(I4+C5),IF(EXACT(B5,"출금"),SUM(I4-C5)))</f>
        <v>1246879</v>
      </c>
    </row>
    <row r="6" spans="1:10" x14ac:dyDescent="0.3">
      <c r="A6" s="13">
        <v>42329</v>
      </c>
      <c r="B6" s="19" t="s">
        <v>12</v>
      </c>
      <c r="C6" s="10">
        <v>31</v>
      </c>
      <c r="D6" s="19" t="s">
        <v>13</v>
      </c>
      <c r="E6" s="10"/>
      <c r="F6" s="10"/>
      <c r="G6" s="10"/>
      <c r="H6" s="10">
        <v>75000000</v>
      </c>
      <c r="I6" s="12">
        <f>IF(EXACT(B6,"입금"),SUM(I5+C6),IF(EXACT(B6,"출금"),SUM(I6-C7)))</f>
        <v>1246910</v>
      </c>
      <c r="J6" s="2"/>
    </row>
    <row r="7" spans="1:10" x14ac:dyDescent="0.3">
      <c r="A7" s="13">
        <v>42348</v>
      </c>
      <c r="B7" s="19" t="s">
        <v>14</v>
      </c>
      <c r="C7" s="10"/>
      <c r="D7" s="19" t="s">
        <v>16</v>
      </c>
      <c r="E7" s="10">
        <v>131250</v>
      </c>
      <c r="F7" s="10"/>
      <c r="G7" s="10">
        <f>E7+F7</f>
        <v>131250</v>
      </c>
      <c r="H7" s="10">
        <v>75000000</v>
      </c>
      <c r="I7" s="12">
        <f>IF(EXACT(D7, "대출"),SUM(I6-E7),IF(EXACT(B6,"입금"),SUM(I5+C6),IF(EXACT(B6,"출금"),SUM(I6-C7))))</f>
        <v>1115660</v>
      </c>
    </row>
    <row r="8" spans="1:10" x14ac:dyDescent="0.3">
      <c r="A8" s="8">
        <v>42357</v>
      </c>
      <c r="B8" s="20" t="s">
        <v>5</v>
      </c>
      <c r="C8" s="10">
        <v>82</v>
      </c>
      <c r="D8" s="19" t="s">
        <v>15</v>
      </c>
      <c r="E8" s="10"/>
      <c r="F8" s="10"/>
      <c r="G8" s="10"/>
      <c r="H8" s="10">
        <v>75000000</v>
      </c>
      <c r="I8" s="12">
        <f>IF(EXACT(D8, "대출이자"),SUM(I7-E8),IF(EXACT(B8,"입금"),SUM(C8+I7),IF(EXACT(B8,"출금"),SUM(C8-I7))))</f>
        <v>1115742</v>
      </c>
    </row>
    <row r="9" spans="1:10" x14ac:dyDescent="0.3">
      <c r="A9" s="8">
        <v>42369</v>
      </c>
      <c r="B9" s="20" t="s">
        <v>5</v>
      </c>
      <c r="C9" s="10">
        <v>700000</v>
      </c>
      <c r="D9" s="19" t="s">
        <v>9</v>
      </c>
      <c r="E9" s="10"/>
      <c r="F9" s="10"/>
      <c r="G9" s="10"/>
      <c r="H9" s="10">
        <v>75000000</v>
      </c>
      <c r="I9" s="12">
        <f t="shared" ref="I9:I14" si="0">IF(EXACT(D9, "대출이자"),SUM(I8-E9),IF(EXACT(B9,"입금"),SUM(C9+I8),IF(EXACT(B9,"출금"),SUM(C9-I8))))</f>
        <v>1815742</v>
      </c>
    </row>
    <row r="10" spans="1:10" x14ac:dyDescent="0.3">
      <c r="A10" s="8">
        <v>42380</v>
      </c>
      <c r="B10" s="20" t="s">
        <v>7</v>
      </c>
      <c r="C10" s="10"/>
      <c r="D10" s="19" t="s">
        <v>16</v>
      </c>
      <c r="E10" s="10">
        <v>131250</v>
      </c>
      <c r="F10" s="10"/>
      <c r="G10" s="10">
        <f t="shared" ref="G10:G71" si="1">E10+F10</f>
        <v>131250</v>
      </c>
      <c r="H10" s="10">
        <v>75000000</v>
      </c>
      <c r="I10" s="12">
        <f>IF(EXACT(D10, "대출"),SUM(I9-E10),IF(EXACT(B10,"입금"),SUM(C10+I9),IF(EXACT(B10,"출금"),SUM(C10-I9))))</f>
        <v>1684492</v>
      </c>
    </row>
    <row r="11" spans="1:10" x14ac:dyDescent="0.3">
      <c r="A11" s="8">
        <v>42385</v>
      </c>
      <c r="B11" s="20" t="s">
        <v>5</v>
      </c>
      <c r="C11" s="10">
        <v>104</v>
      </c>
      <c r="D11" s="19" t="s">
        <v>15</v>
      </c>
      <c r="E11" s="10"/>
      <c r="F11" s="10"/>
      <c r="G11" s="10"/>
      <c r="H11" s="10">
        <v>75000000</v>
      </c>
      <c r="I11" s="12">
        <f t="shared" si="0"/>
        <v>1684596</v>
      </c>
    </row>
    <row r="12" spans="1:10" x14ac:dyDescent="0.3">
      <c r="A12" s="8">
        <v>42410</v>
      </c>
      <c r="B12" s="20" t="s">
        <v>5</v>
      </c>
      <c r="C12" s="10">
        <v>700000</v>
      </c>
      <c r="D12" s="19" t="s">
        <v>9</v>
      </c>
      <c r="E12" s="10"/>
      <c r="F12" s="10"/>
      <c r="G12" s="10"/>
      <c r="H12" s="10">
        <v>75000000</v>
      </c>
      <c r="I12" s="12">
        <f t="shared" si="0"/>
        <v>2384596</v>
      </c>
    </row>
    <row r="13" spans="1:10" x14ac:dyDescent="0.3">
      <c r="A13" s="8">
        <v>42411</v>
      </c>
      <c r="B13" s="20" t="s">
        <v>7</v>
      </c>
      <c r="C13" s="10"/>
      <c r="D13" s="19" t="s">
        <v>16</v>
      </c>
      <c r="E13" s="10">
        <v>131250</v>
      </c>
      <c r="F13" s="10"/>
      <c r="G13" s="10">
        <f t="shared" si="1"/>
        <v>131250</v>
      </c>
      <c r="H13" s="10">
        <v>75000000</v>
      </c>
      <c r="I13" s="12">
        <f>IF(EXACT(D13, "대출"),SUM(I12-E13),IF(EXACT(B13,"입금"),SUM(C13+I12),IF(EXACT(B13,"출금"),SUM(C13-I12))))</f>
        <v>2253346</v>
      </c>
    </row>
    <row r="14" spans="1:10" x14ac:dyDescent="0.3">
      <c r="A14" s="8">
        <v>42420</v>
      </c>
      <c r="B14" s="20" t="s">
        <v>5</v>
      </c>
      <c r="C14" s="10">
        <v>157</v>
      </c>
      <c r="D14" s="19" t="s">
        <v>15</v>
      </c>
      <c r="E14" s="10"/>
      <c r="F14" s="10"/>
      <c r="G14" s="10"/>
      <c r="H14" s="10">
        <v>75000000</v>
      </c>
      <c r="I14" s="12">
        <f t="shared" si="0"/>
        <v>2253503</v>
      </c>
    </row>
    <row r="15" spans="1:10" x14ac:dyDescent="0.3">
      <c r="A15" s="8">
        <v>42439</v>
      </c>
      <c r="B15" s="20" t="s">
        <v>7</v>
      </c>
      <c r="C15" s="10"/>
      <c r="D15" s="19" t="s">
        <v>16</v>
      </c>
      <c r="E15" s="10">
        <v>131250</v>
      </c>
      <c r="F15" s="10"/>
      <c r="G15" s="10">
        <f t="shared" si="1"/>
        <v>131250</v>
      </c>
      <c r="H15" s="10">
        <v>75000000</v>
      </c>
      <c r="I15" s="12">
        <f>IF(EXACT(D15, "대출"),SUM(I14-E15),IF(EXACT(B15,"입금"),SUM(I14+C15),IF(EXACT(B14,"출금"),SUM(I14-C15))))</f>
        <v>2122253</v>
      </c>
    </row>
    <row r="16" spans="1:10" x14ac:dyDescent="0.3">
      <c r="A16" s="8">
        <v>42448</v>
      </c>
      <c r="B16" s="20" t="s">
        <v>5</v>
      </c>
      <c r="C16" s="10">
        <v>149</v>
      </c>
      <c r="D16" s="19" t="s">
        <v>15</v>
      </c>
      <c r="E16" s="10"/>
      <c r="F16" s="10"/>
      <c r="G16" s="10"/>
      <c r="H16" s="10">
        <v>75000000</v>
      </c>
      <c r="I16" s="12">
        <f t="shared" ref="I16:I17" si="2">IF(EXACT(D16, "대출이자"),SUM(I15-E16),IF(EXACT(B16,"입금"),SUM(I15+C16),IF(EXACT(B15,"출금"),SUM(I15-C16))))</f>
        <v>2122402</v>
      </c>
    </row>
    <row r="17" spans="1:9" x14ac:dyDescent="0.3">
      <c r="A17" s="8">
        <v>42466</v>
      </c>
      <c r="B17" s="20" t="s">
        <v>5</v>
      </c>
      <c r="C17" s="10">
        <v>700000</v>
      </c>
      <c r="D17" s="19" t="s">
        <v>9</v>
      </c>
      <c r="E17" s="10"/>
      <c r="F17" s="10"/>
      <c r="G17" s="10"/>
      <c r="H17" s="10">
        <v>75000000</v>
      </c>
      <c r="I17" s="12">
        <f t="shared" si="2"/>
        <v>2822402</v>
      </c>
    </row>
    <row r="18" spans="1:9" x14ac:dyDescent="0.3">
      <c r="A18" s="8">
        <v>42471</v>
      </c>
      <c r="B18" s="20" t="s">
        <v>7</v>
      </c>
      <c r="C18" s="10"/>
      <c r="D18" s="19" t="s">
        <v>16</v>
      </c>
      <c r="E18" s="10">
        <v>131250</v>
      </c>
      <c r="F18" s="10"/>
      <c r="G18" s="10">
        <f t="shared" si="1"/>
        <v>131250</v>
      </c>
      <c r="H18" s="10">
        <v>75000000</v>
      </c>
      <c r="I18" s="12">
        <f>IF(EXACT(D18, "대출"),SUM(I17-E18),IF(EXACT(B17,"입금"),SUM(I16+C17),IF(EXACT(B17,"출금"),SUM(I17-C18))))</f>
        <v>2691152</v>
      </c>
    </row>
    <row r="19" spans="1:9" x14ac:dyDescent="0.3">
      <c r="A19" s="8">
        <v>42476</v>
      </c>
      <c r="B19" s="20" t="s">
        <v>5</v>
      </c>
      <c r="C19" s="10">
        <v>160</v>
      </c>
      <c r="D19" s="19" t="s">
        <v>15</v>
      </c>
      <c r="E19" s="10"/>
      <c r="F19" s="10"/>
      <c r="G19" s="10"/>
      <c r="H19" s="10">
        <v>75000000</v>
      </c>
      <c r="I19" s="12">
        <f>IF(EXACT(D19, "대출이자"),SUM(I18-E19),IF(EXACT(B19,"입금"),SUM(C19+I18),IF(EXACT(B18,"출금"),SUM(I18-C19))))</f>
        <v>2691312</v>
      </c>
    </row>
    <row r="20" spans="1:9" x14ac:dyDescent="0.3">
      <c r="A20" s="8">
        <v>42500</v>
      </c>
      <c r="B20" s="20" t="s">
        <v>7</v>
      </c>
      <c r="C20" s="10"/>
      <c r="D20" s="19" t="s">
        <v>16</v>
      </c>
      <c r="E20" s="10">
        <v>131250</v>
      </c>
      <c r="F20" s="10"/>
      <c r="G20" s="10">
        <f t="shared" si="1"/>
        <v>131250</v>
      </c>
      <c r="H20" s="10">
        <v>75000000</v>
      </c>
      <c r="I20" s="12">
        <f>IF(EXACT(D20, "대출"),SUM(I19-E20),IF(EXACT(B20,"입금"),SUM(C20+I19),IF(EXACT(B19,"출금"),SUM(I19-C20))))</f>
        <v>2560062</v>
      </c>
    </row>
    <row r="21" spans="1:9" x14ac:dyDescent="0.3">
      <c r="A21" s="8">
        <v>42511</v>
      </c>
      <c r="B21" s="20" t="s">
        <v>5</v>
      </c>
      <c r="C21" s="10">
        <v>224</v>
      </c>
      <c r="D21" s="19" t="s">
        <v>15</v>
      </c>
      <c r="E21" s="10"/>
      <c r="F21" s="10"/>
      <c r="G21" s="10"/>
      <c r="H21" s="10">
        <v>75000000</v>
      </c>
      <c r="I21" s="12">
        <f t="shared" ref="I21:I22" si="3">IF(EXACT(D21, "대출이자"),SUM(I20-E21),IF(EXACT(B21,"입금"),SUM(C21+I20),IF(EXACT(B20,"출금"),SUM(I20-C21))))</f>
        <v>2560286</v>
      </c>
    </row>
    <row r="22" spans="1:9" x14ac:dyDescent="0.3">
      <c r="A22" s="8">
        <v>42524</v>
      </c>
      <c r="B22" s="20" t="s">
        <v>5</v>
      </c>
      <c r="C22" s="10">
        <v>700000</v>
      </c>
      <c r="D22" s="19" t="s">
        <v>9</v>
      </c>
      <c r="E22" s="10"/>
      <c r="F22" s="10"/>
      <c r="G22" s="10"/>
      <c r="H22" s="10">
        <v>75000000</v>
      </c>
      <c r="I22" s="12">
        <f t="shared" si="3"/>
        <v>3260286</v>
      </c>
    </row>
    <row r="23" spans="1:9" x14ac:dyDescent="0.3">
      <c r="A23" s="8">
        <v>42531</v>
      </c>
      <c r="B23" s="20" t="s">
        <v>7</v>
      </c>
      <c r="C23" s="10"/>
      <c r="D23" s="19" t="s">
        <v>16</v>
      </c>
      <c r="E23" s="10">
        <v>131250</v>
      </c>
      <c r="F23" s="10"/>
      <c r="G23" s="10">
        <f t="shared" si="1"/>
        <v>131250</v>
      </c>
      <c r="H23" s="10">
        <v>75000000</v>
      </c>
      <c r="I23" s="12">
        <f>IF(EXACT(D23, "대출"),SUM(I22-E23),IF(EXACT(B23,"입금"),SUM(I22+C23),IF(EXACT(B23,"출금"),SUM(I22-C23))))</f>
        <v>3129036</v>
      </c>
    </row>
    <row r="24" spans="1:9" x14ac:dyDescent="0.3">
      <c r="A24" s="8">
        <v>42539</v>
      </c>
      <c r="B24" s="20" t="s">
        <v>5</v>
      </c>
      <c r="C24" s="10">
        <v>192</v>
      </c>
      <c r="D24" s="19" t="s">
        <v>15</v>
      </c>
      <c r="E24" s="10"/>
      <c r="F24" s="10"/>
      <c r="G24" s="10"/>
      <c r="H24" s="10">
        <v>75000000</v>
      </c>
      <c r="I24" s="12">
        <f t="shared" ref="I24:I28" si="4">IF(EXACT(D24, "대출이자"),SUM(I23-E24),IF(EXACT(B24,"입금"),SUM(I23+C24),IF(EXACT(B24,"출금"),SUM(I23-C24))))</f>
        <v>3129228</v>
      </c>
    </row>
    <row r="25" spans="1:9" x14ac:dyDescent="0.3">
      <c r="A25" s="8">
        <v>42543</v>
      </c>
      <c r="B25" s="20" t="s">
        <v>5</v>
      </c>
      <c r="C25" s="10">
        <v>700000</v>
      </c>
      <c r="D25" s="19" t="s">
        <v>9</v>
      </c>
      <c r="E25" s="10"/>
      <c r="F25" s="10"/>
      <c r="G25" s="10"/>
      <c r="H25" s="10">
        <v>75000000</v>
      </c>
      <c r="I25" s="12">
        <f t="shared" si="4"/>
        <v>3829228</v>
      </c>
    </row>
    <row r="26" spans="1:9" x14ac:dyDescent="0.3">
      <c r="A26" s="8">
        <v>42562</v>
      </c>
      <c r="B26" s="20" t="s">
        <v>7</v>
      </c>
      <c r="C26" s="10"/>
      <c r="D26" s="19" t="s">
        <v>16</v>
      </c>
      <c r="E26" s="10">
        <v>131250</v>
      </c>
      <c r="F26" s="10"/>
      <c r="G26" s="10">
        <f t="shared" si="1"/>
        <v>131250</v>
      </c>
      <c r="H26" s="10">
        <v>75000000</v>
      </c>
      <c r="I26" s="12">
        <f>IF(EXACT(D26, "대출"),SUM(I25-E26),IF(EXACT(B26,"입금"),SUM(I25+C26),IF(EXACT(B26,"출금"),SUM(I25-C26))))</f>
        <v>3697978</v>
      </c>
    </row>
    <row r="27" spans="1:9" x14ac:dyDescent="0.3">
      <c r="A27" s="8">
        <v>42567</v>
      </c>
      <c r="B27" s="20" t="s">
        <v>5</v>
      </c>
      <c r="C27" s="10">
        <v>254</v>
      </c>
      <c r="D27" s="19" t="s">
        <v>15</v>
      </c>
      <c r="E27" s="10"/>
      <c r="F27" s="10"/>
      <c r="G27" s="10"/>
      <c r="H27" s="10">
        <v>75000000</v>
      </c>
      <c r="I27" s="12">
        <f t="shared" si="4"/>
        <v>3698232</v>
      </c>
    </row>
    <row r="28" spans="1:9" x14ac:dyDescent="0.3">
      <c r="A28" s="8">
        <v>42589</v>
      </c>
      <c r="B28" s="20" t="s">
        <v>5</v>
      </c>
      <c r="C28" s="10">
        <v>700000</v>
      </c>
      <c r="D28" s="19" t="s">
        <v>9</v>
      </c>
      <c r="E28" s="10"/>
      <c r="F28" s="10"/>
      <c r="G28" s="10"/>
      <c r="H28" s="10">
        <v>75000000</v>
      </c>
      <c r="I28" s="12">
        <f t="shared" si="4"/>
        <v>4398232</v>
      </c>
    </row>
    <row r="29" spans="1:9" x14ac:dyDescent="0.3">
      <c r="A29" s="8">
        <v>42592</v>
      </c>
      <c r="B29" s="20" t="s">
        <v>7</v>
      </c>
      <c r="C29" s="10"/>
      <c r="D29" s="19" t="s">
        <v>16</v>
      </c>
      <c r="E29" s="10">
        <v>131250</v>
      </c>
      <c r="F29" s="10"/>
      <c r="G29" s="10">
        <f t="shared" si="1"/>
        <v>131250</v>
      </c>
      <c r="H29" s="10">
        <v>75000000</v>
      </c>
      <c r="I29" s="12">
        <f>IF(EXACT(D29, "대출"),SUM(I28-E29),IF(EXACT(B29,"입금"),SUM(I28+C29),IF(EXACT(B29,"출금"),SUM(I28-C29))))</f>
        <v>4266982</v>
      </c>
    </row>
    <row r="30" spans="1:9" x14ac:dyDescent="0.3">
      <c r="A30" s="8">
        <v>42602</v>
      </c>
      <c r="B30" s="20" t="s">
        <v>5</v>
      </c>
      <c r="C30" s="10">
        <v>325</v>
      </c>
      <c r="D30" s="19" t="s">
        <v>15</v>
      </c>
      <c r="E30" s="10"/>
      <c r="F30" s="10"/>
      <c r="G30" s="10"/>
      <c r="H30" s="10">
        <v>75000000</v>
      </c>
      <c r="I30" s="12">
        <f>IF(EXACT(D30, "대출이자"),SUM(I29-E30),IF(EXACT(B30,"입금"),SUM(I29+C30),IF(EXACT(B30,"출금"),SUM(I29-C30))))</f>
        <v>4267307</v>
      </c>
    </row>
    <row r="31" spans="1:9" x14ac:dyDescent="0.3">
      <c r="A31" s="8">
        <v>42610</v>
      </c>
      <c r="B31" s="20" t="s">
        <v>5</v>
      </c>
      <c r="C31" s="10">
        <v>700000</v>
      </c>
      <c r="D31" s="19" t="s">
        <v>9</v>
      </c>
      <c r="E31" s="10"/>
      <c r="F31" s="10"/>
      <c r="G31" s="10"/>
      <c r="H31" s="10">
        <v>75000000</v>
      </c>
      <c r="I31" s="12">
        <f t="shared" ref="I31:I39" si="5">IF(EXACT(D31, "대출이자"),SUM(I30-E31),IF(EXACT(B31,"입금"),SUM(I30+C31),IF(EXACT(B31,"출금"),SUM(I30-C31))))</f>
        <v>4967307</v>
      </c>
    </row>
    <row r="32" spans="1:9" x14ac:dyDescent="0.3">
      <c r="A32" s="8">
        <v>42625</v>
      </c>
      <c r="B32" s="20" t="s">
        <v>7</v>
      </c>
      <c r="C32" s="10"/>
      <c r="D32" s="19" t="s">
        <v>16</v>
      </c>
      <c r="E32" s="10">
        <v>131250</v>
      </c>
      <c r="F32" s="10"/>
      <c r="G32" s="10">
        <f t="shared" si="1"/>
        <v>131250</v>
      </c>
      <c r="H32" s="10">
        <v>75000000</v>
      </c>
      <c r="I32" s="12">
        <f>IF(EXACT(D32, "대출"),SUM(I31-E32),IF(EXACT(B32,"입금"),SUM(I31+C32),IF(EXACT(B32,"출금"),SUM(I31-C32))))</f>
        <v>4836057</v>
      </c>
    </row>
    <row r="33" spans="1:10" x14ac:dyDescent="0.3">
      <c r="A33" s="8">
        <v>42627</v>
      </c>
      <c r="B33" s="20" t="s">
        <v>5</v>
      </c>
      <c r="C33" s="10">
        <v>284</v>
      </c>
      <c r="D33" s="19" t="s">
        <v>15</v>
      </c>
      <c r="E33" s="10"/>
      <c r="F33" s="10"/>
      <c r="G33" s="10"/>
      <c r="H33" s="10">
        <v>75000000</v>
      </c>
      <c r="I33" s="12">
        <f t="shared" si="5"/>
        <v>4836341</v>
      </c>
    </row>
    <row r="34" spans="1:10" x14ac:dyDescent="0.3">
      <c r="A34" s="8">
        <v>42637</v>
      </c>
      <c r="B34" s="20" t="s">
        <v>5</v>
      </c>
      <c r="C34" s="10">
        <v>700000</v>
      </c>
      <c r="D34" s="19" t="s">
        <v>9</v>
      </c>
      <c r="E34" s="10"/>
      <c r="F34" s="10"/>
      <c r="G34" s="10"/>
      <c r="H34" s="10">
        <v>75000000</v>
      </c>
      <c r="I34" s="12">
        <f t="shared" si="5"/>
        <v>5536341</v>
      </c>
    </row>
    <row r="35" spans="1:10" x14ac:dyDescent="0.3">
      <c r="A35" s="8">
        <v>42638</v>
      </c>
      <c r="B35" s="20" t="s">
        <v>5</v>
      </c>
      <c r="C35" s="10">
        <v>700000</v>
      </c>
      <c r="D35" s="19" t="s">
        <v>9</v>
      </c>
      <c r="E35" s="10"/>
      <c r="F35" s="10"/>
      <c r="G35" s="10"/>
      <c r="H35" s="10">
        <v>75000000</v>
      </c>
      <c r="I35" s="12">
        <f t="shared" si="5"/>
        <v>6236341</v>
      </c>
    </row>
    <row r="36" spans="1:10" x14ac:dyDescent="0.3">
      <c r="A36" s="8">
        <v>42647</v>
      </c>
      <c r="B36" s="20" t="s">
        <v>5</v>
      </c>
      <c r="C36" s="10">
        <v>700000</v>
      </c>
      <c r="D36" s="19" t="s">
        <v>9</v>
      </c>
      <c r="E36" s="10"/>
      <c r="F36" s="10"/>
      <c r="G36" s="10"/>
      <c r="H36" s="10">
        <v>75000000</v>
      </c>
      <c r="I36" s="12">
        <f t="shared" si="5"/>
        <v>6936341</v>
      </c>
    </row>
    <row r="37" spans="1:10" x14ac:dyDescent="0.3">
      <c r="A37" s="8">
        <v>42653</v>
      </c>
      <c r="B37" s="20" t="s">
        <v>7</v>
      </c>
      <c r="C37" s="10">
        <v>0</v>
      </c>
      <c r="D37" s="19" t="s">
        <v>16</v>
      </c>
      <c r="E37" s="10">
        <v>131250</v>
      </c>
      <c r="F37" s="10"/>
      <c r="G37" s="10">
        <f t="shared" si="1"/>
        <v>131250</v>
      </c>
      <c r="H37" s="10">
        <v>75000000</v>
      </c>
      <c r="I37" s="12">
        <f>IF(EXACT(D37, "대출"),SUM(I36-E37),IF(EXACT(B37,"입금"),SUM(I36+C37),IF(EXACT(B37,"출금"),SUM(I36-C37))))</f>
        <v>6805091</v>
      </c>
    </row>
    <row r="38" spans="1:10" x14ac:dyDescent="0.3">
      <c r="A38" s="8">
        <v>42658</v>
      </c>
      <c r="B38" s="20" t="s">
        <v>5</v>
      </c>
      <c r="C38" s="10">
        <v>438</v>
      </c>
      <c r="D38" s="19" t="s">
        <v>15</v>
      </c>
      <c r="E38" s="10"/>
      <c r="F38" s="10"/>
      <c r="G38" s="10"/>
      <c r="H38" s="10">
        <v>75000000</v>
      </c>
      <c r="I38" s="12">
        <f t="shared" si="5"/>
        <v>6805529</v>
      </c>
    </row>
    <row r="39" spans="1:10" x14ac:dyDescent="0.3">
      <c r="A39" s="8">
        <v>42664</v>
      </c>
      <c r="B39" s="20" t="s">
        <v>5</v>
      </c>
      <c r="C39" s="10">
        <v>700000</v>
      </c>
      <c r="D39" s="19" t="s">
        <v>9</v>
      </c>
      <c r="E39" s="10"/>
      <c r="F39" s="10"/>
      <c r="G39" s="10"/>
      <c r="H39" s="10">
        <v>75000000</v>
      </c>
      <c r="I39" s="12">
        <f t="shared" si="5"/>
        <v>7505529</v>
      </c>
    </row>
    <row r="40" spans="1:10" x14ac:dyDescent="0.3">
      <c r="A40" s="8">
        <v>42684</v>
      </c>
      <c r="B40" s="20" t="s">
        <v>7</v>
      </c>
      <c r="C40" s="10">
        <v>0</v>
      </c>
      <c r="D40" s="19" t="s">
        <v>16</v>
      </c>
      <c r="E40" s="10">
        <v>131250</v>
      </c>
      <c r="F40" s="10"/>
      <c r="G40" s="10">
        <f t="shared" si="1"/>
        <v>131250</v>
      </c>
      <c r="H40" s="10">
        <v>75000000</v>
      </c>
      <c r="I40" s="12">
        <f>IF(EXACT(D40, "대출"),SUM(I39-E40),IF(EXACT(B40,"입금"),SUM(I39+C40),IF(EXACT(B40,"출금"),SUM(I39-C40))))</f>
        <v>7374279</v>
      </c>
    </row>
    <row r="41" spans="1:10" x14ac:dyDescent="0.3">
      <c r="A41" s="8">
        <v>42693</v>
      </c>
      <c r="B41" s="20" t="s">
        <v>5</v>
      </c>
      <c r="C41" s="10">
        <v>614</v>
      </c>
      <c r="D41" s="19" t="s">
        <v>15</v>
      </c>
      <c r="E41" s="10"/>
      <c r="F41" s="10"/>
      <c r="G41" s="10"/>
      <c r="H41" s="10">
        <v>75000000</v>
      </c>
      <c r="I41" s="12">
        <f>IF(EXACT(D41, "대출이자"),SUM(I40-E41),IF(EXACT(B41,"입금"),SUM(I40+C41),IF(EXACT(B40,"출금"),SUM(I40-C41))))</f>
        <v>7374893</v>
      </c>
    </row>
    <row r="42" spans="1:10" x14ac:dyDescent="0.3">
      <c r="A42" s="8">
        <v>42698</v>
      </c>
      <c r="B42" s="20" t="s">
        <v>5</v>
      </c>
      <c r="C42" s="10">
        <v>700000</v>
      </c>
      <c r="D42" s="19" t="s">
        <v>9</v>
      </c>
      <c r="E42" s="10"/>
      <c r="F42" s="10"/>
      <c r="G42" s="10"/>
      <c r="H42" s="10">
        <v>75000000</v>
      </c>
      <c r="I42" s="12">
        <f t="shared" ref="I42" si="6">IF(EXACT(D42, "대출이자"),SUM(I41-E42),IF(EXACT(B42,"입금"),SUM(I41+C42),IF(EXACT(B41,"출금"),SUM(I41-C42))))</f>
        <v>8074893</v>
      </c>
    </row>
    <row r="43" spans="1:10" x14ac:dyDescent="0.3">
      <c r="A43" s="8">
        <v>42716</v>
      </c>
      <c r="B43" s="20" t="s">
        <v>7</v>
      </c>
      <c r="C43" s="10">
        <v>0</v>
      </c>
      <c r="D43" s="19" t="s">
        <v>16</v>
      </c>
      <c r="E43" s="10">
        <v>131250</v>
      </c>
      <c r="F43" s="10">
        <v>215601</v>
      </c>
      <c r="G43" s="10">
        <f t="shared" si="1"/>
        <v>346851</v>
      </c>
      <c r="H43" s="10">
        <f>SUM(H42-F43)</f>
        <v>74784399</v>
      </c>
      <c r="I43" s="12">
        <f>IF(EXACT(D43, "대출"),SUM(I42-G43),IF(EXACT(B43,"입금"),SUM(I42+C43),IF(EXACT(B43,"출금"),SUM(I42-C43))))</f>
        <v>7728042</v>
      </c>
      <c r="J43" s="4"/>
    </row>
    <row r="44" spans="1:10" x14ac:dyDescent="0.3">
      <c r="A44" s="8">
        <v>42721</v>
      </c>
      <c r="B44" s="20" t="s">
        <v>5</v>
      </c>
      <c r="C44" s="10">
        <v>525</v>
      </c>
      <c r="D44" s="19" t="s">
        <v>15</v>
      </c>
      <c r="E44" s="10"/>
      <c r="F44" s="10"/>
      <c r="G44" s="10"/>
      <c r="H44" s="10">
        <f t="shared" ref="H44:H108" si="7">SUM(H43-F44)</f>
        <v>74784399</v>
      </c>
      <c r="I44" s="12">
        <f t="shared" ref="I44:I46" si="8">IF(EXACT(D44, "대출이자"),SUM(I43-G44),IF(EXACT(B44,"입금"),SUM(I43+C44),IF(EXACT(B44,"출금"),SUM(I43-C44))))</f>
        <v>7728567</v>
      </c>
    </row>
    <row r="45" spans="1:10" x14ac:dyDescent="0.3">
      <c r="A45" s="8">
        <v>42745</v>
      </c>
      <c r="B45" s="20" t="s">
        <v>7</v>
      </c>
      <c r="C45" s="10">
        <v>0</v>
      </c>
      <c r="D45" s="19" t="s">
        <v>16</v>
      </c>
      <c r="E45" s="10">
        <v>130870</v>
      </c>
      <c r="F45" s="10">
        <v>215517</v>
      </c>
      <c r="G45" s="10">
        <f t="shared" si="1"/>
        <v>346387</v>
      </c>
      <c r="H45" s="10">
        <f t="shared" si="7"/>
        <v>74568882</v>
      </c>
      <c r="I45" s="12">
        <f>IF(EXACT(D45, "대출"),SUM(I44-G45),IF(EXACT(B45,"입금"),SUM(I44+C45),IF(EXACT(B45,"출금"),SUM(I44-C45))))</f>
        <v>7382180</v>
      </c>
    </row>
    <row r="46" spans="1:10" x14ac:dyDescent="0.3">
      <c r="A46" s="8">
        <v>42756</v>
      </c>
      <c r="B46" s="20" t="s">
        <v>5</v>
      </c>
      <c r="C46" s="10">
        <v>620</v>
      </c>
      <c r="D46" s="19" t="s">
        <v>15</v>
      </c>
      <c r="E46" s="10"/>
      <c r="F46" s="10"/>
      <c r="G46" s="10"/>
      <c r="H46" s="10">
        <f t="shared" si="7"/>
        <v>74568882</v>
      </c>
      <c r="I46" s="12">
        <f t="shared" si="8"/>
        <v>7382800</v>
      </c>
    </row>
    <row r="47" spans="1:10" x14ac:dyDescent="0.3">
      <c r="A47" s="8">
        <v>42776</v>
      </c>
      <c r="B47" s="20" t="s">
        <v>7</v>
      </c>
      <c r="C47" s="10">
        <v>0</v>
      </c>
      <c r="D47" s="19" t="s">
        <v>16</v>
      </c>
      <c r="E47" s="10">
        <v>130490</v>
      </c>
      <c r="F47" s="10">
        <v>215517</v>
      </c>
      <c r="G47" s="10">
        <f t="shared" si="1"/>
        <v>346007</v>
      </c>
      <c r="H47" s="10">
        <f t="shared" si="7"/>
        <v>74353365</v>
      </c>
      <c r="I47" s="12">
        <f>IF(EXACT(D47, "대출"),SUM(I46-G47),IF(EXACT(B47,"입금"),SUM(I46+C47),IF(EXACT(B47,"출금"),SUM(I46-C47))))</f>
        <v>7036793</v>
      </c>
    </row>
    <row r="48" spans="1:10" x14ac:dyDescent="0.3">
      <c r="A48" s="8">
        <v>42784</v>
      </c>
      <c r="B48" s="20" t="s">
        <v>5</v>
      </c>
      <c r="C48" s="10">
        <v>488</v>
      </c>
      <c r="D48" s="19" t="s">
        <v>15</v>
      </c>
      <c r="E48" s="10"/>
      <c r="F48" s="10"/>
      <c r="G48" s="10"/>
      <c r="H48" s="10">
        <f t="shared" si="7"/>
        <v>74353365</v>
      </c>
      <c r="I48" s="12">
        <f t="shared" ref="I48" si="9">IF(EXACT(D48, "대출이자"),SUM(I47-E48),IF(EXACT(B48,"입금"),SUM(I47+C48),IF(EXACT(B48,"출금"),SUM(I47-G48))))</f>
        <v>7037281</v>
      </c>
    </row>
    <row r="49" spans="1:11" x14ac:dyDescent="0.3">
      <c r="A49" s="8">
        <v>42804</v>
      </c>
      <c r="B49" s="20" t="s">
        <v>7</v>
      </c>
      <c r="C49" s="10">
        <v>0</v>
      </c>
      <c r="D49" s="19" t="s">
        <v>16</v>
      </c>
      <c r="E49" s="10">
        <v>130110</v>
      </c>
      <c r="F49" s="10">
        <v>215517</v>
      </c>
      <c r="G49" s="10">
        <f t="shared" si="1"/>
        <v>345627</v>
      </c>
      <c r="H49" s="10">
        <f t="shared" si="7"/>
        <v>74137848</v>
      </c>
      <c r="I49" s="12">
        <f>IF(EXACT(D49, "대출"),SUM(I48-G49),IF(EXACT(B48,"입금"),SUM(I47+C48),IF(EXACT(B48,"출금"),SUM(I48-C49))))</f>
        <v>6691654</v>
      </c>
    </row>
    <row r="50" spans="1:11" x14ac:dyDescent="0.3">
      <c r="A50" s="8">
        <v>42807</v>
      </c>
      <c r="B50" s="20" t="s">
        <v>5</v>
      </c>
      <c r="C50" s="10">
        <v>700000</v>
      </c>
      <c r="D50" s="19" t="s">
        <v>9</v>
      </c>
      <c r="E50" s="10"/>
      <c r="F50" s="10"/>
      <c r="G50" s="10"/>
      <c r="H50" s="10">
        <f t="shared" si="7"/>
        <v>74137848</v>
      </c>
      <c r="I50" s="12">
        <f>IF(EXACT(D50, "대출이자"),SUM(I49-G50),IF(EXACT(B50,"입금"),SUM(I49+C50),IF(EXACT(B49,"출금"),SUM(I49-C50))))</f>
        <v>7391654</v>
      </c>
    </row>
    <row r="51" spans="1:11" x14ac:dyDescent="0.3">
      <c r="A51" s="8">
        <v>42812</v>
      </c>
      <c r="B51" s="20" t="s">
        <v>5</v>
      </c>
      <c r="C51" s="10">
        <v>471</v>
      </c>
      <c r="D51" s="19" t="s">
        <v>15</v>
      </c>
      <c r="E51" s="10"/>
      <c r="F51" s="10"/>
      <c r="G51" s="10"/>
      <c r="H51" s="10">
        <f t="shared" si="7"/>
        <v>74137848</v>
      </c>
      <c r="I51" s="12">
        <f>IF(EXACT(D51, "대출이자"),SUM(I50-G51),IF(EXACT(B51,"입금"),SUM(I50+C51),IF(EXACT(B50,"출금"),SUM(I50-C51))))</f>
        <v>7392125</v>
      </c>
    </row>
    <row r="52" spans="1:11" x14ac:dyDescent="0.3">
      <c r="A52" s="8">
        <v>42814</v>
      </c>
      <c r="B52" s="20" t="s">
        <v>5</v>
      </c>
      <c r="C52" s="10">
        <v>700000</v>
      </c>
      <c r="D52" s="19" t="s">
        <v>9</v>
      </c>
      <c r="E52" s="10"/>
      <c r="F52" s="10"/>
      <c r="G52" s="10"/>
      <c r="H52" s="10">
        <f t="shared" si="7"/>
        <v>74137848</v>
      </c>
      <c r="I52" s="12">
        <f t="shared" ref="I52:I54" si="10">IF(EXACT(D52, "대출이자"),SUM(I51-G52),IF(EXACT(B52,"입금"),SUM(I51+C52),IF(EXACT(B51,"출금"),SUM(I51-C52))))</f>
        <v>8092125</v>
      </c>
    </row>
    <row r="53" spans="1:11" x14ac:dyDescent="0.3">
      <c r="A53" s="8">
        <v>42835</v>
      </c>
      <c r="B53" s="20" t="s">
        <v>7</v>
      </c>
      <c r="C53" s="10">
        <v>0</v>
      </c>
      <c r="D53" s="19" t="s">
        <v>16</v>
      </c>
      <c r="E53" s="10">
        <v>129740</v>
      </c>
      <c r="F53" s="10">
        <v>215517</v>
      </c>
      <c r="G53" s="10">
        <f t="shared" si="1"/>
        <v>345257</v>
      </c>
      <c r="H53" s="10">
        <f t="shared" si="7"/>
        <v>73922331</v>
      </c>
      <c r="I53" s="12">
        <f>IF(EXACT(D53, "대출"),SUM(I52-G53),IF(EXACT(B53,"입금"),SUM(I52+C53),IF(EXACT(B52,"출금"),SUM(I52-C53))))</f>
        <v>7746868</v>
      </c>
    </row>
    <row r="54" spans="1:11" x14ac:dyDescent="0.3">
      <c r="A54" s="8">
        <v>42840</v>
      </c>
      <c r="B54" s="20" t="s">
        <v>5</v>
      </c>
      <c r="C54" s="10">
        <v>532</v>
      </c>
      <c r="D54" s="19" t="s">
        <v>15</v>
      </c>
      <c r="E54" s="10"/>
      <c r="F54" s="10"/>
      <c r="G54" s="10"/>
      <c r="H54" s="10">
        <f t="shared" si="7"/>
        <v>73922331</v>
      </c>
      <c r="I54" s="12">
        <f t="shared" si="10"/>
        <v>7747400</v>
      </c>
    </row>
    <row r="55" spans="1:11" x14ac:dyDescent="0.3">
      <c r="A55" s="8">
        <v>42865</v>
      </c>
      <c r="B55" s="20" t="s">
        <v>7</v>
      </c>
      <c r="C55" s="10">
        <v>0</v>
      </c>
      <c r="D55" s="19" t="s">
        <v>16</v>
      </c>
      <c r="E55" s="10">
        <v>129360</v>
      </c>
      <c r="F55" s="10">
        <v>215517</v>
      </c>
      <c r="G55" s="10">
        <f t="shared" si="1"/>
        <v>344877</v>
      </c>
      <c r="H55" s="10">
        <f t="shared" si="7"/>
        <v>73706814</v>
      </c>
      <c r="I55" s="12">
        <f>IF(EXACT(D55, "대출"),SUM(I54-G55),IF(EXACT(B55,"입금"),SUM(I54+C55),IF(EXACT(B54,"출금"),SUM(I54-C55))))</f>
        <v>7402523</v>
      </c>
    </row>
    <row r="56" spans="1:11" x14ac:dyDescent="0.3">
      <c r="A56" s="8">
        <v>42875</v>
      </c>
      <c r="B56" s="20" t="s">
        <v>5</v>
      </c>
      <c r="C56" s="10">
        <v>623</v>
      </c>
      <c r="D56" s="19" t="s">
        <v>15</v>
      </c>
      <c r="E56" s="10"/>
      <c r="F56" s="10"/>
      <c r="G56" s="10"/>
      <c r="H56" s="10">
        <f t="shared" si="7"/>
        <v>73706814</v>
      </c>
      <c r="I56" s="12">
        <f>IF(EXACT(D56, "대출"),SUM(I55-G56),IF(EXACT(B56,"입금"),SUM(I55+C56),IF(EXACT(B55,"출금"),SUM(I55-C56))))</f>
        <v>7403146</v>
      </c>
    </row>
    <row r="57" spans="1:11" x14ac:dyDescent="0.3">
      <c r="A57" s="8">
        <v>42898</v>
      </c>
      <c r="B57" s="20" t="s">
        <v>7</v>
      </c>
      <c r="C57" s="10">
        <v>0</v>
      </c>
      <c r="D57" s="19" t="s">
        <v>16</v>
      </c>
      <c r="E57" s="10">
        <v>128980</v>
      </c>
      <c r="F57" s="10">
        <v>215517</v>
      </c>
      <c r="G57" s="10">
        <f t="shared" si="1"/>
        <v>344497</v>
      </c>
      <c r="H57" s="10">
        <f t="shared" si="7"/>
        <v>73491297</v>
      </c>
      <c r="I57" s="12">
        <f t="shared" ref="I57:I58" si="11">IF(EXACT(D57, "대출"),SUM(I56-G57),IF(EXACT(B57,"입금"),SUM(I56+C57),IF(EXACT(B56,"출금"),SUM(I56-C57))))</f>
        <v>7058649</v>
      </c>
      <c r="K57" s="2"/>
    </row>
    <row r="58" spans="1:11" x14ac:dyDescent="0.3">
      <c r="A58" s="8">
        <v>42903</v>
      </c>
      <c r="B58" s="20" t="s">
        <v>17</v>
      </c>
      <c r="C58" s="10">
        <v>493</v>
      </c>
      <c r="D58" s="19" t="s">
        <v>15</v>
      </c>
      <c r="E58" s="10"/>
      <c r="F58" s="10"/>
      <c r="G58" s="10"/>
      <c r="H58" s="10">
        <f t="shared" si="7"/>
        <v>73491297</v>
      </c>
      <c r="I58" s="12">
        <f t="shared" si="11"/>
        <v>7059142</v>
      </c>
    </row>
    <row r="59" spans="1:11" x14ac:dyDescent="0.3">
      <c r="A59" s="8">
        <v>42926</v>
      </c>
      <c r="B59" s="20" t="s">
        <v>7</v>
      </c>
      <c r="C59" s="10"/>
      <c r="D59" s="19" t="s">
        <v>16</v>
      </c>
      <c r="E59" s="10">
        <v>128600</v>
      </c>
      <c r="F59" s="10">
        <v>215517</v>
      </c>
      <c r="G59" s="10">
        <f t="shared" si="1"/>
        <v>344117</v>
      </c>
      <c r="H59" s="10">
        <f t="shared" si="7"/>
        <v>73275780</v>
      </c>
      <c r="I59" s="12">
        <f>IF(EXACT(D59, "대출"),SUM(I58-G59),IF(EXACT(B58,"입금"),SUM(I57+C58),IF(EXACT(B58,"출금"),SUM(I58-C59))))</f>
        <v>6715025</v>
      </c>
    </row>
    <row r="60" spans="1:11" x14ac:dyDescent="0.3">
      <c r="A60" s="8">
        <v>42931</v>
      </c>
      <c r="B60" s="20" t="s">
        <v>5</v>
      </c>
      <c r="C60" s="10">
        <v>466</v>
      </c>
      <c r="D60" s="19" t="s">
        <v>15</v>
      </c>
      <c r="E60" s="10"/>
      <c r="F60" s="10"/>
      <c r="G60" s="10"/>
      <c r="H60" s="10">
        <f t="shared" si="7"/>
        <v>73275780</v>
      </c>
      <c r="I60" s="12">
        <f>IF(EXACT(D60, "대출"),SUM(I59-G60),IF(EXACT(B60,"입금"),SUM(I59+C60),IF(EXACT(B59,"출금"),SUM(I59-C60))))</f>
        <v>6715491</v>
      </c>
    </row>
    <row r="61" spans="1:11" x14ac:dyDescent="0.3">
      <c r="A61" s="8">
        <v>42957</v>
      </c>
      <c r="B61" s="20" t="s">
        <v>7</v>
      </c>
      <c r="C61" s="10"/>
      <c r="D61" s="19" t="s">
        <v>18</v>
      </c>
      <c r="E61" s="10">
        <v>128230</v>
      </c>
      <c r="F61" s="10">
        <v>215517</v>
      </c>
      <c r="G61" s="10">
        <f t="shared" si="1"/>
        <v>343747</v>
      </c>
      <c r="H61" s="10">
        <f t="shared" si="7"/>
        <v>73060263</v>
      </c>
      <c r="I61" s="12">
        <f t="shared" ref="I61:I124" si="12">IF(EXACT(D61, "대출"),SUM(I60-G61),IF(EXACT(B61,"입금"),SUM(I60+C61),IF(EXACT(B60,"출금"),SUM(I60-C61))))</f>
        <v>6371744</v>
      </c>
    </row>
    <row r="62" spans="1:11" x14ac:dyDescent="0.3">
      <c r="A62" s="8">
        <v>42966</v>
      </c>
      <c r="B62" s="20" t="s">
        <v>5</v>
      </c>
      <c r="C62" s="10">
        <v>555</v>
      </c>
      <c r="D62" s="19" t="s">
        <v>15</v>
      </c>
      <c r="E62" s="10"/>
      <c r="F62" s="10"/>
      <c r="G62" s="10"/>
      <c r="H62" s="10">
        <f t="shared" si="7"/>
        <v>73060263</v>
      </c>
      <c r="I62" s="12">
        <f t="shared" si="12"/>
        <v>6372299</v>
      </c>
    </row>
    <row r="63" spans="1:11" x14ac:dyDescent="0.3">
      <c r="A63" s="8">
        <v>42989</v>
      </c>
      <c r="B63" s="20" t="s">
        <v>7</v>
      </c>
      <c r="C63" s="10"/>
      <c r="D63" s="19" t="s">
        <v>16</v>
      </c>
      <c r="E63" s="10">
        <v>127850</v>
      </c>
      <c r="F63" s="10">
        <v>215517</v>
      </c>
      <c r="G63" s="10">
        <f t="shared" si="1"/>
        <v>343367</v>
      </c>
      <c r="H63" s="10">
        <f t="shared" si="7"/>
        <v>72844746</v>
      </c>
      <c r="I63" s="12">
        <f t="shared" si="12"/>
        <v>6028932</v>
      </c>
    </row>
    <row r="64" spans="1:11" x14ac:dyDescent="0.3">
      <c r="A64" s="8">
        <v>42994</v>
      </c>
      <c r="B64" s="20" t="s">
        <v>5</v>
      </c>
      <c r="C64" s="10">
        <v>424</v>
      </c>
      <c r="D64" s="19" t="s">
        <v>15</v>
      </c>
      <c r="E64" s="10"/>
      <c r="F64" s="10"/>
      <c r="G64" s="10"/>
      <c r="H64" s="10">
        <f t="shared" si="7"/>
        <v>72844746</v>
      </c>
      <c r="I64" s="12">
        <f t="shared" si="12"/>
        <v>6029356</v>
      </c>
    </row>
    <row r="65" spans="1:9" x14ac:dyDescent="0.3">
      <c r="A65" s="8">
        <v>43018</v>
      </c>
      <c r="B65" s="20" t="s">
        <v>7</v>
      </c>
      <c r="C65" s="10"/>
      <c r="D65" s="19" t="s">
        <v>16</v>
      </c>
      <c r="E65" s="10">
        <v>127470</v>
      </c>
      <c r="F65" s="10">
        <v>215517</v>
      </c>
      <c r="G65" s="10">
        <f t="shared" si="1"/>
        <v>342987</v>
      </c>
      <c r="H65" s="10">
        <f t="shared" si="7"/>
        <v>72629229</v>
      </c>
      <c r="I65" s="12">
        <f t="shared" si="12"/>
        <v>5686369</v>
      </c>
    </row>
    <row r="66" spans="1:9" x14ac:dyDescent="0.3">
      <c r="A66" s="8">
        <v>43029</v>
      </c>
      <c r="B66" s="20" t="s">
        <v>5</v>
      </c>
      <c r="C66" s="10">
        <v>497</v>
      </c>
      <c r="D66" s="19" t="s">
        <v>15</v>
      </c>
      <c r="E66" s="10"/>
      <c r="F66" s="10"/>
      <c r="G66" s="10"/>
      <c r="H66" s="10">
        <f t="shared" si="7"/>
        <v>72629229</v>
      </c>
      <c r="I66" s="12">
        <f t="shared" si="12"/>
        <v>5686866</v>
      </c>
    </row>
    <row r="67" spans="1:9" x14ac:dyDescent="0.3">
      <c r="A67" s="8">
        <v>43049</v>
      </c>
      <c r="B67" s="20" t="s">
        <v>7</v>
      </c>
      <c r="C67" s="10"/>
      <c r="D67" s="19" t="s">
        <v>16</v>
      </c>
      <c r="E67" s="10">
        <v>127100</v>
      </c>
      <c r="F67" s="10">
        <v>215517</v>
      </c>
      <c r="G67" s="10">
        <f t="shared" si="1"/>
        <v>342617</v>
      </c>
      <c r="H67" s="10">
        <f t="shared" si="7"/>
        <v>72413712</v>
      </c>
      <c r="I67" s="12">
        <f t="shared" si="12"/>
        <v>5344249</v>
      </c>
    </row>
    <row r="68" spans="1:9" x14ac:dyDescent="0.3">
      <c r="A68" s="8">
        <v>43057</v>
      </c>
      <c r="B68" s="20" t="s">
        <v>5</v>
      </c>
      <c r="C68" s="10">
        <v>378</v>
      </c>
      <c r="D68" s="19" t="s">
        <v>15</v>
      </c>
      <c r="E68" s="10"/>
      <c r="F68" s="10"/>
      <c r="G68" s="10"/>
      <c r="H68" s="10">
        <f t="shared" si="7"/>
        <v>72413712</v>
      </c>
      <c r="I68" s="12">
        <f t="shared" si="12"/>
        <v>5344627</v>
      </c>
    </row>
    <row r="69" spans="1:9" x14ac:dyDescent="0.3">
      <c r="A69" s="8">
        <v>43080</v>
      </c>
      <c r="B69" s="20" t="s">
        <v>7</v>
      </c>
      <c r="C69" s="10"/>
      <c r="D69" s="19" t="s">
        <v>16</v>
      </c>
      <c r="E69" s="10">
        <v>126720</v>
      </c>
      <c r="F69" s="10">
        <v>215517</v>
      </c>
      <c r="G69" s="10">
        <f t="shared" si="1"/>
        <v>342237</v>
      </c>
      <c r="H69" s="10">
        <f t="shared" si="7"/>
        <v>72198195</v>
      </c>
      <c r="I69" s="12">
        <f t="shared" si="12"/>
        <v>5002390</v>
      </c>
    </row>
    <row r="70" spans="1:9" x14ac:dyDescent="0.3">
      <c r="A70" s="8">
        <v>43085</v>
      </c>
      <c r="B70" s="20" t="s">
        <v>5</v>
      </c>
      <c r="C70" s="10">
        <v>355</v>
      </c>
      <c r="D70" s="19" t="s">
        <v>15</v>
      </c>
      <c r="E70" s="10"/>
      <c r="F70" s="10"/>
      <c r="G70" s="10"/>
      <c r="H70" s="10">
        <f t="shared" si="7"/>
        <v>72198195</v>
      </c>
      <c r="I70" s="12">
        <f t="shared" si="12"/>
        <v>5002745</v>
      </c>
    </row>
    <row r="71" spans="1:9" x14ac:dyDescent="0.3">
      <c r="A71" s="8">
        <v>43110</v>
      </c>
      <c r="B71" s="20" t="s">
        <v>7</v>
      </c>
      <c r="C71" s="10"/>
      <c r="D71" s="19" t="s">
        <v>16</v>
      </c>
      <c r="E71" s="10">
        <v>126340</v>
      </c>
      <c r="F71" s="10">
        <v>215517</v>
      </c>
      <c r="G71" s="10">
        <f t="shared" si="1"/>
        <v>341857</v>
      </c>
      <c r="H71" s="10">
        <f t="shared" si="7"/>
        <v>71982678</v>
      </c>
      <c r="I71" s="12">
        <f t="shared" si="12"/>
        <v>4660888</v>
      </c>
    </row>
    <row r="72" spans="1:9" x14ac:dyDescent="0.3">
      <c r="A72" s="8">
        <v>43120</v>
      </c>
      <c r="B72" s="20" t="s">
        <v>5</v>
      </c>
      <c r="C72" s="10">
        <v>410</v>
      </c>
      <c r="D72" s="19" t="s">
        <v>15</v>
      </c>
      <c r="E72" s="10"/>
      <c r="F72" s="10"/>
      <c r="G72" s="10"/>
      <c r="H72" s="10">
        <f t="shared" si="7"/>
        <v>71982678</v>
      </c>
      <c r="I72" s="12">
        <f t="shared" si="12"/>
        <v>4661298</v>
      </c>
    </row>
    <row r="73" spans="1:9" x14ac:dyDescent="0.3">
      <c r="A73" s="8">
        <v>43143</v>
      </c>
      <c r="B73" s="20" t="s">
        <v>7</v>
      </c>
      <c r="C73" s="10"/>
      <c r="D73" s="19" t="s">
        <v>16</v>
      </c>
      <c r="E73" s="10">
        <v>125960</v>
      </c>
      <c r="F73" s="10">
        <v>215517</v>
      </c>
      <c r="G73" s="10">
        <f t="shared" ref="G73:G128" si="13">E73+F73</f>
        <v>341477</v>
      </c>
      <c r="H73" s="10">
        <f t="shared" si="7"/>
        <v>71767161</v>
      </c>
      <c r="I73" s="12">
        <f t="shared" si="12"/>
        <v>4319821</v>
      </c>
    </row>
    <row r="74" spans="1:9" x14ac:dyDescent="0.3">
      <c r="A74" s="8">
        <v>43146</v>
      </c>
      <c r="B74" s="20" t="s">
        <v>5</v>
      </c>
      <c r="C74" s="10">
        <v>289</v>
      </c>
      <c r="D74" s="19" t="s">
        <v>15</v>
      </c>
      <c r="E74" s="10"/>
      <c r="F74" s="10"/>
      <c r="G74" s="10"/>
      <c r="H74" s="10">
        <f t="shared" si="7"/>
        <v>71767161</v>
      </c>
      <c r="I74" s="12">
        <f t="shared" si="12"/>
        <v>4320110</v>
      </c>
    </row>
    <row r="75" spans="1:9" x14ac:dyDescent="0.3">
      <c r="A75" s="8">
        <v>43171</v>
      </c>
      <c r="B75" s="20" t="s">
        <v>7</v>
      </c>
      <c r="C75" s="10"/>
      <c r="D75" s="19" t="s">
        <v>16</v>
      </c>
      <c r="E75" s="10">
        <v>125590</v>
      </c>
      <c r="F75" s="10">
        <v>215517</v>
      </c>
      <c r="G75" s="10">
        <f t="shared" si="13"/>
        <v>341107</v>
      </c>
      <c r="H75" s="10">
        <f t="shared" si="7"/>
        <v>71551644</v>
      </c>
      <c r="I75" s="12">
        <f t="shared" si="12"/>
        <v>3979003</v>
      </c>
    </row>
    <row r="76" spans="1:9" x14ac:dyDescent="0.3">
      <c r="A76" s="8">
        <v>43176</v>
      </c>
      <c r="B76" s="20" t="s">
        <v>5</v>
      </c>
      <c r="C76" s="10">
        <v>310</v>
      </c>
      <c r="D76" s="19" t="s">
        <v>15</v>
      </c>
      <c r="E76" s="10"/>
      <c r="F76" s="10"/>
      <c r="G76" s="10"/>
      <c r="H76" s="10">
        <f t="shared" si="7"/>
        <v>71551644</v>
      </c>
      <c r="I76" s="12">
        <f t="shared" si="12"/>
        <v>3979313</v>
      </c>
    </row>
    <row r="77" spans="1:9" x14ac:dyDescent="0.3">
      <c r="A77" s="8">
        <v>43200</v>
      </c>
      <c r="B77" s="20" t="s">
        <v>7</v>
      </c>
      <c r="C77" s="10"/>
      <c r="D77" s="19" t="s">
        <v>16</v>
      </c>
      <c r="E77" s="10">
        <v>125210</v>
      </c>
      <c r="F77" s="10">
        <v>215517</v>
      </c>
      <c r="G77" s="10">
        <f t="shared" si="13"/>
        <v>340727</v>
      </c>
      <c r="H77" s="10">
        <f t="shared" si="7"/>
        <v>71336127</v>
      </c>
      <c r="I77" s="12">
        <f t="shared" si="12"/>
        <v>3638586</v>
      </c>
    </row>
    <row r="78" spans="1:9" x14ac:dyDescent="0.3">
      <c r="A78" s="8">
        <v>43211</v>
      </c>
      <c r="B78" s="20" t="s">
        <v>5</v>
      </c>
      <c r="C78" s="10">
        <v>321</v>
      </c>
      <c r="D78" s="19" t="s">
        <v>15</v>
      </c>
      <c r="E78" s="10"/>
      <c r="F78" s="10"/>
      <c r="G78" s="10"/>
      <c r="H78" s="10">
        <f t="shared" si="7"/>
        <v>71336127</v>
      </c>
      <c r="I78" s="12">
        <f t="shared" si="12"/>
        <v>3638907</v>
      </c>
    </row>
    <row r="79" spans="1:9" x14ac:dyDescent="0.3">
      <c r="A79" s="8">
        <v>43230</v>
      </c>
      <c r="B79" s="20" t="s">
        <v>7</v>
      </c>
      <c r="C79" s="10">
        <v>0</v>
      </c>
      <c r="D79" s="19" t="s">
        <v>18</v>
      </c>
      <c r="E79" s="10">
        <v>124830</v>
      </c>
      <c r="F79" s="10">
        <v>215517</v>
      </c>
      <c r="G79" s="10">
        <f t="shared" si="13"/>
        <v>340347</v>
      </c>
      <c r="H79" s="10">
        <f t="shared" si="7"/>
        <v>71120610</v>
      </c>
      <c r="I79" s="12">
        <f t="shared" si="12"/>
        <v>3298560</v>
      </c>
    </row>
    <row r="80" spans="1:9" x14ac:dyDescent="0.3">
      <c r="A80" s="8">
        <v>43239</v>
      </c>
      <c r="B80" s="20" t="s">
        <v>5</v>
      </c>
      <c r="C80" s="10">
        <v>240</v>
      </c>
      <c r="D80" s="19" t="s">
        <v>15</v>
      </c>
      <c r="E80" s="10"/>
      <c r="F80" s="10"/>
      <c r="G80" s="10"/>
      <c r="H80" s="10">
        <f t="shared" si="7"/>
        <v>71120610</v>
      </c>
      <c r="I80" s="12">
        <f t="shared" si="12"/>
        <v>3298800</v>
      </c>
    </row>
    <row r="81" spans="1:9" x14ac:dyDescent="0.3">
      <c r="A81" s="8">
        <v>43262</v>
      </c>
      <c r="B81" s="20" t="s">
        <v>7</v>
      </c>
      <c r="C81" s="10"/>
      <c r="D81" s="19" t="s">
        <v>16</v>
      </c>
      <c r="E81" s="10">
        <v>124460</v>
      </c>
      <c r="F81" s="10">
        <v>215517</v>
      </c>
      <c r="G81" s="10">
        <f t="shared" si="13"/>
        <v>339977</v>
      </c>
      <c r="H81" s="10">
        <f t="shared" si="7"/>
        <v>70905093</v>
      </c>
      <c r="I81" s="12">
        <f t="shared" si="12"/>
        <v>2958823</v>
      </c>
    </row>
    <row r="82" spans="1:9" x14ac:dyDescent="0.3">
      <c r="A82" s="8">
        <v>43267</v>
      </c>
      <c r="B82" s="20" t="s">
        <v>5</v>
      </c>
      <c r="C82" s="10">
        <v>218</v>
      </c>
      <c r="D82" s="19" t="s">
        <v>15</v>
      </c>
      <c r="E82" s="10"/>
      <c r="F82" s="10"/>
      <c r="G82" s="10"/>
      <c r="H82" s="10">
        <f t="shared" si="7"/>
        <v>70905093</v>
      </c>
      <c r="I82" s="12">
        <f t="shared" si="12"/>
        <v>2959041</v>
      </c>
    </row>
    <row r="83" spans="1:9" x14ac:dyDescent="0.3">
      <c r="A83" s="8">
        <v>43290</v>
      </c>
      <c r="B83" s="20" t="s">
        <v>5</v>
      </c>
      <c r="C83" s="10">
        <v>339597</v>
      </c>
      <c r="D83" s="19" t="s">
        <v>19</v>
      </c>
      <c r="E83" s="10"/>
      <c r="F83" s="10"/>
      <c r="G83" s="10"/>
      <c r="H83" s="10">
        <f t="shared" si="7"/>
        <v>70905093</v>
      </c>
      <c r="I83" s="12">
        <f t="shared" si="12"/>
        <v>3298638</v>
      </c>
    </row>
    <row r="84" spans="1:9" x14ac:dyDescent="0.3">
      <c r="A84" s="8">
        <v>43291</v>
      </c>
      <c r="B84" s="20" t="s">
        <v>7</v>
      </c>
      <c r="C84" s="10"/>
      <c r="D84" s="19" t="s">
        <v>18</v>
      </c>
      <c r="E84" s="10">
        <v>124080</v>
      </c>
      <c r="F84" s="10">
        <v>215517</v>
      </c>
      <c r="G84" s="10">
        <f t="shared" si="13"/>
        <v>339597</v>
      </c>
      <c r="H84" s="10">
        <f t="shared" si="7"/>
        <v>70689576</v>
      </c>
      <c r="I84" s="12">
        <f t="shared" si="12"/>
        <v>2959041</v>
      </c>
    </row>
    <row r="85" spans="1:9" x14ac:dyDescent="0.3">
      <c r="A85" s="8">
        <v>43302</v>
      </c>
      <c r="B85" s="20" t="s">
        <v>5</v>
      </c>
      <c r="C85" s="10">
        <v>254</v>
      </c>
      <c r="D85" s="19" t="s">
        <v>15</v>
      </c>
      <c r="E85" s="10"/>
      <c r="F85" s="10"/>
      <c r="G85" s="10"/>
      <c r="H85" s="10">
        <f t="shared" si="7"/>
        <v>70689576</v>
      </c>
      <c r="I85" s="12">
        <f t="shared" si="12"/>
        <v>2959295</v>
      </c>
    </row>
    <row r="86" spans="1:9" x14ac:dyDescent="0.3">
      <c r="A86" s="8">
        <v>43322</v>
      </c>
      <c r="B86" s="20" t="s">
        <v>7</v>
      </c>
      <c r="C86" s="10">
        <v>0</v>
      </c>
      <c r="D86" s="19" t="s">
        <v>16</v>
      </c>
      <c r="E86" s="10">
        <v>123700</v>
      </c>
      <c r="F86" s="10">
        <v>215517</v>
      </c>
      <c r="G86" s="10">
        <f t="shared" si="13"/>
        <v>339217</v>
      </c>
      <c r="H86" s="10">
        <f t="shared" si="7"/>
        <v>70474059</v>
      </c>
      <c r="I86" s="12">
        <f t="shared" si="12"/>
        <v>2620078</v>
      </c>
    </row>
    <row r="87" spans="1:9" x14ac:dyDescent="0.3">
      <c r="A87" s="8">
        <v>43322</v>
      </c>
      <c r="B87" s="20" t="s">
        <v>5</v>
      </c>
      <c r="C87" s="10">
        <v>338837</v>
      </c>
      <c r="D87" s="19" t="s">
        <v>19</v>
      </c>
      <c r="E87" s="10"/>
      <c r="F87" s="10"/>
      <c r="G87" s="10"/>
      <c r="H87" s="10">
        <f t="shared" si="7"/>
        <v>70474059</v>
      </c>
      <c r="I87" s="12">
        <f t="shared" si="12"/>
        <v>2958915</v>
      </c>
    </row>
    <row r="88" spans="1:9" x14ac:dyDescent="0.3">
      <c r="A88" s="8">
        <v>43322</v>
      </c>
      <c r="B88" s="20" t="s">
        <v>5</v>
      </c>
      <c r="C88" s="10">
        <v>380</v>
      </c>
      <c r="D88" s="19" t="s">
        <v>19</v>
      </c>
      <c r="E88" s="10"/>
      <c r="F88" s="10"/>
      <c r="G88" s="10"/>
      <c r="H88" s="10">
        <f t="shared" si="7"/>
        <v>70474059</v>
      </c>
      <c r="I88" s="12">
        <f t="shared" si="12"/>
        <v>2959295</v>
      </c>
    </row>
    <row r="89" spans="1:9" x14ac:dyDescent="0.3">
      <c r="A89" s="8">
        <v>43330</v>
      </c>
      <c r="B89" s="20" t="s">
        <v>5</v>
      </c>
      <c r="C89" s="10">
        <v>197</v>
      </c>
      <c r="D89" s="19" t="s">
        <v>15</v>
      </c>
      <c r="E89" s="10"/>
      <c r="F89" s="10"/>
      <c r="G89" s="10"/>
      <c r="H89" s="10">
        <f t="shared" si="7"/>
        <v>70474059</v>
      </c>
      <c r="I89" s="12">
        <f t="shared" si="12"/>
        <v>2959492</v>
      </c>
    </row>
    <row r="90" spans="1:9" x14ac:dyDescent="0.3">
      <c r="A90" s="8">
        <v>43347</v>
      </c>
      <c r="B90" s="20" t="s">
        <v>5</v>
      </c>
      <c r="C90" s="10">
        <v>338837</v>
      </c>
      <c r="D90" s="19" t="s">
        <v>19</v>
      </c>
      <c r="E90" s="10"/>
      <c r="F90" s="10"/>
      <c r="G90" s="10"/>
      <c r="H90" s="10">
        <f t="shared" si="7"/>
        <v>70474059</v>
      </c>
      <c r="I90" s="12">
        <f t="shared" si="12"/>
        <v>3298329</v>
      </c>
    </row>
    <row r="91" spans="1:9" x14ac:dyDescent="0.3">
      <c r="A91" s="8">
        <v>43353</v>
      </c>
      <c r="B91" s="20" t="s">
        <v>7</v>
      </c>
      <c r="C91" s="10"/>
      <c r="D91" s="19" t="s">
        <v>18</v>
      </c>
      <c r="E91" s="10">
        <v>123320</v>
      </c>
      <c r="F91" s="10">
        <v>215517</v>
      </c>
      <c r="G91" s="10">
        <f t="shared" si="13"/>
        <v>338837</v>
      </c>
      <c r="H91" s="10">
        <f t="shared" si="7"/>
        <v>70258542</v>
      </c>
      <c r="I91" s="12">
        <f t="shared" si="12"/>
        <v>2959492</v>
      </c>
    </row>
    <row r="92" spans="1:9" x14ac:dyDescent="0.3">
      <c r="A92" s="8">
        <v>43358</v>
      </c>
      <c r="B92" s="20" t="s">
        <v>5</v>
      </c>
      <c r="C92" s="10">
        <v>202</v>
      </c>
      <c r="D92" s="19" t="s">
        <v>15</v>
      </c>
      <c r="E92" s="10"/>
      <c r="F92" s="10"/>
      <c r="G92" s="10"/>
      <c r="H92" s="10">
        <f t="shared" si="7"/>
        <v>70258542</v>
      </c>
      <c r="I92" s="12">
        <f t="shared" si="12"/>
        <v>2959694</v>
      </c>
    </row>
    <row r="93" spans="1:9" x14ac:dyDescent="0.3">
      <c r="A93" s="8">
        <v>43378</v>
      </c>
      <c r="B93" s="20" t="s">
        <v>5</v>
      </c>
      <c r="C93" s="10">
        <v>338467</v>
      </c>
      <c r="D93" s="19" t="s">
        <v>19</v>
      </c>
      <c r="E93" s="10"/>
      <c r="F93" s="10"/>
      <c r="G93" s="10"/>
      <c r="H93" s="10">
        <f t="shared" si="7"/>
        <v>70258542</v>
      </c>
      <c r="I93" s="12">
        <f t="shared" si="12"/>
        <v>3298161</v>
      </c>
    </row>
    <row r="94" spans="1:9" x14ac:dyDescent="0.3">
      <c r="A94" s="8">
        <v>43383</v>
      </c>
      <c r="B94" s="20" t="s">
        <v>7</v>
      </c>
      <c r="C94" s="10"/>
      <c r="D94" s="19" t="s">
        <v>18</v>
      </c>
      <c r="E94" s="10">
        <v>122950</v>
      </c>
      <c r="F94" s="10">
        <v>215517</v>
      </c>
      <c r="G94" s="10">
        <f t="shared" si="13"/>
        <v>338467</v>
      </c>
      <c r="H94" s="10">
        <f t="shared" si="7"/>
        <v>70043025</v>
      </c>
      <c r="I94" s="12">
        <f t="shared" si="12"/>
        <v>2959694</v>
      </c>
    </row>
    <row r="95" spans="1:9" x14ac:dyDescent="0.3">
      <c r="A95" s="8">
        <v>43393</v>
      </c>
      <c r="B95" s="20" t="s">
        <v>5</v>
      </c>
      <c r="C95" s="10">
        <v>248</v>
      </c>
      <c r="D95" s="19" t="s">
        <v>15</v>
      </c>
      <c r="E95" s="10"/>
      <c r="F95" s="10"/>
      <c r="G95" s="10"/>
      <c r="H95" s="10">
        <f t="shared" si="7"/>
        <v>70043025</v>
      </c>
      <c r="I95" s="12">
        <f t="shared" si="12"/>
        <v>2959942</v>
      </c>
    </row>
    <row r="96" spans="1:9" x14ac:dyDescent="0.3">
      <c r="A96" s="8">
        <v>43406</v>
      </c>
      <c r="B96" s="20" t="s">
        <v>5</v>
      </c>
      <c r="C96" s="10">
        <v>338087</v>
      </c>
      <c r="D96" s="19" t="s">
        <v>19</v>
      </c>
      <c r="E96" s="10"/>
      <c r="F96" s="10"/>
      <c r="G96" s="10"/>
      <c r="H96" s="10">
        <f t="shared" si="7"/>
        <v>70043025</v>
      </c>
      <c r="I96" s="12">
        <f t="shared" si="12"/>
        <v>3298029</v>
      </c>
    </row>
    <row r="97" spans="1:9" x14ac:dyDescent="0.3">
      <c r="A97" s="8">
        <v>43416</v>
      </c>
      <c r="B97" s="20" t="s">
        <v>7</v>
      </c>
      <c r="C97" s="10"/>
      <c r="D97" s="19" t="s">
        <v>16</v>
      </c>
      <c r="E97" s="10">
        <v>122570</v>
      </c>
      <c r="F97" s="10">
        <v>215517</v>
      </c>
      <c r="G97" s="10">
        <f t="shared" si="13"/>
        <v>338087</v>
      </c>
      <c r="H97" s="10">
        <f t="shared" si="7"/>
        <v>69827508</v>
      </c>
      <c r="I97" s="12">
        <f t="shared" si="12"/>
        <v>2959942</v>
      </c>
    </row>
    <row r="98" spans="1:9" x14ac:dyDescent="0.3">
      <c r="A98" s="8">
        <v>43421</v>
      </c>
      <c r="B98" s="20" t="s">
        <v>5</v>
      </c>
      <c r="C98" s="10">
        <v>206</v>
      </c>
      <c r="D98" s="19" t="s">
        <v>15</v>
      </c>
      <c r="E98" s="10"/>
      <c r="F98" s="10"/>
      <c r="G98" s="10"/>
      <c r="H98" s="10">
        <f t="shared" si="7"/>
        <v>69827508</v>
      </c>
      <c r="I98" s="12">
        <f t="shared" si="12"/>
        <v>2960148</v>
      </c>
    </row>
    <row r="99" spans="1:9" x14ac:dyDescent="0.3">
      <c r="A99" s="8">
        <v>43444</v>
      </c>
      <c r="B99" s="20" t="s">
        <v>7</v>
      </c>
      <c r="C99" s="10"/>
      <c r="D99" s="19" t="s">
        <v>16</v>
      </c>
      <c r="E99" s="10">
        <v>122190</v>
      </c>
      <c r="F99" s="10">
        <v>215517</v>
      </c>
      <c r="G99" s="10">
        <f t="shared" si="13"/>
        <v>337707</v>
      </c>
      <c r="H99" s="10">
        <f t="shared" si="7"/>
        <v>69611991</v>
      </c>
      <c r="I99" s="12">
        <f t="shared" si="12"/>
        <v>2622441</v>
      </c>
    </row>
    <row r="100" spans="1:9" x14ac:dyDescent="0.3">
      <c r="A100" s="8">
        <v>43444</v>
      </c>
      <c r="B100" s="20" t="s">
        <v>5</v>
      </c>
      <c r="C100" s="10">
        <v>337337</v>
      </c>
      <c r="D100" s="19" t="s">
        <v>19</v>
      </c>
      <c r="E100" s="10"/>
      <c r="F100" s="10"/>
      <c r="G100" s="10"/>
      <c r="H100" s="10">
        <f t="shared" si="7"/>
        <v>69611991</v>
      </c>
      <c r="I100" s="12">
        <f t="shared" si="12"/>
        <v>2959778</v>
      </c>
    </row>
    <row r="101" spans="1:9" x14ac:dyDescent="0.3">
      <c r="A101" s="8">
        <v>43449</v>
      </c>
      <c r="B101" s="20" t="s">
        <v>5</v>
      </c>
      <c r="C101" s="10">
        <v>197</v>
      </c>
      <c r="D101" s="19" t="s">
        <v>15</v>
      </c>
      <c r="E101" s="10"/>
      <c r="F101" s="10"/>
      <c r="G101" s="10"/>
      <c r="H101" s="10">
        <f t="shared" si="7"/>
        <v>69611991</v>
      </c>
      <c r="I101" s="12">
        <f t="shared" si="12"/>
        <v>2959975</v>
      </c>
    </row>
    <row r="102" spans="1:9" x14ac:dyDescent="0.3">
      <c r="A102" s="8">
        <v>43469</v>
      </c>
      <c r="B102" s="20" t="s">
        <v>5</v>
      </c>
      <c r="C102" s="10">
        <v>337337</v>
      </c>
      <c r="D102" s="19" t="s">
        <v>19</v>
      </c>
      <c r="E102" s="10"/>
      <c r="F102" s="10"/>
      <c r="G102" s="10"/>
      <c r="H102" s="10">
        <f t="shared" si="7"/>
        <v>69611991</v>
      </c>
      <c r="I102" s="12">
        <f t="shared" si="12"/>
        <v>3297312</v>
      </c>
    </row>
    <row r="103" spans="1:9" x14ac:dyDescent="0.3">
      <c r="A103" s="8">
        <v>43475</v>
      </c>
      <c r="B103" s="20" t="s">
        <v>7</v>
      </c>
      <c r="C103" s="10"/>
      <c r="D103" s="19" t="s">
        <v>16</v>
      </c>
      <c r="E103" s="10">
        <v>121820</v>
      </c>
      <c r="F103" s="10">
        <v>215517</v>
      </c>
      <c r="G103" s="10">
        <f t="shared" si="13"/>
        <v>337337</v>
      </c>
      <c r="H103" s="10">
        <f t="shared" si="7"/>
        <v>69396474</v>
      </c>
      <c r="I103" s="12">
        <f t="shared" si="12"/>
        <v>2959975</v>
      </c>
    </row>
    <row r="104" spans="1:9" x14ac:dyDescent="0.3">
      <c r="A104" s="8">
        <v>43484</v>
      </c>
      <c r="B104" s="20" t="s">
        <v>5</v>
      </c>
      <c r="C104" s="10">
        <v>249</v>
      </c>
      <c r="D104" s="19" t="s">
        <v>15</v>
      </c>
      <c r="E104" s="10"/>
      <c r="F104" s="10"/>
      <c r="G104" s="10"/>
      <c r="H104" s="10">
        <f t="shared" si="7"/>
        <v>69396474</v>
      </c>
      <c r="I104" s="12">
        <f t="shared" si="12"/>
        <v>2960224</v>
      </c>
    </row>
    <row r="105" spans="1:9" x14ac:dyDescent="0.3">
      <c r="A105" s="8">
        <v>43503</v>
      </c>
      <c r="B105" s="20" t="s">
        <v>5</v>
      </c>
      <c r="C105" s="10">
        <v>336957</v>
      </c>
      <c r="D105" s="19" t="s">
        <v>19</v>
      </c>
      <c r="E105" s="10"/>
      <c r="F105" s="10"/>
      <c r="G105" s="10"/>
      <c r="H105" s="10">
        <f t="shared" si="7"/>
        <v>69396474</v>
      </c>
      <c r="I105" s="12">
        <f t="shared" si="12"/>
        <v>3297181</v>
      </c>
    </row>
    <row r="106" spans="1:9" x14ac:dyDescent="0.3">
      <c r="A106" s="8">
        <v>43507</v>
      </c>
      <c r="B106" s="20" t="s">
        <v>7</v>
      </c>
      <c r="C106" s="10"/>
      <c r="D106" s="19" t="s">
        <v>16</v>
      </c>
      <c r="E106" s="10">
        <v>121440</v>
      </c>
      <c r="F106" s="10">
        <v>215517</v>
      </c>
      <c r="G106" s="10">
        <f t="shared" si="13"/>
        <v>336957</v>
      </c>
      <c r="H106" s="10">
        <f t="shared" si="7"/>
        <v>69180957</v>
      </c>
      <c r="I106" s="12">
        <f t="shared" si="12"/>
        <v>2960224</v>
      </c>
    </row>
    <row r="107" spans="1:9" x14ac:dyDescent="0.3">
      <c r="A107" s="8">
        <v>43512</v>
      </c>
      <c r="B107" s="20" t="s">
        <v>5</v>
      </c>
      <c r="C107" s="10">
        <v>200</v>
      </c>
      <c r="D107" s="19" t="s">
        <v>15</v>
      </c>
      <c r="E107" s="10"/>
      <c r="F107" s="10"/>
      <c r="G107" s="10"/>
      <c r="H107" s="10">
        <f t="shared" si="7"/>
        <v>69180957</v>
      </c>
      <c r="I107" s="12">
        <f t="shared" si="12"/>
        <v>2960424</v>
      </c>
    </row>
    <row r="108" spans="1:9" x14ac:dyDescent="0.3">
      <c r="A108" s="8">
        <v>43529</v>
      </c>
      <c r="B108" s="20" t="s">
        <v>5</v>
      </c>
      <c r="C108" s="10">
        <v>336577</v>
      </c>
      <c r="D108" s="19" t="s">
        <v>19</v>
      </c>
      <c r="E108" s="10"/>
      <c r="F108" s="10"/>
      <c r="G108" s="10"/>
      <c r="H108" s="10">
        <f t="shared" si="7"/>
        <v>69180957</v>
      </c>
      <c r="I108" s="12">
        <f t="shared" si="12"/>
        <v>3297001</v>
      </c>
    </row>
    <row r="109" spans="1:9" x14ac:dyDescent="0.3">
      <c r="A109" s="8">
        <v>43535</v>
      </c>
      <c r="B109" s="20" t="s">
        <v>7</v>
      </c>
      <c r="C109" s="10"/>
      <c r="D109" s="19" t="s">
        <v>16</v>
      </c>
      <c r="E109" s="10">
        <v>121060</v>
      </c>
      <c r="F109" s="10">
        <v>215517</v>
      </c>
      <c r="G109" s="10">
        <f t="shared" si="13"/>
        <v>336577</v>
      </c>
      <c r="H109" s="10">
        <f t="shared" ref="H109:H128" si="14">SUM(H108-F109)</f>
        <v>68965440</v>
      </c>
      <c r="I109" s="12">
        <f t="shared" si="12"/>
        <v>2960424</v>
      </c>
    </row>
    <row r="110" spans="1:9" x14ac:dyDescent="0.3">
      <c r="A110" s="8">
        <v>43540</v>
      </c>
      <c r="B110" s="20" t="s">
        <v>5</v>
      </c>
      <c r="C110" s="10">
        <v>202</v>
      </c>
      <c r="D110" s="19" t="s">
        <v>15</v>
      </c>
      <c r="E110" s="10"/>
      <c r="F110" s="10"/>
      <c r="G110" s="10"/>
      <c r="H110" s="10">
        <f t="shared" si="14"/>
        <v>68965440</v>
      </c>
      <c r="I110" s="12">
        <f t="shared" si="12"/>
        <v>2960626</v>
      </c>
    </row>
    <row r="111" spans="1:9" x14ac:dyDescent="0.3">
      <c r="A111" s="8">
        <v>43565</v>
      </c>
      <c r="B111" s="20" t="s">
        <v>7</v>
      </c>
      <c r="C111" s="10"/>
      <c r="D111" s="19" t="s">
        <v>16</v>
      </c>
      <c r="E111" s="10">
        <v>120680</v>
      </c>
      <c r="F111" s="10">
        <v>215517</v>
      </c>
      <c r="G111" s="10">
        <f t="shared" si="13"/>
        <v>336197</v>
      </c>
      <c r="H111" s="10">
        <f t="shared" si="14"/>
        <v>68749923</v>
      </c>
      <c r="I111" s="12">
        <f t="shared" si="12"/>
        <v>2624429</v>
      </c>
    </row>
    <row r="112" spans="1:9" x14ac:dyDescent="0.3">
      <c r="A112" s="8">
        <v>43567</v>
      </c>
      <c r="B112" s="20" t="s">
        <v>5</v>
      </c>
      <c r="C112" s="10">
        <v>336197</v>
      </c>
      <c r="D112" s="19" t="s">
        <v>19</v>
      </c>
      <c r="E112" s="10"/>
      <c r="F112" s="10"/>
      <c r="G112" s="10"/>
      <c r="H112" s="10">
        <f t="shared" si="14"/>
        <v>68749923</v>
      </c>
      <c r="I112" s="12">
        <f t="shared" si="12"/>
        <v>2960626</v>
      </c>
    </row>
    <row r="113" spans="1:10" x14ac:dyDescent="0.3">
      <c r="A113" s="8">
        <v>43575</v>
      </c>
      <c r="B113" s="20" t="s">
        <v>5</v>
      </c>
      <c r="C113" s="10">
        <v>252</v>
      </c>
      <c r="D113" s="19" t="s">
        <v>15</v>
      </c>
      <c r="E113" s="10"/>
      <c r="F113" s="10"/>
      <c r="G113" s="10"/>
      <c r="H113" s="10">
        <f t="shared" si="14"/>
        <v>68749923</v>
      </c>
      <c r="I113" s="12">
        <f t="shared" si="12"/>
        <v>2960878</v>
      </c>
    </row>
    <row r="114" spans="1:10" x14ac:dyDescent="0.3">
      <c r="A114" s="8">
        <v>43588</v>
      </c>
      <c r="B114" s="20" t="s">
        <v>5</v>
      </c>
      <c r="C114" s="10">
        <v>335827</v>
      </c>
      <c r="D114" s="19" t="s">
        <v>19</v>
      </c>
      <c r="E114" s="10"/>
      <c r="F114" s="10"/>
      <c r="G114" s="10"/>
      <c r="H114" s="10">
        <f t="shared" si="14"/>
        <v>68749923</v>
      </c>
      <c r="I114" s="12">
        <f t="shared" si="12"/>
        <v>3296705</v>
      </c>
    </row>
    <row r="115" spans="1:10" x14ac:dyDescent="0.3">
      <c r="A115" s="8">
        <v>43595</v>
      </c>
      <c r="B115" s="20" t="s">
        <v>7</v>
      </c>
      <c r="C115" s="10"/>
      <c r="D115" s="19" t="s">
        <v>16</v>
      </c>
      <c r="E115" s="10">
        <v>120310</v>
      </c>
      <c r="F115" s="10">
        <v>215517</v>
      </c>
      <c r="G115" s="10">
        <f t="shared" si="13"/>
        <v>335827</v>
      </c>
      <c r="H115" s="10">
        <f t="shared" si="14"/>
        <v>68534406</v>
      </c>
      <c r="I115" s="12">
        <f t="shared" si="12"/>
        <v>2960878</v>
      </c>
    </row>
    <row r="116" spans="1:10" x14ac:dyDescent="0.3">
      <c r="A116" s="8">
        <v>43603</v>
      </c>
      <c r="B116" s="20" t="s">
        <v>5</v>
      </c>
      <c r="C116" s="10">
        <v>203</v>
      </c>
      <c r="D116" s="19" t="s">
        <v>15</v>
      </c>
      <c r="E116" s="10"/>
      <c r="F116" s="10"/>
      <c r="G116" s="10"/>
      <c r="H116" s="10">
        <f t="shared" si="14"/>
        <v>68534406</v>
      </c>
      <c r="I116" s="12">
        <f t="shared" si="12"/>
        <v>2961081</v>
      </c>
      <c r="J116" s="22"/>
    </row>
    <row r="117" spans="1:10" x14ac:dyDescent="0.3">
      <c r="A117" s="8">
        <v>43626</v>
      </c>
      <c r="B117" s="20" t="s">
        <v>7</v>
      </c>
      <c r="C117" s="10"/>
      <c r="D117" s="19" t="s">
        <v>16</v>
      </c>
      <c r="E117" s="10">
        <v>119930</v>
      </c>
      <c r="F117" s="10">
        <v>215517</v>
      </c>
      <c r="G117" s="10">
        <f t="shared" si="13"/>
        <v>335447</v>
      </c>
      <c r="H117" s="10">
        <f t="shared" si="14"/>
        <v>68318889</v>
      </c>
      <c r="I117" s="12">
        <f t="shared" si="12"/>
        <v>2625634</v>
      </c>
    </row>
    <row r="118" spans="1:10" x14ac:dyDescent="0.3">
      <c r="A118" s="8">
        <v>43626</v>
      </c>
      <c r="B118" s="20" t="s">
        <v>5</v>
      </c>
      <c r="C118" s="10">
        <v>335067</v>
      </c>
      <c r="D118" s="19" t="s">
        <v>19</v>
      </c>
      <c r="E118" s="10"/>
      <c r="F118" s="10"/>
      <c r="G118" s="10"/>
      <c r="H118" s="10">
        <f t="shared" si="14"/>
        <v>68318889</v>
      </c>
      <c r="I118" s="12">
        <f t="shared" si="12"/>
        <v>2960701</v>
      </c>
    </row>
    <row r="119" spans="1:10" x14ac:dyDescent="0.3">
      <c r="A119" s="8">
        <v>43631</v>
      </c>
      <c r="B119" s="20" t="s">
        <v>5</v>
      </c>
      <c r="C119" s="10">
        <v>197</v>
      </c>
      <c r="D119" s="19" t="s">
        <v>15</v>
      </c>
      <c r="E119" s="10"/>
      <c r="F119" s="10"/>
      <c r="G119" s="10"/>
      <c r="H119" s="10">
        <f t="shared" si="14"/>
        <v>68318889</v>
      </c>
      <c r="I119" s="12">
        <f t="shared" si="12"/>
        <v>2960898</v>
      </c>
    </row>
    <row r="120" spans="1:10" x14ac:dyDescent="0.3">
      <c r="A120" s="8">
        <v>43650</v>
      </c>
      <c r="B120" s="20" t="s">
        <v>5</v>
      </c>
      <c r="C120" s="10">
        <v>335067</v>
      </c>
      <c r="D120" s="19" t="s">
        <v>19</v>
      </c>
      <c r="E120" s="10"/>
      <c r="F120" s="10"/>
      <c r="G120" s="10"/>
      <c r="H120" s="10">
        <f t="shared" si="14"/>
        <v>68318889</v>
      </c>
      <c r="I120" s="12">
        <f t="shared" si="12"/>
        <v>3295965</v>
      </c>
    </row>
    <row r="121" spans="1:10" x14ac:dyDescent="0.3">
      <c r="A121" s="8">
        <v>43651</v>
      </c>
      <c r="B121" s="20" t="s">
        <v>20</v>
      </c>
      <c r="C121" s="10"/>
      <c r="D121" s="19" t="s">
        <v>16</v>
      </c>
      <c r="E121" s="10"/>
      <c r="F121" s="10">
        <v>40000000</v>
      </c>
      <c r="G121" s="10">
        <f t="shared" si="13"/>
        <v>40000000</v>
      </c>
      <c r="H121" s="10">
        <f t="shared" si="14"/>
        <v>28318889</v>
      </c>
      <c r="I121" s="12">
        <v>3295965</v>
      </c>
    </row>
    <row r="122" spans="1:10" x14ac:dyDescent="0.3">
      <c r="A122" s="8">
        <v>43656</v>
      </c>
      <c r="B122" s="20" t="s">
        <v>7</v>
      </c>
      <c r="C122" s="10"/>
      <c r="D122" s="19" t="s">
        <v>16</v>
      </c>
      <c r="E122" s="10">
        <v>49550</v>
      </c>
      <c r="F122" s="10">
        <v>89345</v>
      </c>
      <c r="G122" s="10">
        <f t="shared" si="13"/>
        <v>138895</v>
      </c>
      <c r="H122" s="10">
        <f t="shared" si="14"/>
        <v>28229544</v>
      </c>
      <c r="I122" s="12">
        <f t="shared" si="12"/>
        <v>3157070</v>
      </c>
    </row>
    <row r="123" spans="1:10" x14ac:dyDescent="0.3">
      <c r="A123" s="8">
        <v>43666</v>
      </c>
      <c r="B123" s="9" t="s">
        <v>25</v>
      </c>
      <c r="C123" s="10">
        <v>254</v>
      </c>
      <c r="D123" s="11" t="s">
        <v>13</v>
      </c>
      <c r="E123" s="10"/>
      <c r="F123" s="10"/>
      <c r="G123" s="10"/>
      <c r="H123" s="10">
        <f t="shared" si="14"/>
        <v>28229544</v>
      </c>
      <c r="I123" s="12">
        <f t="shared" si="12"/>
        <v>3157324</v>
      </c>
    </row>
    <row r="124" spans="1:10" x14ac:dyDescent="0.3">
      <c r="A124" s="8">
        <v>43684</v>
      </c>
      <c r="B124" s="9" t="s">
        <v>5</v>
      </c>
      <c r="C124" s="6">
        <v>138734</v>
      </c>
      <c r="D124" s="11" t="s">
        <v>26</v>
      </c>
      <c r="E124" s="10"/>
      <c r="F124" s="10"/>
      <c r="G124" s="10"/>
      <c r="H124" s="10">
        <f t="shared" si="14"/>
        <v>28229544</v>
      </c>
      <c r="I124" s="12">
        <f t="shared" si="12"/>
        <v>3296058</v>
      </c>
    </row>
    <row r="125" spans="1:10" x14ac:dyDescent="0.3">
      <c r="A125" s="8">
        <v>43689</v>
      </c>
      <c r="B125" s="9" t="s">
        <v>7</v>
      </c>
      <c r="C125" s="10"/>
      <c r="D125" s="11" t="s">
        <v>27</v>
      </c>
      <c r="E125" s="7">
        <v>49400</v>
      </c>
      <c r="F125" s="7">
        <v>89334</v>
      </c>
      <c r="G125" s="10">
        <f t="shared" si="13"/>
        <v>138734</v>
      </c>
      <c r="H125" s="10">
        <f t="shared" si="14"/>
        <v>28140210</v>
      </c>
      <c r="I125" s="12">
        <f t="shared" ref="I125:I128" si="15">IF(EXACT(D125, "대출"),SUM(I124-G125),IF(EXACT(B125,"입금"),SUM(I124+C125),IF(EXACT(B124,"출금"),SUM(I124-C125))))</f>
        <v>3157324</v>
      </c>
    </row>
    <row r="126" spans="1:10" x14ac:dyDescent="0.3">
      <c r="A126" s="13">
        <v>43694</v>
      </c>
      <c r="B126" s="9" t="s">
        <v>5</v>
      </c>
      <c r="C126" s="10">
        <v>214</v>
      </c>
      <c r="D126" s="11" t="s">
        <v>29</v>
      </c>
      <c r="E126" s="10"/>
      <c r="F126" s="10"/>
      <c r="G126" s="10">
        <f t="shared" si="13"/>
        <v>0</v>
      </c>
      <c r="H126" s="10">
        <f t="shared" si="14"/>
        <v>28140210</v>
      </c>
      <c r="I126" s="12">
        <f t="shared" si="15"/>
        <v>3157538</v>
      </c>
    </row>
    <row r="127" spans="1:10" x14ac:dyDescent="0.3">
      <c r="A127" s="13">
        <v>43710</v>
      </c>
      <c r="B127" s="9" t="s">
        <v>5</v>
      </c>
      <c r="C127" s="10">
        <v>138574</v>
      </c>
      <c r="D127" s="11" t="s">
        <v>30</v>
      </c>
      <c r="E127" s="10"/>
      <c r="F127" s="10"/>
      <c r="G127" s="10">
        <f t="shared" si="13"/>
        <v>0</v>
      </c>
      <c r="H127" s="10">
        <f t="shared" si="14"/>
        <v>28140210</v>
      </c>
      <c r="I127" s="12">
        <f t="shared" si="15"/>
        <v>3296112</v>
      </c>
    </row>
    <row r="128" spans="1:10" x14ac:dyDescent="0.3">
      <c r="A128" s="13">
        <v>43718</v>
      </c>
      <c r="B128" s="9" t="s">
        <v>7</v>
      </c>
      <c r="C128" s="10"/>
      <c r="D128" s="11" t="s">
        <v>28</v>
      </c>
      <c r="E128" s="10">
        <v>49240</v>
      </c>
      <c r="F128" s="10">
        <v>89334</v>
      </c>
      <c r="G128" s="10">
        <f t="shared" si="13"/>
        <v>138574</v>
      </c>
      <c r="H128" s="10">
        <f t="shared" si="14"/>
        <v>28050876</v>
      </c>
      <c r="I128" s="12">
        <f t="shared" si="15"/>
        <v>3157538</v>
      </c>
    </row>
    <row r="129" spans="9:9" x14ac:dyDescent="0.3">
      <c r="I129" s="21"/>
    </row>
    <row r="130" spans="9:9" x14ac:dyDescent="0.3">
      <c r="I130" s="14"/>
    </row>
    <row r="131" spans="9:9" x14ac:dyDescent="0.3">
      <c r="I131" s="14"/>
    </row>
    <row r="132" spans="9:9" x14ac:dyDescent="0.3">
      <c r="I132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workbookViewId="0">
      <pane ySplit="1" topLeftCell="A104" activePane="bottomLeft" state="frozen"/>
      <selection pane="bottomLeft" activeCell="F118" sqref="F118"/>
    </sheetView>
  </sheetViews>
  <sheetFormatPr defaultRowHeight="16.5" x14ac:dyDescent="0.3"/>
  <cols>
    <col min="1" max="1" width="11.125" bestFit="1" customWidth="1"/>
    <col min="3" max="3" width="11.875" style="1" bestFit="1" customWidth="1"/>
    <col min="5" max="5" width="10.875" style="1" bestFit="1" customWidth="1"/>
    <col min="6" max="7" width="11.875" style="1" bestFit="1" customWidth="1"/>
    <col min="8" max="8" width="13.5" style="1" bestFit="1" customWidth="1"/>
    <col min="9" max="9" width="12.375" style="3" bestFit="1" customWidth="1"/>
    <col min="10" max="11" width="10.875" bestFit="1" customWidth="1"/>
  </cols>
  <sheetData>
    <row r="1" spans="1:10" x14ac:dyDescent="0.3">
      <c r="A1" s="16" t="s">
        <v>24</v>
      </c>
      <c r="B1" s="16" t="s">
        <v>0</v>
      </c>
      <c r="C1" s="17" t="s">
        <v>23</v>
      </c>
      <c r="D1" s="16" t="s">
        <v>22</v>
      </c>
      <c r="E1" s="17" t="s">
        <v>1</v>
      </c>
      <c r="F1" s="17" t="s">
        <v>2</v>
      </c>
      <c r="G1" s="17" t="s">
        <v>21</v>
      </c>
      <c r="H1" s="17" t="s">
        <v>3</v>
      </c>
      <c r="I1" s="18" t="s">
        <v>4</v>
      </c>
    </row>
    <row r="2" spans="1:10" x14ac:dyDescent="0.3">
      <c r="A2" s="13">
        <v>42299</v>
      </c>
      <c r="B2" s="19" t="s">
        <v>5</v>
      </c>
      <c r="C2" s="10">
        <v>100000</v>
      </c>
      <c r="D2" s="19" t="s">
        <v>6</v>
      </c>
      <c r="E2" s="10"/>
      <c r="F2" s="10"/>
      <c r="G2" s="10"/>
      <c r="H2" s="10">
        <v>75000000</v>
      </c>
      <c r="I2" s="12">
        <v>100000</v>
      </c>
    </row>
    <row r="3" spans="1:10" x14ac:dyDescent="0.3">
      <c r="A3" s="13">
        <v>42318</v>
      </c>
      <c r="B3" s="19" t="s">
        <v>7</v>
      </c>
      <c r="C3" s="10">
        <v>53121</v>
      </c>
      <c r="D3" s="19" t="s">
        <v>8</v>
      </c>
      <c r="E3" s="10"/>
      <c r="F3" s="10"/>
      <c r="G3" s="10"/>
      <c r="H3" s="10">
        <v>75000000</v>
      </c>
      <c r="I3" s="12">
        <f>IF(EXACT(B3,"입금"),SUM(C2+C3),IF(EXACT(B3,"출금"),SUM(C2-C3)))</f>
        <v>46879</v>
      </c>
    </row>
    <row r="4" spans="1:10" x14ac:dyDescent="0.3">
      <c r="A4" s="13">
        <v>42319</v>
      </c>
      <c r="B4" s="19" t="s">
        <v>5</v>
      </c>
      <c r="C4" s="10">
        <v>700000</v>
      </c>
      <c r="D4" s="19" t="s">
        <v>9</v>
      </c>
      <c r="E4" s="10"/>
      <c r="F4" s="10"/>
      <c r="G4" s="10"/>
      <c r="H4" s="10">
        <v>75000000</v>
      </c>
      <c r="I4" s="12">
        <f>IF(EXACT(B4,"입금"),SUM(I3+C4),IF(EXACT(B4,"출금"),SUM(I3-C4)))</f>
        <v>746879</v>
      </c>
    </row>
    <row r="5" spans="1:10" x14ac:dyDescent="0.3">
      <c r="A5" s="13">
        <v>42325</v>
      </c>
      <c r="B5" s="19" t="s">
        <v>5</v>
      </c>
      <c r="C5" s="10">
        <v>500000</v>
      </c>
      <c r="D5" s="19" t="s">
        <v>11</v>
      </c>
      <c r="E5" s="10"/>
      <c r="F5" s="10"/>
      <c r="G5" s="10"/>
      <c r="H5" s="10">
        <v>75000000</v>
      </c>
      <c r="I5" s="12">
        <f>IF(EXACT(B5,"입금"),SUM(I4+C5),IF(EXACT(B5,"출금"),SUM(I4-C5)))</f>
        <v>1246879</v>
      </c>
    </row>
    <row r="6" spans="1:10" x14ac:dyDescent="0.3">
      <c r="A6" s="13">
        <v>42329</v>
      </c>
      <c r="B6" s="19" t="s">
        <v>5</v>
      </c>
      <c r="C6" s="10">
        <v>31</v>
      </c>
      <c r="D6" s="19" t="s">
        <v>13</v>
      </c>
      <c r="E6" s="10"/>
      <c r="F6" s="10"/>
      <c r="G6" s="10"/>
      <c r="H6" s="10">
        <v>75000000</v>
      </c>
      <c r="I6" s="12">
        <f>IF(EXACT(B6,"입금"),SUM(I5+C6),IF(EXACT(B6,"출금"),SUM(I6-C7)))</f>
        <v>1246910</v>
      </c>
      <c r="J6" s="2"/>
    </row>
    <row r="7" spans="1:10" x14ac:dyDescent="0.3">
      <c r="A7" s="13">
        <v>42348</v>
      </c>
      <c r="B7" s="19" t="s">
        <v>7</v>
      </c>
      <c r="C7" s="10">
        <v>0</v>
      </c>
      <c r="D7" s="19" t="s">
        <v>16</v>
      </c>
      <c r="E7" s="10">
        <v>131250</v>
      </c>
      <c r="F7" s="10"/>
      <c r="G7" s="10">
        <f>E7+F7</f>
        <v>131250</v>
      </c>
      <c r="H7" s="10">
        <v>75000000</v>
      </c>
      <c r="I7" s="12">
        <f>IF(EXACT(D7, "대출"),SUM(I6-E7),IF(EXACT(B6,"입금"),SUM(I5+C6),IF(EXACT(B6,"출금"),SUM(I6-C7))))</f>
        <v>1115660</v>
      </c>
    </row>
    <row r="8" spans="1:10" x14ac:dyDescent="0.3">
      <c r="A8" s="8">
        <v>42357</v>
      </c>
      <c r="B8" s="20" t="s">
        <v>5</v>
      </c>
      <c r="C8" s="10">
        <v>82</v>
      </c>
      <c r="D8" s="19" t="s">
        <v>13</v>
      </c>
      <c r="E8" s="10"/>
      <c r="F8" s="10"/>
      <c r="G8" s="10"/>
      <c r="H8" s="10">
        <v>75000000</v>
      </c>
      <c r="I8" s="12">
        <f>IF(EXACT(D8, "대출이자"),SUM(I7-E8),IF(EXACT(B8,"입금"),SUM(C8+I7),IF(EXACT(B8,"출금"),SUM(C8-I7))))</f>
        <v>1115742</v>
      </c>
    </row>
    <row r="9" spans="1:10" x14ac:dyDescent="0.3">
      <c r="A9" s="8">
        <v>42369</v>
      </c>
      <c r="B9" s="20" t="s">
        <v>5</v>
      </c>
      <c r="C9" s="10">
        <v>700000</v>
      </c>
      <c r="D9" s="19" t="s">
        <v>9</v>
      </c>
      <c r="E9" s="10"/>
      <c r="F9" s="10"/>
      <c r="G9" s="10"/>
      <c r="H9" s="10">
        <v>75000000</v>
      </c>
      <c r="I9" s="12">
        <f t="shared" ref="I9:I14" si="0">IF(EXACT(D9, "대출이자"),SUM(I8-E9),IF(EXACT(B9,"입금"),SUM(C9+I8),IF(EXACT(B9,"출금"),SUM(C9-I8))))</f>
        <v>1815742</v>
      </c>
    </row>
    <row r="10" spans="1:10" x14ac:dyDescent="0.3">
      <c r="A10" s="8">
        <v>42380</v>
      </c>
      <c r="B10" s="20" t="s">
        <v>7</v>
      </c>
      <c r="C10" s="10">
        <v>0</v>
      </c>
      <c r="D10" s="19" t="s">
        <v>16</v>
      </c>
      <c r="E10" s="10">
        <v>131250</v>
      </c>
      <c r="F10" s="10"/>
      <c r="G10" s="10">
        <f t="shared" ref="G10:G71" si="1">E10+F10</f>
        <v>131250</v>
      </c>
      <c r="H10" s="10">
        <v>75000000</v>
      </c>
      <c r="I10" s="12">
        <f>IF(EXACT(D10, "대출"),SUM(I9-E10),IF(EXACT(B10,"입금"),SUM(C10+I9),IF(EXACT(B10,"출금"),SUM(C10-I9))))</f>
        <v>1684492</v>
      </c>
    </row>
    <row r="11" spans="1:10" x14ac:dyDescent="0.3">
      <c r="A11" s="8">
        <v>42385</v>
      </c>
      <c r="B11" s="20" t="s">
        <v>5</v>
      </c>
      <c r="C11" s="10">
        <v>104</v>
      </c>
      <c r="D11" s="19" t="s">
        <v>13</v>
      </c>
      <c r="E11" s="10"/>
      <c r="F11" s="10"/>
      <c r="G11" s="10"/>
      <c r="H11" s="10">
        <v>75000000</v>
      </c>
      <c r="I11" s="12">
        <f t="shared" si="0"/>
        <v>1684596</v>
      </c>
    </row>
    <row r="12" spans="1:10" x14ac:dyDescent="0.3">
      <c r="A12" s="8">
        <v>42410</v>
      </c>
      <c r="B12" s="20" t="s">
        <v>5</v>
      </c>
      <c r="C12" s="10">
        <v>700000</v>
      </c>
      <c r="D12" s="19" t="s">
        <v>9</v>
      </c>
      <c r="E12" s="10"/>
      <c r="F12" s="10"/>
      <c r="G12" s="10"/>
      <c r="H12" s="10">
        <v>75000000</v>
      </c>
      <c r="I12" s="12">
        <f t="shared" si="0"/>
        <v>2384596</v>
      </c>
    </row>
    <row r="13" spans="1:10" x14ac:dyDescent="0.3">
      <c r="A13" s="8">
        <v>42411</v>
      </c>
      <c r="B13" s="20" t="s">
        <v>7</v>
      </c>
      <c r="C13" s="10">
        <v>0</v>
      </c>
      <c r="D13" s="19" t="s">
        <v>16</v>
      </c>
      <c r="E13" s="10">
        <v>131250</v>
      </c>
      <c r="F13" s="10"/>
      <c r="G13" s="10">
        <f t="shared" si="1"/>
        <v>131250</v>
      </c>
      <c r="H13" s="10">
        <v>75000000</v>
      </c>
      <c r="I13" s="12">
        <f>IF(EXACT(D13, "대출"),SUM(I12-E13),IF(EXACT(B13,"입금"),SUM(C13+I12),IF(EXACT(B13,"출금"),SUM(C13-I12))))</f>
        <v>2253346</v>
      </c>
    </row>
    <row r="14" spans="1:10" x14ac:dyDescent="0.3">
      <c r="A14" s="8">
        <v>42420</v>
      </c>
      <c r="B14" s="20" t="s">
        <v>5</v>
      </c>
      <c r="C14" s="10">
        <v>157</v>
      </c>
      <c r="D14" s="19" t="s">
        <v>13</v>
      </c>
      <c r="E14" s="10"/>
      <c r="F14" s="10"/>
      <c r="G14" s="10"/>
      <c r="H14" s="10">
        <v>75000000</v>
      </c>
      <c r="I14" s="12">
        <f t="shared" si="0"/>
        <v>2253503</v>
      </c>
    </row>
    <row r="15" spans="1:10" x14ac:dyDescent="0.3">
      <c r="A15" s="8">
        <v>42439</v>
      </c>
      <c r="B15" s="20" t="s">
        <v>7</v>
      </c>
      <c r="C15" s="10">
        <v>0</v>
      </c>
      <c r="D15" s="19" t="s">
        <v>16</v>
      </c>
      <c r="E15" s="10">
        <v>131250</v>
      </c>
      <c r="F15" s="10"/>
      <c r="G15" s="10">
        <f t="shared" si="1"/>
        <v>131250</v>
      </c>
      <c r="H15" s="10">
        <v>75000000</v>
      </c>
      <c r="I15" s="12">
        <f>IF(EXACT(D15, "대출"),SUM(I14-E15),IF(EXACT(B15,"입금"),SUM(I14+C15),IF(EXACT(B14,"출금"),SUM(I14-C15))))</f>
        <v>2122253</v>
      </c>
    </row>
    <row r="16" spans="1:10" x14ac:dyDescent="0.3">
      <c r="A16" s="8">
        <v>42448</v>
      </c>
      <c r="B16" s="20" t="s">
        <v>5</v>
      </c>
      <c r="C16" s="10">
        <v>149</v>
      </c>
      <c r="D16" s="19" t="s">
        <v>13</v>
      </c>
      <c r="E16" s="10"/>
      <c r="F16" s="10"/>
      <c r="G16" s="10"/>
      <c r="H16" s="10">
        <v>75000000</v>
      </c>
      <c r="I16" s="12">
        <f t="shared" ref="I16:I17" si="2">IF(EXACT(D16, "대출이자"),SUM(I15-E16),IF(EXACT(B16,"입금"),SUM(I15+C16),IF(EXACT(B15,"출금"),SUM(I15-C16))))</f>
        <v>2122402</v>
      </c>
    </row>
    <row r="17" spans="1:9" x14ac:dyDescent="0.3">
      <c r="A17" s="8">
        <v>42466</v>
      </c>
      <c r="B17" s="20" t="s">
        <v>5</v>
      </c>
      <c r="C17" s="10">
        <v>700000</v>
      </c>
      <c r="D17" s="19" t="s">
        <v>9</v>
      </c>
      <c r="E17" s="10"/>
      <c r="F17" s="10"/>
      <c r="G17" s="10"/>
      <c r="H17" s="10">
        <v>75000000</v>
      </c>
      <c r="I17" s="12">
        <f t="shared" si="2"/>
        <v>2822402</v>
      </c>
    </row>
    <row r="18" spans="1:9" x14ac:dyDescent="0.3">
      <c r="A18" s="8">
        <v>42471</v>
      </c>
      <c r="B18" s="20" t="s">
        <v>7</v>
      </c>
      <c r="C18" s="10">
        <v>0</v>
      </c>
      <c r="D18" s="19" t="s">
        <v>16</v>
      </c>
      <c r="E18" s="10">
        <v>131250</v>
      </c>
      <c r="F18" s="10"/>
      <c r="G18" s="10">
        <f t="shared" si="1"/>
        <v>131250</v>
      </c>
      <c r="H18" s="10">
        <v>75000000</v>
      </c>
      <c r="I18" s="12">
        <f>IF(EXACT(D18, "대출"),SUM(I17-E18),IF(EXACT(B17,"입금"),SUM(I16+C17),IF(EXACT(B17,"출금"),SUM(I17-C18))))</f>
        <v>2691152</v>
      </c>
    </row>
    <row r="19" spans="1:9" x14ac:dyDescent="0.3">
      <c r="A19" s="8">
        <v>42476</v>
      </c>
      <c r="B19" s="20" t="s">
        <v>5</v>
      </c>
      <c r="C19" s="10">
        <v>160</v>
      </c>
      <c r="D19" s="19" t="s">
        <v>13</v>
      </c>
      <c r="E19" s="10"/>
      <c r="F19" s="10"/>
      <c r="G19" s="10"/>
      <c r="H19" s="10">
        <v>75000000</v>
      </c>
      <c r="I19" s="12">
        <f>IF(EXACT(D19, "대출이자"),SUM(I18-E19),IF(EXACT(B19,"입금"),SUM(C19+I18),IF(EXACT(B18,"출금"),SUM(I18-C19))))</f>
        <v>2691312</v>
      </c>
    </row>
    <row r="20" spans="1:9" x14ac:dyDescent="0.3">
      <c r="A20" s="8">
        <v>42500</v>
      </c>
      <c r="B20" s="20" t="s">
        <v>7</v>
      </c>
      <c r="C20" s="10"/>
      <c r="D20" s="19" t="s">
        <v>16</v>
      </c>
      <c r="E20" s="10">
        <v>131250</v>
      </c>
      <c r="F20" s="10"/>
      <c r="G20" s="10">
        <f t="shared" si="1"/>
        <v>131250</v>
      </c>
      <c r="H20" s="10">
        <v>75000000</v>
      </c>
      <c r="I20" s="12">
        <f>IF(EXACT(D20, "대출"),SUM(I19-E20),IF(EXACT(B20,"입금"),SUM(C20+I19),IF(EXACT(B19,"출금"),SUM(I19-C20))))</f>
        <v>2560062</v>
      </c>
    </row>
    <row r="21" spans="1:9" x14ac:dyDescent="0.3">
      <c r="A21" s="8">
        <v>42511</v>
      </c>
      <c r="B21" s="20" t="s">
        <v>5</v>
      </c>
      <c r="C21" s="10">
        <v>224</v>
      </c>
      <c r="D21" s="19" t="s">
        <v>13</v>
      </c>
      <c r="E21" s="10"/>
      <c r="F21" s="10"/>
      <c r="G21" s="10"/>
      <c r="H21" s="10">
        <v>75000000</v>
      </c>
      <c r="I21" s="12">
        <f t="shared" ref="I21:I22" si="3">IF(EXACT(D21, "대출이자"),SUM(I20-E21),IF(EXACT(B21,"입금"),SUM(C21+I20),IF(EXACT(B20,"출금"),SUM(I20-C21))))</f>
        <v>2560286</v>
      </c>
    </row>
    <row r="22" spans="1:9" x14ac:dyDescent="0.3">
      <c r="A22" s="8">
        <v>42524</v>
      </c>
      <c r="B22" s="20" t="s">
        <v>5</v>
      </c>
      <c r="C22" s="10">
        <v>700000</v>
      </c>
      <c r="D22" s="19" t="s">
        <v>9</v>
      </c>
      <c r="E22" s="10"/>
      <c r="F22" s="10"/>
      <c r="G22" s="10"/>
      <c r="H22" s="10">
        <v>75000000</v>
      </c>
      <c r="I22" s="12">
        <f t="shared" si="3"/>
        <v>3260286</v>
      </c>
    </row>
    <row r="23" spans="1:9" x14ac:dyDescent="0.3">
      <c r="A23" s="8">
        <v>42531</v>
      </c>
      <c r="B23" s="20" t="s">
        <v>7</v>
      </c>
      <c r="C23" s="10"/>
      <c r="D23" s="19" t="s">
        <v>16</v>
      </c>
      <c r="E23" s="10">
        <v>131250</v>
      </c>
      <c r="F23" s="10"/>
      <c r="G23" s="10">
        <f t="shared" si="1"/>
        <v>131250</v>
      </c>
      <c r="H23" s="10">
        <v>75000000</v>
      </c>
      <c r="I23" s="12">
        <f>IF(EXACT(D23, "대출"),SUM(I22-E23),IF(EXACT(B23,"입금"),SUM(I22+C23),IF(EXACT(B23,"출금"),SUM(I22-C23))))</f>
        <v>3129036</v>
      </c>
    </row>
    <row r="24" spans="1:9" x14ac:dyDescent="0.3">
      <c r="A24" s="8">
        <v>42539</v>
      </c>
      <c r="B24" s="20" t="s">
        <v>5</v>
      </c>
      <c r="C24" s="10">
        <v>192</v>
      </c>
      <c r="D24" s="19" t="s">
        <v>13</v>
      </c>
      <c r="E24" s="10"/>
      <c r="F24" s="10"/>
      <c r="G24" s="10"/>
      <c r="H24" s="10">
        <v>75000000</v>
      </c>
      <c r="I24" s="12">
        <f t="shared" ref="I24:I28" si="4">IF(EXACT(D24, "대출이자"),SUM(I23-E24),IF(EXACT(B24,"입금"),SUM(I23+C24),IF(EXACT(B24,"출금"),SUM(I23-C24))))</f>
        <v>3129228</v>
      </c>
    </row>
    <row r="25" spans="1:9" x14ac:dyDescent="0.3">
      <c r="A25" s="8">
        <v>42543</v>
      </c>
      <c r="B25" s="20" t="s">
        <v>5</v>
      </c>
      <c r="C25" s="10">
        <v>700000</v>
      </c>
      <c r="D25" s="19" t="s">
        <v>9</v>
      </c>
      <c r="E25" s="10"/>
      <c r="F25" s="10"/>
      <c r="G25" s="10"/>
      <c r="H25" s="10">
        <v>75000000</v>
      </c>
      <c r="I25" s="12">
        <f t="shared" si="4"/>
        <v>3829228</v>
      </c>
    </row>
    <row r="26" spans="1:9" x14ac:dyDescent="0.3">
      <c r="A26" s="8">
        <v>42562</v>
      </c>
      <c r="B26" s="20" t="s">
        <v>7</v>
      </c>
      <c r="C26" s="10"/>
      <c r="D26" s="19" t="s">
        <v>16</v>
      </c>
      <c r="E26" s="10">
        <v>131250</v>
      </c>
      <c r="F26" s="10"/>
      <c r="G26" s="10">
        <f t="shared" si="1"/>
        <v>131250</v>
      </c>
      <c r="H26" s="10">
        <v>75000000</v>
      </c>
      <c r="I26" s="12">
        <f>IF(EXACT(D26, "대출"),SUM(I25-E26),IF(EXACT(B26,"입금"),SUM(I25+C26),IF(EXACT(B26,"출금"),SUM(I25-C26))))</f>
        <v>3697978</v>
      </c>
    </row>
    <row r="27" spans="1:9" x14ac:dyDescent="0.3">
      <c r="A27" s="8">
        <v>42567</v>
      </c>
      <c r="B27" s="20" t="s">
        <v>5</v>
      </c>
      <c r="C27" s="10">
        <v>254</v>
      </c>
      <c r="D27" s="19" t="s">
        <v>13</v>
      </c>
      <c r="E27" s="10"/>
      <c r="F27" s="10"/>
      <c r="G27" s="10"/>
      <c r="H27" s="10">
        <v>75000000</v>
      </c>
      <c r="I27" s="12">
        <f t="shared" si="4"/>
        <v>3698232</v>
      </c>
    </row>
    <row r="28" spans="1:9" x14ac:dyDescent="0.3">
      <c r="A28" s="8">
        <v>42589</v>
      </c>
      <c r="B28" s="20" t="s">
        <v>5</v>
      </c>
      <c r="C28" s="10">
        <v>700000</v>
      </c>
      <c r="D28" s="19" t="s">
        <v>9</v>
      </c>
      <c r="E28" s="10"/>
      <c r="F28" s="10"/>
      <c r="G28" s="10"/>
      <c r="H28" s="10">
        <v>75000000</v>
      </c>
      <c r="I28" s="12">
        <f t="shared" si="4"/>
        <v>4398232</v>
      </c>
    </row>
    <row r="29" spans="1:9" x14ac:dyDescent="0.3">
      <c r="A29" s="8">
        <v>42592</v>
      </c>
      <c r="B29" s="20" t="s">
        <v>7</v>
      </c>
      <c r="C29" s="10">
        <v>0</v>
      </c>
      <c r="D29" s="19" t="s">
        <v>16</v>
      </c>
      <c r="E29" s="10">
        <v>131250</v>
      </c>
      <c r="F29" s="10"/>
      <c r="G29" s="10">
        <f t="shared" si="1"/>
        <v>131250</v>
      </c>
      <c r="H29" s="10">
        <v>75000000</v>
      </c>
      <c r="I29" s="12">
        <f>IF(EXACT(D29, "대출"),SUM(I28-E29),IF(EXACT(B29,"입금"),SUM(I28+C29),IF(EXACT(B29,"출금"),SUM(I28-C29))))</f>
        <v>4266982</v>
      </c>
    </row>
    <row r="30" spans="1:9" x14ac:dyDescent="0.3">
      <c r="A30" s="8">
        <v>42602</v>
      </c>
      <c r="B30" s="20" t="s">
        <v>5</v>
      </c>
      <c r="C30" s="10">
        <v>325</v>
      </c>
      <c r="D30" s="19" t="s">
        <v>13</v>
      </c>
      <c r="E30" s="10"/>
      <c r="F30" s="10"/>
      <c r="G30" s="10"/>
      <c r="H30" s="10">
        <v>75000000</v>
      </c>
      <c r="I30" s="12">
        <f>IF(EXACT(D30, "대출이자"),SUM(I29-E30),IF(EXACT(B30,"입금"),SUM(I29+C30),IF(EXACT(B30,"출금"),SUM(I29-C30))))</f>
        <v>4267307</v>
      </c>
    </row>
    <row r="31" spans="1:9" x14ac:dyDescent="0.3">
      <c r="A31" s="8">
        <v>42610</v>
      </c>
      <c r="B31" s="20" t="s">
        <v>5</v>
      </c>
      <c r="C31" s="10">
        <v>700000</v>
      </c>
      <c r="D31" s="19" t="s">
        <v>9</v>
      </c>
      <c r="E31" s="10"/>
      <c r="F31" s="10"/>
      <c r="G31" s="10"/>
      <c r="H31" s="10">
        <v>75000000</v>
      </c>
      <c r="I31" s="12">
        <f t="shared" ref="I31:I39" si="5">IF(EXACT(D31, "대출이자"),SUM(I30-E31),IF(EXACT(B31,"입금"),SUM(I30+C31),IF(EXACT(B31,"출금"),SUM(I30-C31))))</f>
        <v>4967307</v>
      </c>
    </row>
    <row r="32" spans="1:9" x14ac:dyDescent="0.3">
      <c r="A32" s="8">
        <v>42625</v>
      </c>
      <c r="B32" s="20" t="s">
        <v>7</v>
      </c>
      <c r="C32" s="10"/>
      <c r="D32" s="19" t="s">
        <v>16</v>
      </c>
      <c r="E32" s="10">
        <v>131250</v>
      </c>
      <c r="F32" s="10"/>
      <c r="G32" s="10">
        <f t="shared" si="1"/>
        <v>131250</v>
      </c>
      <c r="H32" s="10">
        <v>75000000</v>
      </c>
      <c r="I32" s="12">
        <f>IF(EXACT(D32, "대출"),SUM(I31-E32),IF(EXACT(B32,"입금"),SUM(I31+C32),IF(EXACT(B32,"출금"),SUM(I31-C32))))</f>
        <v>4836057</v>
      </c>
    </row>
    <row r="33" spans="1:10" x14ac:dyDescent="0.3">
      <c r="A33" s="8">
        <v>42627</v>
      </c>
      <c r="B33" s="20" t="s">
        <v>5</v>
      </c>
      <c r="C33" s="10">
        <v>284</v>
      </c>
      <c r="D33" s="19" t="s">
        <v>13</v>
      </c>
      <c r="E33" s="10"/>
      <c r="F33" s="10"/>
      <c r="G33" s="10"/>
      <c r="H33" s="10">
        <v>75000000</v>
      </c>
      <c r="I33" s="12">
        <f t="shared" si="5"/>
        <v>4836341</v>
      </c>
    </row>
    <row r="34" spans="1:10" x14ac:dyDescent="0.3">
      <c r="A34" s="8">
        <v>42637</v>
      </c>
      <c r="B34" s="20" t="s">
        <v>5</v>
      </c>
      <c r="C34" s="10">
        <v>700000</v>
      </c>
      <c r="D34" s="19" t="s">
        <v>9</v>
      </c>
      <c r="E34" s="10"/>
      <c r="F34" s="10"/>
      <c r="G34" s="10"/>
      <c r="H34" s="10">
        <v>75000000</v>
      </c>
      <c r="I34" s="12">
        <f t="shared" si="5"/>
        <v>5536341</v>
      </c>
    </row>
    <row r="35" spans="1:10" x14ac:dyDescent="0.3">
      <c r="A35" s="8">
        <v>42638</v>
      </c>
      <c r="B35" s="20" t="s">
        <v>5</v>
      </c>
      <c r="C35" s="10">
        <v>700000</v>
      </c>
      <c r="D35" s="19" t="s">
        <v>9</v>
      </c>
      <c r="E35" s="10"/>
      <c r="F35" s="10"/>
      <c r="G35" s="10"/>
      <c r="H35" s="10">
        <v>75000000</v>
      </c>
      <c r="I35" s="12">
        <f t="shared" si="5"/>
        <v>6236341</v>
      </c>
    </row>
    <row r="36" spans="1:10" x14ac:dyDescent="0.3">
      <c r="A36" s="8">
        <v>42647</v>
      </c>
      <c r="B36" s="20" t="s">
        <v>5</v>
      </c>
      <c r="C36" s="10">
        <v>700000</v>
      </c>
      <c r="D36" s="19" t="s">
        <v>9</v>
      </c>
      <c r="E36" s="10"/>
      <c r="F36" s="10"/>
      <c r="G36" s="10"/>
      <c r="H36" s="10">
        <v>75000000</v>
      </c>
      <c r="I36" s="12">
        <f t="shared" si="5"/>
        <v>6936341</v>
      </c>
    </row>
    <row r="37" spans="1:10" x14ac:dyDescent="0.3">
      <c r="A37" s="8">
        <v>42653</v>
      </c>
      <c r="B37" s="20" t="s">
        <v>7</v>
      </c>
      <c r="C37" s="10">
        <v>0</v>
      </c>
      <c r="D37" s="19" t="s">
        <v>16</v>
      </c>
      <c r="E37" s="10">
        <v>131250</v>
      </c>
      <c r="F37" s="10"/>
      <c r="G37" s="10">
        <f t="shared" si="1"/>
        <v>131250</v>
      </c>
      <c r="H37" s="10">
        <v>75000000</v>
      </c>
      <c r="I37" s="12">
        <f>IF(EXACT(D37, "대출"),SUM(I36-E37),IF(EXACT(B37,"입금"),SUM(I36+C37),IF(EXACT(B37,"출금"),SUM(I36-C37))))</f>
        <v>6805091</v>
      </c>
    </row>
    <row r="38" spans="1:10" x14ac:dyDescent="0.3">
      <c r="A38" s="8">
        <v>42658</v>
      </c>
      <c r="B38" s="20" t="s">
        <v>5</v>
      </c>
      <c r="C38" s="10">
        <v>438</v>
      </c>
      <c r="D38" s="19" t="s">
        <v>13</v>
      </c>
      <c r="E38" s="10"/>
      <c r="F38" s="10"/>
      <c r="G38" s="10"/>
      <c r="H38" s="10">
        <v>75000000</v>
      </c>
      <c r="I38" s="12">
        <f t="shared" si="5"/>
        <v>6805529</v>
      </c>
    </row>
    <row r="39" spans="1:10" x14ac:dyDescent="0.3">
      <c r="A39" s="8">
        <v>42664</v>
      </c>
      <c r="B39" s="20" t="s">
        <v>5</v>
      </c>
      <c r="C39" s="10">
        <v>700000</v>
      </c>
      <c r="D39" s="19" t="s">
        <v>9</v>
      </c>
      <c r="E39" s="10"/>
      <c r="F39" s="10"/>
      <c r="G39" s="10"/>
      <c r="H39" s="10">
        <v>75000000</v>
      </c>
      <c r="I39" s="12">
        <f t="shared" si="5"/>
        <v>7505529</v>
      </c>
    </row>
    <row r="40" spans="1:10" x14ac:dyDescent="0.3">
      <c r="A40" s="8">
        <v>42684</v>
      </c>
      <c r="B40" s="20" t="s">
        <v>7</v>
      </c>
      <c r="C40" s="10">
        <v>0</v>
      </c>
      <c r="D40" s="19" t="s">
        <v>16</v>
      </c>
      <c r="E40" s="10">
        <v>131250</v>
      </c>
      <c r="F40" s="10"/>
      <c r="G40" s="10">
        <f t="shared" si="1"/>
        <v>131250</v>
      </c>
      <c r="H40" s="10">
        <v>75000000</v>
      </c>
      <c r="I40" s="12">
        <f>IF(EXACT(D40, "대출"),SUM(I39-E40),IF(EXACT(B40,"입금"),SUM(I39+C40),IF(EXACT(B40,"출금"),SUM(I39-C40))))</f>
        <v>7374279</v>
      </c>
    </row>
    <row r="41" spans="1:10" x14ac:dyDescent="0.3">
      <c r="A41" s="8">
        <v>42693</v>
      </c>
      <c r="B41" s="20" t="s">
        <v>5</v>
      </c>
      <c r="C41" s="10">
        <v>614</v>
      </c>
      <c r="D41" s="19" t="s">
        <v>13</v>
      </c>
      <c r="E41" s="10"/>
      <c r="F41" s="10"/>
      <c r="G41" s="10"/>
      <c r="H41" s="10">
        <v>75000000</v>
      </c>
      <c r="I41" s="12">
        <f>IF(EXACT(D41, "대출이자"),SUM(I40-E41),IF(EXACT(B41,"입금"),SUM(I40+C41),IF(EXACT(B40,"출금"),SUM(I40-C41))))</f>
        <v>7374893</v>
      </c>
    </row>
    <row r="42" spans="1:10" x14ac:dyDescent="0.3">
      <c r="A42" s="8">
        <v>42698</v>
      </c>
      <c r="B42" s="20" t="s">
        <v>5</v>
      </c>
      <c r="C42" s="10">
        <v>700000</v>
      </c>
      <c r="D42" s="19" t="s">
        <v>9</v>
      </c>
      <c r="E42" s="10"/>
      <c r="F42" s="10"/>
      <c r="G42" s="10"/>
      <c r="H42" s="10">
        <v>75000000</v>
      </c>
      <c r="I42" s="12">
        <f t="shared" ref="I42" si="6">IF(EXACT(D42, "대출이자"),SUM(I41-E42),IF(EXACT(B42,"입금"),SUM(I41+C42),IF(EXACT(B41,"출금"),SUM(I41-C42))))</f>
        <v>8074893</v>
      </c>
    </row>
    <row r="43" spans="1:10" x14ac:dyDescent="0.3">
      <c r="A43" s="8">
        <v>42716</v>
      </c>
      <c r="B43" s="20" t="s">
        <v>7</v>
      </c>
      <c r="C43" s="10">
        <v>0</v>
      </c>
      <c r="D43" s="19" t="s">
        <v>16</v>
      </c>
      <c r="E43" s="10">
        <v>131250</v>
      </c>
      <c r="F43" s="10">
        <v>215601</v>
      </c>
      <c r="G43" s="10">
        <f t="shared" si="1"/>
        <v>346851</v>
      </c>
      <c r="H43" s="10">
        <f>SUM(H42-F43)</f>
        <v>74784399</v>
      </c>
      <c r="I43" s="12">
        <f>IF(EXACT(D43, "대출"),SUM(I42-G43),IF(EXACT(B43,"입금"),SUM(I42+C43),IF(EXACT(B43,"출금"),SUM(I42-C43))))</f>
        <v>7728042</v>
      </c>
      <c r="J43" s="4"/>
    </row>
    <row r="44" spans="1:10" x14ac:dyDescent="0.3">
      <c r="A44" s="8">
        <v>42721</v>
      </c>
      <c r="B44" s="20" t="s">
        <v>5</v>
      </c>
      <c r="C44" s="10">
        <v>525</v>
      </c>
      <c r="D44" s="19" t="s">
        <v>13</v>
      </c>
      <c r="E44" s="10"/>
      <c r="F44" s="10"/>
      <c r="G44" s="10"/>
      <c r="H44" s="10">
        <f t="shared" ref="H44:H107" si="7">SUM(H43-F44)</f>
        <v>74784399</v>
      </c>
      <c r="I44" s="12">
        <f t="shared" ref="I44:I46" si="8">IF(EXACT(D44, "대출이자"),SUM(I43-G44),IF(EXACT(B44,"입금"),SUM(I43+C44),IF(EXACT(B44,"출금"),SUM(I43-C44))))</f>
        <v>7728567</v>
      </c>
    </row>
    <row r="45" spans="1:10" x14ac:dyDescent="0.3">
      <c r="A45" s="8">
        <v>42745</v>
      </c>
      <c r="B45" s="20" t="s">
        <v>7</v>
      </c>
      <c r="C45" s="10">
        <v>0</v>
      </c>
      <c r="D45" s="19" t="s">
        <v>16</v>
      </c>
      <c r="E45" s="10">
        <v>130870</v>
      </c>
      <c r="F45" s="10">
        <v>215517</v>
      </c>
      <c r="G45" s="10">
        <f t="shared" si="1"/>
        <v>346387</v>
      </c>
      <c r="H45" s="10">
        <f t="shared" si="7"/>
        <v>74568882</v>
      </c>
      <c r="I45" s="12">
        <f>IF(EXACT(D45, "대출"),SUM(I44-G45),IF(EXACT(B45,"입금"),SUM(I44+C45),IF(EXACT(B45,"출금"),SUM(I44-C45))))</f>
        <v>7382180</v>
      </c>
    </row>
    <row r="46" spans="1:10" x14ac:dyDescent="0.3">
      <c r="A46" s="8">
        <v>42756</v>
      </c>
      <c r="B46" s="20" t="s">
        <v>5</v>
      </c>
      <c r="C46" s="10">
        <v>620</v>
      </c>
      <c r="D46" s="19" t="s">
        <v>13</v>
      </c>
      <c r="E46" s="10"/>
      <c r="F46" s="10"/>
      <c r="G46" s="10"/>
      <c r="H46" s="10">
        <f t="shared" si="7"/>
        <v>74568882</v>
      </c>
      <c r="I46" s="12">
        <f t="shared" si="8"/>
        <v>7382800</v>
      </c>
    </row>
    <row r="47" spans="1:10" x14ac:dyDescent="0.3">
      <c r="A47" s="8">
        <v>42776</v>
      </c>
      <c r="B47" s="20" t="s">
        <v>7</v>
      </c>
      <c r="C47" s="10">
        <v>0</v>
      </c>
      <c r="D47" s="19" t="s">
        <v>16</v>
      </c>
      <c r="E47" s="10">
        <v>130490</v>
      </c>
      <c r="F47" s="10">
        <v>215517</v>
      </c>
      <c r="G47" s="10">
        <f t="shared" si="1"/>
        <v>346007</v>
      </c>
      <c r="H47" s="10">
        <f t="shared" si="7"/>
        <v>74353365</v>
      </c>
      <c r="I47" s="12">
        <f>IF(EXACT(D47, "대출"),SUM(I46-G47),IF(EXACT(B47,"입금"),SUM(I46+C47),IF(EXACT(B47,"출금"),SUM(I46-C47))))</f>
        <v>7036793</v>
      </c>
    </row>
    <row r="48" spans="1:10" x14ac:dyDescent="0.3">
      <c r="A48" s="8">
        <v>42784</v>
      </c>
      <c r="B48" s="20" t="s">
        <v>5</v>
      </c>
      <c r="C48" s="10">
        <v>488</v>
      </c>
      <c r="D48" s="19" t="s">
        <v>13</v>
      </c>
      <c r="E48" s="10"/>
      <c r="F48" s="10"/>
      <c r="G48" s="10"/>
      <c r="H48" s="10">
        <f t="shared" si="7"/>
        <v>74353365</v>
      </c>
      <c r="I48" s="12">
        <f t="shared" ref="I48" si="9">IF(EXACT(D48, "대출이자"),SUM(I47-E48),IF(EXACT(B48,"입금"),SUM(I47+C48),IF(EXACT(B48,"출금"),SUM(I47-G48))))</f>
        <v>7037281</v>
      </c>
    </row>
    <row r="49" spans="1:11" x14ac:dyDescent="0.3">
      <c r="A49" s="8">
        <v>42804</v>
      </c>
      <c r="B49" s="20" t="s">
        <v>7</v>
      </c>
      <c r="C49" s="10">
        <v>0</v>
      </c>
      <c r="D49" s="19" t="s">
        <v>16</v>
      </c>
      <c r="E49" s="10">
        <v>130110</v>
      </c>
      <c r="F49" s="10">
        <v>215517</v>
      </c>
      <c r="G49" s="10">
        <f t="shared" si="1"/>
        <v>345627</v>
      </c>
      <c r="H49" s="10">
        <f t="shared" si="7"/>
        <v>74137848</v>
      </c>
      <c r="I49" s="12">
        <f>IF(EXACT(D49, "대출"),SUM(I48-G49),IF(EXACT(B48,"입금"),SUM(I47+C48),IF(EXACT(B48,"출금"),SUM(I48-C49))))</f>
        <v>6691654</v>
      </c>
    </row>
    <row r="50" spans="1:11" x14ac:dyDescent="0.3">
      <c r="A50" s="8">
        <v>42807</v>
      </c>
      <c r="B50" s="20" t="s">
        <v>5</v>
      </c>
      <c r="C50" s="10">
        <v>700000</v>
      </c>
      <c r="D50" s="19" t="s">
        <v>9</v>
      </c>
      <c r="E50" s="10"/>
      <c r="F50" s="10"/>
      <c r="G50" s="10"/>
      <c r="H50" s="10">
        <f t="shared" si="7"/>
        <v>74137848</v>
      </c>
      <c r="I50" s="12">
        <f>IF(EXACT(D50, "대출이자"),SUM(I49-G50),IF(EXACT(B50,"입금"),SUM(I49+C50),IF(EXACT(B49,"출금"),SUM(I49-C50))))</f>
        <v>7391654</v>
      </c>
    </row>
    <row r="51" spans="1:11" x14ac:dyDescent="0.3">
      <c r="A51" s="8">
        <v>42812</v>
      </c>
      <c r="B51" s="20" t="s">
        <v>5</v>
      </c>
      <c r="C51" s="10">
        <v>471</v>
      </c>
      <c r="D51" s="19" t="s">
        <v>13</v>
      </c>
      <c r="E51" s="10"/>
      <c r="F51" s="10"/>
      <c r="G51" s="10"/>
      <c r="H51" s="10">
        <f t="shared" si="7"/>
        <v>74137848</v>
      </c>
      <c r="I51" s="12">
        <f>IF(EXACT(D51, "대출이자"),SUM(I50-G51),IF(EXACT(B51,"입금"),SUM(I50+C51),IF(EXACT(B50,"출금"),SUM(I50-C51))))</f>
        <v>7392125</v>
      </c>
    </row>
    <row r="52" spans="1:11" x14ac:dyDescent="0.3">
      <c r="A52" s="8">
        <v>42814</v>
      </c>
      <c r="B52" s="20" t="s">
        <v>5</v>
      </c>
      <c r="C52" s="10">
        <v>700000</v>
      </c>
      <c r="D52" s="19" t="s">
        <v>9</v>
      </c>
      <c r="E52" s="10"/>
      <c r="F52" s="10"/>
      <c r="G52" s="10"/>
      <c r="H52" s="10">
        <f t="shared" si="7"/>
        <v>74137848</v>
      </c>
      <c r="I52" s="12">
        <f t="shared" ref="I52:I54" si="10">IF(EXACT(D52, "대출이자"),SUM(I51-G52),IF(EXACT(B52,"입금"),SUM(I51+C52),IF(EXACT(B51,"출금"),SUM(I51-C52))))</f>
        <v>8092125</v>
      </c>
    </row>
    <row r="53" spans="1:11" x14ac:dyDescent="0.3">
      <c r="A53" s="8">
        <v>42835</v>
      </c>
      <c r="B53" s="20" t="s">
        <v>7</v>
      </c>
      <c r="C53" s="10">
        <v>0</v>
      </c>
      <c r="D53" s="19" t="s">
        <v>16</v>
      </c>
      <c r="E53" s="10">
        <v>129740</v>
      </c>
      <c r="F53" s="10">
        <v>215517</v>
      </c>
      <c r="G53" s="10">
        <f t="shared" si="1"/>
        <v>345257</v>
      </c>
      <c r="H53" s="10">
        <f t="shared" si="7"/>
        <v>73922331</v>
      </c>
      <c r="I53" s="12">
        <f>IF(EXACT(D53, "대출"),SUM(I52-G53),IF(EXACT(B53,"입금"),SUM(I52+C53),IF(EXACT(B52,"출금"),SUM(I52-C53))))</f>
        <v>7746868</v>
      </c>
    </row>
    <row r="54" spans="1:11" x14ac:dyDescent="0.3">
      <c r="A54" s="8">
        <v>42840</v>
      </c>
      <c r="B54" s="20" t="s">
        <v>5</v>
      </c>
      <c r="C54" s="10">
        <v>532</v>
      </c>
      <c r="D54" s="19" t="s">
        <v>13</v>
      </c>
      <c r="E54" s="10"/>
      <c r="F54" s="10"/>
      <c r="G54" s="10"/>
      <c r="H54" s="10">
        <f t="shared" si="7"/>
        <v>73922331</v>
      </c>
      <c r="I54" s="12">
        <f t="shared" si="10"/>
        <v>7747400</v>
      </c>
    </row>
    <row r="55" spans="1:11" x14ac:dyDescent="0.3">
      <c r="A55" s="8">
        <v>42865</v>
      </c>
      <c r="B55" s="20" t="s">
        <v>7</v>
      </c>
      <c r="C55" s="10">
        <v>0</v>
      </c>
      <c r="D55" s="19" t="s">
        <v>16</v>
      </c>
      <c r="E55" s="10">
        <v>129360</v>
      </c>
      <c r="F55" s="10">
        <v>215517</v>
      </c>
      <c r="G55" s="10">
        <f t="shared" si="1"/>
        <v>344877</v>
      </c>
      <c r="H55" s="10">
        <f t="shared" si="7"/>
        <v>73706814</v>
      </c>
      <c r="I55" s="12">
        <f>IF(EXACT(D55, "대출"),SUM(I54-G55),IF(EXACT(B55,"입금"),SUM(I54+C55),IF(EXACT(B54,"출금"),SUM(I54-C55))))</f>
        <v>7402523</v>
      </c>
    </row>
    <row r="56" spans="1:11" x14ac:dyDescent="0.3">
      <c r="A56" s="8">
        <v>42875</v>
      </c>
      <c r="B56" s="20" t="s">
        <v>5</v>
      </c>
      <c r="C56" s="10">
        <v>623</v>
      </c>
      <c r="D56" s="19" t="s">
        <v>13</v>
      </c>
      <c r="E56" s="10"/>
      <c r="F56" s="10"/>
      <c r="G56" s="10"/>
      <c r="H56" s="10">
        <f t="shared" si="7"/>
        <v>73706814</v>
      </c>
      <c r="I56" s="12">
        <f>IF(EXACT(D56, "대출"),SUM(I55-G56),IF(EXACT(B56,"입금"),SUM(I55+C56),IF(EXACT(B55,"출금"),SUM(I55-C56))))</f>
        <v>7403146</v>
      </c>
    </row>
    <row r="57" spans="1:11" x14ac:dyDescent="0.3">
      <c r="A57" s="8">
        <v>42898</v>
      </c>
      <c r="B57" s="20" t="s">
        <v>7</v>
      </c>
      <c r="C57" s="10">
        <v>0</v>
      </c>
      <c r="D57" s="19" t="s">
        <v>16</v>
      </c>
      <c r="E57" s="10">
        <v>128980</v>
      </c>
      <c r="F57" s="10">
        <v>215517</v>
      </c>
      <c r="G57" s="10">
        <f t="shared" si="1"/>
        <v>344497</v>
      </c>
      <c r="H57" s="10">
        <f t="shared" si="7"/>
        <v>73491297</v>
      </c>
      <c r="I57" s="12">
        <f t="shared" ref="I57:I58" si="11">IF(EXACT(D57, "대출"),SUM(I56-G57),IF(EXACT(B57,"입금"),SUM(I56+C57),IF(EXACT(B56,"출금"),SUM(I56-C57))))</f>
        <v>7058649</v>
      </c>
      <c r="K57" s="2"/>
    </row>
    <row r="58" spans="1:11" x14ac:dyDescent="0.3">
      <c r="A58" s="8">
        <v>42903</v>
      </c>
      <c r="B58" s="20" t="s">
        <v>5</v>
      </c>
      <c r="C58" s="10">
        <v>493</v>
      </c>
      <c r="D58" s="19" t="s">
        <v>13</v>
      </c>
      <c r="E58" s="10"/>
      <c r="F58" s="10"/>
      <c r="G58" s="10"/>
      <c r="H58" s="10">
        <f t="shared" si="7"/>
        <v>73491297</v>
      </c>
      <c r="I58" s="12">
        <f t="shared" si="11"/>
        <v>7059142</v>
      </c>
    </row>
    <row r="59" spans="1:11" x14ac:dyDescent="0.3">
      <c r="A59" s="8">
        <v>42926</v>
      </c>
      <c r="B59" s="20" t="s">
        <v>7</v>
      </c>
      <c r="C59" s="10"/>
      <c r="D59" s="19" t="s">
        <v>16</v>
      </c>
      <c r="E59" s="10">
        <v>128600</v>
      </c>
      <c r="F59" s="10">
        <v>215517</v>
      </c>
      <c r="G59" s="10">
        <f t="shared" si="1"/>
        <v>344117</v>
      </c>
      <c r="H59" s="10">
        <f t="shared" si="7"/>
        <v>73275780</v>
      </c>
      <c r="I59" s="12">
        <f>IF(EXACT(D59, "대출"),SUM(I58-G59),IF(EXACT(B58,"입금"),SUM(I57+C58),IF(EXACT(B58,"출금"),SUM(I58-C59))))</f>
        <v>6715025</v>
      </c>
    </row>
    <row r="60" spans="1:11" x14ac:dyDescent="0.3">
      <c r="A60" s="8">
        <v>42931</v>
      </c>
      <c r="B60" s="20" t="s">
        <v>5</v>
      </c>
      <c r="C60" s="10">
        <v>466</v>
      </c>
      <c r="D60" s="19" t="s">
        <v>13</v>
      </c>
      <c r="E60" s="10"/>
      <c r="F60" s="10"/>
      <c r="G60" s="10"/>
      <c r="H60" s="10">
        <f t="shared" si="7"/>
        <v>73275780</v>
      </c>
      <c r="I60" s="12">
        <f>IF(EXACT(D60, "대출"),SUM(I59-G60),IF(EXACT(B60,"입금"),SUM(I59+C60),IF(EXACT(B59,"출금"),SUM(I59-C60))))</f>
        <v>6715491</v>
      </c>
    </row>
    <row r="61" spans="1:11" x14ac:dyDescent="0.3">
      <c r="A61" s="8">
        <v>42957</v>
      </c>
      <c r="B61" s="20" t="s">
        <v>7</v>
      </c>
      <c r="C61" s="10"/>
      <c r="D61" s="19" t="s">
        <v>16</v>
      </c>
      <c r="E61" s="10">
        <v>128230</v>
      </c>
      <c r="F61" s="10">
        <v>215517</v>
      </c>
      <c r="G61" s="10">
        <f t="shared" si="1"/>
        <v>343747</v>
      </c>
      <c r="H61" s="10">
        <f t="shared" si="7"/>
        <v>73060263</v>
      </c>
      <c r="I61" s="12">
        <f t="shared" ref="I61:I124" si="12">IF(EXACT(D61, "대출"),SUM(I60-G61),IF(EXACT(B61,"입금"),SUM(I60+C61),IF(EXACT(B60,"출금"),SUM(I60-C61))))</f>
        <v>6371744</v>
      </c>
    </row>
    <row r="62" spans="1:11" x14ac:dyDescent="0.3">
      <c r="A62" s="8">
        <v>42966</v>
      </c>
      <c r="B62" s="20" t="s">
        <v>5</v>
      </c>
      <c r="C62" s="10">
        <v>555</v>
      </c>
      <c r="D62" s="19" t="s">
        <v>13</v>
      </c>
      <c r="E62" s="10"/>
      <c r="F62" s="10"/>
      <c r="G62" s="10"/>
      <c r="H62" s="10">
        <f t="shared" si="7"/>
        <v>73060263</v>
      </c>
      <c r="I62" s="12">
        <f t="shared" si="12"/>
        <v>6372299</v>
      </c>
    </row>
    <row r="63" spans="1:11" x14ac:dyDescent="0.3">
      <c r="A63" s="8">
        <v>42989</v>
      </c>
      <c r="B63" s="20" t="s">
        <v>7</v>
      </c>
      <c r="C63" s="10"/>
      <c r="D63" s="19" t="s">
        <v>16</v>
      </c>
      <c r="E63" s="10">
        <v>127850</v>
      </c>
      <c r="F63" s="10">
        <v>215517</v>
      </c>
      <c r="G63" s="10">
        <f t="shared" si="1"/>
        <v>343367</v>
      </c>
      <c r="H63" s="10">
        <f t="shared" si="7"/>
        <v>72844746</v>
      </c>
      <c r="I63" s="12">
        <f t="shared" si="12"/>
        <v>6028932</v>
      </c>
    </row>
    <row r="64" spans="1:11" x14ac:dyDescent="0.3">
      <c r="A64" s="8">
        <v>42994</v>
      </c>
      <c r="B64" s="20" t="s">
        <v>5</v>
      </c>
      <c r="C64" s="10">
        <v>424</v>
      </c>
      <c r="D64" s="19" t="s">
        <v>13</v>
      </c>
      <c r="E64" s="10"/>
      <c r="F64" s="10"/>
      <c r="G64" s="10"/>
      <c r="H64" s="10">
        <f t="shared" si="7"/>
        <v>72844746</v>
      </c>
      <c r="I64" s="12">
        <f t="shared" si="12"/>
        <v>6029356</v>
      </c>
    </row>
    <row r="65" spans="1:9" x14ac:dyDescent="0.3">
      <c r="A65" s="8">
        <v>43018</v>
      </c>
      <c r="B65" s="20" t="s">
        <v>7</v>
      </c>
      <c r="C65" s="10">
        <v>0</v>
      </c>
      <c r="D65" s="19" t="s">
        <v>16</v>
      </c>
      <c r="E65" s="10">
        <v>127470</v>
      </c>
      <c r="F65" s="10">
        <v>215517</v>
      </c>
      <c r="G65" s="10">
        <f t="shared" si="1"/>
        <v>342987</v>
      </c>
      <c r="H65" s="10">
        <f t="shared" si="7"/>
        <v>72629229</v>
      </c>
      <c r="I65" s="12">
        <f t="shared" si="12"/>
        <v>5686369</v>
      </c>
    </row>
    <row r="66" spans="1:9" x14ac:dyDescent="0.3">
      <c r="A66" s="8">
        <v>43029</v>
      </c>
      <c r="B66" s="20" t="s">
        <v>5</v>
      </c>
      <c r="C66" s="10">
        <v>497</v>
      </c>
      <c r="D66" s="19" t="s">
        <v>13</v>
      </c>
      <c r="E66" s="10"/>
      <c r="F66" s="10"/>
      <c r="G66" s="10"/>
      <c r="H66" s="10">
        <f t="shared" si="7"/>
        <v>72629229</v>
      </c>
      <c r="I66" s="12">
        <f t="shared" si="12"/>
        <v>5686866</v>
      </c>
    </row>
    <row r="67" spans="1:9" x14ac:dyDescent="0.3">
      <c r="A67" s="8">
        <v>43049</v>
      </c>
      <c r="B67" s="20" t="s">
        <v>7</v>
      </c>
      <c r="C67" s="10">
        <v>0</v>
      </c>
      <c r="D67" s="19" t="s">
        <v>16</v>
      </c>
      <c r="E67" s="10">
        <v>127100</v>
      </c>
      <c r="F67" s="10">
        <v>215517</v>
      </c>
      <c r="G67" s="10">
        <f t="shared" si="1"/>
        <v>342617</v>
      </c>
      <c r="H67" s="10">
        <f t="shared" si="7"/>
        <v>72413712</v>
      </c>
      <c r="I67" s="12">
        <f t="shared" si="12"/>
        <v>5344249</v>
      </c>
    </row>
    <row r="68" spans="1:9" x14ac:dyDescent="0.3">
      <c r="A68" s="8">
        <v>43057</v>
      </c>
      <c r="B68" s="20" t="s">
        <v>5</v>
      </c>
      <c r="C68" s="10">
        <v>378</v>
      </c>
      <c r="D68" s="19" t="s">
        <v>13</v>
      </c>
      <c r="E68" s="10"/>
      <c r="F68" s="10"/>
      <c r="G68" s="10"/>
      <c r="H68" s="10">
        <f t="shared" si="7"/>
        <v>72413712</v>
      </c>
      <c r="I68" s="12">
        <f t="shared" si="12"/>
        <v>5344627</v>
      </c>
    </row>
    <row r="69" spans="1:9" x14ac:dyDescent="0.3">
      <c r="A69" s="8">
        <v>43080</v>
      </c>
      <c r="B69" s="20" t="s">
        <v>7</v>
      </c>
      <c r="C69" s="10">
        <v>0</v>
      </c>
      <c r="D69" s="19" t="s">
        <v>16</v>
      </c>
      <c r="E69" s="10">
        <v>126720</v>
      </c>
      <c r="F69" s="10">
        <v>215517</v>
      </c>
      <c r="G69" s="10">
        <f t="shared" si="1"/>
        <v>342237</v>
      </c>
      <c r="H69" s="10">
        <f t="shared" si="7"/>
        <v>72198195</v>
      </c>
      <c r="I69" s="12">
        <f t="shared" si="12"/>
        <v>5002390</v>
      </c>
    </row>
    <row r="70" spans="1:9" x14ac:dyDescent="0.3">
      <c r="A70" s="8">
        <v>43085</v>
      </c>
      <c r="B70" s="20" t="s">
        <v>5</v>
      </c>
      <c r="C70" s="10">
        <v>355</v>
      </c>
      <c r="D70" s="19" t="s">
        <v>13</v>
      </c>
      <c r="E70" s="10"/>
      <c r="F70" s="10"/>
      <c r="G70" s="10"/>
      <c r="H70" s="10">
        <f t="shared" si="7"/>
        <v>72198195</v>
      </c>
      <c r="I70" s="12">
        <f t="shared" si="12"/>
        <v>5002745</v>
      </c>
    </row>
    <row r="71" spans="1:9" x14ac:dyDescent="0.3">
      <c r="A71" s="8">
        <v>43110</v>
      </c>
      <c r="B71" s="20" t="s">
        <v>7</v>
      </c>
      <c r="C71" s="10">
        <v>0</v>
      </c>
      <c r="D71" s="19" t="s">
        <v>16</v>
      </c>
      <c r="E71" s="10">
        <v>126340</v>
      </c>
      <c r="F71" s="10">
        <v>215517</v>
      </c>
      <c r="G71" s="10">
        <f t="shared" si="1"/>
        <v>341857</v>
      </c>
      <c r="H71" s="10">
        <f t="shared" si="7"/>
        <v>71982678</v>
      </c>
      <c r="I71" s="12">
        <f t="shared" si="12"/>
        <v>4660888</v>
      </c>
    </row>
    <row r="72" spans="1:9" x14ac:dyDescent="0.3">
      <c r="A72" s="8">
        <v>43120</v>
      </c>
      <c r="B72" s="20" t="s">
        <v>5</v>
      </c>
      <c r="C72" s="10">
        <v>410</v>
      </c>
      <c r="D72" s="19" t="s">
        <v>13</v>
      </c>
      <c r="E72" s="10"/>
      <c r="F72" s="10"/>
      <c r="G72" s="10"/>
      <c r="H72" s="10">
        <f t="shared" si="7"/>
        <v>71982678</v>
      </c>
      <c r="I72" s="12">
        <f t="shared" si="12"/>
        <v>4661298</v>
      </c>
    </row>
    <row r="73" spans="1:9" x14ac:dyDescent="0.3">
      <c r="A73" s="8">
        <v>43143</v>
      </c>
      <c r="B73" s="20" t="s">
        <v>7</v>
      </c>
      <c r="C73" s="10">
        <v>0</v>
      </c>
      <c r="D73" s="19" t="s">
        <v>16</v>
      </c>
      <c r="E73" s="10">
        <v>125960</v>
      </c>
      <c r="F73" s="10">
        <v>215517</v>
      </c>
      <c r="G73" s="10">
        <f t="shared" ref="G73:G125" si="13">E73+F73</f>
        <v>341477</v>
      </c>
      <c r="H73" s="10">
        <f t="shared" si="7"/>
        <v>71767161</v>
      </c>
      <c r="I73" s="12">
        <f t="shared" si="12"/>
        <v>4319821</v>
      </c>
    </row>
    <row r="74" spans="1:9" x14ac:dyDescent="0.3">
      <c r="A74" s="8">
        <v>43146</v>
      </c>
      <c r="B74" s="20" t="s">
        <v>5</v>
      </c>
      <c r="C74" s="10">
        <v>289</v>
      </c>
      <c r="D74" s="19" t="s">
        <v>13</v>
      </c>
      <c r="E74" s="10"/>
      <c r="F74" s="10"/>
      <c r="G74" s="10"/>
      <c r="H74" s="10">
        <f t="shared" si="7"/>
        <v>71767161</v>
      </c>
      <c r="I74" s="12">
        <f t="shared" si="12"/>
        <v>4320110</v>
      </c>
    </row>
    <row r="75" spans="1:9" x14ac:dyDescent="0.3">
      <c r="A75" s="8">
        <v>43171</v>
      </c>
      <c r="B75" s="20" t="s">
        <v>7</v>
      </c>
      <c r="C75" s="10">
        <v>0</v>
      </c>
      <c r="D75" s="19" t="s">
        <v>16</v>
      </c>
      <c r="E75" s="10">
        <v>125590</v>
      </c>
      <c r="F75" s="10">
        <v>215517</v>
      </c>
      <c r="G75" s="10">
        <f t="shared" si="13"/>
        <v>341107</v>
      </c>
      <c r="H75" s="10">
        <f t="shared" si="7"/>
        <v>71551644</v>
      </c>
      <c r="I75" s="12">
        <f t="shared" si="12"/>
        <v>3979003</v>
      </c>
    </row>
    <row r="76" spans="1:9" x14ac:dyDescent="0.3">
      <c r="A76" s="8">
        <v>43176</v>
      </c>
      <c r="B76" s="20" t="s">
        <v>5</v>
      </c>
      <c r="C76" s="10">
        <v>310</v>
      </c>
      <c r="D76" s="19" t="s">
        <v>13</v>
      </c>
      <c r="E76" s="10"/>
      <c r="F76" s="10"/>
      <c r="G76" s="10"/>
      <c r="H76" s="10">
        <f t="shared" si="7"/>
        <v>71551644</v>
      </c>
      <c r="I76" s="12">
        <f t="shared" si="12"/>
        <v>3979313</v>
      </c>
    </row>
    <row r="77" spans="1:9" x14ac:dyDescent="0.3">
      <c r="A77" s="8">
        <v>43200</v>
      </c>
      <c r="B77" s="20" t="s">
        <v>7</v>
      </c>
      <c r="C77" s="10">
        <v>0</v>
      </c>
      <c r="D77" s="19" t="s">
        <v>16</v>
      </c>
      <c r="E77" s="10">
        <v>125210</v>
      </c>
      <c r="F77" s="10">
        <v>215517</v>
      </c>
      <c r="G77" s="10">
        <f t="shared" si="13"/>
        <v>340727</v>
      </c>
      <c r="H77" s="10">
        <f t="shared" si="7"/>
        <v>71336127</v>
      </c>
      <c r="I77" s="12">
        <f t="shared" si="12"/>
        <v>3638586</v>
      </c>
    </row>
    <row r="78" spans="1:9" x14ac:dyDescent="0.3">
      <c r="A78" s="8">
        <v>43211</v>
      </c>
      <c r="B78" s="20" t="s">
        <v>5</v>
      </c>
      <c r="C78" s="10">
        <v>321</v>
      </c>
      <c r="D78" s="19" t="s">
        <v>13</v>
      </c>
      <c r="E78" s="10"/>
      <c r="F78" s="10"/>
      <c r="G78" s="10"/>
      <c r="H78" s="10">
        <f t="shared" si="7"/>
        <v>71336127</v>
      </c>
      <c r="I78" s="12">
        <f t="shared" si="12"/>
        <v>3638907</v>
      </c>
    </row>
    <row r="79" spans="1:9" x14ac:dyDescent="0.3">
      <c r="A79" s="8">
        <v>43230</v>
      </c>
      <c r="B79" s="20" t="s">
        <v>7</v>
      </c>
      <c r="C79" s="10">
        <v>0</v>
      </c>
      <c r="D79" s="19" t="s">
        <v>16</v>
      </c>
      <c r="E79" s="10">
        <v>124830</v>
      </c>
      <c r="F79" s="10">
        <v>215517</v>
      </c>
      <c r="G79" s="10">
        <f t="shared" si="13"/>
        <v>340347</v>
      </c>
      <c r="H79" s="10">
        <f t="shared" si="7"/>
        <v>71120610</v>
      </c>
      <c r="I79" s="12">
        <f t="shared" si="12"/>
        <v>3298560</v>
      </c>
    </row>
    <row r="80" spans="1:9" x14ac:dyDescent="0.3">
      <c r="A80" s="8">
        <v>43239</v>
      </c>
      <c r="B80" s="20" t="s">
        <v>5</v>
      </c>
      <c r="C80" s="10">
        <v>240</v>
      </c>
      <c r="D80" s="19" t="s">
        <v>13</v>
      </c>
      <c r="E80" s="10"/>
      <c r="F80" s="10"/>
      <c r="G80" s="10"/>
      <c r="H80" s="10">
        <f t="shared" si="7"/>
        <v>71120610</v>
      </c>
      <c r="I80" s="12">
        <f t="shared" si="12"/>
        <v>3298800</v>
      </c>
    </row>
    <row r="81" spans="1:9" x14ac:dyDescent="0.3">
      <c r="A81" s="8">
        <v>43262</v>
      </c>
      <c r="B81" s="20" t="s">
        <v>7</v>
      </c>
      <c r="C81" s="10">
        <v>0</v>
      </c>
      <c r="D81" s="19" t="s">
        <v>16</v>
      </c>
      <c r="E81" s="10">
        <v>124460</v>
      </c>
      <c r="F81" s="10">
        <v>215517</v>
      </c>
      <c r="G81" s="10">
        <f t="shared" si="13"/>
        <v>339977</v>
      </c>
      <c r="H81" s="10">
        <f t="shared" si="7"/>
        <v>70905093</v>
      </c>
      <c r="I81" s="12">
        <f t="shared" si="12"/>
        <v>2958823</v>
      </c>
    </row>
    <row r="82" spans="1:9" x14ac:dyDescent="0.3">
      <c r="A82" s="8">
        <v>43267</v>
      </c>
      <c r="B82" s="20" t="s">
        <v>5</v>
      </c>
      <c r="C82" s="10">
        <v>218</v>
      </c>
      <c r="D82" s="19" t="s">
        <v>13</v>
      </c>
      <c r="E82" s="10"/>
      <c r="F82" s="10"/>
      <c r="G82" s="10"/>
      <c r="H82" s="10">
        <f t="shared" si="7"/>
        <v>70905093</v>
      </c>
      <c r="I82" s="12">
        <f t="shared" si="12"/>
        <v>2959041</v>
      </c>
    </row>
    <row r="83" spans="1:9" x14ac:dyDescent="0.3">
      <c r="A83" s="8">
        <v>43290</v>
      </c>
      <c r="B83" s="20" t="s">
        <v>5</v>
      </c>
      <c r="C83" s="10">
        <v>339597</v>
      </c>
      <c r="D83" s="19" t="s">
        <v>19</v>
      </c>
      <c r="E83" s="10"/>
      <c r="F83" s="10"/>
      <c r="G83" s="10"/>
      <c r="H83" s="10">
        <f t="shared" si="7"/>
        <v>70905093</v>
      </c>
      <c r="I83" s="12">
        <f t="shared" si="12"/>
        <v>3298638</v>
      </c>
    </row>
    <row r="84" spans="1:9" x14ac:dyDescent="0.3">
      <c r="A84" s="8">
        <v>43291</v>
      </c>
      <c r="B84" s="20" t="s">
        <v>7</v>
      </c>
      <c r="C84" s="10">
        <v>0</v>
      </c>
      <c r="D84" s="19" t="s">
        <v>16</v>
      </c>
      <c r="E84" s="10">
        <v>124080</v>
      </c>
      <c r="F84" s="10">
        <v>215517</v>
      </c>
      <c r="G84" s="10">
        <f t="shared" si="13"/>
        <v>339597</v>
      </c>
      <c r="H84" s="10">
        <f t="shared" si="7"/>
        <v>70689576</v>
      </c>
      <c r="I84" s="12">
        <f t="shared" si="12"/>
        <v>2959041</v>
      </c>
    </row>
    <row r="85" spans="1:9" x14ac:dyDescent="0.3">
      <c r="A85" s="8">
        <v>43302</v>
      </c>
      <c r="B85" s="20" t="s">
        <v>5</v>
      </c>
      <c r="C85" s="10">
        <v>254</v>
      </c>
      <c r="D85" s="19" t="s">
        <v>13</v>
      </c>
      <c r="E85" s="10"/>
      <c r="F85" s="10"/>
      <c r="G85" s="10"/>
      <c r="H85" s="10">
        <f t="shared" si="7"/>
        <v>70689576</v>
      </c>
      <c r="I85" s="12">
        <f t="shared" si="12"/>
        <v>2959295</v>
      </c>
    </row>
    <row r="86" spans="1:9" x14ac:dyDescent="0.3">
      <c r="A86" s="8">
        <v>43322</v>
      </c>
      <c r="B86" s="20" t="s">
        <v>7</v>
      </c>
      <c r="C86" s="10">
        <v>0</v>
      </c>
      <c r="D86" s="19" t="s">
        <v>16</v>
      </c>
      <c r="E86" s="10">
        <v>123700</v>
      </c>
      <c r="F86" s="10">
        <v>215517</v>
      </c>
      <c r="G86" s="10">
        <f t="shared" si="13"/>
        <v>339217</v>
      </c>
      <c r="H86" s="10">
        <f t="shared" si="7"/>
        <v>70474059</v>
      </c>
      <c r="I86" s="12">
        <f t="shared" si="12"/>
        <v>2620078</v>
      </c>
    </row>
    <row r="87" spans="1:9" x14ac:dyDescent="0.3">
      <c r="A87" s="8">
        <v>43322</v>
      </c>
      <c r="B87" s="20" t="s">
        <v>5</v>
      </c>
      <c r="C87" s="10">
        <v>338837</v>
      </c>
      <c r="D87" s="19" t="s">
        <v>19</v>
      </c>
      <c r="E87" s="10"/>
      <c r="F87" s="10"/>
      <c r="G87" s="10"/>
      <c r="H87" s="10">
        <f t="shared" si="7"/>
        <v>70474059</v>
      </c>
      <c r="I87" s="12">
        <f t="shared" si="12"/>
        <v>2958915</v>
      </c>
    </row>
    <row r="88" spans="1:9" x14ac:dyDescent="0.3">
      <c r="A88" s="8">
        <v>43322</v>
      </c>
      <c r="B88" s="20" t="s">
        <v>5</v>
      </c>
      <c r="C88" s="10">
        <v>380</v>
      </c>
      <c r="D88" s="19" t="s">
        <v>19</v>
      </c>
      <c r="E88" s="10"/>
      <c r="F88" s="10"/>
      <c r="G88" s="10"/>
      <c r="H88" s="10">
        <f t="shared" si="7"/>
        <v>70474059</v>
      </c>
      <c r="I88" s="12">
        <f t="shared" si="12"/>
        <v>2959295</v>
      </c>
    </row>
    <row r="89" spans="1:9" x14ac:dyDescent="0.3">
      <c r="A89" s="8">
        <v>43330</v>
      </c>
      <c r="B89" s="20" t="s">
        <v>5</v>
      </c>
      <c r="C89" s="10">
        <v>197</v>
      </c>
      <c r="D89" s="19" t="s">
        <v>13</v>
      </c>
      <c r="E89" s="10"/>
      <c r="F89" s="10"/>
      <c r="G89" s="10"/>
      <c r="H89" s="10">
        <f t="shared" si="7"/>
        <v>70474059</v>
      </c>
      <c r="I89" s="12">
        <f t="shared" si="12"/>
        <v>2959492</v>
      </c>
    </row>
    <row r="90" spans="1:9" x14ac:dyDescent="0.3">
      <c r="A90" s="8">
        <v>43347</v>
      </c>
      <c r="B90" s="20" t="s">
        <v>5</v>
      </c>
      <c r="C90" s="10">
        <v>338837</v>
      </c>
      <c r="D90" s="19" t="s">
        <v>19</v>
      </c>
      <c r="E90" s="10"/>
      <c r="F90" s="10"/>
      <c r="G90" s="10"/>
      <c r="H90" s="10">
        <f t="shared" si="7"/>
        <v>70474059</v>
      </c>
      <c r="I90" s="12">
        <f t="shared" si="12"/>
        <v>3298329</v>
      </c>
    </row>
    <row r="91" spans="1:9" x14ac:dyDescent="0.3">
      <c r="A91" s="8">
        <v>43353</v>
      </c>
      <c r="B91" s="20" t="s">
        <v>7</v>
      </c>
      <c r="C91" s="10">
        <v>0</v>
      </c>
      <c r="D91" s="19" t="s">
        <v>16</v>
      </c>
      <c r="E91" s="10">
        <v>123320</v>
      </c>
      <c r="F91" s="10">
        <v>215517</v>
      </c>
      <c r="G91" s="10">
        <f t="shared" si="13"/>
        <v>338837</v>
      </c>
      <c r="H91" s="10">
        <f t="shared" si="7"/>
        <v>70258542</v>
      </c>
      <c r="I91" s="12">
        <f t="shared" si="12"/>
        <v>2959492</v>
      </c>
    </row>
    <row r="92" spans="1:9" x14ac:dyDescent="0.3">
      <c r="A92" s="8">
        <v>43358</v>
      </c>
      <c r="B92" s="20" t="s">
        <v>5</v>
      </c>
      <c r="C92" s="10">
        <v>202</v>
      </c>
      <c r="D92" s="19" t="s">
        <v>13</v>
      </c>
      <c r="E92" s="10"/>
      <c r="F92" s="10"/>
      <c r="G92" s="10"/>
      <c r="H92" s="10">
        <f t="shared" si="7"/>
        <v>70258542</v>
      </c>
      <c r="I92" s="12">
        <f t="shared" si="12"/>
        <v>2959694</v>
      </c>
    </row>
    <row r="93" spans="1:9" x14ac:dyDescent="0.3">
      <c r="A93" s="8">
        <v>43378</v>
      </c>
      <c r="B93" s="20" t="s">
        <v>5</v>
      </c>
      <c r="C93" s="10">
        <v>338467</v>
      </c>
      <c r="D93" s="19" t="s">
        <v>19</v>
      </c>
      <c r="E93" s="10"/>
      <c r="F93" s="10"/>
      <c r="G93" s="10"/>
      <c r="H93" s="10">
        <f t="shared" si="7"/>
        <v>70258542</v>
      </c>
      <c r="I93" s="12">
        <f t="shared" si="12"/>
        <v>3298161</v>
      </c>
    </row>
    <row r="94" spans="1:9" x14ac:dyDescent="0.3">
      <c r="A94" s="8">
        <v>43383</v>
      </c>
      <c r="B94" s="20" t="s">
        <v>7</v>
      </c>
      <c r="C94" s="10">
        <v>0</v>
      </c>
      <c r="D94" s="19" t="s">
        <v>16</v>
      </c>
      <c r="E94" s="10">
        <v>122950</v>
      </c>
      <c r="F94" s="10">
        <v>215517</v>
      </c>
      <c r="G94" s="10">
        <f t="shared" si="13"/>
        <v>338467</v>
      </c>
      <c r="H94" s="10">
        <f t="shared" si="7"/>
        <v>70043025</v>
      </c>
      <c r="I94" s="12">
        <f t="shared" si="12"/>
        <v>2959694</v>
      </c>
    </row>
    <row r="95" spans="1:9" x14ac:dyDescent="0.3">
      <c r="A95" s="8">
        <v>43393</v>
      </c>
      <c r="B95" s="20" t="s">
        <v>5</v>
      </c>
      <c r="C95" s="10">
        <v>248</v>
      </c>
      <c r="D95" s="19" t="s">
        <v>13</v>
      </c>
      <c r="E95" s="10"/>
      <c r="F95" s="10"/>
      <c r="G95" s="10"/>
      <c r="H95" s="10">
        <f t="shared" si="7"/>
        <v>70043025</v>
      </c>
      <c r="I95" s="12">
        <f t="shared" si="12"/>
        <v>2959942</v>
      </c>
    </row>
    <row r="96" spans="1:9" x14ac:dyDescent="0.3">
      <c r="A96" s="8">
        <v>43406</v>
      </c>
      <c r="B96" s="20" t="s">
        <v>5</v>
      </c>
      <c r="C96" s="10">
        <v>338087</v>
      </c>
      <c r="D96" s="19" t="s">
        <v>19</v>
      </c>
      <c r="E96" s="10"/>
      <c r="F96" s="10"/>
      <c r="G96" s="10"/>
      <c r="H96" s="10">
        <f t="shared" si="7"/>
        <v>70043025</v>
      </c>
      <c r="I96" s="12">
        <f t="shared" si="12"/>
        <v>3298029</v>
      </c>
    </row>
    <row r="97" spans="1:9" x14ac:dyDescent="0.3">
      <c r="A97" s="8">
        <v>43416</v>
      </c>
      <c r="B97" s="20" t="s">
        <v>7</v>
      </c>
      <c r="C97" s="10">
        <v>0</v>
      </c>
      <c r="D97" s="19" t="s">
        <v>16</v>
      </c>
      <c r="E97" s="10">
        <v>122570</v>
      </c>
      <c r="F97" s="10">
        <v>215517</v>
      </c>
      <c r="G97" s="10">
        <f t="shared" si="13"/>
        <v>338087</v>
      </c>
      <c r="H97" s="10">
        <f t="shared" si="7"/>
        <v>69827508</v>
      </c>
      <c r="I97" s="12">
        <f t="shared" si="12"/>
        <v>2959942</v>
      </c>
    </row>
    <row r="98" spans="1:9" x14ac:dyDescent="0.3">
      <c r="A98" s="8">
        <v>43421</v>
      </c>
      <c r="B98" s="20" t="s">
        <v>5</v>
      </c>
      <c r="C98" s="10">
        <v>206</v>
      </c>
      <c r="D98" s="19" t="s">
        <v>13</v>
      </c>
      <c r="E98" s="10"/>
      <c r="F98" s="10"/>
      <c r="G98" s="10"/>
      <c r="H98" s="10">
        <f t="shared" si="7"/>
        <v>69827508</v>
      </c>
      <c r="I98" s="12">
        <f t="shared" si="12"/>
        <v>2960148</v>
      </c>
    </row>
    <row r="99" spans="1:9" x14ac:dyDescent="0.3">
      <c r="A99" s="8">
        <v>43444</v>
      </c>
      <c r="B99" s="20" t="s">
        <v>7</v>
      </c>
      <c r="C99" s="10">
        <v>0</v>
      </c>
      <c r="D99" s="19" t="s">
        <v>16</v>
      </c>
      <c r="E99" s="10">
        <v>122190</v>
      </c>
      <c r="F99" s="10">
        <v>215517</v>
      </c>
      <c r="G99" s="10">
        <f t="shared" si="13"/>
        <v>337707</v>
      </c>
      <c r="H99" s="10">
        <f t="shared" si="7"/>
        <v>69611991</v>
      </c>
      <c r="I99" s="12">
        <f t="shared" si="12"/>
        <v>2622441</v>
      </c>
    </row>
    <row r="100" spans="1:9" x14ac:dyDescent="0.3">
      <c r="A100" s="8">
        <v>43444</v>
      </c>
      <c r="B100" s="20" t="s">
        <v>5</v>
      </c>
      <c r="C100" s="10">
        <v>337337</v>
      </c>
      <c r="D100" s="19" t="s">
        <v>19</v>
      </c>
      <c r="E100" s="10"/>
      <c r="F100" s="10"/>
      <c r="G100" s="10"/>
      <c r="H100" s="10">
        <f t="shared" si="7"/>
        <v>69611991</v>
      </c>
      <c r="I100" s="12">
        <f t="shared" si="12"/>
        <v>2959778</v>
      </c>
    </row>
    <row r="101" spans="1:9" x14ac:dyDescent="0.3">
      <c r="A101" s="8">
        <v>43449</v>
      </c>
      <c r="B101" s="20" t="s">
        <v>5</v>
      </c>
      <c r="C101" s="10">
        <v>197</v>
      </c>
      <c r="D101" s="19" t="s">
        <v>13</v>
      </c>
      <c r="E101" s="10"/>
      <c r="F101" s="10"/>
      <c r="G101" s="10"/>
      <c r="H101" s="10">
        <f t="shared" si="7"/>
        <v>69611991</v>
      </c>
      <c r="I101" s="12">
        <f t="shared" si="12"/>
        <v>2959975</v>
      </c>
    </row>
    <row r="102" spans="1:9" x14ac:dyDescent="0.3">
      <c r="A102" s="8">
        <v>43469</v>
      </c>
      <c r="B102" s="20" t="s">
        <v>5</v>
      </c>
      <c r="C102" s="10">
        <v>337337</v>
      </c>
      <c r="D102" s="19" t="s">
        <v>19</v>
      </c>
      <c r="E102" s="10"/>
      <c r="F102" s="10"/>
      <c r="G102" s="10"/>
      <c r="H102" s="10">
        <f t="shared" si="7"/>
        <v>69611991</v>
      </c>
      <c r="I102" s="12">
        <f t="shared" si="12"/>
        <v>3297312</v>
      </c>
    </row>
    <row r="103" spans="1:9" x14ac:dyDescent="0.3">
      <c r="A103" s="8">
        <v>43475</v>
      </c>
      <c r="B103" s="20" t="s">
        <v>7</v>
      </c>
      <c r="C103" s="10">
        <v>0</v>
      </c>
      <c r="D103" s="19" t="s">
        <v>16</v>
      </c>
      <c r="E103" s="10">
        <v>121820</v>
      </c>
      <c r="F103" s="10">
        <v>215517</v>
      </c>
      <c r="G103" s="10">
        <f t="shared" si="13"/>
        <v>337337</v>
      </c>
      <c r="H103" s="10">
        <f t="shared" si="7"/>
        <v>69396474</v>
      </c>
      <c r="I103" s="12">
        <f t="shared" si="12"/>
        <v>2959975</v>
      </c>
    </row>
    <row r="104" spans="1:9" x14ac:dyDescent="0.3">
      <c r="A104" s="8">
        <v>43484</v>
      </c>
      <c r="B104" s="20" t="s">
        <v>5</v>
      </c>
      <c r="C104" s="10">
        <v>249</v>
      </c>
      <c r="D104" s="19" t="s">
        <v>13</v>
      </c>
      <c r="E104" s="10"/>
      <c r="F104" s="10"/>
      <c r="G104" s="10"/>
      <c r="H104" s="10">
        <f t="shared" si="7"/>
        <v>69396474</v>
      </c>
      <c r="I104" s="12">
        <f t="shared" si="12"/>
        <v>2960224</v>
      </c>
    </row>
    <row r="105" spans="1:9" x14ac:dyDescent="0.3">
      <c r="A105" s="8">
        <v>43503</v>
      </c>
      <c r="B105" s="20" t="s">
        <v>5</v>
      </c>
      <c r="C105" s="10">
        <v>336957</v>
      </c>
      <c r="D105" s="19" t="s">
        <v>19</v>
      </c>
      <c r="E105" s="10"/>
      <c r="F105" s="10"/>
      <c r="G105" s="10"/>
      <c r="H105" s="10">
        <f t="shared" si="7"/>
        <v>69396474</v>
      </c>
      <c r="I105" s="12">
        <f t="shared" si="12"/>
        <v>3297181</v>
      </c>
    </row>
    <row r="106" spans="1:9" x14ac:dyDescent="0.3">
      <c r="A106" s="8">
        <v>43507</v>
      </c>
      <c r="B106" s="20" t="s">
        <v>7</v>
      </c>
      <c r="C106" s="10">
        <v>0</v>
      </c>
      <c r="D106" s="19" t="s">
        <v>16</v>
      </c>
      <c r="E106" s="10">
        <v>121440</v>
      </c>
      <c r="F106" s="10">
        <v>215517</v>
      </c>
      <c r="G106" s="10">
        <f t="shared" si="13"/>
        <v>336957</v>
      </c>
      <c r="H106" s="10">
        <f t="shared" si="7"/>
        <v>69180957</v>
      </c>
      <c r="I106" s="12">
        <f t="shared" si="12"/>
        <v>2960224</v>
      </c>
    </row>
    <row r="107" spans="1:9" x14ac:dyDescent="0.3">
      <c r="A107" s="8">
        <v>43512</v>
      </c>
      <c r="B107" s="20" t="s">
        <v>5</v>
      </c>
      <c r="C107" s="10">
        <v>200</v>
      </c>
      <c r="D107" s="19" t="s">
        <v>13</v>
      </c>
      <c r="E107" s="10"/>
      <c r="F107" s="10"/>
      <c r="G107" s="10"/>
      <c r="H107" s="10">
        <f t="shared" si="7"/>
        <v>69180957</v>
      </c>
      <c r="I107" s="12">
        <f t="shared" si="12"/>
        <v>2960424</v>
      </c>
    </row>
    <row r="108" spans="1:9" x14ac:dyDescent="0.3">
      <c r="A108" s="8">
        <v>43529</v>
      </c>
      <c r="B108" s="20" t="s">
        <v>5</v>
      </c>
      <c r="C108" s="10">
        <v>336577</v>
      </c>
      <c r="D108" s="19" t="s">
        <v>19</v>
      </c>
      <c r="E108" s="10"/>
      <c r="F108" s="10"/>
      <c r="G108" s="10"/>
      <c r="H108" s="10">
        <f t="shared" ref="H108:H125" si="14">SUM(H107-F108)</f>
        <v>69180957</v>
      </c>
      <c r="I108" s="12">
        <f t="shared" si="12"/>
        <v>3297001</v>
      </c>
    </row>
    <row r="109" spans="1:9" x14ac:dyDescent="0.3">
      <c r="A109" s="8">
        <v>43535</v>
      </c>
      <c r="B109" s="20" t="s">
        <v>7</v>
      </c>
      <c r="C109" s="10">
        <v>0</v>
      </c>
      <c r="D109" s="19" t="s">
        <v>16</v>
      </c>
      <c r="E109" s="10">
        <v>121060</v>
      </c>
      <c r="F109" s="10">
        <v>215517</v>
      </c>
      <c r="G109" s="10">
        <f t="shared" si="13"/>
        <v>336577</v>
      </c>
      <c r="H109" s="10">
        <f t="shared" si="14"/>
        <v>68965440</v>
      </c>
      <c r="I109" s="12">
        <f t="shared" si="12"/>
        <v>2960424</v>
      </c>
    </row>
    <row r="110" spans="1:9" x14ac:dyDescent="0.3">
      <c r="A110" s="8">
        <v>43540</v>
      </c>
      <c r="B110" s="20" t="s">
        <v>5</v>
      </c>
      <c r="C110" s="10">
        <v>202</v>
      </c>
      <c r="D110" s="19" t="s">
        <v>13</v>
      </c>
      <c r="E110" s="10"/>
      <c r="F110" s="10"/>
      <c r="G110" s="10"/>
      <c r="H110" s="10">
        <f t="shared" si="14"/>
        <v>68965440</v>
      </c>
      <c r="I110" s="12">
        <f t="shared" si="12"/>
        <v>2960626</v>
      </c>
    </row>
    <row r="111" spans="1:9" x14ac:dyDescent="0.3">
      <c r="A111" s="8">
        <v>43565</v>
      </c>
      <c r="B111" s="20" t="s">
        <v>7</v>
      </c>
      <c r="C111" s="10">
        <v>0</v>
      </c>
      <c r="D111" s="19" t="s">
        <v>16</v>
      </c>
      <c r="E111" s="10">
        <v>120680</v>
      </c>
      <c r="F111" s="10">
        <v>215517</v>
      </c>
      <c r="G111" s="10">
        <f t="shared" si="13"/>
        <v>336197</v>
      </c>
      <c r="H111" s="10">
        <f t="shared" si="14"/>
        <v>68749923</v>
      </c>
      <c r="I111" s="12">
        <f t="shared" si="12"/>
        <v>2624429</v>
      </c>
    </row>
    <row r="112" spans="1:9" x14ac:dyDescent="0.3">
      <c r="A112" s="8">
        <v>43567</v>
      </c>
      <c r="B112" s="20" t="s">
        <v>5</v>
      </c>
      <c r="C112" s="10">
        <v>336197</v>
      </c>
      <c r="D112" s="19" t="s">
        <v>19</v>
      </c>
      <c r="E112" s="10">
        <v>0</v>
      </c>
      <c r="F112" s="10">
        <v>0</v>
      </c>
      <c r="G112" s="10">
        <v>0</v>
      </c>
      <c r="H112" s="10">
        <f t="shared" si="14"/>
        <v>68749923</v>
      </c>
      <c r="I112" s="12">
        <f t="shared" si="12"/>
        <v>2960626</v>
      </c>
    </row>
    <row r="113" spans="1:10" x14ac:dyDescent="0.3">
      <c r="A113" s="8">
        <v>43575</v>
      </c>
      <c r="B113" s="20" t="s">
        <v>5</v>
      </c>
      <c r="C113" s="10">
        <v>252</v>
      </c>
      <c r="D113" s="19" t="s">
        <v>13</v>
      </c>
      <c r="E113" s="10">
        <v>0</v>
      </c>
      <c r="F113" s="10">
        <v>0</v>
      </c>
      <c r="G113" s="10">
        <v>0</v>
      </c>
      <c r="H113" s="10">
        <f t="shared" si="14"/>
        <v>68749923</v>
      </c>
      <c r="I113" s="12">
        <f t="shared" si="12"/>
        <v>2960878</v>
      </c>
    </row>
    <row r="114" spans="1:10" x14ac:dyDescent="0.3">
      <c r="A114" s="8">
        <v>43588</v>
      </c>
      <c r="B114" s="20" t="s">
        <v>5</v>
      </c>
      <c r="C114" s="10">
        <v>335827</v>
      </c>
      <c r="D114" s="19" t="s">
        <v>19</v>
      </c>
      <c r="E114" s="10">
        <v>0</v>
      </c>
      <c r="F114" s="10">
        <v>0</v>
      </c>
      <c r="G114" s="10">
        <v>0</v>
      </c>
      <c r="H114" s="10">
        <f t="shared" si="14"/>
        <v>68749923</v>
      </c>
      <c r="I114" s="12">
        <f t="shared" si="12"/>
        <v>3296705</v>
      </c>
    </row>
    <row r="115" spans="1:10" x14ac:dyDescent="0.3">
      <c r="A115" s="8">
        <v>43595</v>
      </c>
      <c r="B115" s="20" t="s">
        <v>7</v>
      </c>
      <c r="C115" s="10">
        <v>0</v>
      </c>
      <c r="D115" s="19" t="s">
        <v>16</v>
      </c>
      <c r="E115" s="10">
        <v>120310</v>
      </c>
      <c r="F115" s="10">
        <v>215517</v>
      </c>
      <c r="G115" s="10">
        <f t="shared" si="13"/>
        <v>335827</v>
      </c>
      <c r="H115" s="10">
        <f t="shared" si="14"/>
        <v>68534406</v>
      </c>
      <c r="I115" s="12">
        <f t="shared" si="12"/>
        <v>2960878</v>
      </c>
    </row>
    <row r="116" spans="1:10" x14ac:dyDescent="0.3">
      <c r="A116" s="8">
        <v>43603</v>
      </c>
      <c r="B116" s="20" t="s">
        <v>5</v>
      </c>
      <c r="C116" s="10">
        <v>203</v>
      </c>
      <c r="D116" s="19" t="s">
        <v>13</v>
      </c>
      <c r="E116" s="10"/>
      <c r="F116" s="10"/>
      <c r="G116" s="10"/>
      <c r="H116" s="10">
        <f t="shared" si="14"/>
        <v>68534406</v>
      </c>
      <c r="I116" s="12">
        <f t="shared" si="12"/>
        <v>2961081</v>
      </c>
      <c r="J116" s="5"/>
    </row>
    <row r="117" spans="1:10" x14ac:dyDescent="0.3">
      <c r="A117" s="8">
        <v>43626</v>
      </c>
      <c r="B117" s="20" t="s">
        <v>7</v>
      </c>
      <c r="C117" s="10">
        <v>0</v>
      </c>
      <c r="D117" s="19" t="s">
        <v>16</v>
      </c>
      <c r="E117" s="10">
        <v>119930</v>
      </c>
      <c r="F117" s="10">
        <v>215517</v>
      </c>
      <c r="G117" s="10">
        <f t="shared" si="13"/>
        <v>335447</v>
      </c>
      <c r="H117" s="10">
        <f t="shared" si="14"/>
        <v>68318889</v>
      </c>
      <c r="I117" s="12">
        <f t="shared" si="12"/>
        <v>2625634</v>
      </c>
    </row>
    <row r="118" spans="1:10" x14ac:dyDescent="0.3">
      <c r="A118" s="8">
        <v>43626</v>
      </c>
      <c r="B118" s="20" t="s">
        <v>5</v>
      </c>
      <c r="C118" s="10">
        <v>335067</v>
      </c>
      <c r="D118" s="19" t="s">
        <v>19</v>
      </c>
      <c r="E118" s="10">
        <v>0</v>
      </c>
      <c r="F118" s="10">
        <v>0</v>
      </c>
      <c r="G118" s="10">
        <v>0</v>
      </c>
      <c r="H118" s="10">
        <f t="shared" si="14"/>
        <v>68318889</v>
      </c>
      <c r="I118" s="12">
        <f t="shared" si="12"/>
        <v>2960701</v>
      </c>
    </row>
    <row r="119" spans="1:10" x14ac:dyDescent="0.3">
      <c r="A119" s="8">
        <v>43631</v>
      </c>
      <c r="B119" s="20" t="s">
        <v>5</v>
      </c>
      <c r="C119" s="10">
        <v>197</v>
      </c>
      <c r="D119" s="19" t="s">
        <v>13</v>
      </c>
      <c r="E119" s="10">
        <v>0</v>
      </c>
      <c r="F119" s="10">
        <v>0</v>
      </c>
      <c r="G119" s="10">
        <v>0</v>
      </c>
      <c r="H119" s="10">
        <f t="shared" si="14"/>
        <v>68318889</v>
      </c>
      <c r="I119" s="12">
        <f t="shared" si="12"/>
        <v>2960898</v>
      </c>
    </row>
    <row r="120" spans="1:10" x14ac:dyDescent="0.3">
      <c r="A120" s="8">
        <v>43650</v>
      </c>
      <c r="B120" s="20" t="s">
        <v>5</v>
      </c>
      <c r="C120" s="10">
        <v>335067</v>
      </c>
      <c r="D120" s="19" t="s">
        <v>19</v>
      </c>
      <c r="E120" s="10">
        <v>0</v>
      </c>
      <c r="F120" s="10">
        <v>0</v>
      </c>
      <c r="G120" s="10">
        <v>0</v>
      </c>
      <c r="H120" s="10">
        <f t="shared" si="14"/>
        <v>68318889</v>
      </c>
      <c r="I120" s="12">
        <f t="shared" si="12"/>
        <v>3295965</v>
      </c>
    </row>
    <row r="121" spans="1:10" x14ac:dyDescent="0.3">
      <c r="A121" s="8">
        <v>43651</v>
      </c>
      <c r="B121" s="20" t="s">
        <v>16</v>
      </c>
      <c r="C121" s="10">
        <v>0</v>
      </c>
      <c r="D121" s="19" t="s">
        <v>16</v>
      </c>
      <c r="E121" s="10">
        <v>0</v>
      </c>
      <c r="F121" s="10">
        <v>40000000</v>
      </c>
      <c r="G121" s="10">
        <f t="shared" si="13"/>
        <v>40000000</v>
      </c>
      <c r="H121" s="10">
        <f t="shared" si="14"/>
        <v>28318889</v>
      </c>
      <c r="I121" s="12">
        <v>3295965</v>
      </c>
    </row>
    <row r="122" spans="1:10" x14ac:dyDescent="0.3">
      <c r="A122" s="8">
        <v>43656</v>
      </c>
      <c r="B122" s="20" t="s">
        <v>7</v>
      </c>
      <c r="C122" s="10">
        <v>0</v>
      </c>
      <c r="D122" s="19" t="s">
        <v>16</v>
      </c>
      <c r="E122" s="10">
        <v>49550</v>
      </c>
      <c r="F122" s="10">
        <v>89345</v>
      </c>
      <c r="G122" s="10">
        <f t="shared" si="13"/>
        <v>138895</v>
      </c>
      <c r="H122" s="10">
        <f t="shared" si="14"/>
        <v>28229544</v>
      </c>
      <c r="I122" s="12">
        <f t="shared" si="12"/>
        <v>3157070</v>
      </c>
    </row>
    <row r="123" spans="1:10" x14ac:dyDescent="0.3">
      <c r="A123" s="8">
        <v>43666</v>
      </c>
      <c r="B123" s="9" t="s">
        <v>5</v>
      </c>
      <c r="C123" s="10">
        <v>254</v>
      </c>
      <c r="D123" s="11" t="s">
        <v>13</v>
      </c>
      <c r="E123" s="10">
        <v>0</v>
      </c>
      <c r="F123" s="10">
        <v>0</v>
      </c>
      <c r="G123" s="10">
        <f t="shared" si="13"/>
        <v>0</v>
      </c>
      <c r="H123" s="10">
        <f t="shared" si="14"/>
        <v>28229544</v>
      </c>
      <c r="I123" s="12">
        <f t="shared" si="12"/>
        <v>3157324</v>
      </c>
    </row>
    <row r="124" spans="1:10" x14ac:dyDescent="0.3">
      <c r="A124" s="8">
        <v>43684</v>
      </c>
      <c r="B124" s="9" t="s">
        <v>5</v>
      </c>
      <c r="C124" s="6">
        <v>138734</v>
      </c>
      <c r="D124" s="11" t="s">
        <v>19</v>
      </c>
      <c r="E124" s="10">
        <v>0</v>
      </c>
      <c r="F124" s="10">
        <v>0</v>
      </c>
      <c r="G124" s="10">
        <f t="shared" si="13"/>
        <v>0</v>
      </c>
      <c r="H124" s="10">
        <f t="shared" si="14"/>
        <v>28229544</v>
      </c>
      <c r="I124" s="12">
        <f t="shared" si="12"/>
        <v>3296058</v>
      </c>
    </row>
    <row r="125" spans="1:10" x14ac:dyDescent="0.3">
      <c r="A125" s="13">
        <v>43689</v>
      </c>
      <c r="B125" s="9" t="s">
        <v>7</v>
      </c>
      <c r="C125" s="10">
        <v>0</v>
      </c>
      <c r="D125" s="11" t="s">
        <v>16</v>
      </c>
      <c r="E125" s="7">
        <v>49400</v>
      </c>
      <c r="F125" s="7">
        <v>89334</v>
      </c>
      <c r="G125" s="10">
        <f t="shared" si="13"/>
        <v>138734</v>
      </c>
      <c r="H125" s="10">
        <f t="shared" si="14"/>
        <v>28140210</v>
      </c>
      <c r="I125" s="12">
        <f t="shared" ref="I125" si="15">IF(EXACT(D125, "대출"),SUM(I124-G125),IF(EXACT(B125,"입금"),SUM(I124+C125),IF(EXACT(B124,"출금"),SUM(I124-C125))))</f>
        <v>3157324</v>
      </c>
    </row>
    <row r="126" spans="1:10" x14ac:dyDescent="0.3">
      <c r="H126" s="15"/>
      <c r="I126" s="14"/>
    </row>
    <row r="127" spans="1:10" x14ac:dyDescent="0.3">
      <c r="H127" s="15"/>
      <c r="I127" s="14"/>
    </row>
    <row r="128" spans="1:10" x14ac:dyDescent="0.3">
      <c r="I128" s="14"/>
    </row>
    <row r="129" spans="9:9" x14ac:dyDescent="0.3">
      <c r="I129" s="14"/>
    </row>
    <row r="130" spans="9:9" x14ac:dyDescent="0.3">
      <c r="I130" s="14"/>
    </row>
    <row r="131" spans="9:9" x14ac:dyDescent="0.3">
      <c r="I131" s="14"/>
    </row>
    <row r="132" spans="9:9" x14ac:dyDescent="0.3">
      <c r="I132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복사본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2019-08-13T23:47:02Z</dcterms:created>
  <dcterms:modified xsi:type="dcterms:W3CDTF">2019-09-11T22:48:46Z</dcterms:modified>
</cp:coreProperties>
</file>