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lanc\Desktop\4CURSO\DPPI\Prácticas\"/>
    </mc:Choice>
  </mc:AlternateContent>
  <xr:revisionPtr revIDLastSave="0" documentId="13_ncr:1_{F4BED90F-C023-4D72-8580-422222180A32}" xr6:coauthVersionLast="47" xr6:coauthVersionMax="47" xr10:uidLastSave="{00000000-0000-0000-0000-000000000000}"/>
  <bookViews>
    <workbookView xWindow="-120" yWindow="-120" windowWidth="29040" windowHeight="15840" xr2:uid="{B15CD626-0BBF-435B-B338-0E582DF8236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1" l="1"/>
  <c r="G31" i="1"/>
  <c r="G32" i="1"/>
  <c r="G33" i="1"/>
  <c r="G34" i="1"/>
  <c r="G35" i="1"/>
  <c r="F30" i="1"/>
  <c r="F31" i="1"/>
  <c r="F32" i="1"/>
  <c r="F33" i="1"/>
  <c r="F34" i="1"/>
  <c r="F35" i="1"/>
  <c r="G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" i="1"/>
  <c r="O4" i="1"/>
  <c r="O5" i="1"/>
  <c r="G27" i="1"/>
  <c r="G28" i="1"/>
  <c r="G29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5" i="1"/>
  <c r="G3" i="1"/>
  <c r="O8" i="1" l="1"/>
  <c r="O9" i="1"/>
  <c r="O7" i="1" s="1"/>
  <c r="O6" i="1"/>
  <c r="O10" i="1" l="1"/>
</calcChain>
</file>

<file path=xl/sharedStrings.xml><?xml version="1.0" encoding="utf-8"?>
<sst xmlns="http://schemas.openxmlformats.org/spreadsheetml/2006/main" count="146" uniqueCount="93">
  <si>
    <t>Datos del project</t>
  </si>
  <si>
    <t>Número de esquema</t>
  </si>
  <si>
    <t>% completado</t>
  </si>
  <si>
    <t>Nombre de tarea</t>
  </si>
  <si>
    <t>Realización de la estimación de esfuerzos</t>
  </si>
  <si>
    <t>2.9</t>
  </si>
  <si>
    <t xml:space="preserve">   Reunión integración de módulos</t>
  </si>
  <si>
    <t xml:space="preserve">   Realizar presentación individual</t>
  </si>
  <si>
    <t>2.14</t>
  </si>
  <si>
    <t xml:space="preserve">   Realizar las entregas</t>
  </si>
  <si>
    <t>0,5 hrs</t>
  </si>
  <si>
    <t>Realizar planificación del proyecto del Sistema de Teleasistencia Sanitaria</t>
  </si>
  <si>
    <t>2 hrs</t>
  </si>
  <si>
    <t>3.2</t>
  </si>
  <si>
    <t xml:space="preserve">   Realizar corrección de la estimación de esfuerzos</t>
  </si>
  <si>
    <t>3.3</t>
  </si>
  <si>
    <t xml:space="preserve">   Realizar la planificación del proyecto de Monitorización</t>
  </si>
  <si>
    <t>4 hrs</t>
  </si>
  <si>
    <t>3.4</t>
  </si>
  <si>
    <t xml:space="preserve">   Realizar la presentación de la planificación proyecto</t>
  </si>
  <si>
    <t>3.6</t>
  </si>
  <si>
    <t xml:space="preserve">   Realizar entregas individuales</t>
  </si>
  <si>
    <t>Realizar la memoria</t>
  </si>
  <si>
    <t>1 hr</t>
  </si>
  <si>
    <t>1,5 hrs</t>
  </si>
  <si>
    <t>4.9</t>
  </si>
  <si>
    <t xml:space="preserve">   Realizar requisitos iniciales</t>
  </si>
  <si>
    <t>4.14</t>
  </si>
  <si>
    <t xml:space="preserve">   Realizar organización y gestión del proyecto</t>
  </si>
  <si>
    <t>Realizar anexos</t>
  </si>
  <si>
    <t>5.3</t>
  </si>
  <si>
    <t xml:space="preserve">   Realizar planes de gestión del proyecto</t>
  </si>
  <si>
    <t>5.5</t>
  </si>
  <si>
    <t xml:space="preserve">   Realizar otros anexos</t>
  </si>
  <si>
    <t>Realizar el análisis de riesgos</t>
  </si>
  <si>
    <t>Elaboración de presupuestos</t>
  </si>
  <si>
    <t>Resumen</t>
  </si>
  <si>
    <t>Sí</t>
  </si>
  <si>
    <t>No</t>
  </si>
  <si>
    <t>Trabajo</t>
  </si>
  <si>
    <t>33 hrs</t>
  </si>
  <si>
    <t>37,5 hrs</t>
  </si>
  <si>
    <t>23,5 hrs</t>
  </si>
  <si>
    <t>12 hrs</t>
  </si>
  <si>
    <t>Calculo</t>
  </si>
  <si>
    <t>% tareas realizado</t>
  </si>
  <si>
    <t>horas a realizar</t>
  </si>
  <si>
    <t>realizadas en finalizadas</t>
  </si>
  <si>
    <t>horas totales realizadas</t>
  </si>
  <si>
    <t>%horas realizadas</t>
  </si>
  <si>
    <t>horas trabajadas ultimo hito</t>
  </si>
  <si>
    <t>N horas</t>
  </si>
  <si>
    <t>Horas realizadas</t>
  </si>
  <si>
    <t>Tareas finalizadas (no resumen</t>
  </si>
  <si>
    <t>Numero tareas (no resumen</t>
  </si>
  <si>
    <t>totales a realizar</t>
  </si>
  <si>
    <t>totales</t>
  </si>
  <si>
    <t>1 hrs</t>
  </si>
  <si>
    <t xml:space="preserve">   Reunión estimación esfuerzos</t>
  </si>
  <si>
    <t xml:space="preserve">   Realizar módulo Gestión de usuarios</t>
  </si>
  <si>
    <t xml:space="preserve">   Realizar módulo aplicaciones de usuario</t>
  </si>
  <si>
    <t xml:space="preserve">   Reunión inicial</t>
  </si>
  <si>
    <t xml:space="preserve">   Realizar corrección (Apartado de programación)</t>
  </si>
  <si>
    <t xml:space="preserve">   Elaboración de plantilla</t>
  </si>
  <si>
    <t xml:space="preserve">   Realizar definiciones y abreviaturas</t>
  </si>
  <si>
    <t xml:space="preserve">   Realizar alcance</t>
  </si>
  <si>
    <t xml:space="preserve">   Realizar orden de prioridad de los documentos básicos del proyecto</t>
  </si>
  <si>
    <t xml:space="preserve">   Realizar análisis y diseño del sistema</t>
  </si>
  <si>
    <t xml:space="preserve">      Realizar gestión de costes</t>
  </si>
  <si>
    <t xml:space="preserve">      Realizar gestión de riesgos</t>
  </si>
  <si>
    <t xml:space="preserve">   Identificación de 4 riesgos</t>
  </si>
  <si>
    <t xml:space="preserve">   Realizar el estudio de los riesgos obtenidos</t>
  </si>
  <si>
    <t xml:space="preserve">   Realizar la presentación grupal</t>
  </si>
  <si>
    <t>2.1</t>
  </si>
  <si>
    <t>2.2</t>
  </si>
  <si>
    <t>2.8</t>
  </si>
  <si>
    <t>2.12</t>
  </si>
  <si>
    <t>3.1</t>
  </si>
  <si>
    <t>3.7</t>
  </si>
  <si>
    <t>4.1</t>
  </si>
  <si>
    <t>4.8</t>
  </si>
  <si>
    <t>4.10</t>
  </si>
  <si>
    <t>4.15</t>
  </si>
  <si>
    <t>5.2</t>
  </si>
  <si>
    <t>5.3.4</t>
  </si>
  <si>
    <t>5.3.8</t>
  </si>
  <si>
    <t>8.1</t>
  </si>
  <si>
    <t>8.4</t>
  </si>
  <si>
    <t>8.6</t>
  </si>
  <si>
    <t>8.7</t>
  </si>
  <si>
    <t>48,5 hrs</t>
  </si>
  <si>
    <t>24 hrs</t>
  </si>
  <si>
    <r>
      <t xml:space="preserve">como es entre 3 personas, el </t>
    </r>
    <r>
      <rPr>
        <b/>
        <sz val="11"/>
        <color theme="1"/>
        <rFont val="Aptos Narrow"/>
        <family val="2"/>
        <scheme val="minor"/>
      </rPr>
      <t>trabajo</t>
    </r>
    <r>
      <rPr>
        <sz val="11"/>
        <color theme="1"/>
        <rFont val="Aptos Narrow"/>
        <family val="2"/>
        <scheme val="minor"/>
      </rPr>
      <t xml:space="preserve"> lo divido entre 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</si>
</sst>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9"/>
      <color rgb="FF363636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9" fontId="2" fillId="4" borderId="1" xfId="0" applyNumberFormat="1" applyFont="1" applyFill="1" applyBorder="1" applyAlignment="1">
      <alignment horizontal="right" vertical="center" wrapText="1"/>
    </xf>
    <xf numFmtId="0" fontId="3" fillId="4" borderId="1" xfId="0" applyFont="1" applyFill="1" applyBorder="1" applyAlignment="1">
      <alignment vertical="center" wrapText="1"/>
    </xf>
    <xf numFmtId="9" fontId="3" fillId="4" borderId="1" xfId="0" applyNumberFormat="1" applyFont="1" applyFill="1" applyBorder="1" applyAlignment="1">
      <alignment horizontal="right" vertical="center" wrapText="1"/>
    </xf>
    <xf numFmtId="9" fontId="2" fillId="3" borderId="1" xfId="0" applyNumberFormat="1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0" fillId="5" borderId="0" xfId="0" applyFill="1"/>
    <xf numFmtId="0" fontId="5" fillId="0" borderId="0" xfId="0" applyFont="1"/>
    <xf numFmtId="0" fontId="6" fillId="2" borderId="2" xfId="0" applyFont="1" applyFill="1" applyBorder="1" applyAlignment="1">
      <alignment vertical="center"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5DB9-D8F2-40D5-B4AF-0CD17AB5AB4A}">
  <dimension ref="A1:O35"/>
  <sheetViews>
    <sheetView tabSelected="1" zoomScaleNormal="100" workbookViewId="0">
      <selection activeCell="C36" sqref="C36"/>
    </sheetView>
  </sheetViews>
  <sheetFormatPr baseColWidth="10" defaultRowHeight="15" x14ac:dyDescent="0.25"/>
  <cols>
    <col min="1" max="1" width="21" customWidth="1"/>
    <col min="14" max="14" width="20.140625" customWidth="1"/>
  </cols>
  <sheetData>
    <row r="1" spans="1:15" x14ac:dyDescent="0.25">
      <c r="A1" s="10" t="s">
        <v>0</v>
      </c>
      <c r="B1" s="10"/>
      <c r="C1" s="10"/>
      <c r="D1" s="10"/>
      <c r="E1" s="10"/>
      <c r="F1" s="10"/>
      <c r="G1" s="10"/>
    </row>
    <row r="2" spans="1:15" ht="24" x14ac:dyDescent="0.25">
      <c r="A2" s="1" t="s">
        <v>3</v>
      </c>
      <c r="B2" s="1" t="s">
        <v>1</v>
      </c>
      <c r="C2" s="1" t="s">
        <v>39</v>
      </c>
      <c r="D2" s="1" t="s">
        <v>2</v>
      </c>
      <c r="E2" s="1" t="s">
        <v>36</v>
      </c>
      <c r="F2" s="11" t="s">
        <v>51</v>
      </c>
      <c r="G2" s="11" t="s">
        <v>52</v>
      </c>
    </row>
    <row r="3" spans="1:15" ht="45" x14ac:dyDescent="0.25">
      <c r="A3" s="2" t="s">
        <v>4</v>
      </c>
      <c r="B3" s="2">
        <v>2</v>
      </c>
      <c r="C3" s="7" t="s">
        <v>40</v>
      </c>
      <c r="D3" s="3">
        <v>1</v>
      </c>
      <c r="E3" s="7" t="s">
        <v>37</v>
      </c>
      <c r="F3" s="10">
        <f>LEFT(C3, FIND(" ", C3) - 1)*1</f>
        <v>33</v>
      </c>
      <c r="G3" s="10">
        <f>LEFT(C3, FIND(" ", C3) - 1)*D3</f>
        <v>33</v>
      </c>
      <c r="N3" s="9" t="s">
        <v>44</v>
      </c>
    </row>
    <row r="4" spans="1:15" ht="30" x14ac:dyDescent="0.25">
      <c r="A4" s="4" t="s">
        <v>58</v>
      </c>
      <c r="B4" s="4" t="s">
        <v>73</v>
      </c>
      <c r="C4" s="4" t="s">
        <v>57</v>
      </c>
      <c r="D4" s="5">
        <v>1</v>
      </c>
      <c r="E4" s="4" t="s">
        <v>38</v>
      </c>
      <c r="F4" s="10">
        <f>LEFT(C4, FIND(" ", C4) - 1)*1</f>
        <v>1</v>
      </c>
      <c r="G4" s="10">
        <f>LEFT(C4, FIND(" ", C4) - 1)*D4</f>
        <v>1</v>
      </c>
      <c r="H4" t="s">
        <v>92</v>
      </c>
      <c r="L4" s="12">
        <v>1</v>
      </c>
      <c r="M4" t="s">
        <v>53</v>
      </c>
      <c r="O4">
        <f>COUNTIFS(D3:D67, "100%", E3:E67,"No")</f>
        <v>21</v>
      </c>
    </row>
    <row r="5" spans="1:15" ht="30" x14ac:dyDescent="0.25">
      <c r="A5" s="4" t="s">
        <v>59</v>
      </c>
      <c r="B5" s="4" t="s">
        <v>74</v>
      </c>
      <c r="C5" s="4" t="s">
        <v>12</v>
      </c>
      <c r="D5" s="5">
        <v>1</v>
      </c>
      <c r="E5" s="4" t="s">
        <v>38</v>
      </c>
      <c r="F5" s="10">
        <f t="shared" ref="F5:F35" si="0">LEFT(C5, FIND(" ", C5) - 1)*1</f>
        <v>2</v>
      </c>
      <c r="G5" s="10">
        <f>LEFT(C5, FIND(" ", C5) - 1)*D5</f>
        <v>2</v>
      </c>
      <c r="L5" s="12">
        <v>2</v>
      </c>
      <c r="M5" t="s">
        <v>54</v>
      </c>
      <c r="O5">
        <f>COUNTIF(E3:E67,"=No")</f>
        <v>27</v>
      </c>
    </row>
    <row r="6" spans="1:15" ht="45" x14ac:dyDescent="0.25">
      <c r="A6" s="4" t="s">
        <v>60</v>
      </c>
      <c r="B6" s="4" t="s">
        <v>75</v>
      </c>
      <c r="C6" s="4" t="s">
        <v>12</v>
      </c>
      <c r="D6" s="5">
        <v>1</v>
      </c>
      <c r="E6" s="4" t="s">
        <v>38</v>
      </c>
      <c r="F6" s="10">
        <f t="shared" si="0"/>
        <v>2</v>
      </c>
      <c r="G6" s="10">
        <f t="shared" ref="G6:G35" si="1">LEFT(C6, FIND(" ", C6) - 1)*D6</f>
        <v>2</v>
      </c>
      <c r="M6" t="s">
        <v>45</v>
      </c>
      <c r="O6">
        <f>O4/O5*100</f>
        <v>77.777777777777786</v>
      </c>
    </row>
    <row r="7" spans="1:15" ht="30" x14ac:dyDescent="0.25">
      <c r="A7" s="4" t="s">
        <v>6</v>
      </c>
      <c r="B7" s="4" t="s">
        <v>5</v>
      </c>
      <c r="C7" s="4" t="s">
        <v>12</v>
      </c>
      <c r="D7" s="5">
        <v>1</v>
      </c>
      <c r="E7" s="4" t="s">
        <v>38</v>
      </c>
      <c r="F7" s="10">
        <f t="shared" si="0"/>
        <v>2</v>
      </c>
      <c r="G7" s="10">
        <f t="shared" si="1"/>
        <v>2</v>
      </c>
      <c r="L7" s="12">
        <v>4</v>
      </c>
      <c r="M7" t="s">
        <v>46</v>
      </c>
      <c r="O7">
        <f>SUMIF(E3:E67,"No",F3:F67)-O9</f>
        <v>21.25</v>
      </c>
    </row>
    <row r="8" spans="1:15" ht="45" x14ac:dyDescent="0.25">
      <c r="A8" s="4" t="s">
        <v>7</v>
      </c>
      <c r="B8" s="4" t="s">
        <v>76</v>
      </c>
      <c r="C8" s="4" t="s">
        <v>24</v>
      </c>
      <c r="D8" s="5">
        <v>1</v>
      </c>
      <c r="E8" s="4" t="s">
        <v>38</v>
      </c>
      <c r="F8" s="10">
        <f t="shared" si="0"/>
        <v>1.5</v>
      </c>
      <c r="G8" s="10">
        <f t="shared" si="1"/>
        <v>1.5</v>
      </c>
      <c r="L8" s="12">
        <v>3</v>
      </c>
      <c r="M8" t="s">
        <v>47</v>
      </c>
      <c r="O8">
        <f>SUMIFS(G3:G67, D3:D67, "100%",E3:E67, "No")</f>
        <v>36.5</v>
      </c>
    </row>
    <row r="9" spans="1:15" x14ac:dyDescent="0.25">
      <c r="A9" s="4" t="s">
        <v>9</v>
      </c>
      <c r="B9" s="4" t="s">
        <v>8</v>
      </c>
      <c r="C9" s="4" t="s">
        <v>10</v>
      </c>
      <c r="D9" s="5">
        <v>1</v>
      </c>
      <c r="E9" s="4" t="s">
        <v>38</v>
      </c>
      <c r="F9" s="10">
        <f t="shared" si="0"/>
        <v>0.5</v>
      </c>
      <c r="G9" s="10">
        <f t="shared" si="1"/>
        <v>0.5</v>
      </c>
      <c r="M9" t="s">
        <v>48</v>
      </c>
      <c r="O9">
        <f>SUMIFS(G3:G67, E3:E67, "No")</f>
        <v>36.75</v>
      </c>
    </row>
    <row r="10" spans="1:15" ht="75" x14ac:dyDescent="0.25">
      <c r="A10" s="2" t="s">
        <v>11</v>
      </c>
      <c r="B10" s="2">
        <v>3</v>
      </c>
      <c r="C10" s="2" t="s">
        <v>90</v>
      </c>
      <c r="D10" s="6">
        <v>1</v>
      </c>
      <c r="E10" s="2" t="s">
        <v>37</v>
      </c>
      <c r="F10" s="10">
        <f t="shared" si="0"/>
        <v>48.5</v>
      </c>
      <c r="G10" s="10">
        <f t="shared" si="1"/>
        <v>48.5</v>
      </c>
      <c r="M10" t="s">
        <v>49</v>
      </c>
      <c r="O10">
        <f>O9/O7*100</f>
        <v>172.94117647058823</v>
      </c>
    </row>
    <row r="11" spans="1:15" x14ac:dyDescent="0.25">
      <c r="A11" s="4" t="s">
        <v>61</v>
      </c>
      <c r="B11" s="4" t="s">
        <v>77</v>
      </c>
      <c r="C11" s="4" t="s">
        <v>12</v>
      </c>
      <c r="D11" s="5">
        <v>1</v>
      </c>
      <c r="E11" s="4" t="s">
        <v>38</v>
      </c>
      <c r="F11" s="10">
        <f t="shared" si="0"/>
        <v>2</v>
      </c>
      <c r="G11" s="10">
        <f t="shared" si="1"/>
        <v>2</v>
      </c>
      <c r="M11" t="s">
        <v>50</v>
      </c>
    </row>
    <row r="12" spans="1:15" ht="45" x14ac:dyDescent="0.25">
      <c r="A12" s="4" t="s">
        <v>14</v>
      </c>
      <c r="B12" s="4" t="s">
        <v>13</v>
      </c>
      <c r="C12" s="4" t="s">
        <v>12</v>
      </c>
      <c r="D12" s="5">
        <v>1</v>
      </c>
      <c r="E12" s="4" t="s">
        <v>38</v>
      </c>
      <c r="F12" s="10">
        <f t="shared" si="0"/>
        <v>2</v>
      </c>
      <c r="G12" s="10">
        <f t="shared" si="1"/>
        <v>2</v>
      </c>
      <c r="M12" t="s">
        <v>56</v>
      </c>
    </row>
    <row r="13" spans="1:15" ht="60" x14ac:dyDescent="0.25">
      <c r="A13" s="4" t="s">
        <v>16</v>
      </c>
      <c r="B13" s="4" t="s">
        <v>15</v>
      </c>
      <c r="C13" s="4" t="s">
        <v>17</v>
      </c>
      <c r="D13" s="5">
        <v>1</v>
      </c>
      <c r="E13" s="4" t="s">
        <v>38</v>
      </c>
      <c r="F13" s="10">
        <f t="shared" si="0"/>
        <v>4</v>
      </c>
      <c r="G13" s="10">
        <f t="shared" si="1"/>
        <v>4</v>
      </c>
      <c r="M13" t="s">
        <v>55</v>
      </c>
    </row>
    <row r="14" spans="1:15" ht="45" x14ac:dyDescent="0.25">
      <c r="A14" s="4" t="s">
        <v>19</v>
      </c>
      <c r="B14" s="4" t="s">
        <v>18</v>
      </c>
      <c r="C14" s="4" t="s">
        <v>12</v>
      </c>
      <c r="D14" s="5">
        <v>1</v>
      </c>
      <c r="E14" s="4" t="s">
        <v>38</v>
      </c>
      <c r="F14" s="10">
        <f t="shared" si="0"/>
        <v>2</v>
      </c>
      <c r="G14" s="10">
        <f t="shared" si="1"/>
        <v>2</v>
      </c>
    </row>
    <row r="15" spans="1:15" ht="30" x14ac:dyDescent="0.25">
      <c r="A15" s="4" t="s">
        <v>21</v>
      </c>
      <c r="B15" s="4" t="s">
        <v>20</v>
      </c>
      <c r="C15" s="4" t="s">
        <v>10</v>
      </c>
      <c r="D15" s="5">
        <v>1</v>
      </c>
      <c r="E15" s="4" t="s">
        <v>38</v>
      </c>
      <c r="F15" s="10">
        <f t="shared" si="0"/>
        <v>0.5</v>
      </c>
      <c r="G15" s="10">
        <f t="shared" si="1"/>
        <v>0.5</v>
      </c>
    </row>
    <row r="16" spans="1:15" ht="45" x14ac:dyDescent="0.25">
      <c r="A16" s="4" t="s">
        <v>62</v>
      </c>
      <c r="B16" s="4" t="s">
        <v>78</v>
      </c>
      <c r="C16" s="4" t="s">
        <v>12</v>
      </c>
      <c r="D16" s="5">
        <v>1</v>
      </c>
      <c r="E16" s="4" t="s">
        <v>38</v>
      </c>
      <c r="F16" s="10">
        <f t="shared" si="0"/>
        <v>2</v>
      </c>
      <c r="G16" s="10">
        <f t="shared" si="1"/>
        <v>2</v>
      </c>
    </row>
    <row r="17" spans="1:7" x14ac:dyDescent="0.25">
      <c r="A17" s="7" t="s">
        <v>22</v>
      </c>
      <c r="B17" s="7">
        <v>4</v>
      </c>
      <c r="C17" s="7" t="s">
        <v>41</v>
      </c>
      <c r="D17" s="3">
        <v>0.75</v>
      </c>
      <c r="E17" s="7" t="s">
        <v>37</v>
      </c>
      <c r="F17" s="10">
        <f t="shared" si="0"/>
        <v>37.5</v>
      </c>
      <c r="G17" s="10">
        <f t="shared" si="1"/>
        <v>28.125</v>
      </c>
    </row>
    <row r="18" spans="1:7" ht="30" x14ac:dyDescent="0.25">
      <c r="A18" s="4" t="s">
        <v>63</v>
      </c>
      <c r="B18" s="4" t="s">
        <v>79</v>
      </c>
      <c r="C18" s="4" t="s">
        <v>23</v>
      </c>
      <c r="D18" s="5">
        <v>1</v>
      </c>
      <c r="E18" s="4" t="s">
        <v>38</v>
      </c>
      <c r="F18" s="10">
        <f t="shared" si="0"/>
        <v>1</v>
      </c>
      <c r="G18" s="10">
        <f t="shared" si="1"/>
        <v>1</v>
      </c>
    </row>
    <row r="19" spans="1:7" ht="30" x14ac:dyDescent="0.25">
      <c r="A19" s="4" t="s">
        <v>64</v>
      </c>
      <c r="B19" s="4" t="s">
        <v>80</v>
      </c>
      <c r="C19" s="4" t="s">
        <v>10</v>
      </c>
      <c r="D19" s="5">
        <v>0.5</v>
      </c>
      <c r="E19" s="4" t="s">
        <v>38</v>
      </c>
      <c r="F19" s="10">
        <f t="shared" si="0"/>
        <v>0.5</v>
      </c>
      <c r="G19" s="10">
        <f t="shared" si="1"/>
        <v>0.25</v>
      </c>
    </row>
    <row r="20" spans="1:7" ht="30" x14ac:dyDescent="0.25">
      <c r="A20" s="4" t="s">
        <v>26</v>
      </c>
      <c r="B20" s="4" t="s">
        <v>25</v>
      </c>
      <c r="C20" s="4" t="s">
        <v>24</v>
      </c>
      <c r="D20" s="5">
        <v>1</v>
      </c>
      <c r="E20" s="4" t="s">
        <v>38</v>
      </c>
      <c r="F20" s="10">
        <f t="shared" si="0"/>
        <v>1.5</v>
      </c>
      <c r="G20" s="10">
        <f t="shared" si="1"/>
        <v>1.5</v>
      </c>
    </row>
    <row r="21" spans="1:7" x14ac:dyDescent="0.25">
      <c r="A21" s="4" t="s">
        <v>65</v>
      </c>
      <c r="B21" s="4" t="s">
        <v>81</v>
      </c>
      <c r="C21" s="4" t="s">
        <v>12</v>
      </c>
      <c r="D21" s="5">
        <v>1</v>
      </c>
      <c r="E21" s="4" t="s">
        <v>38</v>
      </c>
      <c r="F21" s="10">
        <f t="shared" si="0"/>
        <v>2</v>
      </c>
      <c r="G21" s="10">
        <f t="shared" si="1"/>
        <v>2</v>
      </c>
    </row>
    <row r="22" spans="1:7" ht="30" x14ac:dyDescent="0.25">
      <c r="A22" s="4" t="s">
        <v>28</v>
      </c>
      <c r="B22" s="4" t="s">
        <v>27</v>
      </c>
      <c r="C22" s="4" t="s">
        <v>17</v>
      </c>
      <c r="D22" s="5">
        <v>0</v>
      </c>
      <c r="E22" s="4" t="s">
        <v>38</v>
      </c>
      <c r="F22" s="10">
        <f t="shared" si="0"/>
        <v>4</v>
      </c>
      <c r="G22" s="10">
        <f t="shared" si="1"/>
        <v>0</v>
      </c>
    </row>
    <row r="23" spans="1:7" ht="60" x14ac:dyDescent="0.25">
      <c r="A23" s="4" t="s">
        <v>66</v>
      </c>
      <c r="B23" s="4" t="s">
        <v>82</v>
      </c>
      <c r="C23" s="4" t="s">
        <v>23</v>
      </c>
      <c r="D23" s="5">
        <v>1</v>
      </c>
      <c r="E23" s="4" t="s">
        <v>38</v>
      </c>
      <c r="F23" s="10">
        <f t="shared" si="0"/>
        <v>1</v>
      </c>
      <c r="G23" s="10">
        <f t="shared" si="1"/>
        <v>1</v>
      </c>
    </row>
    <row r="24" spans="1:7" x14ac:dyDescent="0.25">
      <c r="A24" s="7" t="s">
        <v>29</v>
      </c>
      <c r="B24" s="7">
        <v>5</v>
      </c>
      <c r="C24" s="7" t="s">
        <v>42</v>
      </c>
      <c r="D24" s="3">
        <v>0.14000000000000001</v>
      </c>
      <c r="E24" s="7" t="s">
        <v>37</v>
      </c>
      <c r="F24" s="10">
        <f t="shared" si="0"/>
        <v>23.5</v>
      </c>
      <c r="G24" s="10">
        <f t="shared" si="1"/>
        <v>3.2900000000000005</v>
      </c>
    </row>
    <row r="25" spans="1:7" ht="30" x14ac:dyDescent="0.25">
      <c r="A25" s="4" t="s">
        <v>67</v>
      </c>
      <c r="B25" s="4" t="s">
        <v>83</v>
      </c>
      <c r="C25" s="4" t="s">
        <v>10</v>
      </c>
      <c r="D25" s="5">
        <v>1</v>
      </c>
      <c r="E25" s="4" t="s">
        <v>38</v>
      </c>
      <c r="F25" s="10">
        <f t="shared" si="0"/>
        <v>0.5</v>
      </c>
      <c r="G25" s="10">
        <f t="shared" si="1"/>
        <v>0.5</v>
      </c>
    </row>
    <row r="26" spans="1:7" ht="30" x14ac:dyDescent="0.25">
      <c r="A26" s="7" t="s">
        <v>31</v>
      </c>
      <c r="B26" s="7" t="s">
        <v>30</v>
      </c>
      <c r="C26" s="7" t="s">
        <v>43</v>
      </c>
      <c r="D26" s="3">
        <v>0.17</v>
      </c>
      <c r="E26" s="7" t="s">
        <v>37</v>
      </c>
      <c r="F26" s="10">
        <f t="shared" si="0"/>
        <v>12</v>
      </c>
      <c r="G26" s="10">
        <f t="shared" si="1"/>
        <v>2.04</v>
      </c>
    </row>
    <row r="27" spans="1:7" ht="30" x14ac:dyDescent="0.25">
      <c r="A27" s="4" t="s">
        <v>68</v>
      </c>
      <c r="B27" s="4" t="s">
        <v>84</v>
      </c>
      <c r="C27" s="4" t="s">
        <v>23</v>
      </c>
      <c r="D27" s="5">
        <v>0</v>
      </c>
      <c r="E27" s="4" t="s">
        <v>38</v>
      </c>
      <c r="F27" s="10">
        <f t="shared" si="0"/>
        <v>1</v>
      </c>
      <c r="G27" s="10">
        <f t="shared" si="1"/>
        <v>0</v>
      </c>
    </row>
    <row r="28" spans="1:7" ht="30" x14ac:dyDescent="0.25">
      <c r="A28" s="4" t="s">
        <v>69</v>
      </c>
      <c r="B28" s="4" t="s">
        <v>85</v>
      </c>
      <c r="C28" s="4" t="s">
        <v>12</v>
      </c>
      <c r="D28" s="5">
        <v>0</v>
      </c>
      <c r="E28" s="4" t="s">
        <v>38</v>
      </c>
      <c r="F28" s="10">
        <f t="shared" si="0"/>
        <v>2</v>
      </c>
      <c r="G28" s="10">
        <f t="shared" si="1"/>
        <v>0</v>
      </c>
    </row>
    <row r="29" spans="1:7" ht="30" x14ac:dyDescent="0.25">
      <c r="A29" s="4" t="s">
        <v>33</v>
      </c>
      <c r="B29" s="4" t="s">
        <v>32</v>
      </c>
      <c r="C29" s="4" t="s">
        <v>12</v>
      </c>
      <c r="D29" s="5">
        <v>0</v>
      </c>
      <c r="E29" s="4" t="s">
        <v>38</v>
      </c>
      <c r="F29" s="10">
        <f t="shared" si="0"/>
        <v>2</v>
      </c>
      <c r="G29" s="10">
        <f t="shared" si="1"/>
        <v>0</v>
      </c>
    </row>
    <row r="30" spans="1:7" ht="30" x14ac:dyDescent="0.25">
      <c r="A30" s="2" t="s">
        <v>34</v>
      </c>
      <c r="B30" s="2">
        <v>8</v>
      </c>
      <c r="C30" s="7" t="s">
        <v>91</v>
      </c>
      <c r="D30" s="3">
        <v>1</v>
      </c>
      <c r="E30" s="7" t="s">
        <v>37</v>
      </c>
      <c r="F30" s="10">
        <f t="shared" si="0"/>
        <v>24</v>
      </c>
      <c r="G30" s="10">
        <f t="shared" si="1"/>
        <v>24</v>
      </c>
    </row>
    <row r="31" spans="1:7" x14ac:dyDescent="0.25">
      <c r="A31" s="4" t="s">
        <v>61</v>
      </c>
      <c r="B31" s="4" t="s">
        <v>86</v>
      </c>
      <c r="C31" s="4" t="s">
        <v>17</v>
      </c>
      <c r="D31" s="5">
        <v>1</v>
      </c>
      <c r="E31" s="4" t="s">
        <v>38</v>
      </c>
      <c r="F31" s="10">
        <f t="shared" si="0"/>
        <v>4</v>
      </c>
      <c r="G31" s="10">
        <f t="shared" si="1"/>
        <v>4</v>
      </c>
    </row>
    <row r="32" spans="1:7" ht="30" x14ac:dyDescent="0.25">
      <c r="A32" s="4" t="s">
        <v>70</v>
      </c>
      <c r="B32" s="4" t="s">
        <v>87</v>
      </c>
      <c r="C32" s="4" t="s">
        <v>12</v>
      </c>
      <c r="D32" s="5">
        <v>1</v>
      </c>
      <c r="E32" s="4" t="s">
        <v>38</v>
      </c>
      <c r="F32" s="10">
        <f t="shared" si="0"/>
        <v>2</v>
      </c>
      <c r="G32" s="10">
        <f t="shared" si="1"/>
        <v>2</v>
      </c>
    </row>
    <row r="33" spans="1:7" ht="45" x14ac:dyDescent="0.25">
      <c r="A33" s="4" t="s">
        <v>71</v>
      </c>
      <c r="B33" s="4" t="s">
        <v>88</v>
      </c>
      <c r="C33" s="4" t="s">
        <v>57</v>
      </c>
      <c r="D33" s="5">
        <v>1</v>
      </c>
      <c r="E33" s="4" t="s">
        <v>38</v>
      </c>
      <c r="F33" s="10">
        <f t="shared" si="0"/>
        <v>1</v>
      </c>
      <c r="G33" s="10">
        <f t="shared" si="1"/>
        <v>1</v>
      </c>
    </row>
    <row r="34" spans="1:7" ht="30" x14ac:dyDescent="0.25">
      <c r="A34" s="4" t="s">
        <v>72</v>
      </c>
      <c r="B34" s="4" t="s">
        <v>89</v>
      </c>
      <c r="C34" s="4" t="s">
        <v>12</v>
      </c>
      <c r="D34" s="5">
        <v>1</v>
      </c>
      <c r="E34" s="4" t="s">
        <v>38</v>
      </c>
      <c r="F34" s="10">
        <f t="shared" si="0"/>
        <v>2</v>
      </c>
      <c r="G34" s="10">
        <f t="shared" si="1"/>
        <v>2</v>
      </c>
    </row>
    <row r="35" spans="1:7" ht="30" x14ac:dyDescent="0.25">
      <c r="A35" s="8" t="s">
        <v>35</v>
      </c>
      <c r="B35" s="8">
        <v>9</v>
      </c>
      <c r="C35" s="4" t="s">
        <v>43</v>
      </c>
      <c r="D35" s="5">
        <v>0</v>
      </c>
      <c r="E35" s="4" t="s">
        <v>38</v>
      </c>
      <c r="F35" s="10">
        <f t="shared" si="0"/>
        <v>12</v>
      </c>
      <c r="G35" s="10">
        <f t="shared" si="1"/>
        <v>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8D702837206A246AD455D6F121F9F4D" ma:contentTypeVersion="4" ma:contentTypeDescription="Crear nuevo documento." ma:contentTypeScope="" ma:versionID="8af291ae571d562e907f5a808a0c30a2">
  <xsd:schema xmlns:xsd="http://www.w3.org/2001/XMLSchema" xmlns:xs="http://www.w3.org/2001/XMLSchema" xmlns:p="http://schemas.microsoft.com/office/2006/metadata/properties" xmlns:ns2="29f4699c-91bc-4c71-b81f-33c037aa21d3" targetNamespace="http://schemas.microsoft.com/office/2006/metadata/properties" ma:root="true" ma:fieldsID="bdff752cfc903cde9893ce482e96e9b7" ns2:_="">
    <xsd:import namespace="29f4699c-91bc-4c71-b81f-33c037aa21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f4699c-91bc-4c71-b81f-33c037aa21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58D506-F60D-4B64-AC86-E6C7367A96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f4699c-91bc-4c71-b81f-33c037aa21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2758AEA-B62E-4E07-ACD6-CBF12E2D68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DC0D65-252D-4F21-96FC-A497D12D5F1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Suárez Artime</dc:creator>
  <cp:lastModifiedBy>Eduardo Blanco Bielsa</cp:lastModifiedBy>
  <dcterms:created xsi:type="dcterms:W3CDTF">2024-03-18T22:49:05Z</dcterms:created>
  <dcterms:modified xsi:type="dcterms:W3CDTF">2024-04-08T18:34:14Z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0x010100E8D702837206A246AD455D6F121F9F4D</vt:lpwstr>
  </property>
</Properties>
</file>