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rblanco_uniovi_es/Documents/CLASES/RI (Oviedo)/RI (compartido)/RI 2022-2023/convocatorias/enero/jpa/"/>
    </mc:Choice>
  </mc:AlternateContent>
  <xr:revisionPtr revIDLastSave="5" documentId="11_28EDE6840D064FF9112E77364650F4425B87BC73" xr6:coauthVersionLast="47" xr6:coauthVersionMax="47" xr10:uidLastSave="{A67740A4-2C89-43D3-971A-66351962857D}"/>
  <bookViews>
    <workbookView xWindow="980" yWindow="-120" windowWidth="27950" windowHeight="16440" activeTab="2" xr2:uid="{00000000-000D-0000-FFFF-FFFF00000000}"/>
  </bookViews>
  <sheets>
    <sheet name="anotaciones" sheetId="8" r:id="rId1"/>
    <sheet name="ponderaciones" sheetId="1" r:id="rId2"/>
    <sheet name="resultados" sheetId="10" r:id="rId3"/>
  </sheets>
  <definedNames>
    <definedName name="_xlnm._FilterDatabase" localSheetId="0" hidden="1">anotaciones!$A$1:$G$1483</definedName>
    <definedName name="_xlnm._FilterDatabase" localSheetId="2" hidden="1">resultados!$B$4:$D$89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F11" i="8" s="1"/>
  <c r="E1477" i="8"/>
  <c r="F1477" i="8" s="1"/>
  <c r="E1471" i="8"/>
  <c r="F1471" i="8" s="1"/>
  <c r="E1476" i="8"/>
  <c r="F1476" i="8" s="1"/>
  <c r="E1475" i="8"/>
  <c r="F1475" i="8" s="1"/>
  <c r="E1470" i="8"/>
  <c r="F1470" i="8" s="1"/>
  <c r="E1481" i="8"/>
  <c r="F1481" i="8" s="1"/>
  <c r="E1482" i="8"/>
  <c r="F1482" i="8" s="1"/>
  <c r="E1480" i="8"/>
  <c r="F1480" i="8" s="1"/>
  <c r="E1474" i="8"/>
  <c r="F1474" i="8" s="1"/>
  <c r="E1479" i="8"/>
  <c r="F1479" i="8" s="1"/>
  <c r="E1473" i="8"/>
  <c r="F1473" i="8" s="1"/>
  <c r="E1478" i="8"/>
  <c r="F1478" i="8" s="1"/>
  <c r="E1472" i="8"/>
  <c r="F1472" i="8" s="1"/>
  <c r="E1469" i="8"/>
  <c r="F1469" i="8" s="1"/>
  <c r="D98" i="10" s="1"/>
  <c r="E1463" i="8"/>
  <c r="F1463" i="8" s="1"/>
  <c r="E1466" i="8"/>
  <c r="F1466" i="8" s="1"/>
  <c r="E1457" i="8"/>
  <c r="F1457" i="8" s="1"/>
  <c r="E1459" i="8"/>
  <c r="F1459" i="8" s="1"/>
  <c r="E1462" i="8"/>
  <c r="F1462" i="8" s="1"/>
  <c r="E1458" i="8"/>
  <c r="F1458" i="8" s="1"/>
  <c r="E1467" i="8"/>
  <c r="F1467" i="8" s="1"/>
  <c r="E1461" i="8"/>
  <c r="F1461" i="8" s="1"/>
  <c r="E1465" i="8"/>
  <c r="F1465" i="8" s="1"/>
  <c r="E1460" i="8"/>
  <c r="F1460" i="8" s="1"/>
  <c r="E1464" i="8"/>
  <c r="F1464" i="8" s="1"/>
  <c r="E1468" i="8"/>
  <c r="F1468" i="8" s="1"/>
  <c r="E1456" i="8"/>
  <c r="F1456" i="8" s="1"/>
  <c r="D97" i="10" s="1"/>
  <c r="E1441" i="8"/>
  <c r="F1441" i="8" s="1"/>
  <c r="E1449" i="8"/>
  <c r="F1449" i="8" s="1"/>
  <c r="E1444" i="8"/>
  <c r="F1444" i="8" s="1"/>
  <c r="E1451" i="8"/>
  <c r="F1451" i="8" s="1"/>
  <c r="E1443" i="8"/>
  <c r="F1443" i="8" s="1"/>
  <c r="E1448" i="8"/>
  <c r="F1448" i="8" s="1"/>
  <c r="E1454" i="8"/>
  <c r="F1454" i="8" s="1"/>
  <c r="E1440" i="8"/>
  <c r="F1440" i="8" s="1"/>
  <c r="E1453" i="8"/>
  <c r="F1453" i="8" s="1"/>
  <c r="E1447" i="8"/>
  <c r="F1447" i="8" s="1"/>
  <c r="E1446" i="8"/>
  <c r="F1446" i="8" s="1"/>
  <c r="E1450" i="8"/>
  <c r="F1450" i="8" s="1"/>
  <c r="E1445" i="8"/>
  <c r="F1445" i="8" s="1"/>
  <c r="E1455" i="8"/>
  <c r="F1455" i="8" s="1"/>
  <c r="E1452" i="8"/>
  <c r="F1452" i="8" s="1"/>
  <c r="E1442" i="8"/>
  <c r="F1442" i="8" s="1"/>
  <c r="E1439" i="8"/>
  <c r="F1439" i="8" s="1"/>
  <c r="D96" i="10" s="1"/>
  <c r="E1432" i="8"/>
  <c r="F1432" i="8" s="1"/>
  <c r="E1431" i="8"/>
  <c r="F1431" i="8" s="1"/>
  <c r="E1437" i="8"/>
  <c r="F1437" i="8" s="1"/>
  <c r="E1430" i="8"/>
  <c r="F1430" i="8" s="1"/>
  <c r="E1436" i="8"/>
  <c r="F1436" i="8" s="1"/>
  <c r="E1438" i="8"/>
  <c r="F1438" i="8" s="1"/>
  <c r="E1429" i="8"/>
  <c r="F1429" i="8" s="1"/>
  <c r="E1435" i="8"/>
  <c r="F1435" i="8" s="1"/>
  <c r="E1434" i="8"/>
  <c r="F1434" i="8" s="1"/>
  <c r="E1433" i="8"/>
  <c r="F1433" i="8" s="1"/>
  <c r="E1428" i="8"/>
  <c r="F1428" i="8" s="1"/>
  <c r="E1427" i="8"/>
  <c r="F1427" i="8" s="1"/>
  <c r="E1426" i="8"/>
  <c r="F1426" i="8" s="1"/>
  <c r="D95" i="10" s="1"/>
  <c r="E1413" i="8"/>
  <c r="F1413" i="8" s="1"/>
  <c r="E1419" i="8"/>
  <c r="F1419" i="8" s="1"/>
  <c r="E1422" i="8"/>
  <c r="F1422" i="8" s="1"/>
  <c r="E1418" i="8"/>
  <c r="F1418" i="8" s="1"/>
  <c r="E1414" i="8"/>
  <c r="F1414" i="8" s="1"/>
  <c r="E1425" i="8"/>
  <c r="F1425" i="8" s="1"/>
  <c r="E1423" i="8"/>
  <c r="F1423" i="8" s="1"/>
  <c r="E1417" i="8"/>
  <c r="F1417" i="8" s="1"/>
  <c r="E1421" i="8"/>
  <c r="F1421" i="8" s="1"/>
  <c r="E1416" i="8"/>
  <c r="F1416" i="8" s="1"/>
  <c r="E1420" i="8"/>
  <c r="F1420" i="8" s="1"/>
  <c r="E1415" i="8"/>
  <c r="F1415" i="8" s="1"/>
  <c r="E1424" i="8"/>
  <c r="F1424" i="8" s="1"/>
  <c r="E1412" i="8"/>
  <c r="F1412" i="8" s="1"/>
  <c r="E1411" i="8"/>
  <c r="F1411" i="8" s="1"/>
  <c r="D94" i="10" s="1"/>
  <c r="E1407" i="8"/>
  <c r="F1407" i="8" s="1"/>
  <c r="E1402" i="8"/>
  <c r="F1402" i="8" s="1"/>
  <c r="E1403" i="8"/>
  <c r="F1403" i="8" s="1"/>
  <c r="E1410" i="8"/>
  <c r="F1410" i="8" s="1"/>
  <c r="E1408" i="8"/>
  <c r="F1408" i="8" s="1"/>
  <c r="E1409" i="8"/>
  <c r="F1409" i="8" s="1"/>
  <c r="E1405" i="8"/>
  <c r="F1405" i="8" s="1"/>
  <c r="E1404" i="8"/>
  <c r="F1404" i="8" s="1"/>
  <c r="E1406" i="8"/>
  <c r="F1406" i="8" s="1"/>
  <c r="E1401" i="8"/>
  <c r="F1401" i="8" s="1"/>
  <c r="E1400" i="8"/>
  <c r="F1400" i="8" s="1"/>
  <c r="D93" i="10" s="1"/>
  <c r="E1399" i="8"/>
  <c r="F1399" i="8" s="1"/>
  <c r="E1383" i="8"/>
  <c r="F1383" i="8" s="1"/>
  <c r="E1391" i="8"/>
  <c r="F1391" i="8" s="1"/>
  <c r="E1395" i="8"/>
  <c r="F1395" i="8" s="1"/>
  <c r="E1392" i="8"/>
  <c r="F1392" i="8" s="1"/>
  <c r="E1385" i="8"/>
  <c r="F1385" i="8" s="1"/>
  <c r="E1390" i="8"/>
  <c r="F1390" i="8" s="1"/>
  <c r="E1389" i="8"/>
  <c r="F1389" i="8" s="1"/>
  <c r="E1384" i="8"/>
  <c r="F1384" i="8" s="1"/>
  <c r="E1397" i="8"/>
  <c r="F1397" i="8" s="1"/>
  <c r="E1396" i="8"/>
  <c r="F1396" i="8" s="1"/>
  <c r="E1388" i="8"/>
  <c r="F1388" i="8" s="1"/>
  <c r="E1387" i="8"/>
  <c r="F1387" i="8" s="1"/>
  <c r="E1394" i="8"/>
  <c r="F1394" i="8" s="1"/>
  <c r="E1386" i="8"/>
  <c r="F1386" i="8" s="1"/>
  <c r="E1393" i="8"/>
  <c r="F1393" i="8" s="1"/>
  <c r="E1398" i="8"/>
  <c r="F1398" i="8" s="1"/>
  <c r="E1382" i="8"/>
  <c r="F1382" i="8" s="1"/>
  <c r="E1381" i="8"/>
  <c r="F1381" i="8" s="1"/>
  <c r="E1380" i="8"/>
  <c r="F1380" i="8" s="1"/>
  <c r="D92" i="10" s="1"/>
  <c r="E1358" i="8"/>
  <c r="F1358" i="8" s="1"/>
  <c r="E1369" i="8"/>
  <c r="F1369" i="8" s="1"/>
  <c r="E1376" i="8"/>
  <c r="F1376" i="8" s="1"/>
  <c r="E1374" i="8"/>
  <c r="F1374" i="8" s="1"/>
  <c r="E1372" i="8"/>
  <c r="F1372" i="8" s="1"/>
  <c r="E1361" i="8"/>
  <c r="F1361" i="8" s="1"/>
  <c r="E1363" i="8"/>
  <c r="F1363" i="8" s="1"/>
  <c r="E1378" i="8"/>
  <c r="F1378" i="8" s="1"/>
  <c r="E1360" i="8"/>
  <c r="F1360" i="8" s="1"/>
  <c r="E1368" i="8"/>
  <c r="F1368" i="8" s="1"/>
  <c r="E1356" i="8"/>
  <c r="F1356" i="8" s="1"/>
  <c r="E1359" i="8"/>
  <c r="F1359" i="8" s="1"/>
  <c r="E1377" i="8"/>
  <c r="F1377" i="8" s="1"/>
  <c r="E1379" i="8"/>
  <c r="F1379" i="8" s="1"/>
  <c r="E1365" i="8"/>
  <c r="F1365" i="8" s="1"/>
  <c r="E1370" i="8"/>
  <c r="F1370" i="8" s="1"/>
  <c r="E1367" i="8"/>
  <c r="F1367" i="8" s="1"/>
  <c r="E1366" i="8"/>
  <c r="F1366" i="8" s="1"/>
  <c r="E1375" i="8"/>
  <c r="F1375" i="8" s="1"/>
  <c r="E1373" i="8"/>
  <c r="F1373" i="8" s="1"/>
  <c r="E1371" i="8"/>
  <c r="F1371" i="8" s="1"/>
  <c r="E1364" i="8"/>
  <c r="F1364" i="8" s="1"/>
  <c r="E1362" i="8"/>
  <c r="F1362" i="8" s="1"/>
  <c r="E1355" i="8"/>
  <c r="F1355" i="8" s="1"/>
  <c r="E1357" i="8"/>
  <c r="F1357" i="8" s="1"/>
  <c r="E1354" i="8"/>
  <c r="F1354" i="8" s="1"/>
  <c r="D91" i="10" s="1"/>
  <c r="E1353" i="8"/>
  <c r="F1353" i="8" s="1"/>
  <c r="E1344" i="8"/>
  <c r="F1344" i="8" s="1"/>
  <c r="E1343" i="8"/>
  <c r="F1343" i="8" s="1"/>
  <c r="E1347" i="8"/>
  <c r="F1347" i="8" s="1"/>
  <c r="E1346" i="8"/>
  <c r="F1346" i="8" s="1"/>
  <c r="E1350" i="8"/>
  <c r="F1350" i="8" s="1"/>
  <c r="E1345" i="8"/>
  <c r="F1345" i="8" s="1"/>
  <c r="E1352" i="8"/>
  <c r="F1352" i="8" s="1"/>
  <c r="E1351" i="8"/>
  <c r="F1351" i="8" s="1"/>
  <c r="E1349" i="8"/>
  <c r="F1349" i="8" s="1"/>
  <c r="E1348" i="8"/>
  <c r="F1348" i="8" s="1"/>
  <c r="E1342" i="8"/>
  <c r="F1342" i="8" s="1"/>
  <c r="D90" i="10" s="1"/>
  <c r="E1341" i="8"/>
  <c r="F1341" i="8" s="1"/>
  <c r="E1332" i="8"/>
  <c r="F1332" i="8" s="1"/>
  <c r="E1337" i="8"/>
  <c r="F1337" i="8" s="1"/>
  <c r="E1327" i="8"/>
  <c r="F1327" i="8" s="1"/>
  <c r="E1331" i="8"/>
  <c r="F1331" i="8" s="1"/>
  <c r="E1339" i="8"/>
  <c r="F1339" i="8" s="1"/>
  <c r="E1330" i="8"/>
  <c r="F1330" i="8" s="1"/>
  <c r="E1335" i="8"/>
  <c r="F1335" i="8" s="1"/>
  <c r="E1329" i="8"/>
  <c r="F1329" i="8" s="1"/>
  <c r="E1334" i="8"/>
  <c r="F1334" i="8" s="1"/>
  <c r="E1336" i="8"/>
  <c r="F1336" i="8" s="1"/>
  <c r="E1328" i="8"/>
  <c r="F1328" i="8" s="1"/>
  <c r="E1333" i="8"/>
  <c r="F1333" i="8" s="1"/>
  <c r="E1340" i="8"/>
  <c r="F1340" i="8" s="1"/>
  <c r="E1338" i="8"/>
  <c r="F1338" i="8" s="1"/>
  <c r="E1326" i="8"/>
  <c r="F1326" i="8" s="1"/>
  <c r="E1325" i="8"/>
  <c r="F1325" i="8" s="1"/>
  <c r="D89" i="10" s="1"/>
  <c r="E1324" i="8"/>
  <c r="F1324" i="8" s="1"/>
  <c r="E1311" i="8"/>
  <c r="F1311" i="8" s="1"/>
  <c r="E1310" i="8"/>
  <c r="F1310" i="8" s="1"/>
  <c r="E1320" i="8"/>
  <c r="F1320" i="8" s="1"/>
  <c r="E1312" i="8"/>
  <c r="F1312" i="8" s="1"/>
  <c r="E1321" i="8"/>
  <c r="F1321" i="8" s="1"/>
  <c r="E1322" i="8"/>
  <c r="F1322" i="8" s="1"/>
  <c r="E1323" i="8"/>
  <c r="F1323" i="8" s="1"/>
  <c r="E1316" i="8"/>
  <c r="F1316" i="8" s="1"/>
  <c r="E1317" i="8"/>
  <c r="F1317" i="8" s="1"/>
  <c r="E1319" i="8"/>
  <c r="F1319" i="8" s="1"/>
  <c r="E1318" i="8"/>
  <c r="F1318" i="8" s="1"/>
  <c r="E1315" i="8"/>
  <c r="F1315" i="8" s="1"/>
  <c r="E1314" i="8"/>
  <c r="F1314" i="8" s="1"/>
  <c r="E1313" i="8"/>
  <c r="F1313" i="8" s="1"/>
  <c r="E1309" i="8"/>
  <c r="F1309" i="8" s="1"/>
  <c r="E1308" i="8"/>
  <c r="F1308" i="8" s="1"/>
  <c r="D88" i="10" s="1"/>
  <c r="E1298" i="8"/>
  <c r="F1298" i="8" s="1"/>
  <c r="E1307" i="8"/>
  <c r="F1307" i="8" s="1"/>
  <c r="E1300" i="8"/>
  <c r="F1300" i="8" s="1"/>
  <c r="E1301" i="8"/>
  <c r="F1301" i="8" s="1"/>
  <c r="E1305" i="8"/>
  <c r="F1305" i="8" s="1"/>
  <c r="E1304" i="8"/>
  <c r="F1304" i="8" s="1"/>
  <c r="E1303" i="8"/>
  <c r="F1303" i="8" s="1"/>
  <c r="E1302" i="8"/>
  <c r="F1302" i="8" s="1"/>
  <c r="E1306" i="8"/>
  <c r="F1306" i="8" s="1"/>
  <c r="E1297" i="8"/>
  <c r="F1297" i="8" s="1"/>
  <c r="E1299" i="8"/>
  <c r="F1299" i="8" s="1"/>
  <c r="E1296" i="8"/>
  <c r="F1296" i="8" s="1"/>
  <c r="D87" i="10" s="1"/>
  <c r="E1293" i="8"/>
  <c r="F1293" i="8" s="1"/>
  <c r="E1292" i="8"/>
  <c r="F1292" i="8" s="1"/>
  <c r="E1284" i="8"/>
  <c r="F1284" i="8" s="1"/>
  <c r="E1287" i="8"/>
  <c r="F1287" i="8" s="1"/>
  <c r="E1285" i="8"/>
  <c r="F1285" i="8" s="1"/>
  <c r="E1286" i="8"/>
  <c r="F1286" i="8" s="1"/>
  <c r="E1294" i="8"/>
  <c r="F1294" i="8" s="1"/>
  <c r="E1291" i="8"/>
  <c r="F1291" i="8" s="1"/>
  <c r="E1290" i="8"/>
  <c r="F1290" i="8" s="1"/>
  <c r="E1288" i="8"/>
  <c r="F1288" i="8" s="1"/>
  <c r="E1289" i="8"/>
  <c r="F1289" i="8" s="1"/>
  <c r="E1295" i="8"/>
  <c r="F1295" i="8" s="1"/>
  <c r="E1283" i="8"/>
  <c r="F1283" i="8" s="1"/>
  <c r="E1282" i="8"/>
  <c r="F1282" i="8" s="1"/>
  <c r="D86" i="10" s="1"/>
  <c r="E1278" i="8"/>
  <c r="F1278" i="8" s="1"/>
  <c r="E1277" i="8"/>
  <c r="F1277" i="8" s="1"/>
  <c r="E1267" i="8"/>
  <c r="F1267" i="8" s="1"/>
  <c r="E1268" i="8"/>
  <c r="F1268" i="8" s="1"/>
  <c r="E1274" i="8"/>
  <c r="F1274" i="8" s="1"/>
  <c r="E1280" i="8"/>
  <c r="F1280" i="8" s="1"/>
  <c r="E1279" i="8"/>
  <c r="F1279" i="8" s="1"/>
  <c r="E1281" i="8"/>
  <c r="F1281" i="8" s="1"/>
  <c r="E1271" i="8"/>
  <c r="F1271" i="8" s="1"/>
  <c r="E1273" i="8"/>
  <c r="F1273" i="8" s="1"/>
  <c r="E1276" i="8"/>
  <c r="F1276" i="8" s="1"/>
  <c r="E1272" i="8"/>
  <c r="F1272" i="8" s="1"/>
  <c r="E1275" i="8"/>
  <c r="F1275" i="8" s="1"/>
  <c r="E1270" i="8"/>
  <c r="F1270" i="8" s="1"/>
  <c r="E1269" i="8"/>
  <c r="F1269" i="8" s="1"/>
  <c r="E1266" i="8"/>
  <c r="F1266" i="8" s="1"/>
  <c r="E1265" i="8"/>
  <c r="F1265" i="8" s="1"/>
  <c r="D85" i="10" s="1"/>
  <c r="E1250" i="8"/>
  <c r="F1250" i="8" s="1"/>
  <c r="E1259" i="8"/>
  <c r="F1259" i="8" s="1"/>
  <c r="E1258" i="8"/>
  <c r="F1258" i="8" s="1"/>
  <c r="E1252" i="8"/>
  <c r="F1252" i="8" s="1"/>
  <c r="E1262" i="8"/>
  <c r="F1262" i="8" s="1"/>
  <c r="E1260" i="8"/>
  <c r="F1260" i="8" s="1"/>
  <c r="E1257" i="8"/>
  <c r="F1257" i="8" s="1"/>
  <c r="E1251" i="8"/>
  <c r="F1251" i="8" s="1"/>
  <c r="E1263" i="8"/>
  <c r="F1263" i="8" s="1"/>
  <c r="E1261" i="8"/>
  <c r="F1261" i="8" s="1"/>
  <c r="E1256" i="8"/>
  <c r="F1256" i="8" s="1"/>
  <c r="E1255" i="8"/>
  <c r="F1255" i="8" s="1"/>
  <c r="E1254" i="8"/>
  <c r="F1254" i="8" s="1"/>
  <c r="E1253" i="8"/>
  <c r="F1253" i="8" s="1"/>
  <c r="E1264" i="8"/>
  <c r="F1264" i="8" s="1"/>
  <c r="E1249" i="8"/>
  <c r="F1249" i="8" s="1"/>
  <c r="D84" i="10" s="1"/>
  <c r="E1245" i="8"/>
  <c r="F1245" i="8" s="1"/>
  <c r="E1243" i="8"/>
  <c r="F1243" i="8" s="1"/>
  <c r="E1241" i="8"/>
  <c r="F1241" i="8" s="1"/>
  <c r="E1235" i="8"/>
  <c r="F1235" i="8" s="1"/>
  <c r="E1234" i="8"/>
  <c r="F1234" i="8" s="1"/>
  <c r="E1239" i="8"/>
  <c r="F1239" i="8" s="1"/>
  <c r="E1232" i="8"/>
  <c r="F1232" i="8" s="1"/>
  <c r="E1238" i="8"/>
  <c r="F1238" i="8" s="1"/>
  <c r="E1233" i="8"/>
  <c r="F1233" i="8" s="1"/>
  <c r="E1246" i="8"/>
  <c r="F1246" i="8" s="1"/>
  <c r="E1248" i="8"/>
  <c r="F1248" i="8" s="1"/>
  <c r="E1240" i="8"/>
  <c r="F1240" i="8" s="1"/>
  <c r="E1244" i="8"/>
  <c r="F1244" i="8" s="1"/>
  <c r="E1242" i="8"/>
  <c r="F1242" i="8" s="1"/>
  <c r="E1237" i="8"/>
  <c r="F1237" i="8" s="1"/>
  <c r="E1247" i="8"/>
  <c r="F1247" i="8" s="1"/>
  <c r="E1236" i="8"/>
  <c r="F1236" i="8" s="1"/>
  <c r="E1231" i="8"/>
  <c r="F1231" i="8" s="1"/>
  <c r="D83" i="10" s="1"/>
  <c r="E1221" i="8"/>
  <c r="F1221" i="8" s="1"/>
  <c r="E1229" i="8"/>
  <c r="F1229" i="8" s="1"/>
  <c r="E1223" i="8"/>
  <c r="F1223" i="8" s="1"/>
  <c r="E1220" i="8"/>
  <c r="F1220" i="8" s="1"/>
  <c r="E1224" i="8"/>
  <c r="F1224" i="8" s="1"/>
  <c r="E1230" i="8"/>
  <c r="F1230" i="8" s="1"/>
  <c r="E1228" i="8"/>
  <c r="F1228" i="8" s="1"/>
  <c r="E1227" i="8"/>
  <c r="F1227" i="8" s="1"/>
  <c r="E1225" i="8"/>
  <c r="F1225" i="8" s="1"/>
  <c r="E1226" i="8"/>
  <c r="F1226" i="8" s="1"/>
  <c r="E1222" i="8"/>
  <c r="F1222" i="8" s="1"/>
  <c r="E1219" i="8"/>
  <c r="F1219" i="8" s="1"/>
  <c r="D82" i="10" s="1"/>
  <c r="E1210" i="8"/>
  <c r="F1210" i="8" s="1"/>
  <c r="E1216" i="8"/>
  <c r="F1216" i="8" s="1"/>
  <c r="E1211" i="8"/>
  <c r="F1211" i="8" s="1"/>
  <c r="E1218" i="8"/>
  <c r="F1218" i="8" s="1"/>
  <c r="E1214" i="8"/>
  <c r="F1214" i="8" s="1"/>
  <c r="E1215" i="8"/>
  <c r="F1215" i="8" s="1"/>
  <c r="E1213" i="8"/>
  <c r="F1213" i="8" s="1"/>
  <c r="E1212" i="8"/>
  <c r="F1212" i="8" s="1"/>
  <c r="E1217" i="8"/>
  <c r="F1217" i="8" s="1"/>
  <c r="E1209" i="8"/>
  <c r="F1209" i="8" s="1"/>
  <c r="E1208" i="8"/>
  <c r="F1208" i="8" s="1"/>
  <c r="E1207" i="8"/>
  <c r="F1207" i="8" s="1"/>
  <c r="D81" i="10" s="1"/>
  <c r="E1206" i="8"/>
  <c r="F1206" i="8" s="1"/>
  <c r="E1201" i="8"/>
  <c r="F1201" i="8" s="1"/>
  <c r="E1195" i="8"/>
  <c r="F1195" i="8" s="1"/>
  <c r="E1189" i="8"/>
  <c r="F1189" i="8" s="1"/>
  <c r="E1192" i="8"/>
  <c r="F1192" i="8" s="1"/>
  <c r="E1199" i="8"/>
  <c r="F1199" i="8" s="1"/>
  <c r="E1205" i="8"/>
  <c r="F1205" i="8" s="1"/>
  <c r="E1194" i="8"/>
  <c r="F1194" i="8" s="1"/>
  <c r="E1190" i="8"/>
  <c r="F1190" i="8" s="1"/>
  <c r="E1202" i="8"/>
  <c r="F1202" i="8" s="1"/>
  <c r="E1204" i="8"/>
  <c r="F1204" i="8" s="1"/>
  <c r="E1200" i="8"/>
  <c r="F1200" i="8" s="1"/>
  <c r="E1193" i="8"/>
  <c r="F1193" i="8" s="1"/>
  <c r="E1198" i="8"/>
  <c r="F1198" i="8" s="1"/>
  <c r="E1197" i="8"/>
  <c r="F1197" i="8" s="1"/>
  <c r="E1191" i="8"/>
  <c r="F1191" i="8" s="1"/>
  <c r="E1196" i="8"/>
  <c r="F1196" i="8" s="1"/>
  <c r="E1188" i="8"/>
  <c r="F1188" i="8" s="1"/>
  <c r="E1203" i="8"/>
  <c r="F1203" i="8" s="1"/>
  <c r="E1187" i="8"/>
  <c r="F1187" i="8" s="1"/>
  <c r="E1186" i="8"/>
  <c r="F1186" i="8" s="1"/>
  <c r="E1185" i="8"/>
  <c r="F1185" i="8" s="1"/>
  <c r="E1184" i="8"/>
  <c r="F1184" i="8" s="1"/>
  <c r="D80" i="10" s="1"/>
  <c r="E1177" i="8"/>
  <c r="F1177" i="8" s="1"/>
  <c r="E1181" i="8"/>
  <c r="F1181" i="8" s="1"/>
  <c r="E1173" i="8"/>
  <c r="F1173" i="8" s="1"/>
  <c r="E1172" i="8"/>
  <c r="F1172" i="8" s="1"/>
  <c r="E1176" i="8"/>
  <c r="F1176" i="8" s="1"/>
  <c r="E1183" i="8"/>
  <c r="F1183" i="8" s="1"/>
  <c r="E1180" i="8"/>
  <c r="F1180" i="8" s="1"/>
  <c r="E1179" i="8"/>
  <c r="F1179" i="8" s="1"/>
  <c r="E1175" i="8"/>
  <c r="F1175" i="8" s="1"/>
  <c r="E1178" i="8"/>
  <c r="F1178" i="8" s="1"/>
  <c r="E1174" i="8"/>
  <c r="F1174" i="8" s="1"/>
  <c r="E1182" i="8"/>
  <c r="F1182" i="8" s="1"/>
  <c r="E1171" i="8"/>
  <c r="F1171" i="8" s="1"/>
  <c r="E1170" i="8"/>
  <c r="F1170" i="8" s="1"/>
  <c r="D79" i="10" s="1"/>
  <c r="E1152" i="8"/>
  <c r="F1152" i="8" s="1"/>
  <c r="E1166" i="8"/>
  <c r="F1166" i="8" s="1"/>
  <c r="E1161" i="8"/>
  <c r="F1161" i="8" s="1"/>
  <c r="E1156" i="8"/>
  <c r="F1156" i="8" s="1"/>
  <c r="E1168" i="8"/>
  <c r="F1168" i="8" s="1"/>
  <c r="E1169" i="8"/>
  <c r="F1169" i="8" s="1"/>
  <c r="E1154" i="8"/>
  <c r="F1154" i="8" s="1"/>
  <c r="E1162" i="8"/>
  <c r="F1162" i="8" s="1"/>
  <c r="E1164" i="8"/>
  <c r="F1164" i="8" s="1"/>
  <c r="E1163" i="8"/>
  <c r="F1163" i="8" s="1"/>
  <c r="E1165" i="8"/>
  <c r="F1165" i="8" s="1"/>
  <c r="E1160" i="8"/>
  <c r="F1160" i="8" s="1"/>
  <c r="E1155" i="8"/>
  <c r="F1155" i="8" s="1"/>
  <c r="E1159" i="8"/>
  <c r="F1159" i="8" s="1"/>
  <c r="E1158" i="8"/>
  <c r="F1158" i="8" s="1"/>
  <c r="E1167" i="8"/>
  <c r="F1167" i="8" s="1"/>
  <c r="E1157" i="8"/>
  <c r="F1157" i="8" s="1"/>
  <c r="E1153" i="8"/>
  <c r="F1153" i="8" s="1"/>
  <c r="E1151" i="8"/>
  <c r="F1151" i="8" s="1"/>
  <c r="D78" i="10" s="1"/>
  <c r="E1140" i="8"/>
  <c r="F1140" i="8" s="1"/>
  <c r="E1148" i="8"/>
  <c r="F1148" i="8" s="1"/>
  <c r="E1139" i="8"/>
  <c r="F1139" i="8" s="1"/>
  <c r="E1138" i="8"/>
  <c r="F1138" i="8" s="1"/>
  <c r="E1146" i="8"/>
  <c r="F1146" i="8" s="1"/>
  <c r="E1145" i="8"/>
  <c r="F1145" i="8" s="1"/>
  <c r="E1149" i="8"/>
  <c r="F1149" i="8" s="1"/>
  <c r="E1144" i="8"/>
  <c r="F1144" i="8" s="1"/>
  <c r="E1143" i="8"/>
  <c r="F1143" i="8" s="1"/>
  <c r="E1142" i="8"/>
  <c r="F1142" i="8" s="1"/>
  <c r="E1147" i="8"/>
  <c r="F1147" i="8" s="1"/>
  <c r="E1141" i="8"/>
  <c r="F1141" i="8" s="1"/>
  <c r="E1150" i="8"/>
  <c r="F1150" i="8" s="1"/>
  <c r="E1137" i="8"/>
  <c r="F1137" i="8" s="1"/>
  <c r="E1136" i="8"/>
  <c r="F1136" i="8" s="1"/>
  <c r="D77" i="10" s="1"/>
  <c r="E1121" i="8"/>
  <c r="F1121" i="8" s="1"/>
  <c r="E1131" i="8"/>
  <c r="F1131" i="8" s="1"/>
  <c r="E1123" i="8"/>
  <c r="F1123" i="8" s="1"/>
  <c r="E1122" i="8"/>
  <c r="F1122" i="8" s="1"/>
  <c r="E1127" i="8"/>
  <c r="F1127" i="8" s="1"/>
  <c r="E1132" i="8"/>
  <c r="F1132" i="8" s="1"/>
  <c r="E1135" i="8"/>
  <c r="F1135" i="8" s="1"/>
  <c r="E1130" i="8"/>
  <c r="F1130" i="8" s="1"/>
  <c r="E1126" i="8"/>
  <c r="F1126" i="8" s="1"/>
  <c r="E1125" i="8"/>
  <c r="F1125" i="8" s="1"/>
  <c r="E1129" i="8"/>
  <c r="F1129" i="8" s="1"/>
  <c r="E1124" i="8"/>
  <c r="F1124" i="8" s="1"/>
  <c r="E1133" i="8"/>
  <c r="F1133" i="8" s="1"/>
  <c r="E1128" i="8"/>
  <c r="F1128" i="8" s="1"/>
  <c r="E1134" i="8"/>
  <c r="F1134" i="8" s="1"/>
  <c r="E1120" i="8"/>
  <c r="F1120" i="8" s="1"/>
  <c r="E1119" i="8"/>
  <c r="F1119" i="8" s="1"/>
  <c r="D76" i="10" s="1"/>
  <c r="E1118" i="8"/>
  <c r="F1118" i="8" s="1"/>
  <c r="E1113" i="8"/>
  <c r="F1113" i="8" s="1"/>
  <c r="E1117" i="8"/>
  <c r="F1117" i="8" s="1"/>
  <c r="E1116" i="8"/>
  <c r="F1116" i="8" s="1"/>
  <c r="E1114" i="8"/>
  <c r="F1114" i="8" s="1"/>
  <c r="E1115" i="8"/>
  <c r="F1115" i="8" s="1"/>
  <c r="E1112" i="8"/>
  <c r="F1112" i="8" s="1"/>
  <c r="E1111" i="8"/>
  <c r="F1111" i="8" s="1"/>
  <c r="E1110" i="8"/>
  <c r="F1110" i="8" s="1"/>
  <c r="D75" i="10" s="1"/>
  <c r="E1096" i="8"/>
  <c r="F1096" i="8" s="1"/>
  <c r="E1095" i="8"/>
  <c r="F1095" i="8" s="1"/>
  <c r="E1103" i="8"/>
  <c r="F1103" i="8" s="1"/>
  <c r="E1106" i="8"/>
  <c r="F1106" i="8" s="1"/>
  <c r="E1098" i="8"/>
  <c r="F1098" i="8" s="1"/>
  <c r="E1102" i="8"/>
  <c r="F1102" i="8" s="1"/>
  <c r="E1097" i="8"/>
  <c r="F1097" i="8" s="1"/>
  <c r="E1108" i="8"/>
  <c r="F1108" i="8" s="1"/>
  <c r="E1107" i="8"/>
  <c r="F1107" i="8" s="1"/>
  <c r="E1101" i="8"/>
  <c r="F1101" i="8" s="1"/>
  <c r="E1105" i="8"/>
  <c r="F1105" i="8" s="1"/>
  <c r="E1100" i="8"/>
  <c r="F1100" i="8" s="1"/>
  <c r="E1104" i="8"/>
  <c r="F1104" i="8" s="1"/>
  <c r="E1099" i="8"/>
  <c r="F1099" i="8" s="1"/>
  <c r="E1109" i="8"/>
  <c r="F1109" i="8" s="1"/>
  <c r="E1094" i="8"/>
  <c r="F1094" i="8" s="1"/>
  <c r="D74" i="10" s="1"/>
  <c r="E1085" i="8"/>
  <c r="F1085" i="8" s="1"/>
  <c r="E1088" i="8"/>
  <c r="F1088" i="8" s="1"/>
  <c r="E1084" i="8"/>
  <c r="F1084" i="8" s="1"/>
  <c r="E1080" i="8"/>
  <c r="F1080" i="8" s="1"/>
  <c r="E1091" i="8"/>
  <c r="F1091" i="8" s="1"/>
  <c r="E1093" i="8"/>
  <c r="F1093" i="8" s="1"/>
  <c r="E1079" i="8"/>
  <c r="F1079" i="8" s="1"/>
  <c r="E1090" i="8"/>
  <c r="F1090" i="8" s="1"/>
  <c r="E1083" i="8"/>
  <c r="F1083" i="8" s="1"/>
  <c r="E1087" i="8"/>
  <c r="F1087" i="8" s="1"/>
  <c r="E1082" i="8"/>
  <c r="F1082" i="8" s="1"/>
  <c r="E1086" i="8"/>
  <c r="F1086" i="8" s="1"/>
  <c r="E1081" i="8"/>
  <c r="F1081" i="8" s="1"/>
  <c r="E1092" i="8"/>
  <c r="F1092" i="8" s="1"/>
  <c r="E1089" i="8"/>
  <c r="F1089" i="8" s="1"/>
  <c r="E1078" i="8"/>
  <c r="F1078" i="8" s="1"/>
  <c r="E1077" i="8"/>
  <c r="F1077" i="8" s="1"/>
  <c r="D73" i="10" s="1"/>
  <c r="E1061" i="8"/>
  <c r="F1061" i="8" s="1"/>
  <c r="E1060" i="8"/>
  <c r="F1060" i="8" s="1"/>
  <c r="E1070" i="8"/>
  <c r="F1070" i="8" s="1"/>
  <c r="E1075" i="8"/>
  <c r="F1075" i="8" s="1"/>
  <c r="E1073" i="8"/>
  <c r="F1073" i="8" s="1"/>
  <c r="E1066" i="8"/>
  <c r="F1066" i="8" s="1"/>
  <c r="E1063" i="8"/>
  <c r="F1063" i="8" s="1"/>
  <c r="E1069" i="8"/>
  <c r="F1069" i="8" s="1"/>
  <c r="E1072" i="8"/>
  <c r="F1072" i="8" s="1"/>
  <c r="E1076" i="8"/>
  <c r="F1076" i="8" s="1"/>
  <c r="E1065" i="8"/>
  <c r="F1065" i="8" s="1"/>
  <c r="E1068" i="8"/>
  <c r="F1068" i="8" s="1"/>
  <c r="E1062" i="8"/>
  <c r="F1062" i="8" s="1"/>
  <c r="E1074" i="8"/>
  <c r="F1074" i="8" s="1"/>
  <c r="E1064" i="8"/>
  <c r="F1064" i="8" s="1"/>
  <c r="E1067" i="8"/>
  <c r="F1067" i="8" s="1"/>
  <c r="E1071" i="8"/>
  <c r="F1071" i="8" s="1"/>
  <c r="E1059" i="8"/>
  <c r="F1059" i="8" s="1"/>
  <c r="E1058" i="8"/>
  <c r="F1058" i="8" s="1"/>
  <c r="D72" i="10" s="1"/>
  <c r="E1043" i="8"/>
  <c r="F1043" i="8" s="1"/>
  <c r="E1052" i="8"/>
  <c r="F1052" i="8" s="1"/>
  <c r="E1056" i="8"/>
  <c r="F1056" i="8" s="1"/>
  <c r="E1054" i="8"/>
  <c r="F1054" i="8" s="1"/>
  <c r="E1046" i="8"/>
  <c r="F1046" i="8" s="1"/>
  <c r="E1051" i="8"/>
  <c r="F1051" i="8" s="1"/>
  <c r="E1050" i="8"/>
  <c r="F1050" i="8" s="1"/>
  <c r="E1048" i="8"/>
  <c r="F1048" i="8" s="1"/>
  <c r="E1045" i="8"/>
  <c r="F1045" i="8" s="1"/>
  <c r="E1049" i="8"/>
  <c r="F1049" i="8" s="1"/>
  <c r="E1055" i="8"/>
  <c r="F1055" i="8" s="1"/>
  <c r="E1044" i="8"/>
  <c r="F1044" i="8" s="1"/>
  <c r="E1053" i="8"/>
  <c r="F1053" i="8" s="1"/>
  <c r="E1047" i="8"/>
  <c r="F1047" i="8" s="1"/>
  <c r="E1057" i="8"/>
  <c r="F1057" i="8" s="1"/>
  <c r="E1042" i="8"/>
  <c r="F1042" i="8" s="1"/>
  <c r="D71" i="10" s="1"/>
  <c r="E1038" i="8"/>
  <c r="F1038" i="8" s="1"/>
  <c r="E1032" i="8"/>
  <c r="F1032" i="8" s="1"/>
  <c r="E1037" i="8"/>
  <c r="F1037" i="8" s="1"/>
  <c r="E1033" i="8"/>
  <c r="F1033" i="8" s="1"/>
  <c r="E1040" i="8"/>
  <c r="F1040" i="8" s="1"/>
  <c r="E1036" i="8"/>
  <c r="F1036" i="8" s="1"/>
  <c r="E1035" i="8"/>
  <c r="F1035" i="8" s="1"/>
  <c r="E1034" i="8"/>
  <c r="F1034" i="8" s="1"/>
  <c r="E1039" i="8"/>
  <c r="F1039" i="8" s="1"/>
  <c r="E1041" i="8"/>
  <c r="F1041" i="8" s="1"/>
  <c r="E1031" i="8"/>
  <c r="F1031" i="8" s="1"/>
  <c r="D70" i="10" s="1"/>
  <c r="E1018" i="8"/>
  <c r="F1018" i="8" s="1"/>
  <c r="E1026" i="8"/>
  <c r="F1026" i="8" s="1"/>
  <c r="E1029" i="8"/>
  <c r="F1029" i="8" s="1"/>
  <c r="E1019" i="8"/>
  <c r="F1019" i="8" s="1"/>
  <c r="E1020" i="8"/>
  <c r="F1020" i="8" s="1"/>
  <c r="E1021" i="8"/>
  <c r="F1021" i="8" s="1"/>
  <c r="E1025" i="8"/>
  <c r="F1025" i="8" s="1"/>
  <c r="E1030" i="8"/>
  <c r="F1030" i="8" s="1"/>
  <c r="E1024" i="8"/>
  <c r="F1024" i="8" s="1"/>
  <c r="E1028" i="8"/>
  <c r="F1028" i="8" s="1"/>
  <c r="E1023" i="8"/>
  <c r="F1023" i="8" s="1"/>
  <c r="E1027" i="8"/>
  <c r="F1027" i="8" s="1"/>
  <c r="E1022" i="8"/>
  <c r="F1022" i="8" s="1"/>
  <c r="E1017" i="8"/>
  <c r="F1017" i="8" s="1"/>
  <c r="D69" i="10" s="1"/>
  <c r="E1016" i="8"/>
  <c r="F1016" i="8" s="1"/>
  <c r="E1000" i="8"/>
  <c r="F1000" i="8" s="1"/>
  <c r="E1008" i="8"/>
  <c r="F1008" i="8" s="1"/>
  <c r="E1002" i="8"/>
  <c r="F1002" i="8" s="1"/>
  <c r="E1005" i="8"/>
  <c r="F1005" i="8" s="1"/>
  <c r="E995" i="8"/>
  <c r="F995" i="8" s="1"/>
  <c r="E993" i="8"/>
  <c r="F993" i="8" s="1"/>
  <c r="E999" i="8"/>
  <c r="F999" i="8" s="1"/>
  <c r="E994" i="8"/>
  <c r="F994" i="8" s="1"/>
  <c r="E1010" i="8"/>
  <c r="F1010" i="8" s="1"/>
  <c r="E1009" i="8"/>
  <c r="F1009" i="8" s="1"/>
  <c r="E1015" i="8"/>
  <c r="F1015" i="8" s="1"/>
  <c r="E998" i="8"/>
  <c r="F998" i="8" s="1"/>
  <c r="E1003" i="8"/>
  <c r="F1003" i="8" s="1"/>
  <c r="E997" i="8"/>
  <c r="F997" i="8" s="1"/>
  <c r="E1007" i="8"/>
  <c r="F1007" i="8" s="1"/>
  <c r="E1001" i="8"/>
  <c r="F1001" i="8" s="1"/>
  <c r="E1004" i="8"/>
  <c r="F1004" i="8" s="1"/>
  <c r="E996" i="8"/>
  <c r="F996" i="8" s="1"/>
  <c r="E1011" i="8"/>
  <c r="F1011" i="8" s="1"/>
  <c r="E1006" i="8"/>
  <c r="F1006" i="8" s="1"/>
  <c r="E1014" i="8"/>
  <c r="F1014" i="8" s="1"/>
  <c r="E992" i="8"/>
  <c r="F992" i="8" s="1"/>
  <c r="E1013" i="8"/>
  <c r="F1013" i="8" s="1"/>
  <c r="E1012" i="8"/>
  <c r="F1012" i="8" s="1"/>
  <c r="E991" i="8"/>
  <c r="F991" i="8" s="1"/>
  <c r="D68" i="10" s="1"/>
  <c r="E982" i="8"/>
  <c r="F982" i="8" s="1"/>
  <c r="E989" i="8"/>
  <c r="F989" i="8" s="1"/>
  <c r="E987" i="8"/>
  <c r="F987" i="8" s="1"/>
  <c r="E983" i="8"/>
  <c r="F983" i="8" s="1"/>
  <c r="E990" i="8"/>
  <c r="F990" i="8" s="1"/>
  <c r="E981" i="8"/>
  <c r="F981" i="8" s="1"/>
  <c r="E986" i="8"/>
  <c r="F986" i="8" s="1"/>
  <c r="E985" i="8"/>
  <c r="F985" i="8" s="1"/>
  <c r="E988" i="8"/>
  <c r="F988" i="8" s="1"/>
  <c r="E984" i="8"/>
  <c r="F984" i="8" s="1"/>
  <c r="E980" i="8"/>
  <c r="F980" i="8" s="1"/>
  <c r="E979" i="8"/>
  <c r="F979" i="8" s="1"/>
  <c r="D67" i="10" s="1"/>
  <c r="E957" i="8"/>
  <c r="F957" i="8" s="1"/>
  <c r="E973" i="8"/>
  <c r="F973" i="8" s="1"/>
  <c r="E976" i="8"/>
  <c r="F976" i="8" s="1"/>
  <c r="E971" i="8"/>
  <c r="F971" i="8" s="1"/>
  <c r="E958" i="8"/>
  <c r="F958" i="8" s="1"/>
  <c r="E978" i="8"/>
  <c r="F978" i="8" s="1"/>
  <c r="E966" i="8"/>
  <c r="F966" i="8" s="1"/>
  <c r="E965" i="8"/>
  <c r="F965" i="8" s="1"/>
  <c r="E964" i="8"/>
  <c r="F964" i="8" s="1"/>
  <c r="E960" i="8"/>
  <c r="F960" i="8" s="1"/>
  <c r="E975" i="8"/>
  <c r="F975" i="8" s="1"/>
  <c r="E974" i="8"/>
  <c r="F974" i="8" s="1"/>
  <c r="E977" i="8"/>
  <c r="F977" i="8" s="1"/>
  <c r="E963" i="8"/>
  <c r="F963" i="8" s="1"/>
  <c r="E962" i="8"/>
  <c r="F962" i="8" s="1"/>
  <c r="E961" i="8"/>
  <c r="F961" i="8" s="1"/>
  <c r="E972" i="8"/>
  <c r="F972" i="8" s="1"/>
  <c r="E969" i="8"/>
  <c r="F969" i="8" s="1"/>
  <c r="E968" i="8"/>
  <c r="F968" i="8" s="1"/>
  <c r="E970" i="8"/>
  <c r="F970" i="8" s="1"/>
  <c r="E959" i="8"/>
  <c r="F959" i="8" s="1"/>
  <c r="E967" i="8"/>
  <c r="F967" i="8" s="1"/>
  <c r="E956" i="8"/>
  <c r="F956" i="8" s="1"/>
  <c r="E955" i="8"/>
  <c r="F955" i="8" s="1"/>
  <c r="D66" i="10" s="1"/>
  <c r="E954" i="8"/>
  <c r="F954" i="8" s="1"/>
  <c r="E952" i="8"/>
  <c r="F952" i="8" s="1"/>
  <c r="E950" i="8"/>
  <c r="F950" i="8" s="1"/>
  <c r="E953" i="8"/>
  <c r="F953" i="8" s="1"/>
  <c r="E948" i="8"/>
  <c r="F948" i="8" s="1"/>
  <c r="E947" i="8"/>
  <c r="F947" i="8" s="1"/>
  <c r="E951" i="8"/>
  <c r="F951" i="8" s="1"/>
  <c r="E945" i="8"/>
  <c r="F945" i="8" s="1"/>
  <c r="E946" i="8"/>
  <c r="F946" i="8" s="1"/>
  <c r="E949" i="8"/>
  <c r="F949" i="8" s="1"/>
  <c r="E944" i="8"/>
  <c r="F944" i="8" s="1"/>
  <c r="E943" i="8"/>
  <c r="F943" i="8" s="1"/>
  <c r="D65" i="10" s="1"/>
  <c r="E940" i="8"/>
  <c r="F940" i="8" s="1"/>
  <c r="E929" i="8"/>
  <c r="F929" i="8" s="1"/>
  <c r="E928" i="8"/>
  <c r="F928" i="8" s="1"/>
  <c r="E939" i="8"/>
  <c r="F939" i="8" s="1"/>
  <c r="E937" i="8"/>
  <c r="F937" i="8" s="1"/>
  <c r="E927" i="8"/>
  <c r="F927" i="8" s="1"/>
  <c r="E936" i="8"/>
  <c r="F936" i="8" s="1"/>
  <c r="E935" i="8"/>
  <c r="F935" i="8" s="1"/>
  <c r="E930" i="8"/>
  <c r="F930" i="8" s="1"/>
  <c r="E942" i="8"/>
  <c r="F942" i="8" s="1"/>
  <c r="E938" i="8"/>
  <c r="F938" i="8" s="1"/>
  <c r="E941" i="8"/>
  <c r="F941" i="8" s="1"/>
  <c r="E934" i="8"/>
  <c r="F934" i="8" s="1"/>
  <c r="E933" i="8"/>
  <c r="F933" i="8" s="1"/>
  <c r="E931" i="8"/>
  <c r="F931" i="8" s="1"/>
  <c r="E932" i="8"/>
  <c r="F932" i="8" s="1"/>
  <c r="E926" i="8"/>
  <c r="F926" i="8" s="1"/>
  <c r="E925" i="8"/>
  <c r="F925" i="8" s="1"/>
  <c r="D64" i="10" s="1"/>
  <c r="E918" i="8"/>
  <c r="F918" i="8" s="1"/>
  <c r="E907" i="8"/>
  <c r="F907" i="8" s="1"/>
  <c r="E922" i="8"/>
  <c r="F922" i="8" s="1"/>
  <c r="E909" i="8"/>
  <c r="F909" i="8" s="1"/>
  <c r="E917" i="8"/>
  <c r="F917" i="8" s="1"/>
  <c r="E916" i="8"/>
  <c r="F916" i="8" s="1"/>
  <c r="E910" i="8"/>
  <c r="F910" i="8" s="1"/>
  <c r="E924" i="8"/>
  <c r="F924" i="8" s="1"/>
  <c r="E906" i="8"/>
  <c r="F906" i="8" s="1"/>
  <c r="E915" i="8"/>
  <c r="F915" i="8" s="1"/>
  <c r="E921" i="8"/>
  <c r="F921" i="8" s="1"/>
  <c r="E914" i="8"/>
  <c r="F914" i="8" s="1"/>
  <c r="E919" i="8"/>
  <c r="F919" i="8" s="1"/>
  <c r="E920" i="8"/>
  <c r="F920" i="8" s="1"/>
  <c r="E913" i="8"/>
  <c r="F913" i="8" s="1"/>
  <c r="E911" i="8"/>
  <c r="F911" i="8" s="1"/>
  <c r="E923" i="8"/>
  <c r="F923" i="8" s="1"/>
  <c r="E912" i="8"/>
  <c r="F912" i="8" s="1"/>
  <c r="E905" i="8"/>
  <c r="F905" i="8" s="1"/>
  <c r="E908" i="8"/>
  <c r="F908" i="8" s="1"/>
  <c r="E904" i="8"/>
  <c r="F904" i="8" s="1"/>
  <c r="D63" i="10" s="1"/>
  <c r="E895" i="8"/>
  <c r="F895" i="8" s="1"/>
  <c r="E899" i="8"/>
  <c r="F899" i="8" s="1"/>
  <c r="E902" i="8"/>
  <c r="F902" i="8" s="1"/>
  <c r="E897" i="8"/>
  <c r="F897" i="8" s="1"/>
  <c r="E903" i="8"/>
  <c r="F903" i="8" s="1"/>
  <c r="E898" i="8"/>
  <c r="F898" i="8" s="1"/>
  <c r="E901" i="8"/>
  <c r="F901" i="8" s="1"/>
  <c r="E900" i="8"/>
  <c r="F900" i="8" s="1"/>
  <c r="E896" i="8"/>
  <c r="F896" i="8" s="1"/>
  <c r="E894" i="8"/>
  <c r="F894" i="8" s="1"/>
  <c r="E893" i="8"/>
  <c r="F893" i="8" s="1"/>
  <c r="D62" i="10" s="1"/>
  <c r="E880" i="8"/>
  <c r="F880" i="8" s="1"/>
  <c r="E892" i="8"/>
  <c r="F892" i="8" s="1"/>
  <c r="E890" i="8"/>
  <c r="F890" i="8" s="1"/>
  <c r="E881" i="8"/>
  <c r="F881" i="8" s="1"/>
  <c r="E883" i="8"/>
  <c r="F883" i="8" s="1"/>
  <c r="E889" i="8"/>
  <c r="F889" i="8" s="1"/>
  <c r="E884" i="8"/>
  <c r="F884" i="8" s="1"/>
  <c r="E888" i="8"/>
  <c r="F888" i="8" s="1"/>
  <c r="E882" i="8"/>
  <c r="F882" i="8" s="1"/>
  <c r="E878" i="8"/>
  <c r="F878" i="8" s="1"/>
  <c r="E887" i="8"/>
  <c r="F887" i="8" s="1"/>
  <c r="E886" i="8"/>
  <c r="F886" i="8" s="1"/>
  <c r="E885" i="8"/>
  <c r="F885" i="8" s="1"/>
  <c r="E891" i="8"/>
  <c r="F891" i="8" s="1"/>
  <c r="E879" i="8"/>
  <c r="F879" i="8" s="1"/>
  <c r="E877" i="8"/>
  <c r="F877" i="8" s="1"/>
  <c r="E876" i="8"/>
  <c r="F876" i="8" s="1"/>
  <c r="E875" i="8"/>
  <c r="F875" i="8" s="1"/>
  <c r="D61" i="10" s="1"/>
  <c r="E872" i="8"/>
  <c r="F872" i="8" s="1"/>
  <c r="E871" i="8"/>
  <c r="F871" i="8" s="1"/>
  <c r="E864" i="8"/>
  <c r="F864" i="8" s="1"/>
  <c r="E868" i="8"/>
  <c r="F868" i="8" s="1"/>
  <c r="E863" i="8"/>
  <c r="F863" i="8" s="1"/>
  <c r="E873" i="8"/>
  <c r="F873" i="8" s="1"/>
  <c r="E870" i="8"/>
  <c r="F870" i="8" s="1"/>
  <c r="E867" i="8"/>
  <c r="F867" i="8" s="1"/>
  <c r="E866" i="8"/>
  <c r="F866" i="8" s="1"/>
  <c r="E865" i="8"/>
  <c r="F865" i="8" s="1"/>
  <c r="E869" i="8"/>
  <c r="F869" i="8" s="1"/>
  <c r="E874" i="8"/>
  <c r="F874" i="8" s="1"/>
  <c r="E862" i="8"/>
  <c r="F862" i="8" s="1"/>
  <c r="E861" i="8"/>
  <c r="F861" i="8" s="1"/>
  <c r="D60" i="10" s="1"/>
  <c r="E847" i="8"/>
  <c r="F847" i="8" s="1"/>
  <c r="E854" i="8"/>
  <c r="F854" i="8" s="1"/>
  <c r="E856" i="8"/>
  <c r="F856" i="8" s="1"/>
  <c r="E853" i="8"/>
  <c r="F853" i="8" s="1"/>
  <c r="E849" i="8"/>
  <c r="F849" i="8" s="1"/>
  <c r="E860" i="8"/>
  <c r="F860" i="8" s="1"/>
  <c r="E852" i="8"/>
  <c r="F852" i="8" s="1"/>
  <c r="E859" i="8"/>
  <c r="F859" i="8" s="1"/>
  <c r="E858" i="8"/>
  <c r="F858" i="8" s="1"/>
  <c r="E851" i="8"/>
  <c r="F851" i="8" s="1"/>
  <c r="E857" i="8"/>
  <c r="F857" i="8" s="1"/>
  <c r="E848" i="8"/>
  <c r="F848" i="8" s="1"/>
  <c r="E850" i="8"/>
  <c r="F850" i="8" s="1"/>
  <c r="E855" i="8"/>
  <c r="F855" i="8" s="1"/>
  <c r="E846" i="8"/>
  <c r="F846" i="8" s="1"/>
  <c r="E845" i="8"/>
  <c r="F845" i="8" s="1"/>
  <c r="D59" i="10" s="1"/>
  <c r="E844" i="8"/>
  <c r="F844" i="8" s="1"/>
  <c r="E832" i="8"/>
  <c r="F832" i="8" s="1"/>
  <c r="E838" i="8"/>
  <c r="F838" i="8" s="1"/>
  <c r="E842" i="8"/>
  <c r="F842" i="8" s="1"/>
  <c r="E841" i="8"/>
  <c r="F841" i="8" s="1"/>
  <c r="E837" i="8"/>
  <c r="F837" i="8" s="1"/>
  <c r="E834" i="8"/>
  <c r="F834" i="8" s="1"/>
  <c r="E843" i="8"/>
  <c r="F843" i="8" s="1"/>
  <c r="E840" i="8"/>
  <c r="F840" i="8" s="1"/>
  <c r="E833" i="8"/>
  <c r="F833" i="8" s="1"/>
  <c r="E836" i="8"/>
  <c r="F836" i="8" s="1"/>
  <c r="E839" i="8"/>
  <c r="F839" i="8" s="1"/>
  <c r="E835" i="8"/>
  <c r="F835" i="8" s="1"/>
  <c r="E831" i="8"/>
  <c r="F831" i="8" s="1"/>
  <c r="E830" i="8"/>
  <c r="F830" i="8" s="1"/>
  <c r="D58" i="10" s="1"/>
  <c r="E829" i="8"/>
  <c r="F829" i="8" s="1"/>
  <c r="E828" i="8"/>
  <c r="F828" i="8" s="1"/>
  <c r="E826" i="8"/>
  <c r="F826" i="8" s="1"/>
  <c r="E822" i="8"/>
  <c r="F822" i="8" s="1"/>
  <c r="E820" i="8"/>
  <c r="F820" i="8" s="1"/>
  <c r="E825" i="8"/>
  <c r="F825" i="8" s="1"/>
  <c r="E821" i="8"/>
  <c r="F821" i="8" s="1"/>
  <c r="E824" i="8"/>
  <c r="F824" i="8" s="1"/>
  <c r="E823" i="8"/>
  <c r="F823" i="8" s="1"/>
  <c r="E827" i="8"/>
  <c r="F827" i="8" s="1"/>
  <c r="E819" i="8"/>
  <c r="F819" i="8" s="1"/>
  <c r="E818" i="8"/>
  <c r="F818" i="8" s="1"/>
  <c r="D57" i="10" s="1"/>
  <c r="E817" i="8"/>
  <c r="F817" i="8" s="1"/>
  <c r="E816" i="8"/>
  <c r="F816" i="8" s="1"/>
  <c r="E806" i="8"/>
  <c r="F806" i="8" s="1"/>
  <c r="E814" i="8"/>
  <c r="F814" i="8" s="1"/>
  <c r="E812" i="8"/>
  <c r="F812" i="8" s="1"/>
  <c r="E807" i="8"/>
  <c r="F807" i="8" s="1"/>
  <c r="E815" i="8"/>
  <c r="F815" i="8" s="1"/>
  <c r="E811" i="8"/>
  <c r="F811" i="8" s="1"/>
  <c r="E810" i="8"/>
  <c r="F810" i="8" s="1"/>
  <c r="E813" i="8"/>
  <c r="F813" i="8" s="1"/>
  <c r="E808" i="8"/>
  <c r="F808" i="8" s="1"/>
  <c r="E809" i="8"/>
  <c r="F809" i="8" s="1"/>
  <c r="E805" i="8"/>
  <c r="F805" i="8" s="1"/>
  <c r="E804" i="8"/>
  <c r="F804" i="8" s="1"/>
  <c r="D56" i="10" s="1"/>
  <c r="E791" i="8"/>
  <c r="F791" i="8" s="1"/>
  <c r="E801" i="8"/>
  <c r="F801" i="8" s="1"/>
  <c r="E793" i="8"/>
  <c r="F793" i="8" s="1"/>
  <c r="E797" i="8"/>
  <c r="F797" i="8" s="1"/>
  <c r="E794" i="8"/>
  <c r="F794" i="8" s="1"/>
  <c r="E803" i="8"/>
  <c r="F803" i="8" s="1"/>
  <c r="E802" i="8"/>
  <c r="F802" i="8" s="1"/>
  <c r="E796" i="8"/>
  <c r="F796" i="8" s="1"/>
  <c r="E800" i="8"/>
  <c r="F800" i="8" s="1"/>
  <c r="E799" i="8"/>
  <c r="F799" i="8" s="1"/>
  <c r="E795" i="8"/>
  <c r="F795" i="8" s="1"/>
  <c r="E798" i="8"/>
  <c r="F798" i="8" s="1"/>
  <c r="E792" i="8"/>
  <c r="F792" i="8" s="1"/>
  <c r="E790" i="8"/>
  <c r="F790" i="8" s="1"/>
  <c r="D55" i="10" s="1"/>
  <c r="E769" i="8"/>
  <c r="F769" i="8" s="1"/>
  <c r="E779" i="8"/>
  <c r="F779" i="8" s="1"/>
  <c r="E784" i="8"/>
  <c r="F784" i="8" s="1"/>
  <c r="E772" i="8"/>
  <c r="F772" i="8" s="1"/>
  <c r="E778" i="8"/>
  <c r="F778" i="8" s="1"/>
  <c r="E771" i="8"/>
  <c r="F771" i="8" s="1"/>
  <c r="E775" i="8"/>
  <c r="F775" i="8" s="1"/>
  <c r="E783" i="8"/>
  <c r="F783" i="8" s="1"/>
  <c r="E787" i="8"/>
  <c r="F787" i="8" s="1"/>
  <c r="E774" i="8"/>
  <c r="F774" i="8" s="1"/>
  <c r="E786" i="8"/>
  <c r="F786" i="8" s="1"/>
  <c r="E777" i="8"/>
  <c r="F777" i="8" s="1"/>
  <c r="E781" i="8"/>
  <c r="F781" i="8" s="1"/>
  <c r="E776" i="8"/>
  <c r="F776" i="8" s="1"/>
  <c r="E780" i="8"/>
  <c r="F780" i="8" s="1"/>
  <c r="E773" i="8"/>
  <c r="F773" i="8" s="1"/>
  <c r="E788" i="8"/>
  <c r="F788" i="8" s="1"/>
  <c r="E770" i="8"/>
  <c r="F770" i="8" s="1"/>
  <c r="E785" i="8"/>
  <c r="F785" i="8" s="1"/>
  <c r="E782" i="8"/>
  <c r="F782" i="8" s="1"/>
  <c r="E789" i="8"/>
  <c r="F789" i="8" s="1"/>
  <c r="E768" i="8"/>
  <c r="F768" i="8" s="1"/>
  <c r="E767" i="8"/>
  <c r="F767" i="8" s="1"/>
  <c r="D54" i="10" s="1"/>
  <c r="E758" i="8"/>
  <c r="F758" i="8" s="1"/>
  <c r="E752" i="8"/>
  <c r="F752" i="8" s="1"/>
  <c r="E762" i="8"/>
  <c r="F762" i="8" s="1"/>
  <c r="E751" i="8"/>
  <c r="F751" i="8" s="1"/>
  <c r="E757" i="8"/>
  <c r="F757" i="8" s="1"/>
  <c r="E756" i="8"/>
  <c r="F756" i="8" s="1"/>
  <c r="E761" i="8"/>
  <c r="F761" i="8" s="1"/>
  <c r="E750" i="8"/>
  <c r="F750" i="8" s="1"/>
  <c r="E764" i="8"/>
  <c r="F764" i="8" s="1"/>
  <c r="E766" i="8"/>
  <c r="F766" i="8" s="1"/>
  <c r="E763" i="8"/>
  <c r="F763" i="8" s="1"/>
  <c r="E755" i="8"/>
  <c r="F755" i="8" s="1"/>
  <c r="E760" i="8"/>
  <c r="F760" i="8" s="1"/>
  <c r="E754" i="8"/>
  <c r="F754" i="8" s="1"/>
  <c r="E753" i="8"/>
  <c r="F753" i="8" s="1"/>
  <c r="E759" i="8"/>
  <c r="F759" i="8" s="1"/>
  <c r="E765" i="8"/>
  <c r="F765" i="8" s="1"/>
  <c r="E749" i="8"/>
  <c r="F749" i="8" s="1"/>
  <c r="D53" i="10" s="1"/>
  <c r="E736" i="8"/>
  <c r="F736" i="8" s="1"/>
  <c r="E734" i="8"/>
  <c r="F734" i="8" s="1"/>
  <c r="E744" i="8"/>
  <c r="F744" i="8" s="1"/>
  <c r="E747" i="8"/>
  <c r="F747" i="8" s="1"/>
  <c r="E738" i="8"/>
  <c r="F738" i="8" s="1"/>
  <c r="E743" i="8"/>
  <c r="F743" i="8" s="1"/>
  <c r="E739" i="8"/>
  <c r="F739" i="8" s="1"/>
  <c r="E742" i="8"/>
  <c r="F742" i="8" s="1"/>
  <c r="E746" i="8"/>
  <c r="F746" i="8" s="1"/>
  <c r="E741" i="8"/>
  <c r="F741" i="8" s="1"/>
  <c r="E745" i="8"/>
  <c r="F745" i="8" s="1"/>
  <c r="E740" i="8"/>
  <c r="F740" i="8" s="1"/>
  <c r="E748" i="8"/>
  <c r="F748" i="8" s="1"/>
  <c r="E733" i="8"/>
  <c r="F733" i="8" s="1"/>
  <c r="E735" i="8"/>
  <c r="F735" i="8" s="1"/>
  <c r="E737" i="8"/>
  <c r="F737" i="8" s="1"/>
  <c r="E732" i="8"/>
  <c r="F732" i="8" s="1"/>
  <c r="D52" i="10" s="1"/>
  <c r="E723" i="8"/>
  <c r="F723" i="8" s="1"/>
  <c r="E728" i="8"/>
  <c r="F728" i="8" s="1"/>
  <c r="E724" i="8"/>
  <c r="F724" i="8" s="1"/>
  <c r="E722" i="8"/>
  <c r="F722" i="8" s="1"/>
  <c r="E725" i="8"/>
  <c r="F725" i="8" s="1"/>
  <c r="E731" i="8"/>
  <c r="F731" i="8" s="1"/>
  <c r="E730" i="8"/>
  <c r="F730" i="8" s="1"/>
  <c r="E729" i="8"/>
  <c r="F729" i="8" s="1"/>
  <c r="E727" i="8"/>
  <c r="F727" i="8" s="1"/>
  <c r="E726" i="8"/>
  <c r="F726" i="8" s="1"/>
  <c r="E721" i="8"/>
  <c r="F721" i="8" s="1"/>
  <c r="D51" i="10" s="1"/>
  <c r="E705" i="8"/>
  <c r="F705" i="8" s="1"/>
  <c r="E713" i="8"/>
  <c r="F713" i="8" s="1"/>
  <c r="E717" i="8"/>
  <c r="F717" i="8" s="1"/>
  <c r="E707" i="8"/>
  <c r="F707" i="8" s="1"/>
  <c r="E712" i="8"/>
  <c r="F712" i="8" s="1"/>
  <c r="E711" i="8"/>
  <c r="F711" i="8" s="1"/>
  <c r="E706" i="8"/>
  <c r="F706" i="8" s="1"/>
  <c r="E718" i="8"/>
  <c r="F718" i="8" s="1"/>
  <c r="E720" i="8"/>
  <c r="F720" i="8" s="1"/>
  <c r="E710" i="8"/>
  <c r="F710" i="8" s="1"/>
  <c r="E716" i="8"/>
  <c r="F716" i="8" s="1"/>
  <c r="E709" i="8"/>
  <c r="F709" i="8" s="1"/>
  <c r="E715" i="8"/>
  <c r="F715" i="8" s="1"/>
  <c r="E708" i="8"/>
  <c r="F708" i="8" s="1"/>
  <c r="E714" i="8"/>
  <c r="F714" i="8" s="1"/>
  <c r="E719" i="8"/>
  <c r="F719" i="8" s="1"/>
  <c r="E704" i="8"/>
  <c r="F704" i="8" s="1"/>
  <c r="E703" i="8"/>
  <c r="F703" i="8" s="1"/>
  <c r="D50" i="10" s="1"/>
  <c r="E688" i="8"/>
  <c r="F688" i="8" s="1"/>
  <c r="E700" i="8"/>
  <c r="F700" i="8" s="1"/>
  <c r="E696" i="8"/>
  <c r="F696" i="8" s="1"/>
  <c r="E689" i="8"/>
  <c r="F689" i="8" s="1"/>
  <c r="E701" i="8"/>
  <c r="F701" i="8" s="1"/>
  <c r="E691" i="8"/>
  <c r="F691" i="8" s="1"/>
  <c r="E695" i="8"/>
  <c r="F695" i="8" s="1"/>
  <c r="E694" i="8"/>
  <c r="F694" i="8" s="1"/>
  <c r="E699" i="8"/>
  <c r="F699" i="8" s="1"/>
  <c r="E698" i="8"/>
  <c r="F698" i="8" s="1"/>
  <c r="E693" i="8"/>
  <c r="F693" i="8" s="1"/>
  <c r="E692" i="8"/>
  <c r="F692" i="8" s="1"/>
  <c r="E697" i="8"/>
  <c r="F697" i="8" s="1"/>
  <c r="E690" i="8"/>
  <c r="F690" i="8" s="1"/>
  <c r="E702" i="8"/>
  <c r="F702" i="8" s="1"/>
  <c r="E687" i="8"/>
  <c r="F687" i="8" s="1"/>
  <c r="D49" i="10" s="1"/>
  <c r="E686" i="8"/>
  <c r="F686" i="8" s="1"/>
  <c r="E670" i="8"/>
  <c r="F670" i="8" s="1"/>
  <c r="E684" i="8"/>
  <c r="F684" i="8" s="1"/>
  <c r="E682" i="8"/>
  <c r="F682" i="8" s="1"/>
  <c r="E668" i="8"/>
  <c r="F668" i="8" s="1"/>
  <c r="E669" i="8"/>
  <c r="F669" i="8" s="1"/>
  <c r="E677" i="8"/>
  <c r="F677" i="8" s="1"/>
  <c r="E681" i="8"/>
  <c r="F681" i="8" s="1"/>
  <c r="E672" i="8"/>
  <c r="F672" i="8" s="1"/>
  <c r="E683" i="8"/>
  <c r="F683" i="8" s="1"/>
  <c r="E685" i="8"/>
  <c r="F685" i="8" s="1"/>
  <c r="E676" i="8"/>
  <c r="F676" i="8" s="1"/>
  <c r="E680" i="8"/>
  <c r="F680" i="8" s="1"/>
  <c r="E675" i="8"/>
  <c r="F675" i="8" s="1"/>
  <c r="E674" i="8"/>
  <c r="F674" i="8" s="1"/>
  <c r="E679" i="8"/>
  <c r="F679" i="8" s="1"/>
  <c r="E671" i="8"/>
  <c r="F671" i="8" s="1"/>
  <c r="E678" i="8"/>
  <c r="F678" i="8" s="1"/>
  <c r="E673" i="8"/>
  <c r="F673" i="8" s="1"/>
  <c r="E667" i="8"/>
  <c r="F667" i="8" s="1"/>
  <c r="E666" i="8"/>
  <c r="F666" i="8" s="1"/>
  <c r="E665" i="8"/>
  <c r="F665" i="8" s="1"/>
  <c r="D48" i="10" s="1"/>
  <c r="E651" i="8"/>
  <c r="F651" i="8" s="1"/>
  <c r="E647" i="8"/>
  <c r="F647" i="8" s="1"/>
  <c r="E664" i="8"/>
  <c r="F664" i="8" s="1"/>
  <c r="E646" i="8"/>
  <c r="F646" i="8" s="1"/>
  <c r="E645" i="8"/>
  <c r="F645" i="8" s="1"/>
  <c r="E658" i="8"/>
  <c r="F658" i="8" s="1"/>
  <c r="E661" i="8"/>
  <c r="F661" i="8" s="1"/>
  <c r="E653" i="8"/>
  <c r="F653" i="8" s="1"/>
  <c r="E657" i="8"/>
  <c r="F657" i="8" s="1"/>
  <c r="E655" i="8"/>
  <c r="F655" i="8" s="1"/>
  <c r="E644" i="8"/>
  <c r="F644" i="8" s="1"/>
  <c r="E660" i="8"/>
  <c r="F660" i="8" s="1"/>
  <c r="E656" i="8"/>
  <c r="F656" i="8" s="1"/>
  <c r="E659" i="8"/>
  <c r="F659" i="8" s="1"/>
  <c r="E654" i="8"/>
  <c r="F654" i="8" s="1"/>
  <c r="E662" i="8"/>
  <c r="F662" i="8" s="1"/>
  <c r="E663" i="8"/>
  <c r="F663" i="8" s="1"/>
  <c r="E649" i="8"/>
  <c r="F649" i="8" s="1"/>
  <c r="E643" i="8"/>
  <c r="F643" i="8" s="1"/>
  <c r="E650" i="8"/>
  <c r="F650" i="8" s="1"/>
  <c r="E652" i="8"/>
  <c r="F652" i="8" s="1"/>
  <c r="E648" i="8"/>
  <c r="F648" i="8" s="1"/>
  <c r="E642" i="8"/>
  <c r="F642" i="8" s="1"/>
  <c r="D47" i="10" s="1"/>
  <c r="E630" i="8"/>
  <c r="F630" i="8" s="1"/>
  <c r="E639" i="8"/>
  <c r="F639" i="8" s="1"/>
  <c r="E633" i="8"/>
  <c r="F633" i="8" s="1"/>
  <c r="E632" i="8"/>
  <c r="F632" i="8" s="1"/>
  <c r="E638" i="8"/>
  <c r="F638" i="8" s="1"/>
  <c r="E631" i="8"/>
  <c r="F631" i="8" s="1"/>
  <c r="E640" i="8"/>
  <c r="F640" i="8" s="1"/>
  <c r="E635" i="8"/>
  <c r="F635" i="8" s="1"/>
  <c r="E636" i="8"/>
  <c r="F636" i="8" s="1"/>
  <c r="E634" i="8"/>
  <c r="F634" i="8" s="1"/>
  <c r="E641" i="8"/>
  <c r="F641" i="8" s="1"/>
  <c r="E637" i="8"/>
  <c r="F637" i="8" s="1"/>
  <c r="E629" i="8"/>
  <c r="F629" i="8" s="1"/>
  <c r="D46" i="10" s="1"/>
  <c r="E628" i="8"/>
  <c r="F628" i="8" s="1"/>
  <c r="E616" i="8"/>
  <c r="F616" i="8" s="1"/>
  <c r="E626" i="8"/>
  <c r="F626" i="8" s="1"/>
  <c r="E618" i="8"/>
  <c r="F618" i="8" s="1"/>
  <c r="E625" i="8"/>
  <c r="F625" i="8" s="1"/>
  <c r="E617" i="8"/>
  <c r="F617" i="8" s="1"/>
  <c r="E624" i="8"/>
  <c r="F624" i="8" s="1"/>
  <c r="E620" i="8"/>
  <c r="F620" i="8" s="1"/>
  <c r="E619" i="8"/>
  <c r="F619" i="8" s="1"/>
  <c r="E627" i="8"/>
  <c r="F627" i="8" s="1"/>
  <c r="E623" i="8"/>
  <c r="F623" i="8" s="1"/>
  <c r="E622" i="8"/>
  <c r="F622" i="8" s="1"/>
  <c r="E621" i="8"/>
  <c r="F621" i="8" s="1"/>
  <c r="E615" i="8"/>
  <c r="F615" i="8" s="1"/>
  <c r="D45" i="10" s="1"/>
  <c r="E612" i="8"/>
  <c r="F612" i="8" s="1"/>
  <c r="E603" i="8"/>
  <c r="F603" i="8" s="1"/>
  <c r="E609" i="8"/>
  <c r="F609" i="8" s="1"/>
  <c r="E606" i="8"/>
  <c r="F606" i="8" s="1"/>
  <c r="E613" i="8"/>
  <c r="F613" i="8" s="1"/>
  <c r="E605" i="8"/>
  <c r="F605" i="8" s="1"/>
  <c r="E611" i="8"/>
  <c r="F611" i="8" s="1"/>
  <c r="E608" i="8"/>
  <c r="F608" i="8" s="1"/>
  <c r="E610" i="8"/>
  <c r="F610" i="8" s="1"/>
  <c r="E607" i="8"/>
  <c r="F607" i="8" s="1"/>
  <c r="E614" i="8"/>
  <c r="F614" i="8" s="1"/>
  <c r="E602" i="8"/>
  <c r="F602" i="8" s="1"/>
  <c r="E604" i="8"/>
  <c r="F604" i="8" s="1"/>
  <c r="E601" i="8"/>
  <c r="F601" i="8" s="1"/>
  <c r="D44" i="10" s="1"/>
  <c r="E590" i="8"/>
  <c r="F590" i="8" s="1"/>
  <c r="E598" i="8"/>
  <c r="F598" i="8" s="1"/>
  <c r="E597" i="8"/>
  <c r="F597" i="8" s="1"/>
  <c r="E594" i="8"/>
  <c r="F594" i="8" s="1"/>
  <c r="E599" i="8"/>
  <c r="F599" i="8" s="1"/>
  <c r="E593" i="8"/>
  <c r="F593" i="8" s="1"/>
  <c r="E596" i="8"/>
  <c r="F596" i="8" s="1"/>
  <c r="E592" i="8"/>
  <c r="F592" i="8" s="1"/>
  <c r="E595" i="8"/>
  <c r="F595" i="8" s="1"/>
  <c r="E591" i="8"/>
  <c r="F591" i="8" s="1"/>
  <c r="E600" i="8"/>
  <c r="F600" i="8" s="1"/>
  <c r="E589" i="8"/>
  <c r="F589" i="8" s="1"/>
  <c r="D43" i="10" s="1"/>
  <c r="E581" i="8"/>
  <c r="F581" i="8" s="1"/>
  <c r="E586" i="8"/>
  <c r="F586" i="8" s="1"/>
  <c r="E575" i="8"/>
  <c r="F575" i="8" s="1"/>
  <c r="E580" i="8"/>
  <c r="F580" i="8" s="1"/>
  <c r="E574" i="8"/>
  <c r="F574" i="8" s="1"/>
  <c r="E588" i="8"/>
  <c r="F588" i="8" s="1"/>
  <c r="E579" i="8"/>
  <c r="F579" i="8" s="1"/>
  <c r="E584" i="8"/>
  <c r="F584" i="8" s="1"/>
  <c r="E578" i="8"/>
  <c r="F578" i="8" s="1"/>
  <c r="E583" i="8"/>
  <c r="F583" i="8" s="1"/>
  <c r="E585" i="8"/>
  <c r="F585" i="8" s="1"/>
  <c r="E577" i="8"/>
  <c r="F577" i="8" s="1"/>
  <c r="E582" i="8"/>
  <c r="F582" i="8" s="1"/>
  <c r="E587" i="8"/>
  <c r="F587" i="8" s="1"/>
  <c r="E576" i="8"/>
  <c r="F576" i="8" s="1"/>
  <c r="E573" i="8"/>
  <c r="F573" i="8" s="1"/>
  <c r="E572" i="8"/>
  <c r="F572" i="8" s="1"/>
  <c r="D42" i="10" s="1"/>
  <c r="E564" i="8"/>
  <c r="F564" i="8" s="1"/>
  <c r="E565" i="8"/>
  <c r="F565" i="8" s="1"/>
  <c r="E570" i="8"/>
  <c r="F570" i="8" s="1"/>
  <c r="E569" i="8"/>
  <c r="F569" i="8" s="1"/>
  <c r="E568" i="8"/>
  <c r="F568" i="8" s="1"/>
  <c r="E566" i="8"/>
  <c r="F566" i="8" s="1"/>
  <c r="E567" i="8"/>
  <c r="F567" i="8" s="1"/>
  <c r="E571" i="8"/>
  <c r="F571" i="8" s="1"/>
  <c r="E563" i="8"/>
  <c r="F563" i="8" s="1"/>
  <c r="D41" i="10" s="1"/>
  <c r="E559" i="8"/>
  <c r="F559" i="8" s="1"/>
  <c r="E558" i="8"/>
  <c r="F558" i="8" s="1"/>
  <c r="E553" i="8"/>
  <c r="F553" i="8" s="1"/>
  <c r="E552" i="8"/>
  <c r="F552" i="8" s="1"/>
  <c r="E562" i="8"/>
  <c r="F562" i="8" s="1"/>
  <c r="E561" i="8"/>
  <c r="F561" i="8" s="1"/>
  <c r="E557" i="8"/>
  <c r="F557" i="8" s="1"/>
  <c r="E556" i="8"/>
  <c r="F556" i="8" s="1"/>
  <c r="E554" i="8"/>
  <c r="F554" i="8" s="1"/>
  <c r="E555" i="8"/>
  <c r="F555" i="8" s="1"/>
  <c r="E560" i="8"/>
  <c r="F560" i="8" s="1"/>
  <c r="E551" i="8"/>
  <c r="F551" i="8" s="1"/>
  <c r="E550" i="8"/>
  <c r="F550" i="8" s="1"/>
  <c r="E549" i="8"/>
  <c r="F549" i="8" s="1"/>
  <c r="E548" i="8"/>
  <c r="F548" i="8" s="1"/>
  <c r="D40" i="10" s="1"/>
  <c r="E533" i="8"/>
  <c r="F533" i="8" s="1"/>
  <c r="E546" i="8"/>
  <c r="F546" i="8" s="1"/>
  <c r="E539" i="8"/>
  <c r="F539" i="8" s="1"/>
  <c r="E535" i="8"/>
  <c r="F535" i="8" s="1"/>
  <c r="E537" i="8"/>
  <c r="F537" i="8" s="1"/>
  <c r="E545" i="8"/>
  <c r="F545" i="8" s="1"/>
  <c r="E536" i="8"/>
  <c r="F536" i="8" s="1"/>
  <c r="E543" i="8"/>
  <c r="F543" i="8" s="1"/>
  <c r="E544" i="8"/>
  <c r="F544" i="8" s="1"/>
  <c r="E538" i="8"/>
  <c r="F538" i="8" s="1"/>
  <c r="E542" i="8"/>
  <c r="F542" i="8" s="1"/>
  <c r="E547" i="8"/>
  <c r="F547" i="8" s="1"/>
  <c r="E541" i="8"/>
  <c r="F541" i="8" s="1"/>
  <c r="E540" i="8"/>
  <c r="F540" i="8" s="1"/>
  <c r="E534" i="8"/>
  <c r="F534" i="8" s="1"/>
  <c r="E532" i="8"/>
  <c r="F532" i="8" s="1"/>
  <c r="D39" i="10" s="1"/>
  <c r="E518" i="8"/>
  <c r="F518" i="8" s="1"/>
  <c r="E529" i="8"/>
  <c r="F529" i="8" s="1"/>
  <c r="E528" i="8"/>
  <c r="F528" i="8" s="1"/>
  <c r="E521" i="8"/>
  <c r="F521" i="8" s="1"/>
  <c r="E524" i="8"/>
  <c r="F524" i="8" s="1"/>
  <c r="E519" i="8"/>
  <c r="F519" i="8" s="1"/>
  <c r="E530" i="8"/>
  <c r="F530" i="8" s="1"/>
  <c r="E523" i="8"/>
  <c r="F523" i="8" s="1"/>
  <c r="E527" i="8"/>
  <c r="F527" i="8" s="1"/>
  <c r="E526" i="8"/>
  <c r="F526" i="8" s="1"/>
  <c r="E522" i="8"/>
  <c r="F522" i="8" s="1"/>
  <c r="E525" i="8"/>
  <c r="F525" i="8" s="1"/>
  <c r="E531" i="8"/>
  <c r="F531" i="8" s="1"/>
  <c r="E520" i="8"/>
  <c r="F520" i="8" s="1"/>
  <c r="E517" i="8"/>
  <c r="F517" i="8" s="1"/>
  <c r="D38" i="10" s="1"/>
  <c r="E499" i="8"/>
  <c r="F499" i="8" s="1"/>
  <c r="E508" i="8"/>
  <c r="F508" i="8" s="1"/>
  <c r="E514" i="8"/>
  <c r="F514" i="8" s="1"/>
  <c r="E511" i="8"/>
  <c r="F511" i="8" s="1"/>
  <c r="E507" i="8"/>
  <c r="F507" i="8" s="1"/>
  <c r="E502" i="8"/>
  <c r="F502" i="8" s="1"/>
  <c r="E501" i="8"/>
  <c r="F501" i="8" s="1"/>
  <c r="E515" i="8"/>
  <c r="F515" i="8" s="1"/>
  <c r="E516" i="8"/>
  <c r="F516" i="8" s="1"/>
  <c r="E513" i="8"/>
  <c r="F513" i="8" s="1"/>
  <c r="E506" i="8"/>
  <c r="F506" i="8" s="1"/>
  <c r="E510" i="8"/>
  <c r="F510" i="8" s="1"/>
  <c r="E505" i="8"/>
  <c r="F505" i="8" s="1"/>
  <c r="E509" i="8"/>
  <c r="F509" i="8" s="1"/>
  <c r="E500" i="8"/>
  <c r="F500" i="8" s="1"/>
  <c r="E504" i="8"/>
  <c r="F504" i="8" s="1"/>
  <c r="E512" i="8"/>
  <c r="F512" i="8" s="1"/>
  <c r="E503" i="8"/>
  <c r="F503" i="8" s="1"/>
  <c r="E498" i="8"/>
  <c r="F498" i="8" s="1"/>
  <c r="E497" i="8"/>
  <c r="F497" i="8" s="1"/>
  <c r="E496" i="8"/>
  <c r="F496" i="8" s="1"/>
  <c r="D37" i="10" s="1"/>
  <c r="E482" i="8"/>
  <c r="F482" i="8" s="1"/>
  <c r="E481" i="8"/>
  <c r="F481" i="8" s="1"/>
  <c r="E489" i="8"/>
  <c r="F489" i="8" s="1"/>
  <c r="E484" i="8"/>
  <c r="F484" i="8" s="1"/>
  <c r="E492" i="8"/>
  <c r="F492" i="8" s="1"/>
  <c r="E490" i="8"/>
  <c r="F490" i="8" s="1"/>
  <c r="E488" i="8"/>
  <c r="F488" i="8" s="1"/>
  <c r="E483" i="8"/>
  <c r="F483" i="8" s="1"/>
  <c r="E493" i="8"/>
  <c r="F493" i="8" s="1"/>
  <c r="E495" i="8"/>
  <c r="F495" i="8" s="1"/>
  <c r="E491" i="8"/>
  <c r="F491" i="8" s="1"/>
  <c r="E487" i="8"/>
  <c r="F487" i="8" s="1"/>
  <c r="E486" i="8"/>
  <c r="F486" i="8" s="1"/>
  <c r="E485" i="8"/>
  <c r="F485" i="8" s="1"/>
  <c r="E494" i="8"/>
  <c r="F494" i="8" s="1"/>
  <c r="E480" i="8"/>
  <c r="F480" i="8" s="1"/>
  <c r="E479" i="8"/>
  <c r="F479" i="8" s="1"/>
  <c r="D36" i="10" s="1"/>
  <c r="E465" i="8"/>
  <c r="F465" i="8" s="1"/>
  <c r="E464" i="8"/>
  <c r="F464" i="8" s="1"/>
  <c r="E477" i="8"/>
  <c r="F477" i="8" s="1"/>
  <c r="E473" i="8"/>
  <c r="F473" i="8" s="1"/>
  <c r="E472" i="8"/>
  <c r="F472" i="8" s="1"/>
  <c r="E471" i="8"/>
  <c r="F471" i="8" s="1"/>
  <c r="E470" i="8"/>
  <c r="F470" i="8" s="1"/>
  <c r="E467" i="8"/>
  <c r="F467" i="8" s="1"/>
  <c r="E463" i="8"/>
  <c r="F463" i="8" s="1"/>
  <c r="E478" i="8"/>
  <c r="F478" i="8" s="1"/>
  <c r="E466" i="8"/>
  <c r="F466" i="8" s="1"/>
  <c r="E475" i="8"/>
  <c r="F475" i="8" s="1"/>
  <c r="E468" i="8"/>
  <c r="F468" i="8" s="1"/>
  <c r="E474" i="8"/>
  <c r="F474" i="8" s="1"/>
  <c r="E469" i="8"/>
  <c r="F469" i="8" s="1"/>
  <c r="E476" i="8"/>
  <c r="F476" i="8" s="1"/>
  <c r="E462" i="8"/>
  <c r="F462" i="8" s="1"/>
  <c r="D35" i="10" s="1"/>
  <c r="E452" i="8"/>
  <c r="F452" i="8" s="1"/>
  <c r="E456" i="8"/>
  <c r="F456" i="8" s="1"/>
  <c r="E447" i="8"/>
  <c r="F447" i="8" s="1"/>
  <c r="E451" i="8"/>
  <c r="F451" i="8" s="1"/>
  <c r="E446" i="8"/>
  <c r="F446" i="8" s="1"/>
  <c r="E459" i="8"/>
  <c r="F459" i="8" s="1"/>
  <c r="E458" i="8"/>
  <c r="F458" i="8" s="1"/>
  <c r="E461" i="8"/>
  <c r="F461" i="8" s="1"/>
  <c r="E457" i="8"/>
  <c r="F457" i="8" s="1"/>
  <c r="E454" i="8"/>
  <c r="F454" i="8" s="1"/>
  <c r="E450" i="8"/>
  <c r="F450" i="8" s="1"/>
  <c r="E453" i="8"/>
  <c r="F453" i="8" s="1"/>
  <c r="E449" i="8"/>
  <c r="F449" i="8" s="1"/>
  <c r="E460" i="8"/>
  <c r="F460" i="8" s="1"/>
  <c r="E455" i="8"/>
  <c r="F455" i="8" s="1"/>
  <c r="E448" i="8"/>
  <c r="F448" i="8" s="1"/>
  <c r="E445" i="8"/>
  <c r="F445" i="8" s="1"/>
  <c r="D34" i="10" s="1"/>
  <c r="E434" i="8"/>
  <c r="F434" i="8" s="1"/>
  <c r="E442" i="8"/>
  <c r="F442" i="8" s="1"/>
  <c r="E436" i="8"/>
  <c r="F436" i="8" s="1"/>
  <c r="E433" i="8"/>
  <c r="F433" i="8" s="1"/>
  <c r="E437" i="8"/>
  <c r="F437" i="8" s="1"/>
  <c r="E443" i="8"/>
  <c r="F443" i="8" s="1"/>
  <c r="E439" i="8"/>
  <c r="F439" i="8" s="1"/>
  <c r="E441" i="8"/>
  <c r="F441" i="8" s="1"/>
  <c r="E440" i="8"/>
  <c r="F440" i="8" s="1"/>
  <c r="E438" i="8"/>
  <c r="F438" i="8" s="1"/>
  <c r="E444" i="8"/>
  <c r="F444" i="8" s="1"/>
  <c r="E435" i="8"/>
  <c r="F435" i="8" s="1"/>
  <c r="E432" i="8"/>
  <c r="F432" i="8" s="1"/>
  <c r="D33" i="10" s="1"/>
  <c r="E412" i="8"/>
  <c r="F412" i="8" s="1"/>
  <c r="E421" i="8"/>
  <c r="F421" i="8" s="1"/>
  <c r="E428" i="8"/>
  <c r="F428" i="8" s="1"/>
  <c r="E425" i="8"/>
  <c r="F425" i="8" s="1"/>
  <c r="E414" i="8"/>
  <c r="F414" i="8" s="1"/>
  <c r="E420" i="8"/>
  <c r="F420" i="8" s="1"/>
  <c r="E419" i="8"/>
  <c r="F419" i="8" s="1"/>
  <c r="E413" i="8"/>
  <c r="F413" i="8" s="1"/>
  <c r="E429" i="8"/>
  <c r="F429" i="8" s="1"/>
  <c r="E430" i="8"/>
  <c r="F430" i="8" s="1"/>
  <c r="E431" i="8"/>
  <c r="F431" i="8" s="1"/>
  <c r="E427" i="8"/>
  <c r="F427" i="8" s="1"/>
  <c r="E418" i="8"/>
  <c r="F418" i="8" s="1"/>
  <c r="E423" i="8"/>
  <c r="F423" i="8" s="1"/>
  <c r="E417" i="8"/>
  <c r="F417" i="8" s="1"/>
  <c r="E422" i="8"/>
  <c r="F422" i="8" s="1"/>
  <c r="E416" i="8"/>
  <c r="F416" i="8" s="1"/>
  <c r="E426" i="8"/>
  <c r="F426" i="8" s="1"/>
  <c r="E424" i="8"/>
  <c r="F424" i="8" s="1"/>
  <c r="E415" i="8"/>
  <c r="F415" i="8" s="1"/>
  <c r="E411" i="8"/>
  <c r="F411" i="8" s="1"/>
  <c r="E410" i="8"/>
  <c r="F410" i="8" s="1"/>
  <c r="D32" i="10" s="1"/>
  <c r="E401" i="8"/>
  <c r="F401" i="8" s="1"/>
  <c r="E404" i="8"/>
  <c r="F404" i="8" s="1"/>
  <c r="E395" i="8"/>
  <c r="F395" i="8" s="1"/>
  <c r="E391" i="8"/>
  <c r="F391" i="8" s="1"/>
  <c r="E400" i="8"/>
  <c r="F400" i="8" s="1"/>
  <c r="E394" i="8"/>
  <c r="F394" i="8" s="1"/>
  <c r="E397" i="8"/>
  <c r="F397" i="8" s="1"/>
  <c r="E392" i="8"/>
  <c r="F392" i="8" s="1"/>
  <c r="E407" i="8"/>
  <c r="F407" i="8" s="1"/>
  <c r="E409" i="8"/>
  <c r="F409" i="8" s="1"/>
  <c r="E406" i="8"/>
  <c r="F406" i="8" s="1"/>
  <c r="E399" i="8"/>
  <c r="F399" i="8" s="1"/>
  <c r="E403" i="8"/>
  <c r="F403" i="8" s="1"/>
  <c r="E398" i="8"/>
  <c r="F398" i="8" s="1"/>
  <c r="E402" i="8"/>
  <c r="F402" i="8" s="1"/>
  <c r="E396" i="8"/>
  <c r="F396" i="8" s="1"/>
  <c r="E408" i="8"/>
  <c r="F408" i="8" s="1"/>
  <c r="E405" i="8"/>
  <c r="F405" i="8" s="1"/>
  <c r="E393" i="8"/>
  <c r="F393" i="8" s="1"/>
  <c r="E390" i="8"/>
  <c r="F390" i="8" s="1"/>
  <c r="E389" i="8"/>
  <c r="F389" i="8" s="1"/>
  <c r="D31" i="10" s="1"/>
  <c r="E386" i="8"/>
  <c r="F386" i="8" s="1"/>
  <c r="E383" i="8"/>
  <c r="F383" i="8" s="1"/>
  <c r="E377" i="8"/>
  <c r="F377" i="8" s="1"/>
  <c r="E382" i="8"/>
  <c r="F382" i="8" s="1"/>
  <c r="E381" i="8"/>
  <c r="F381" i="8" s="1"/>
  <c r="E376" i="8"/>
  <c r="F376" i="8" s="1"/>
  <c r="E388" i="8"/>
  <c r="F388" i="8" s="1"/>
  <c r="E387" i="8"/>
  <c r="F387" i="8" s="1"/>
  <c r="E380" i="8"/>
  <c r="F380" i="8" s="1"/>
  <c r="E385" i="8"/>
  <c r="F385" i="8" s="1"/>
  <c r="E379" i="8"/>
  <c r="F379" i="8" s="1"/>
  <c r="E378" i="8"/>
  <c r="F378" i="8" s="1"/>
  <c r="E384" i="8"/>
  <c r="F384" i="8" s="1"/>
  <c r="E375" i="8"/>
  <c r="F375" i="8" s="1"/>
  <c r="D30" i="10" s="1"/>
  <c r="E359" i="8"/>
  <c r="F359" i="8" s="1"/>
  <c r="E372" i="8"/>
  <c r="F372" i="8" s="1"/>
  <c r="E364" i="8"/>
  <c r="F364" i="8" s="1"/>
  <c r="E368" i="8"/>
  <c r="F368" i="8" s="1"/>
  <c r="E362" i="8"/>
  <c r="F362" i="8" s="1"/>
  <c r="E361" i="8"/>
  <c r="F361" i="8" s="1"/>
  <c r="E373" i="8"/>
  <c r="F373" i="8" s="1"/>
  <c r="E363" i="8"/>
  <c r="F363" i="8" s="1"/>
  <c r="E367" i="8"/>
  <c r="F367" i="8" s="1"/>
  <c r="E370" i="8"/>
  <c r="F370" i="8" s="1"/>
  <c r="E366" i="8"/>
  <c r="F366" i="8" s="1"/>
  <c r="E369" i="8"/>
  <c r="F369" i="8" s="1"/>
  <c r="E371" i="8"/>
  <c r="F371" i="8" s="1"/>
  <c r="E365" i="8"/>
  <c r="F365" i="8" s="1"/>
  <c r="E374" i="8"/>
  <c r="F374" i="8" s="1"/>
  <c r="E360" i="8"/>
  <c r="F360" i="8" s="1"/>
  <c r="E358" i="8"/>
  <c r="F358" i="8" s="1"/>
  <c r="D29" i="10" s="1"/>
  <c r="E341" i="8"/>
  <c r="F341" i="8" s="1"/>
  <c r="E357" i="8"/>
  <c r="F357" i="8" s="1"/>
  <c r="E352" i="8"/>
  <c r="F352" i="8" s="1"/>
  <c r="E351" i="8"/>
  <c r="F351" i="8" s="1"/>
  <c r="E344" i="8"/>
  <c r="F344" i="8" s="1"/>
  <c r="E356" i="8"/>
  <c r="F356" i="8" s="1"/>
  <c r="E348" i="8"/>
  <c r="F348" i="8" s="1"/>
  <c r="E343" i="8"/>
  <c r="F343" i="8" s="1"/>
  <c r="E353" i="8"/>
  <c r="F353" i="8" s="1"/>
  <c r="E355" i="8"/>
  <c r="F355" i="8" s="1"/>
  <c r="E347" i="8"/>
  <c r="F347" i="8" s="1"/>
  <c r="E350" i="8"/>
  <c r="F350" i="8" s="1"/>
  <c r="E346" i="8"/>
  <c r="F346" i="8" s="1"/>
  <c r="E345" i="8"/>
  <c r="F345" i="8" s="1"/>
  <c r="E349" i="8"/>
  <c r="F349" i="8" s="1"/>
  <c r="E354" i="8"/>
  <c r="F354" i="8" s="1"/>
  <c r="E342" i="8"/>
  <c r="F342" i="8" s="1"/>
  <c r="E340" i="8"/>
  <c r="F340" i="8" s="1"/>
  <c r="D28" i="10" s="1"/>
  <c r="E324" i="8"/>
  <c r="F324" i="8" s="1"/>
  <c r="E334" i="8"/>
  <c r="F334" i="8" s="1"/>
  <c r="E337" i="8"/>
  <c r="F337" i="8" s="1"/>
  <c r="E329" i="8"/>
  <c r="F329" i="8" s="1"/>
  <c r="E333" i="8"/>
  <c r="F333" i="8" s="1"/>
  <c r="E328" i="8"/>
  <c r="F328" i="8" s="1"/>
  <c r="E339" i="8"/>
  <c r="F339" i="8" s="1"/>
  <c r="E326" i="8"/>
  <c r="F326" i="8" s="1"/>
  <c r="E332" i="8"/>
  <c r="F332" i="8" s="1"/>
  <c r="E331" i="8"/>
  <c r="F331" i="8" s="1"/>
  <c r="E336" i="8"/>
  <c r="F336" i="8" s="1"/>
  <c r="E330" i="8"/>
  <c r="F330" i="8" s="1"/>
  <c r="E335" i="8"/>
  <c r="F335" i="8" s="1"/>
  <c r="E338" i="8"/>
  <c r="F338" i="8" s="1"/>
  <c r="E327" i="8"/>
  <c r="F327" i="8" s="1"/>
  <c r="E325" i="8"/>
  <c r="F325" i="8" s="1"/>
  <c r="E323" i="8"/>
  <c r="F323" i="8" s="1"/>
  <c r="D27" i="10" s="1"/>
  <c r="E308" i="8"/>
  <c r="F308" i="8" s="1"/>
  <c r="E307" i="8"/>
  <c r="F307" i="8" s="1"/>
  <c r="E306" i="8"/>
  <c r="F306" i="8" s="1"/>
  <c r="E314" i="8"/>
  <c r="F314" i="8" s="1"/>
  <c r="E320" i="8"/>
  <c r="F320" i="8" s="1"/>
  <c r="E317" i="8"/>
  <c r="F317" i="8" s="1"/>
  <c r="E313" i="8"/>
  <c r="F313" i="8" s="1"/>
  <c r="E309" i="8"/>
  <c r="F309" i="8" s="1"/>
  <c r="E321" i="8"/>
  <c r="F321" i="8" s="1"/>
  <c r="E319" i="8"/>
  <c r="F319" i="8" s="1"/>
  <c r="E312" i="8"/>
  <c r="F312" i="8" s="1"/>
  <c r="E311" i="8"/>
  <c r="F311" i="8" s="1"/>
  <c r="E316" i="8"/>
  <c r="F316" i="8" s="1"/>
  <c r="E310" i="8"/>
  <c r="F310" i="8" s="1"/>
  <c r="E315" i="8"/>
  <c r="F315" i="8" s="1"/>
  <c r="E322" i="8"/>
  <c r="F322" i="8" s="1"/>
  <c r="E318" i="8"/>
  <c r="F318" i="8" s="1"/>
  <c r="E305" i="8"/>
  <c r="F305" i="8" s="1"/>
  <c r="E304" i="8"/>
  <c r="F304" i="8" s="1"/>
  <c r="D26" i="10" s="1"/>
  <c r="E295" i="8"/>
  <c r="F295" i="8" s="1"/>
  <c r="E294" i="8"/>
  <c r="F294" i="8" s="1"/>
  <c r="E293" i="8"/>
  <c r="F293" i="8" s="1"/>
  <c r="E298" i="8"/>
  <c r="F298" i="8" s="1"/>
  <c r="E301" i="8"/>
  <c r="F301" i="8" s="1"/>
  <c r="E296" i="8"/>
  <c r="F296" i="8" s="1"/>
  <c r="E303" i="8"/>
  <c r="F303" i="8" s="1"/>
  <c r="E292" i="8"/>
  <c r="F292" i="8" s="1"/>
  <c r="E302" i="8"/>
  <c r="F302" i="8" s="1"/>
  <c r="E300" i="8"/>
  <c r="F300" i="8" s="1"/>
  <c r="E299" i="8"/>
  <c r="F299" i="8" s="1"/>
  <c r="E297" i="8"/>
  <c r="F297" i="8" s="1"/>
  <c r="E291" i="8"/>
  <c r="F291" i="8" s="1"/>
  <c r="D25" i="10" s="1"/>
  <c r="E272" i="8"/>
  <c r="F272" i="8" s="1"/>
  <c r="E290" i="8"/>
  <c r="F290" i="8" s="1"/>
  <c r="E280" i="8"/>
  <c r="F280" i="8" s="1"/>
  <c r="E284" i="8"/>
  <c r="F284" i="8" s="1"/>
  <c r="E279" i="8"/>
  <c r="F279" i="8" s="1"/>
  <c r="E278" i="8"/>
  <c r="F278" i="8" s="1"/>
  <c r="E274" i="8"/>
  <c r="F274" i="8" s="1"/>
  <c r="E288" i="8"/>
  <c r="F288" i="8" s="1"/>
  <c r="E289" i="8"/>
  <c r="F289" i="8" s="1"/>
  <c r="E287" i="8"/>
  <c r="F287" i="8" s="1"/>
  <c r="E277" i="8"/>
  <c r="F277" i="8" s="1"/>
  <c r="E276" i="8"/>
  <c r="F276" i="8" s="1"/>
  <c r="E283" i="8"/>
  <c r="F283" i="8" s="1"/>
  <c r="E282" i="8"/>
  <c r="F282" i="8" s="1"/>
  <c r="E286" i="8"/>
  <c r="F286" i="8" s="1"/>
  <c r="E275" i="8"/>
  <c r="F275" i="8" s="1"/>
  <c r="E281" i="8"/>
  <c r="F281" i="8" s="1"/>
  <c r="E285" i="8"/>
  <c r="F285" i="8" s="1"/>
  <c r="E273" i="8"/>
  <c r="F273" i="8" s="1"/>
  <c r="E271" i="8"/>
  <c r="F271" i="8" s="1"/>
  <c r="E260" i="8"/>
  <c r="F260" i="8" s="1"/>
  <c r="E268" i="8"/>
  <c r="F268" i="8" s="1"/>
  <c r="E261" i="8"/>
  <c r="F261" i="8" s="1"/>
  <c r="E269" i="8"/>
  <c r="F269" i="8" s="1"/>
  <c r="E259" i="8"/>
  <c r="F259" i="8" s="1"/>
  <c r="E265" i="8"/>
  <c r="F265" i="8" s="1"/>
  <c r="E264" i="8"/>
  <c r="F264" i="8" s="1"/>
  <c r="E267" i="8"/>
  <c r="F267" i="8" s="1"/>
  <c r="E266" i="8"/>
  <c r="F266" i="8" s="1"/>
  <c r="E262" i="8"/>
  <c r="F262" i="8" s="1"/>
  <c r="E263" i="8"/>
  <c r="F263" i="8" s="1"/>
  <c r="E270" i="8"/>
  <c r="F270" i="8" s="1"/>
  <c r="E258" i="8"/>
  <c r="F258" i="8" s="1"/>
  <c r="D23" i="10" s="1"/>
  <c r="E247" i="8"/>
  <c r="F247" i="8" s="1"/>
  <c r="E253" i="8"/>
  <c r="F253" i="8" s="1"/>
  <c r="E254" i="8"/>
  <c r="F254" i="8" s="1"/>
  <c r="E252" i="8"/>
  <c r="F252" i="8" s="1"/>
  <c r="E256" i="8"/>
  <c r="F256" i="8" s="1"/>
  <c r="E246" i="8"/>
  <c r="F246" i="8" s="1"/>
  <c r="E251" i="8"/>
  <c r="F251" i="8" s="1"/>
  <c r="E255" i="8"/>
  <c r="F255" i="8" s="1"/>
  <c r="E250" i="8"/>
  <c r="F250" i="8" s="1"/>
  <c r="E249" i="8"/>
  <c r="F249" i="8" s="1"/>
  <c r="E248" i="8"/>
  <c r="F248" i="8" s="1"/>
  <c r="E257" i="8"/>
  <c r="F257" i="8" s="1"/>
  <c r="E245" i="8"/>
  <c r="F245" i="8" s="1"/>
  <c r="D22" i="10" s="1"/>
  <c r="E236" i="8"/>
  <c r="F236" i="8" s="1"/>
  <c r="E240" i="8"/>
  <c r="F240" i="8" s="1"/>
  <c r="E230" i="8"/>
  <c r="F230" i="8" s="1"/>
  <c r="E235" i="8"/>
  <c r="F235" i="8" s="1"/>
  <c r="E239" i="8"/>
  <c r="F239" i="8" s="1"/>
  <c r="E243" i="8"/>
  <c r="F243" i="8" s="1"/>
  <c r="E231" i="8"/>
  <c r="F231" i="8" s="1"/>
  <c r="E234" i="8"/>
  <c r="F234" i="8" s="1"/>
  <c r="E233" i="8"/>
  <c r="F233" i="8" s="1"/>
  <c r="E242" i="8"/>
  <c r="F242" i="8" s="1"/>
  <c r="E232" i="8"/>
  <c r="F232" i="8" s="1"/>
  <c r="E238" i="8"/>
  <c r="F238" i="8" s="1"/>
  <c r="E237" i="8"/>
  <c r="F237" i="8" s="1"/>
  <c r="E241" i="8"/>
  <c r="F241" i="8" s="1"/>
  <c r="E244" i="8"/>
  <c r="F244" i="8" s="1"/>
  <c r="E229" i="8"/>
  <c r="F229" i="8" s="1"/>
  <c r="E219" i="8"/>
  <c r="F219" i="8" s="1"/>
  <c r="E213" i="8"/>
  <c r="F213" i="8" s="1"/>
  <c r="E227" i="8"/>
  <c r="F227" i="8" s="1"/>
  <c r="E216" i="8"/>
  <c r="F216" i="8" s="1"/>
  <c r="E226" i="8"/>
  <c r="F226" i="8" s="1"/>
  <c r="E218" i="8"/>
  <c r="F218" i="8" s="1"/>
  <c r="E222" i="8"/>
  <c r="F222" i="8" s="1"/>
  <c r="E228" i="8"/>
  <c r="F228" i="8" s="1"/>
  <c r="E212" i="8"/>
  <c r="F212" i="8" s="1"/>
  <c r="E215" i="8"/>
  <c r="F215" i="8" s="1"/>
  <c r="E221" i="8"/>
  <c r="F221" i="8" s="1"/>
  <c r="E224" i="8"/>
  <c r="F224" i="8" s="1"/>
  <c r="E217" i="8"/>
  <c r="F217" i="8" s="1"/>
  <c r="E225" i="8"/>
  <c r="F225" i="8" s="1"/>
  <c r="E220" i="8"/>
  <c r="F220" i="8" s="1"/>
  <c r="E223" i="8"/>
  <c r="F223" i="8" s="1"/>
  <c r="E214" i="8"/>
  <c r="F214" i="8" s="1"/>
  <c r="E211" i="8"/>
  <c r="F211" i="8" s="1"/>
  <c r="E210" i="8"/>
  <c r="F210" i="8" s="1"/>
  <c r="D20" i="10" s="1"/>
  <c r="E205" i="8"/>
  <c r="F205" i="8" s="1"/>
  <c r="E200" i="8"/>
  <c r="F200" i="8" s="1"/>
  <c r="E209" i="8"/>
  <c r="F209" i="8" s="1"/>
  <c r="E204" i="8"/>
  <c r="F204" i="8" s="1"/>
  <c r="E208" i="8"/>
  <c r="F208" i="8" s="1"/>
  <c r="E207" i="8"/>
  <c r="F207" i="8" s="1"/>
  <c r="E199" i="8"/>
  <c r="F199" i="8" s="1"/>
  <c r="E206" i="8"/>
  <c r="F206" i="8" s="1"/>
  <c r="E203" i="8"/>
  <c r="F203" i="8" s="1"/>
  <c r="E202" i="8"/>
  <c r="F202" i="8" s="1"/>
  <c r="E201" i="8"/>
  <c r="F201" i="8" s="1"/>
  <c r="E198" i="8"/>
  <c r="F198" i="8" s="1"/>
  <c r="D19" i="10" s="1"/>
  <c r="E192" i="8"/>
  <c r="F192" i="8" s="1"/>
  <c r="E195" i="8"/>
  <c r="F195" i="8" s="1"/>
  <c r="E191" i="8"/>
  <c r="F191" i="8" s="1"/>
  <c r="E189" i="8"/>
  <c r="F189" i="8" s="1"/>
  <c r="E196" i="8"/>
  <c r="F196" i="8" s="1"/>
  <c r="E186" i="8"/>
  <c r="F186" i="8" s="1"/>
  <c r="E197" i="8"/>
  <c r="F197" i="8" s="1"/>
  <c r="E185" i="8"/>
  <c r="F185" i="8" s="1"/>
  <c r="E188" i="8"/>
  <c r="F188" i="8" s="1"/>
  <c r="E194" i="8"/>
  <c r="F194" i="8" s="1"/>
  <c r="E190" i="8"/>
  <c r="F190" i="8" s="1"/>
  <c r="E193" i="8"/>
  <c r="F193" i="8" s="1"/>
  <c r="E187" i="8"/>
  <c r="F187" i="8" s="1"/>
  <c r="E184" i="8"/>
  <c r="F184" i="8" s="1"/>
  <c r="D18" i="10" s="1"/>
  <c r="E181" i="8"/>
  <c r="F181" i="8" s="1"/>
  <c r="E179" i="8"/>
  <c r="F179" i="8" s="1"/>
  <c r="E173" i="8"/>
  <c r="F173" i="8" s="1"/>
  <c r="E183" i="8"/>
  <c r="F183" i="8" s="1"/>
  <c r="E178" i="8"/>
  <c r="F178" i="8" s="1"/>
  <c r="E176" i="8"/>
  <c r="F176" i="8" s="1"/>
  <c r="E182" i="8"/>
  <c r="F182" i="8" s="1"/>
  <c r="E177" i="8"/>
  <c r="F177" i="8" s="1"/>
  <c r="E180" i="8"/>
  <c r="F180" i="8" s="1"/>
  <c r="E175" i="8"/>
  <c r="F175" i="8" s="1"/>
  <c r="E174" i="8"/>
  <c r="F174" i="8" s="1"/>
  <c r="E172" i="8"/>
  <c r="F172" i="8" s="1"/>
  <c r="E156" i="8"/>
  <c r="F156" i="8" s="1"/>
  <c r="E159" i="8"/>
  <c r="F159" i="8" s="1"/>
  <c r="E167" i="8"/>
  <c r="F167" i="8" s="1"/>
  <c r="E163" i="8"/>
  <c r="F163" i="8" s="1"/>
  <c r="E157" i="8"/>
  <c r="F157" i="8" s="1"/>
  <c r="E170" i="8"/>
  <c r="F170" i="8" s="1"/>
  <c r="E171" i="8"/>
  <c r="F171" i="8" s="1"/>
  <c r="E155" i="8"/>
  <c r="F155" i="8" s="1"/>
  <c r="E169" i="8"/>
  <c r="F169" i="8" s="1"/>
  <c r="E168" i="8"/>
  <c r="F168" i="8" s="1"/>
  <c r="E162" i="8"/>
  <c r="F162" i="8" s="1"/>
  <c r="E165" i="8"/>
  <c r="F165" i="8" s="1"/>
  <c r="E161" i="8"/>
  <c r="F161" i="8" s="1"/>
  <c r="E164" i="8"/>
  <c r="F164" i="8" s="1"/>
  <c r="E160" i="8"/>
  <c r="F160" i="8" s="1"/>
  <c r="E158" i="8"/>
  <c r="F158" i="8" s="1"/>
  <c r="E166" i="8"/>
  <c r="F166" i="8" s="1"/>
  <c r="E154" i="8"/>
  <c r="F154" i="8" s="1"/>
  <c r="E153" i="8"/>
  <c r="F153" i="8" s="1"/>
  <c r="D16" i="10" s="1"/>
  <c r="E150" i="8"/>
  <c r="F150" i="8" s="1"/>
  <c r="E143" i="8"/>
  <c r="F143" i="8" s="1"/>
  <c r="E148" i="8"/>
  <c r="F148" i="8" s="1"/>
  <c r="E147" i="8"/>
  <c r="F147" i="8" s="1"/>
  <c r="E142" i="8"/>
  <c r="F142" i="8" s="1"/>
  <c r="E151" i="8"/>
  <c r="F151" i="8" s="1"/>
  <c r="E146" i="8"/>
  <c r="F146" i="8" s="1"/>
  <c r="E149" i="8"/>
  <c r="F149" i="8" s="1"/>
  <c r="E145" i="8"/>
  <c r="F145" i="8" s="1"/>
  <c r="E144" i="8"/>
  <c r="F144" i="8" s="1"/>
  <c r="E152" i="8"/>
  <c r="F152" i="8" s="1"/>
  <c r="E141" i="8"/>
  <c r="F141" i="8" s="1"/>
  <c r="D15" i="10" s="1"/>
  <c r="E140" i="8"/>
  <c r="F140" i="8" s="1"/>
  <c r="E138" i="8"/>
  <c r="F138" i="8" s="1"/>
  <c r="E130" i="8"/>
  <c r="F130" i="8" s="1"/>
  <c r="E132" i="8"/>
  <c r="F132" i="8" s="1"/>
  <c r="E137" i="8"/>
  <c r="F137" i="8" s="1"/>
  <c r="E131" i="8"/>
  <c r="F131" i="8" s="1"/>
  <c r="E139" i="8"/>
  <c r="F139" i="8" s="1"/>
  <c r="E128" i="8"/>
  <c r="F128" i="8" s="1"/>
  <c r="E136" i="8"/>
  <c r="F136" i="8" s="1"/>
  <c r="E135" i="8"/>
  <c r="F135" i="8" s="1"/>
  <c r="E134" i="8"/>
  <c r="F134" i="8" s="1"/>
  <c r="E133" i="8"/>
  <c r="F133" i="8" s="1"/>
  <c r="E129" i="8"/>
  <c r="F129" i="8" s="1"/>
  <c r="E127" i="8"/>
  <c r="F127" i="8" s="1"/>
  <c r="D14" i="10" s="1"/>
  <c r="E126" i="8"/>
  <c r="F126" i="8" s="1"/>
  <c r="E112" i="8"/>
  <c r="F112" i="8" s="1"/>
  <c r="E122" i="8"/>
  <c r="F122" i="8" s="1"/>
  <c r="E116" i="8"/>
  <c r="F116" i="8" s="1"/>
  <c r="E113" i="8"/>
  <c r="F113" i="8" s="1"/>
  <c r="E123" i="8"/>
  <c r="F123" i="8" s="1"/>
  <c r="E125" i="8"/>
  <c r="F125" i="8" s="1"/>
  <c r="E111" i="8"/>
  <c r="F111" i="8" s="1"/>
  <c r="E110" i="8"/>
  <c r="F110" i="8" s="1"/>
  <c r="E121" i="8"/>
  <c r="F121" i="8" s="1"/>
  <c r="E120" i="8"/>
  <c r="F120" i="8" s="1"/>
  <c r="E119" i="8"/>
  <c r="F119" i="8" s="1"/>
  <c r="E118" i="8"/>
  <c r="F118" i="8" s="1"/>
  <c r="E114" i="8"/>
  <c r="F114" i="8" s="1"/>
  <c r="E115" i="8"/>
  <c r="F115" i="8" s="1"/>
  <c r="E117" i="8"/>
  <c r="F117" i="8" s="1"/>
  <c r="E124" i="8"/>
  <c r="F124" i="8" s="1"/>
  <c r="E109" i="8"/>
  <c r="F109" i="8" s="1"/>
  <c r="D13" i="10" s="1"/>
  <c r="E100" i="8"/>
  <c r="F100" i="8" s="1"/>
  <c r="E105" i="8"/>
  <c r="F105" i="8" s="1"/>
  <c r="E107" i="8"/>
  <c r="F107" i="8" s="1"/>
  <c r="E102" i="8"/>
  <c r="F102" i="8" s="1"/>
  <c r="E101" i="8"/>
  <c r="F101" i="8" s="1"/>
  <c r="E108" i="8"/>
  <c r="F108" i="8" s="1"/>
  <c r="E104" i="8"/>
  <c r="F104" i="8" s="1"/>
  <c r="E106" i="8"/>
  <c r="F106" i="8" s="1"/>
  <c r="E103" i="8"/>
  <c r="F103" i="8" s="1"/>
  <c r="E99" i="8"/>
  <c r="F99" i="8" s="1"/>
  <c r="E98" i="8"/>
  <c r="F98" i="8" s="1"/>
  <c r="D12" i="10" s="1"/>
  <c r="E94" i="8"/>
  <c r="F94" i="8" s="1"/>
  <c r="E96" i="8"/>
  <c r="F96" i="8" s="1"/>
  <c r="E91" i="8"/>
  <c r="F91" i="8" s="1"/>
  <c r="E95" i="8"/>
  <c r="F95" i="8" s="1"/>
  <c r="E93" i="8"/>
  <c r="F93" i="8" s="1"/>
  <c r="E92" i="8"/>
  <c r="F92" i="8" s="1"/>
  <c r="E97" i="8"/>
  <c r="F97" i="8" s="1"/>
  <c r="E90" i="8"/>
  <c r="F90" i="8" s="1"/>
  <c r="D11" i="10" s="1"/>
  <c r="E82" i="8"/>
  <c r="F82" i="8" s="1"/>
  <c r="E87" i="8"/>
  <c r="F87" i="8" s="1"/>
  <c r="E84" i="8"/>
  <c r="F84" i="8" s="1"/>
  <c r="E81" i="8"/>
  <c r="F81" i="8" s="1"/>
  <c r="E76" i="8"/>
  <c r="F76" i="8" s="1"/>
  <c r="E88" i="8"/>
  <c r="F88" i="8" s="1"/>
  <c r="E86" i="8"/>
  <c r="F86" i="8" s="1"/>
  <c r="E80" i="8"/>
  <c r="F80" i="8" s="1"/>
  <c r="E83" i="8"/>
  <c r="F83" i="8" s="1"/>
  <c r="E79" i="8"/>
  <c r="F79" i="8" s="1"/>
  <c r="E78" i="8"/>
  <c r="F78" i="8" s="1"/>
  <c r="E77" i="8"/>
  <c r="F77" i="8" s="1"/>
  <c r="E85" i="8"/>
  <c r="F85" i="8" s="1"/>
  <c r="E89" i="8"/>
  <c r="F89" i="8" s="1"/>
  <c r="E75" i="8"/>
  <c r="F75" i="8" s="1"/>
  <c r="E74" i="8"/>
  <c r="F74" i="8" s="1"/>
  <c r="D10" i="10" s="1"/>
  <c r="E73" i="8"/>
  <c r="F73" i="8" s="1"/>
  <c r="E65" i="8"/>
  <c r="F65" i="8" s="1"/>
  <c r="E71" i="8"/>
  <c r="F71" i="8" s="1"/>
  <c r="E64" i="8"/>
  <c r="F64" i="8" s="1"/>
  <c r="E68" i="8"/>
  <c r="F68" i="8" s="1"/>
  <c r="E72" i="8"/>
  <c r="F72" i="8" s="1"/>
  <c r="E63" i="8"/>
  <c r="F63" i="8" s="1"/>
  <c r="E70" i="8"/>
  <c r="F70" i="8" s="1"/>
  <c r="E67" i="8"/>
  <c r="F67" i="8" s="1"/>
  <c r="E66" i="8"/>
  <c r="F66" i="8" s="1"/>
  <c r="E69" i="8"/>
  <c r="F69" i="8" s="1"/>
  <c r="E62" i="8"/>
  <c r="F62" i="8" s="1"/>
  <c r="D9" i="10" s="1"/>
  <c r="E57" i="8"/>
  <c r="F57" i="8" s="1"/>
  <c r="E60" i="8"/>
  <c r="F60" i="8" s="1"/>
  <c r="E54" i="8"/>
  <c r="F54" i="8" s="1"/>
  <c r="E61" i="8"/>
  <c r="F61" i="8" s="1"/>
  <c r="E56" i="8"/>
  <c r="F56" i="8" s="1"/>
  <c r="E59" i="8"/>
  <c r="F59" i="8" s="1"/>
  <c r="E55" i="8"/>
  <c r="F55" i="8" s="1"/>
  <c r="E58" i="8"/>
  <c r="F58" i="8" s="1"/>
  <c r="E53" i="8"/>
  <c r="F53" i="8" s="1"/>
  <c r="E47" i="8"/>
  <c r="F47" i="8" s="1"/>
  <c r="E49" i="8"/>
  <c r="F49" i="8" s="1"/>
  <c r="E43" i="8"/>
  <c r="F43" i="8" s="1"/>
  <c r="E42" i="8"/>
  <c r="F42" i="8" s="1"/>
  <c r="E50" i="8"/>
  <c r="F50" i="8" s="1"/>
  <c r="E52" i="8"/>
  <c r="F52" i="8" s="1"/>
  <c r="E45" i="8"/>
  <c r="F45" i="8" s="1"/>
  <c r="E46" i="8"/>
  <c r="F46" i="8" s="1"/>
  <c r="E48" i="8"/>
  <c r="F48" i="8" s="1"/>
  <c r="E44" i="8"/>
  <c r="F44" i="8" s="1"/>
  <c r="E51" i="8"/>
  <c r="F51" i="8" s="1"/>
  <c r="E41" i="8"/>
  <c r="F41" i="8" s="1"/>
  <c r="D7" i="10" s="1"/>
  <c r="E36" i="8"/>
  <c r="F36" i="8" s="1"/>
  <c r="E35" i="8"/>
  <c r="F35" i="8" s="1"/>
  <c r="E38" i="8"/>
  <c r="F38" i="8" s="1"/>
  <c r="E31" i="8"/>
  <c r="F31" i="8" s="1"/>
  <c r="E33" i="8"/>
  <c r="F33" i="8" s="1"/>
  <c r="E37" i="8"/>
  <c r="F37" i="8" s="1"/>
  <c r="E32" i="8"/>
  <c r="F32" i="8" s="1"/>
  <c r="E34" i="8"/>
  <c r="F34" i="8" s="1"/>
  <c r="E39" i="8"/>
  <c r="F39" i="8" s="1"/>
  <c r="E40" i="8"/>
  <c r="F40" i="8" s="1"/>
  <c r="E30" i="8"/>
  <c r="F30" i="8" s="1"/>
  <c r="D6" i="10" s="1"/>
  <c r="E25" i="8"/>
  <c r="F25" i="8" s="1"/>
  <c r="E17" i="8"/>
  <c r="F17" i="8" s="1"/>
  <c r="E6" i="8"/>
  <c r="F6" i="8" s="1"/>
  <c r="E24" i="8"/>
  <c r="F24" i="8" s="1"/>
  <c r="E12" i="8"/>
  <c r="F12" i="8" s="1"/>
  <c r="E21" i="8"/>
  <c r="F21" i="8" s="1"/>
  <c r="E29" i="8"/>
  <c r="F29" i="8" s="1"/>
  <c r="E16" i="8"/>
  <c r="F16" i="8" s="1"/>
  <c r="E15" i="8"/>
  <c r="F15" i="8" s="1"/>
  <c r="E20" i="8"/>
  <c r="F20" i="8" s="1"/>
  <c r="E7" i="8"/>
  <c r="F7" i="8" s="1"/>
  <c r="E26" i="8"/>
  <c r="F26" i="8" s="1"/>
  <c r="E5" i="8"/>
  <c r="F5" i="8" s="1"/>
  <c r="E10" i="8"/>
  <c r="F10" i="8" s="1"/>
  <c r="E4" i="8"/>
  <c r="F4" i="8" s="1"/>
  <c r="E9" i="8"/>
  <c r="F9" i="8" s="1"/>
  <c r="E23" i="8"/>
  <c r="F23" i="8" s="1"/>
  <c r="E8" i="8"/>
  <c r="F8" i="8" s="1"/>
  <c r="E14" i="8"/>
  <c r="F14" i="8" s="1"/>
  <c r="E19" i="8"/>
  <c r="F19" i="8" s="1"/>
  <c r="E13" i="8"/>
  <c r="F13" i="8" s="1"/>
  <c r="E27" i="8"/>
  <c r="F27" i="8" s="1"/>
  <c r="E18" i="8"/>
  <c r="F18" i="8" s="1"/>
  <c r="E22" i="8"/>
  <c r="F22" i="8" s="1"/>
  <c r="E28" i="8"/>
  <c r="F28" i="8" s="1"/>
  <c r="E3" i="8"/>
  <c r="F3" i="8" s="1"/>
  <c r="E2" i="8"/>
  <c r="F2" i="8" s="1"/>
  <c r="D5" i="10" s="1"/>
  <c r="D8" i="10" l="1"/>
  <c r="D17" i="10"/>
  <c r="D21" i="10"/>
  <c r="D24" i="10"/>
  <c r="H33" i="10"/>
  <c r="H36" i="10"/>
  <c r="H31" i="10"/>
  <c r="H32" i="10"/>
  <c r="H34" i="10"/>
  <c r="H35" i="10"/>
  <c r="H37" i="10" l="1"/>
  <c r="H39" i="10"/>
  <c r="I32" i="10"/>
  <c r="H40" i="10"/>
  <c r="H41" i="10"/>
  <c r="I41" i="10" l="1"/>
  <c r="I35" i="10"/>
  <c r="I34" i="10"/>
  <c r="I33" i="10"/>
  <c r="I31" i="10"/>
  <c r="I40" i="10"/>
  <c r="I36" i="10"/>
  <c r="I39" i="10"/>
</calcChain>
</file>

<file path=xl/sharedStrings.xml><?xml version="1.0" encoding="utf-8"?>
<sst xmlns="http://schemas.openxmlformats.org/spreadsheetml/2006/main" count="3186" uniqueCount="612">
  <si>
    <t>Entrega</t>
  </si>
  <si>
    <t>Cod</t>
  </si>
  <si>
    <t>Peso</t>
  </si>
  <si>
    <t>Anotación</t>
  </si>
  <si>
    <t>Valor</t>
  </si>
  <si>
    <t>Nota</t>
  </si>
  <si>
    <t>Orden</t>
  </si>
  <si>
    <t>B</t>
  </si>
  <si>
    <t>Nota inicial</t>
  </si>
  <si>
    <t>*</t>
  </si>
  <si>
    <t>Acceso público en métodos _get y _set (solo accedidos desde Associations)</t>
  </si>
  <si>
    <t>Contract.java: método calculateannualwage - No sigue JCC</t>
  </si>
  <si>
    <t>Falla cálculo test de dominio ContractTest</t>
  </si>
  <si>
    <t>C2</t>
  </si>
  <si>
    <t>Payroll.java: Nombres métodos no JCC</t>
  </si>
  <si>
    <t>C3</t>
  </si>
  <si>
    <t>Long lines en Contract y ContractService</t>
  </si>
  <si>
    <t>C7</t>
  </si>
  <si>
    <t>Contract.java Método terminate no calcula finiquito. Se calcula on the fly con el método getSettelement</t>
  </si>
  <si>
    <t xml:space="preserve">Contract.java: Implementa un método getter (getSettlement) que calcula el finiquito cada vez que le llaman. </t>
  </si>
  <si>
    <t>Contract.java: método calculateannualwage - Rama if vacía.</t>
  </si>
  <si>
    <t>Payroll.java: Métodos públicos calculateproductivity, calculateincometax, calculatetrinennium (necesarios para el assembler)</t>
  </si>
  <si>
    <t>N7</t>
  </si>
  <si>
    <t>Payroll.java: Rellena datos nómina en el assembler</t>
  </si>
  <si>
    <t>M1</t>
  </si>
  <si>
    <t>Contract.java → constructor no comprueba si existe contrato en vigor</t>
  </si>
  <si>
    <t>M17</t>
  </si>
  <si>
    <t>Contract.java → setters público no validan args</t>
  </si>
  <si>
    <t>Mechanic.java → setters público no validan args</t>
  </si>
  <si>
    <t>No hay validación de argumentos en constructores de clases de modelo</t>
  </si>
  <si>
    <t>Payroll.java: Setter público no valida arg</t>
  </si>
  <si>
    <t>M19</t>
  </si>
  <si>
    <t>Constructores por defecto en las clases del modelo son públicos: Substitution, Voucher, Workorder, ...</t>
  </si>
  <si>
    <t>M2</t>
  </si>
  <si>
    <t>Contract.java → Método terminate no hace link</t>
  </si>
  <si>
    <t>M5</t>
  </si>
  <si>
    <t>Mechanic tiene dos constructores no encadenados</t>
  </si>
  <si>
    <t>Payroll.java: Constructores no encadenados</t>
  </si>
  <si>
    <t>M6</t>
  </si>
  <si>
    <t>Clases del modelo tienen setters para Set que son extremos de asociación</t>
  </si>
  <si>
    <t>MP1</t>
  </si>
  <si>
    <t>Contract.java: Anotación Table con UniqueConstraint incorrecta</t>
  </si>
  <si>
    <t>Payroll.java: No tiene UniqueConstraints</t>
  </si>
  <si>
    <t>MP2</t>
  </si>
  <si>
    <t>Persistence.xml configurado para GreenField</t>
  </si>
  <si>
    <t>N1a</t>
  </si>
  <si>
    <t>Falta FindNotInvoicedWorkOrders</t>
  </si>
  <si>
    <t>Contract.java -&gt; El rellenado de los campos de contract se hace en el ContractAssembler</t>
  </si>
  <si>
    <t>P1</t>
  </si>
  <si>
    <t>Checklist cubierta sin mirar→ por ejemplo, no marca //TODO pero hay bastantes Podría ser error C6 también.</t>
  </si>
  <si>
    <t>P4</t>
  </si>
  <si>
    <t>No pasan test de aceptación</t>
  </si>
  <si>
    <t>Fallos decimales</t>
  </si>
  <si>
    <t>Constructores por defecto en las clases del modelo son públicos:  Charge, CreditCard, Intervention, Mechanic, SparePart, etc</t>
  </si>
  <si>
    <t>Mechanic tiene constructores no encadenados</t>
  </si>
  <si>
    <t>M9</t>
  </si>
  <si>
    <t>Contract.java → equals se calcula sobre el mecánico, la fecha de inicio Y EL MECÁNICO DESPEDIDO</t>
  </si>
  <si>
    <t>N2</t>
  </si>
  <si>
    <t>Comando con lógica que debería estar en clase del modelo (GeneratePayrolls) o lógica enrevesada</t>
  </si>
  <si>
    <t>Modificó acceptance test find contracts by mechanic id por diferencias id/dni</t>
  </si>
  <si>
    <t xml:space="preserve">Payroll.java: constructores con demasiado código que debería estructurarse usando otros métodos. </t>
  </si>
  <si>
    <t>Fallan 6 escenarios de contratos</t>
  </si>
  <si>
    <t>Payroll.java: no valida input args</t>
  </si>
  <si>
    <t>Contract.java → Método terminate hace link + unlink (no puede ser porque es clave primaria)</t>
  </si>
  <si>
    <t>Fallos en los test de dominio En el constructor de Contract cuando el mes es diciembre mete un 13 en el mes de la fecha del contrato</t>
  </si>
  <si>
    <t>C5a</t>
  </si>
  <si>
    <t>No respeta estilo Fluent-Interface en repositorios</t>
  </si>
  <si>
    <t>Constructores por defecto en las clases del modelo son públicos:  Cash, Charge, Contract, ContractType, ...</t>
  </si>
  <si>
    <t>Payroll.java: Valida args métodos privados</t>
  </si>
  <si>
    <t>Contract.java → constructor setea el campo firedMechanic y el campo mechanic al mismo mecánico</t>
  </si>
  <si>
    <t>Mechanic.java → getContractInForce comprueba, en el campo contract, hay un contrato y que está en estado terminado (imposible si la app está bien implementada)</t>
  </si>
  <si>
    <t>Constructores por defecto en las clases del modelo son públicos:  Intervention, Invoice, Vehicle, SparePart, ...</t>
  </si>
  <si>
    <t>Contract.java → Método terminate no hace link. Sólo calcula finiquito y cambia estado.</t>
  </si>
  <si>
    <t>Payroll.java: Constructores mal encadenados</t>
  </si>
  <si>
    <t>R6</t>
  </si>
  <si>
    <t>Usa queries en vez de navegar el grafo (DeleteMechanic, DeleteContractType)</t>
  </si>
  <si>
    <t>Long lines en 5 clases: ContractService.java, ProfessionalGroup.java, ContractType.java, ProfessionalGroupServiceImpl.java, FindAllProfessionalGroups.java</t>
  </si>
  <si>
    <t>Contract.java → los constructores calculan el finiquito, excepto uno</t>
  </si>
  <si>
    <t>Contract.java → método terminate no calcula finiquito</t>
  </si>
  <si>
    <t xml:space="preserve">Contract.java → método terminate no hace link </t>
  </si>
  <si>
    <t>Contract.java no tiene restricciones de unicidad mecánico – fecha inicio. Tiene unique true startDate</t>
  </si>
  <si>
    <t>Contract.java → Método terminate hace link + unlink (clave primaria)</t>
  </si>
  <si>
    <t>Contract.java → unique constraint mechanic_id, startdate y firedMechanic_id</t>
  </si>
  <si>
    <t>A10</t>
  </si>
  <si>
    <t>Ampliación hibernate</t>
  </si>
  <si>
    <t>Usar otro mapeador NO LO USA</t>
  </si>
  <si>
    <t>Long lines en ContractService</t>
  </si>
  <si>
    <t>Mechanic.java → mal maquetado y líneas largas</t>
  </si>
  <si>
    <t>Fallos en los test de dominio En la clase Associations el Group.unlink, Hire.unlink, Type.unlink hay una discrepancia en los argumentos.</t>
  </si>
  <si>
    <t>Fallos decimales “en un test que se crean varias workorders”</t>
  </si>
  <si>
    <t>Fallos decimales test dominio</t>
  </si>
  <si>
    <t>Sin métodos _get _set de paquete para establecer asociaciones</t>
  </si>
  <si>
    <t>M12a</t>
  </si>
  <si>
    <t>Contract y ContractType sin constructor que reciba la identidad</t>
  </si>
  <si>
    <t>Payroll.java: constructor no valida args</t>
  </si>
  <si>
    <t>Constructores por defecto en las clases del modelo son públicos:  los de la extensión</t>
  </si>
  <si>
    <t>M1a</t>
  </si>
  <si>
    <t>Contract.java → no tiene constructores públicos</t>
  </si>
  <si>
    <t>Contract.java → no tiene método terminate</t>
  </si>
  <si>
    <t>Contract.java → no tiene métodos para calcular finiquito</t>
  </si>
  <si>
    <t>Contract.java → sin restricciones de unicidad. Usa JoinColumn</t>
  </si>
  <si>
    <t>P3</t>
  </si>
  <si>
    <t>Fallos en los test de dominio No compilan</t>
  </si>
  <si>
    <t>Usa queries en vez de navegar el grafo (DeleteMechanic, FinfMechanicInProfessionalGroup, FindMechanicsWithContractInForceInContractType, GetAllPayrollsForMechani, etc. )</t>
  </si>
  <si>
    <t>A9</t>
  </si>
  <si>
    <t>Ampliación orm externalización anotaciones</t>
  </si>
  <si>
    <t>Pasar todas las anotaciones @ Jpa al orm.xml Se le olvidó pasar Cash</t>
  </si>
  <si>
    <t>Contract.java → Método getSettlemente que calcula el finiquito on the fly para los tests. Ya está calculado al llamar a terminate. El get sólo debería retornar el valor. No calcularlo</t>
  </si>
  <si>
    <t>Contract.java →Método terminate no lanza excepción illegalState</t>
  </si>
  <si>
    <t>Usa queries en vez de navegar el grafo (DeleteMechanic)</t>
  </si>
  <si>
    <t>Contract.java →Constructores no bien encadenados</t>
  </si>
  <si>
    <t>Problemas versión update grupo profesional</t>
  </si>
  <si>
    <t>C6</t>
  </si>
  <si>
    <t>Código comentado → Contract.java</t>
  </si>
  <si>
    <t>Payroll.java: método generatePayroll con demasiado código que debería estructurarse usando otros métodos (lo hace todo)</t>
  </si>
  <si>
    <t>Contract.java →Contract.java →Método terminate no lanza excepción illegalState</t>
  </si>
  <si>
    <t>Contract.java → método terminate hace link + unlink (clave primaria)</t>
  </si>
  <si>
    <t>Contract.java →Associatons.Hire.link incluye contrato, mecánico, tipo y grupo</t>
  </si>
  <si>
    <t>M3</t>
  </si>
  <si>
    <t>Clases del modelo de dominio con System.out.println()</t>
  </si>
  <si>
    <t>Contract.java →Restricciones unicidad incluye mechanic_id, firecMechanic_id, startDate y contractType_id</t>
  </si>
  <si>
    <t xml:space="preserve">Fallos en los test de dominio Varios asserts: HireTests, FireTests, FireMapping </t>
  </si>
  <si>
    <t>Long lines en 2 clases ContractService y MechanicCrudServiceImpl</t>
  </si>
  <si>
    <t>C7b</t>
  </si>
  <si>
    <t xml:space="preserve">Campos no privados CommandExecutor en PayrollServiceImpl.java, ProfessionalGroupServiceImpl.java </t>
  </si>
  <si>
    <t>Contract.java →Constructor no considera la posibilidad de que endDate sea null → NPE</t>
  </si>
  <si>
    <t>Contract.java →Anotación Table sin restricciones de unicidad</t>
  </si>
  <si>
    <t>Fallos test delete id/dni</t>
  </si>
  <si>
    <t xml:space="preserve">Every annotation @ JPA to orm.xml </t>
  </si>
  <si>
    <t>Constructores por defecto en las clases del modelo son públicos:  Cash, Charge, Client, Vehicle, ….</t>
  </si>
  <si>
    <t xml:space="preserve">Fallos en los test de dominio </t>
  </si>
  <si>
    <t>C12</t>
  </si>
  <si>
    <t>Payroll.java: Métodos públicos para calcular las distintas partes de la nómina, de uso privado (getTrienniumPayment, getProductivityBonus)</t>
  </si>
  <si>
    <t>Contract.java →Restricciones unicidad incluye mechanic_id, firecMechanic_id, startDate, professional_group y contractType_id</t>
  </si>
  <si>
    <t>Falta CreateInvoiceFor</t>
  </si>
  <si>
    <t>Payroll.java: El calcular las distintas partes de la nómina, se hace en el PayrollAssembler</t>
  </si>
  <si>
    <t>Problemas versión en los command. Comenta las líneas</t>
  </si>
  <si>
    <t>Every annotation @ JPA to orm.xml Pasa las anotaciones pero luego no las quita del código</t>
  </si>
  <si>
    <t>Payroll.java: Métodos públicos para calcular las distintas partes de la nómina de uso privado</t>
  </si>
  <si>
    <t>Contract.java → método CheckExisting… no JCC</t>
  </si>
  <si>
    <t>Saca ContractState a otro paquete que no sigue criterios de nombrado</t>
  </si>
  <si>
    <t>Contract.java → algunos setters público no validan args</t>
  </si>
  <si>
    <t>Contract.java → método terminate no lanza IllegalStateException</t>
  </si>
  <si>
    <t>Contract.java → constructores mal encadenados</t>
  </si>
  <si>
    <t>M16</t>
  </si>
  <si>
    <t>Fallan 3 escenarios de find mechanic in contract type</t>
  </si>
  <si>
    <t>Contract.java → Terminate no lanza IllegalStateException</t>
  </si>
  <si>
    <t>Contract.java → Hace unlink (clave primaria) y no hace link (terminado)</t>
  </si>
  <si>
    <t>Mechanic.java → constructores mal encadenados</t>
  </si>
  <si>
    <t>Contract.java → restricciones de unicidad incluyen mechanic, firedMechanic y startdate</t>
  </si>
  <si>
    <t>Contract.java → no lanza IllegalStateException</t>
  </si>
  <si>
    <t>Contract.java → setters públicos no validan argumentos</t>
  </si>
  <si>
    <t xml:space="preserve">Contract.java → restricciones de unicidad incluyen mechanic, firedMechanic y startdate </t>
  </si>
  <si>
    <t xml:space="preserve">Problemas id vs dni en find contracts by mechanic id </t>
  </si>
  <si>
    <t>Contract.java → Algunos setter públicos no validan args</t>
  </si>
  <si>
    <t>Contract.java → método terminate hace unlink (clave primaria)</t>
  </si>
  <si>
    <t>C11</t>
  </si>
  <si>
    <t>Catch Exception en JDBCTransaction en uo.ri.cws.application.service.util.JdbcTransaction que no debería estar aquí</t>
  </si>
  <si>
    <t>Long lines en clases de implementación de tests: 20_FindProfessionalGroupByNameSqlUnitOfWork.java</t>
  </si>
  <si>
    <t>Contract.java → setters públicos no validan args</t>
  </si>
  <si>
    <t>Constructores por defecto en las clases del modelo son públicos:  casi todos</t>
  </si>
  <si>
    <t>Contract.java → método equals compara todos los campos</t>
  </si>
  <si>
    <t>Contract.java → UniqueConstrainst incluye startDate, mechanic_id y firedMechanic_id</t>
  </si>
  <si>
    <t>R11</t>
  </si>
  <si>
    <t>Query con enumerados incorrecta where c.state like 'IN_FORCE'</t>
  </si>
  <si>
    <t>Posible optimización clase GeneratePayroll (no lo hace para no cambiar interfaz repositorio)</t>
  </si>
  <si>
    <t>Problemas versión en los command. Comenta las líneas en UpdateContractType</t>
  </si>
  <si>
    <t>Warning facet</t>
  </si>
  <si>
    <t>Payroll.java: Método calcularProductivityBonus lanza  IllegalStateException("Se esta intentando crear una factura para un mecánico inexistente");</t>
  </si>
  <si>
    <t>Contract.java → Terminate hace unlink (clave primaria)</t>
  </si>
  <si>
    <t>Contract.java → unique constraints incluye campos distintos de mechanic_id y startdate</t>
  </si>
  <si>
    <t>Catch Exception en clase temporal Executor en uo.ri.cws.application.service.ejecutador. Esta clase ya no debería estar.</t>
  </si>
  <si>
    <t>Problema decimales</t>
  </si>
  <si>
    <t>Problemas decimales</t>
  </si>
  <si>
    <t xml:space="preserve">Long lines en 5 clases: Contract.java, MechanicCrudServiceImpl.java, WorkOrder.java, ContractService.java, PayrollAssembler.java </t>
  </si>
  <si>
    <t>Constructores por defecto en las clases del modelo son públicos:  Cash, Charge, Contract, ContractType, etc</t>
  </si>
  <si>
    <t>Contract.java →Anotación table sin unique constraints</t>
  </si>
  <si>
    <t>Clase uo.ri.cws.ui.util.BaseMenu en el cws_services</t>
  </si>
  <si>
    <t xml:space="preserve">Constructores por defecto en las clases del modelo son públicos:  casi todos </t>
  </si>
  <si>
    <t>Ampliación mapeador Hibernate</t>
  </si>
  <si>
    <t>Long lines en ContractService e Intervention</t>
  </si>
  <si>
    <t>Código comentado → Payroll.java</t>
  </si>
  <si>
    <t>Contract.java → Constructores mal encadenados o no encadenados</t>
  </si>
  <si>
    <t>Checklist no marca ampliación</t>
  </si>
  <si>
    <t>Ampliación mecánicos ampliado</t>
  </si>
  <si>
    <t>Long lines en 4 clases: Contract.java, MechanicCrudServiceImpl.java, ContractService.java, ProfessionalGroupServiceImpl.java</t>
  </si>
  <si>
    <t>Mechanic.java → líneas demasiado largas</t>
  </si>
  <si>
    <t>Contract.java →Método calculateSettlement con mucho código que debería estructurarse usando otros métodos</t>
  </si>
  <si>
    <t>Payroll.java: constructores con demasiado código que debería estructurarse usando otros métodos (lo hace todo)</t>
  </si>
  <si>
    <t>Payroll.java: Constructor no valida input args</t>
  </si>
  <si>
    <t>Constructores por defecto en las clases del modelo son públicos:  7/20</t>
  </si>
  <si>
    <t>Contract.java → Terminate no hace link (terminado)</t>
  </si>
  <si>
    <t>Modifica test para evitar Problemas decimales</t>
  </si>
  <si>
    <t>Checklist muy sincera (marca lógica mal implementada :) pero no marca los //TODO</t>
  </si>
  <si>
    <t>C13</t>
  </si>
  <si>
    <t>Mechanic.java → métodos públicos getTerminatedContract y _getTerminatedContract iguales</t>
  </si>
  <si>
    <t>Mechanic.java → método getTerminatedContracts hace un for para copiar los contratos y compara estado a terminado, en lugar de copiar directamente el campo terminatedContracts</t>
  </si>
  <si>
    <t>N3</t>
  </si>
  <si>
    <t>Comandos con System.out.println()</t>
  </si>
  <si>
    <t>Long lines en 4 clases: Contract.java, DtoAssembler.java, ContractService.java, ProfessionalGroupServiceImpl.java</t>
  </si>
  <si>
    <t>Contract.java →No hay UniqueConstraints</t>
  </si>
  <si>
    <t xml:space="preserve">Falta Checklist </t>
  </si>
  <si>
    <t>Falla cálculo test de dominio PayrollTest</t>
  </si>
  <si>
    <t xml:space="preserve">Modificaciones import </t>
  </si>
  <si>
    <t xml:space="preserve">Pasar todas las anotaciones @ Jpa al orm.xml </t>
  </si>
  <si>
    <t>Checklist cubierta con ampliación, pero sin mirar los posibles errores por ejemplo, no marca //TODO pero hay bastantes. Podría ser error C6 también.</t>
  </si>
  <si>
    <t>Falta el método forProfessionalGroup en la factory</t>
  </si>
  <si>
    <t xml:space="preserve">Problemas decimales </t>
  </si>
  <si>
    <t>Problemas mechanic id - dni</t>
  </si>
  <si>
    <t>C10</t>
  </si>
  <si>
    <t>Contract.java →printStackTrace en terminate, catch (ParseException)</t>
  </si>
  <si>
    <t>Contract.java →método terminate con demasiado código que debería estructurarse utilizando otros métodos</t>
  </si>
  <si>
    <t>Payroll.java: constructor público no valida arg</t>
  </si>
  <si>
    <t>Payroll.java: No calcula datos nómina (no hay métodos para calcularlos)</t>
  </si>
  <si>
    <t>Contract.java →Constructor no hace link con grupo ni tipo</t>
  </si>
  <si>
    <t>M21</t>
  </si>
  <si>
    <t>Contract.java →Método terminate usa set, no Associations, para poner contrato del mecánico a null</t>
  </si>
  <si>
    <t>Payroll.java: UniqueConstraints no incluye date</t>
  </si>
  <si>
    <t>Añade SettleInvoice</t>
  </si>
  <si>
    <t>Long lines en 2 clases:  ContractService y ProfessionalGroupServiceImpl</t>
  </si>
  <si>
    <t>Payroll.java: Método calcular productividad con demasiado código que debería estructurarse utilizando otros métodos</t>
  </si>
  <si>
    <t>Contract.java →Equals compara todos los campos</t>
  </si>
  <si>
    <t>Payroll.java: equals compara todos los campos</t>
  </si>
  <si>
    <t>Fallos en los test de dominio En la clase Associations el Fire.link,  Fire.unlink y Run.unlink hay una discrepancia en los argumentos.</t>
  </si>
  <si>
    <t>Amount with/without vat</t>
  </si>
  <si>
    <t xml:space="preserve">Warning </t>
  </si>
  <si>
    <t>Contract.java → Método público calcularSettlement</t>
  </si>
  <si>
    <t>Mechanic.java → Líneas demasiado largas</t>
  </si>
  <si>
    <t>Campos no privados CommandExecutor en ContractServiceImpl.java, ContractTypeServiceImpl.java</t>
  </si>
  <si>
    <t>Falla cálculo test de dominio InvoiceTests</t>
  </si>
  <si>
    <t>Código comentado: Contract.java, Mechanic.java</t>
  </si>
  <si>
    <t>Mucho código comentado</t>
  </si>
  <si>
    <t>Ampliación anotaciones a orm.xml</t>
  </si>
  <si>
    <t>paquete ui en proyecto application</t>
  </si>
  <si>
    <t>Long lines en 5 clases: Client.java, ListPayrollsByProfessionalGoup.java, Contract.java, MechanicCrudServiceImpl.java, ContractService.java</t>
  </si>
  <si>
    <t>Contract.java → Método terminate con demasiado código que debería estructurarse utilizando otros métodos</t>
  </si>
  <si>
    <t>Campos no privados CommandExecutor en ContractTypeServiceImpl.java, InvoicingServiceImpl.java, PayrollServiceImpl.java</t>
  </si>
  <si>
    <t>C9</t>
  </si>
  <si>
    <t>Catch IllegalArgumentException en clase Action (todas las action de payroll y contracttype)</t>
  </si>
  <si>
    <t>Fallan los escenarios de DeletePayrollsThisMonth</t>
  </si>
  <si>
    <t>Checklist cubierta sin mirar→ por ejemplo, no marca //TODO pero hay bastantes, no marca ampliaciónPodría ser error C6 también.</t>
  </si>
  <si>
    <t>Ampliaciones ¿¿¿ Mecánicos????? No estaba como ampliación</t>
  </si>
  <si>
    <t>Añade tests eliminar por id/dni</t>
  </si>
  <si>
    <t>Cambia algunos test para evitar los problemas decimales</t>
  </si>
  <si>
    <t>Implementa todos los métodos de la interfaz de servicio Invoice ¿¿ Estaban como ampliación???</t>
  </si>
  <si>
    <t>Long lines en 11 clases: AddContract.java, DeleteContract.java, SettleInvoice.java. Client.java, InvoicingServiceImpl.java, Substitution.java, Contract.java, MechanicServiceImpl.java, UpdateContract.java, ContractService.java, Payroll.java</t>
  </si>
  <si>
    <t>Contract.java → Método público getEndOfMonth sin relación con la clase</t>
  </si>
  <si>
    <t xml:space="preserve">Checklist cubierta. Marca “demasiadas consultas” y //TODO.  </t>
  </si>
  <si>
    <t>Constructores por defecto en las clases del modelo son públicos:   casi todos</t>
  </si>
  <si>
    <t>Problema intercambio líneas en teset AddSteps en ProfessionalGroups, línea 105</t>
  </si>
  <si>
    <t>A1</t>
  </si>
  <si>
    <t>Ampliación more tests (en package uo.ri.extension)</t>
  </si>
  <si>
    <t xml:space="preserve">More test (worthy, 10 at least) </t>
  </si>
  <si>
    <t>Ampliación anotaciones → orm.xml</t>
  </si>
  <si>
    <t>Checklist cubierta con ampliación, pero sin mirar los posibles errores por ejemplo, no marca //TODO pero hay bastantes Podría ser error C6 también.</t>
  </si>
  <si>
    <t>Método usaSoloEspacios() absurdo y repetido muchas veces, ArgumentCheks.isBlank() hace eso y más</t>
  </si>
  <si>
    <t>No usa DtoAssembler y repite código</t>
  </si>
  <si>
    <t>Long lines en 6 clases</t>
  </si>
  <si>
    <t>Mechanic.java → método público noContieneSoloEspacios para chequear que un String no contiene sólo blancos!!</t>
  </si>
  <si>
    <t>Usa queries en vez de navegar el grafo (ListAllPayrollsForProfessionalGroup)</t>
  </si>
  <si>
    <t>Fallan 2 escenarios al calcular el settlement</t>
  </si>
  <si>
    <t>Mechanic.java → constructores no encadenados</t>
  </si>
  <si>
    <t>Problema interfaz servicio Invoice (se subió una del año catapún)</t>
  </si>
  <si>
    <t xml:space="preserve">Ampliación Añadir más tests (significativos y al menos 10). Se encuentran en el paquete de ampliación (amp) en el paquete de extensión (ext) de los tests, se han realizado un total de 12 tests. </t>
  </si>
  <si>
    <t>Añadir más tests (significativos y al menos 10) NO ENCUENTRO LOS TESTS</t>
  </si>
  <si>
    <t>Ampliación Usar otro mapeador (Hibernate)</t>
  </si>
  <si>
    <t xml:space="preserve">Usar otro mapeador </t>
  </si>
  <si>
    <t>Ampliación Pasar todas las anotaciones @ Jpa al orm.xml</t>
  </si>
  <si>
    <t>Contract.java → Método público calculateSettlement</t>
  </si>
  <si>
    <t>Long lines en 18 clases</t>
  </si>
  <si>
    <t>Checklist cubierta con las ampliaciones pero no marca //TODO aunque hay muchos Podría ser error C6 también.</t>
  </si>
  <si>
    <t>No compila</t>
  </si>
  <si>
    <t>Payroll.java: Métodos públicos de uso privado (computeProductivityBonus, computeTrienniumPayment, computeNIC, computeIncomeTax, ).</t>
  </si>
  <si>
    <t>C14</t>
  </si>
  <si>
    <t>Contract.java → Método getA</t>
  </si>
  <si>
    <t>Long lines en 2 clases</t>
  </si>
  <si>
    <t>Checklist cubierta. Marca líneas de código demasiado largas, bugs, sangrado, incompleta y No marca //TODO</t>
  </si>
  <si>
    <t>Contract.java → Métodos repetidos getWage, getAnnualWabe</t>
  </si>
  <si>
    <t>Mechanic.java → constructor no chequea argumentos</t>
  </si>
  <si>
    <t>Payroll.java: Los datos de la nómina se rellenan en el Assembler</t>
  </si>
  <si>
    <t>Usa queries en vez de navegar el grafo (GetAllPayrollsForProfessionalGroup, GetAllPayrollsForMechanic)</t>
  </si>
  <si>
    <t>Payroll.java: Métodos públicos estáticos de uso privado (calculateMonthlyWage, calculateBonus, calculateProductivityBonus,…)</t>
  </si>
  <si>
    <t>Fallan los escenarios de DeletePayrolls</t>
  </si>
  <si>
    <t>Cambia test aceptación por problema control versiones</t>
  </si>
  <si>
    <t>Modifica línea InvoiceSteps</t>
  </si>
  <si>
    <t>Problemas decimales (modifica tests)</t>
  </si>
  <si>
    <t>Payroll.java: Métodos públicos de uso privado (getBonus, getNIC, …)</t>
  </si>
  <si>
    <t>Payroll.java: no utiliza los métodos de cálculo en el propio constructor, nunca se llegan a rellenar los datos de la nómina</t>
  </si>
  <si>
    <t>Long lines en 4 clases</t>
  </si>
  <si>
    <t>Long lines en 7 clases</t>
  </si>
  <si>
    <t>Payroll.java: Método computeProductivityBonus contiene código repetido</t>
  </si>
  <si>
    <t>Contract.java → al crear un contrato, no se comprueba que haya otro en activo.</t>
  </si>
  <si>
    <t>Contract.java → no hay método terminate</t>
  </si>
  <si>
    <t>Mechanic.java → Getter getTerminatedContracts no implementado</t>
  </si>
  <si>
    <t>Código comentado → contract.java, payroll.java</t>
  </si>
  <si>
    <t>Mechanic.java → métodos públicos getTerminatedContract y _getTerminatedContract IGUALES</t>
  </si>
  <si>
    <t>Fallan los escenarios de generar nóminas</t>
  </si>
  <si>
    <t>Mechanic.java → método getTerminatedContracts chequea si el contrato está terminado (siempre lo están)</t>
  </si>
  <si>
    <t>Checklist cubierta. Marca- constructores no encadenados- Funciona con errores No marca (aunque los hay) - //TODO</t>
  </si>
  <si>
    <t>Pasar todas las anotaciones @ Jpa al orm.xml NO LAS HA PASADO</t>
  </si>
  <si>
    <t xml:space="preserve">Constructores por defecto en las clases del modelo son públicos:  los de la extensión </t>
  </si>
  <si>
    <t>Contract.java → método terminate con demasiado código que debería estructurarse utilizando otros métodos</t>
  </si>
  <si>
    <t>Contract.java → no hay unique Constraints</t>
  </si>
  <si>
    <t>R5</t>
  </si>
  <si>
    <t>Usa lógica en vez de query (FindMechanicWithContractInForce)</t>
  </si>
  <si>
    <t>Usa queries en vez de navegar el grafo (DeleteClient)</t>
  </si>
  <si>
    <t>Modifica findContractByMechanic para coincidir con test</t>
  </si>
  <si>
    <t>Usa queries en vez de navegar el grafo (DeleteContract)</t>
  </si>
  <si>
    <t>Contract.java → método público calcularLiquidación</t>
  </si>
  <si>
    <t>Long lines en 3 clases</t>
  </si>
  <si>
    <t xml:space="preserve">Checklist cubierta. Marca- Código mal sangrado No marca: - //TODO aunque hay muchos </t>
  </si>
  <si>
    <t>Constructores por defecto en las clases del modelo son públicos:  muchos</t>
  </si>
  <si>
    <t>Payroll.java: date tiene restricción unique</t>
  </si>
  <si>
    <t>Checklist cubierta. Marca - Funciona con errores</t>
  </si>
  <si>
    <t>Payroll.java: No implementa lógica generación nómina (cálculos)</t>
  </si>
  <si>
    <t>Catch Exception en clase temporal MyCommandExecutor. Esta clase ya no debería estar</t>
  </si>
  <si>
    <t>Constructores por defecto en las clases del modelo son públicos:  Payroll y ProfessionalGroup</t>
  </si>
  <si>
    <t>Contract.java → Usa Associations y setter para seter a null contrato del mecánico en método terminate</t>
  </si>
  <si>
    <t>Fallos en los test de dominio En el unlink de Hire pone a null el contrato del mecánico.</t>
  </si>
  <si>
    <t xml:space="preserve">Añadir más tests (significativos y al menos 10) </t>
  </si>
  <si>
    <t>Long lines en 12 clases</t>
  </si>
  <si>
    <t>D1</t>
  </si>
  <si>
    <t>No añade ampliaciones en el README pero implementa las 3 (las marca en la checklist)</t>
  </si>
  <si>
    <t>Modifica tests para evitar Problemas decimales</t>
  </si>
  <si>
    <t>Cuando externalizó las anotaciones, dejó todo el código de anotaciones comentado en las clases del modelo</t>
  </si>
  <si>
    <t>Payroll.java: Deja comentado el código de las anotaciones al externalizarlas</t>
  </si>
  <si>
    <t>Pasar todas las anotaciones @ Jpa al orm.xml Anotaciones comentadas en el código</t>
  </si>
  <si>
    <t>Código comentado Contract.java, ContractType.java, Mechanic.java, Payroll.java</t>
  </si>
  <si>
    <t>Contract.java → método terminate no calcula finiquito. Faltan todos los métodos para hacerlo</t>
  </si>
  <si>
    <t>Checklist cubierta sin mirar→ SÓLO marca la ampliación. Ni siquiera marca la casilla “He revisado esta checklist”</t>
  </si>
  <si>
    <t>Modifica test para evitar problemas decimales</t>
  </si>
  <si>
    <t>Problema control versiones update professional group</t>
  </si>
  <si>
    <t>Problema warning</t>
  </si>
  <si>
    <t xml:space="preserve">Contract.java → Usa Associations y setter para seter a null contrato del mecánico en método terminate </t>
  </si>
  <si>
    <t>Setters para id en contract</t>
  </si>
  <si>
    <t>Contract.java → Método terminate con demasiado código que debería estructurarse usando otros métodos</t>
  </si>
  <si>
    <t>Contract.java → no hay UniqueConstraints</t>
  </si>
  <si>
    <t>Payroll.java: No tiene UniqueConstraints (sólo tiene date, no contract_id)</t>
  </si>
  <si>
    <t>Fallos en los test de dominio HireTests</t>
  </si>
  <si>
    <t>Mechanic.java → método público addContract que cambia el estado de contract ¿ De dónde sale ese contrato?</t>
  </si>
  <si>
    <t>Constructores por defecto en las clases del modelo son públicos:  la mitad</t>
  </si>
  <si>
    <t>Contract.java → finiquito mal calculado</t>
  </si>
  <si>
    <t>Payroll.java: Métodos públicos getBonus, getNIC, … para rellenar los campos de la nómina en el assembler</t>
  </si>
  <si>
    <t>Falla cálculo test de dominio PayrollTest, FireTests y ContractTest</t>
  </si>
  <si>
    <t>Diferencias dni-id</t>
  </si>
  <si>
    <t>Ampliación parte mecánicos ampliado (¿ Estaba contemplado como ampliación?)</t>
  </si>
  <si>
    <t>Modifica clase FindPayrollsSteps para evitar problmeas decimales</t>
  </si>
  <si>
    <t>Payroll.java: campos no privados</t>
  </si>
  <si>
    <t>Contract.java → Método terminate no calcula finiquito, no hay métodos para hacerlo</t>
  </si>
  <si>
    <t>Payroll.java: No hay cálculos</t>
  </si>
  <si>
    <t>P0</t>
  </si>
  <si>
    <t>Demostración de autoría negativa</t>
  </si>
  <si>
    <t>No ampliaciones en README. Las marca en la checklist</t>
  </si>
  <si>
    <t>Modifica tests</t>
  </si>
  <si>
    <t>Long lines en 5 clases</t>
  </si>
  <si>
    <t>Contract.java → método público hayPayrollsGenerated</t>
  </si>
  <si>
    <t>Mechanic.java → método público getLastPayroll (sin javadoc) lanza IllegalStateException si no hay contrato en vigor.</t>
  </si>
  <si>
    <t>Contract.java → PrintStackTrace, catch(ParseException)</t>
  </si>
  <si>
    <t>Contract.java → método terminate con demasiado código que debería estructurarse usando otros métodos</t>
  </si>
  <si>
    <t>Contract.java → Usa ArgumentChecks para más cosas que validar args</t>
  </si>
  <si>
    <t xml:space="preserve">Payroll.java chequean argumentos en métodos privados </t>
  </si>
  <si>
    <t>Checklist cubierta. Marca - Líneas de código largas</t>
  </si>
  <si>
    <t>Explica y justifica los errores encontrados</t>
  </si>
  <si>
    <t>Falla el escenario de actualizar tipos de contrato y 8 escenarios de nóminas</t>
  </si>
  <si>
    <t>Checklist cubierta sin mirar→ por ejemplo, no marca //TODO pero hay bastantes, deja código comentado, ..Podría ser error C6 también.</t>
  </si>
  <si>
    <t>Cambia clase DeleteSteps para que coincida nombre servicio MechanicCrudService</t>
  </si>
  <si>
    <t>Problemas decimales en FindPayrolls, CreateInvoice</t>
  </si>
  <si>
    <t>Contract.java → Getters devuelven “copias” asignando valor de campo a variable intermedia</t>
  </si>
  <si>
    <t>Payroll.java: Método con demasiado código que debería estructurarse usando otros métodos calculateIRPF</t>
  </si>
  <si>
    <t xml:space="preserve">Contract.java → Println </t>
  </si>
  <si>
    <t>N2+</t>
  </si>
  <si>
    <t>Comando AddContract con código enrevesado</t>
  </si>
  <si>
    <t>Fallos en los test de dominio TestUnlinkOnHire. Ojo que imprime en la consola</t>
  </si>
  <si>
    <t>Saca ContractState a otra clase</t>
  </si>
  <si>
    <t>Contract.java → método público getSettlement calcula finiquito sobre la marcha cada vez que se le llama. No hay método terminate</t>
  </si>
  <si>
    <t xml:space="preserve">Contract.java → Constructores no comprueban si hay contrato en vigor </t>
  </si>
  <si>
    <t>Problemas control versiones</t>
  </si>
  <si>
    <t>Every annotation @ JPA to orm.xml TRANSIENT EN PAYROLL</t>
  </si>
  <si>
    <t>Contract.java → método público goBack</t>
  </si>
  <si>
    <t>Checklist cubierta. Marca - Minor bugs- Ejecución rompe con excepciones No marca - //TODO, aunque hay muchos.</t>
  </si>
  <si>
    <t xml:space="preserve">Contract.java → método público getSettlement calcula finiquito sobre la marcha cada vez que se le llama </t>
  </si>
  <si>
    <t>Contract.java → método público setFiredMechanic llama a terminate</t>
  </si>
  <si>
    <t>Mechanic.java → método _getTerminatedContracts borra si no está terminado (imposible)</t>
  </si>
  <si>
    <t>Contract.java → método setFiredMechanic setea valores del mecánico despedido</t>
  </si>
  <si>
    <t>Contract.java → Anotación @Embedable en el enumerado. ¿ Para qué? No hay embedded</t>
  </si>
  <si>
    <t>Fallos en los test de dominio TestUnlinkOnFire</t>
  </si>
  <si>
    <t>Modifica tests para usar id/dni mecánico</t>
  </si>
  <si>
    <t>Cambió tests que devolvían Optional por el objeto en sí, porque “no lo veía necesario”</t>
  </si>
  <si>
    <t>Checklist cubierta. Marca - bugs menores que explica en el readme -Funciona con errores</t>
  </si>
  <si>
    <t>Comenta que la BBDD incorrecta → No la usa bien</t>
  </si>
  <si>
    <t>Payroll.java: No se rellena la nómina, sólo se ofrecen los métodos para hacerlo → Lo hace en el comando</t>
  </si>
  <si>
    <t>Payroll.java: Métodos públicos de cálculo de valores de la nómina. Se llaman desde el método privado createPayrolls y son los getters.</t>
  </si>
  <si>
    <t>Contract.java → terminate no calcula finiquito ni hay métodos para hacerlo</t>
  </si>
  <si>
    <t>Fallos en los test de dominio No compilan porque no uso Optional en contract</t>
  </si>
  <si>
    <t>Modificaciones para evitar problemas redondeo</t>
  </si>
  <si>
    <t>Problema test FindPayrollsForNonExistentProfessionalGroup espera BusinessException pero no se lanza en el método</t>
  </si>
  <si>
    <t>Mechanic.java igual al de 87</t>
  </si>
  <si>
    <t>Long lines en 10 clases</t>
  </si>
  <si>
    <t xml:space="preserve">Campos no privados CommandExecutor en ProfessionalGroupServiceImpl.java </t>
  </si>
  <si>
    <t>Contract.java → Equals compara más campos de los que debe</t>
  </si>
  <si>
    <t>Payroll.java: hashCode e equals usan todos los campos</t>
  </si>
  <si>
    <t>Long lines en 11 clases</t>
  </si>
  <si>
    <t>Payroll.java: método con demasiado código que debería estructurarse usando otros métodos (calculateTaxes), mejorable con break</t>
  </si>
  <si>
    <t>Contract.java → Método público getSettlement calcula finiquito sobre la marcha; no se llama desde terminate</t>
  </si>
  <si>
    <t>Payroll.java: uno de los constructores no valida arg</t>
  </si>
  <si>
    <t>Ampliación parte del invoice</t>
  </si>
  <si>
    <t>Parte de Client</t>
  </si>
  <si>
    <t>Campos no privados (ClientCrudServiceImpl, ContractCrudServiceImpl, ContractTypeCrudServiceImpl, PayrollServiceImpl)</t>
  </si>
  <si>
    <t>Falla 1 escenario de FindContracts</t>
  </si>
  <si>
    <t>Métodos existMechanic(), existProfessionalGroup() mal nombrados, no expresan lo que hacen</t>
  </si>
  <si>
    <t>Payroll.java: equals y hasCode no incluyen date</t>
  </si>
  <si>
    <t>Problemas tests aceptación/dominio → ver clase Invoice::computeAmount() líneas 106, 88, 89, 150</t>
  </si>
  <si>
    <t>Problema versiones</t>
  </si>
  <si>
    <t>Código comentado: - Contract.java - Mechanic.java OneToMany</t>
  </si>
  <si>
    <t>Contract.java → Código comentado</t>
  </si>
  <si>
    <t>Contract.java → terminate no calcula finiquito ni hay métodos para calcularlo</t>
  </si>
  <si>
    <t>Cambia test para evitar Problemas decimales</t>
  </si>
  <si>
    <t>Payroll.java: Métodos privados estáticos</t>
  </si>
  <si>
    <t>Problemas id-dni mecánico</t>
  </si>
  <si>
    <t>Payroll.java: métodos privados chequean args</t>
  </si>
  <si>
    <t>P5</t>
  </si>
  <si>
    <t>Implementó el caso de uso que no le tocaban</t>
  </si>
  <si>
    <t xml:space="preserve">Ampliación no señalada en el readme. La marca en la Checklist </t>
  </si>
  <si>
    <t>Mechanic.java igual al de 79</t>
  </si>
  <si>
    <t>Ampliación → usar otro mapeador (checklist)</t>
  </si>
  <si>
    <t>Long lines en 9 clases</t>
  </si>
  <si>
    <t>Campos nos privados (ProfessionalGroupServiceImpl)</t>
  </si>
  <si>
    <t>Payroll.java: campos o privados</t>
  </si>
  <si>
    <t>Fallan 3 escenarios de eliminar contratos</t>
  </si>
  <si>
    <t>N8</t>
  </si>
  <si>
    <t>No usa command executor para ejecutar comandos en MechanicCrudServiceImpl</t>
  </si>
  <si>
    <t>Fallos en los test de dominio Se le olvidó poner @Column(name="STATUS") en los atts state de Invoice y Workorder</t>
  </si>
  <si>
    <t>Añade métodos BusinessCheck</t>
  </si>
  <si>
    <t>Problemas mecánico id vs dni</t>
  </si>
  <si>
    <t>Long lines en ProfessionalGroupServiceImpl</t>
  </si>
  <si>
    <t>Problemas findContractsByMechanic id vs dni</t>
  </si>
  <si>
    <t>Fallos en los test de dominio testCannotBeMarkedAsInvoiced</t>
  </si>
  <si>
    <t>Checklist cubierta. Marca - Algunos bugs menores</t>
  </si>
  <si>
    <t>Payroll.java date tiene restricción unique</t>
  </si>
  <si>
    <t>Problemas base de datos (no guardamos el firedMechanicId aunque esté despedido)</t>
  </si>
  <si>
    <t>Mechanic.java → setters público validan mal los args</t>
  </si>
  <si>
    <t>Delete mechanic id/dni</t>
  </si>
  <si>
    <t>Ampliación Mecánicos ampliado</t>
  </si>
  <si>
    <t>Payroll.java: método con demasiado código que debería estructurarse usando otros métodos (generarDescuentos), mejorable con break</t>
  </si>
  <si>
    <t>Comando con lógica innecesaria, basta llamada a repo (query)</t>
  </si>
  <si>
    <t>Checklist cubierta. Marca - código con warnings- No marca //TODO pero hay bastantes</t>
  </si>
  <si>
    <t>Error</t>
  </si>
  <si>
    <t>Comentario</t>
  </si>
  <si>
    <t>Base</t>
  </si>
  <si>
    <t>Precondiciones</t>
  </si>
  <si>
    <t>Px</t>
  </si>
  <si>
    <t>No se presenta a la prueba de autoría</t>
  </si>
  <si>
    <t>Check list no cumplimentada o no entregada</t>
  </si>
  <si>
    <t>P2</t>
  </si>
  <si>
    <t>Las interfaces de la capa de servicio han sido modificadas</t>
  </si>
  <si>
    <t>Los tests y/o el código no compilan</t>
  </si>
  <si>
    <t>Los test no se ejecutan correctamente</t>
  </si>
  <si>
    <t>No implementa los casos de uso que le tocan por UO</t>
  </si>
  <si>
    <t>P6</t>
  </si>
  <si>
    <t>No implementados los casos de uso desarrollados en las sesiones de prácticas</t>
  </si>
  <si>
    <t>Ampliaciones</t>
  </si>
  <si>
    <t>Añadir más tests (significativos y al menos 10)</t>
  </si>
  <si>
    <t>Pasar todas las anotaciones @ Jpa al orm.xml</t>
  </si>
  <si>
    <t>Usar otro mapeador</t>
  </si>
  <si>
    <t>Documentación</t>
  </si>
  <si>
    <t>D0</t>
  </si>
  <si>
    <t>Sin ninguna documentación</t>
  </si>
  <si>
    <t>Sin README.txt o similar o sin información</t>
  </si>
  <si>
    <t>D2</t>
  </si>
  <si>
    <t>Sin UML de modelo</t>
  </si>
  <si>
    <t>D3</t>
  </si>
  <si>
    <t>Sin diagrama de tablas</t>
  </si>
  <si>
    <t>D4</t>
  </si>
  <si>
    <t>Diagrama de tablas no hecho con ing. inversa</t>
  </si>
  <si>
    <t>D5</t>
  </si>
  <si>
    <t>Diagrama UML hecho con ingeniería inversa</t>
  </si>
  <si>
    <t>D6</t>
  </si>
  <si>
    <t>Modelo UML incompleto, incorrecto</t>
  </si>
  <si>
    <t>D7</t>
  </si>
  <si>
    <t>Modelo relacional incorrecto</t>
  </si>
  <si>
    <t>D8</t>
  </si>
  <si>
    <t>UML del modelo no corresponde a implementación</t>
  </si>
  <si>
    <t>D9</t>
  </si>
  <si>
    <t>Mismo diagrama que el publicado por los profesores</t>
  </si>
  <si>
    <t>Código</t>
  </si>
  <si>
    <t>C1</t>
  </si>
  <si>
    <t>Con warnings</t>
  </si>
  <si>
    <t>No se siguen recomendaciones JCC</t>
  </si>
  <si>
    <t>Líneas de código demasiado largas</t>
  </si>
  <si>
    <t>C4</t>
  </si>
  <si>
    <t>Mal nombres de clases (plurales, tablas)</t>
  </si>
  <si>
    <t>C5</t>
  </si>
  <si>
    <t xml:space="preserve">Código mal sangrado </t>
  </si>
  <si>
    <t>No respeta estilo fluent-interface donde procede (p.e. repositorios)</t>
  </si>
  <si>
    <t>Código con comentarios //TODO</t>
  </si>
  <si>
    <t>Algunos bugs menores</t>
  </si>
  <si>
    <t>Errores de Java Básico (comprar strings con ==, atributos no privados, etc.)</t>
  </si>
  <si>
    <t>C8</t>
  </si>
  <si>
    <t>catch NullPointerException</t>
  </si>
  <si>
    <t>catch Exception</t>
  </si>
  <si>
    <t>Errores graves de implementación</t>
  </si>
  <si>
    <t>No sigue la arquitectura propuesta</t>
  </si>
  <si>
    <t>Métodos públicos de uso privado únicamente</t>
  </si>
  <si>
    <t>Bloques de código repetido que deberían ser extraidos a método</t>
  </si>
  <si>
    <t>Nombres de métodos no expresan lo que hacen, confunden</t>
  </si>
  <si>
    <t>Negocio</t>
  </si>
  <si>
    <t>N1</t>
  </si>
  <si>
    <t>Fachada de servicios con lógica, fuera de lugar</t>
  </si>
  <si>
    <t>Comando no implementado</t>
  </si>
  <si>
    <t>Comando(s) con mucha lógica</t>
  </si>
  <si>
    <t>Comando(s) con lógica críptica (mal estilo de programación)</t>
  </si>
  <si>
    <t>Comando(s) imprime en consola</t>
  </si>
  <si>
    <t>N4</t>
  </si>
  <si>
    <t>Algún comando no se ajusta al Javadoc de la interfaz</t>
  </si>
  <si>
    <t>N5</t>
  </si>
  <si>
    <t>catch BusinessException en comando incorrecto</t>
  </si>
  <si>
    <t>N6</t>
  </si>
  <si>
    <t>catch NoResultException en comando</t>
  </si>
  <si>
    <t>EntityAssembler con lógica de negocio</t>
  </si>
  <si>
    <t>Fachada mal implementada, no usa Executor, no obtenido de factoría, etc.</t>
  </si>
  <si>
    <t>N9</t>
  </si>
  <si>
    <t>Comandos Update no chequean versión</t>
  </si>
  <si>
    <t>N10</t>
  </si>
  <si>
    <t>Comando usa repositorios en vez de recorrer grafo</t>
  </si>
  <si>
    <t>Repositorios</t>
  </si>
  <si>
    <t>R1</t>
  </si>
  <si>
    <t>Métodos de repositorio con lógica de negocio</t>
  </si>
  <si>
    <t>R2</t>
  </si>
  <si>
    <t>Mal uso de getSingleResult()</t>
  </si>
  <si>
    <t>R3</t>
  </si>
  <si>
    <t>Métodos repositorio lanzan BusinessException</t>
  </si>
  <si>
    <t>R4</t>
  </si>
  <si>
    <t>Consultas JPQL complicadas (a la SQL) Theta-Style</t>
  </si>
  <si>
    <t>R4a</t>
  </si>
  <si>
    <t>Consultas JPQL importantes mal resueltas</t>
  </si>
  <si>
    <t>Insuficientes consultas</t>
  </si>
  <si>
    <t>Demasiadas consultas</t>
  </si>
  <si>
    <t>R7</t>
  </si>
  <si>
    <t>JPQL incorrecto</t>
  </si>
  <si>
    <t>R8</t>
  </si>
  <si>
    <t>Consultas incoherentes</t>
  </si>
  <si>
    <t>R9</t>
  </si>
  <si>
    <t>Redefinición innecesaria de métodos ya implementados en BaseJpaRepository</t>
  </si>
  <si>
    <t>R9a</t>
  </si>
  <si>
    <t>Métodos de repositorio sin implementar</t>
  </si>
  <si>
    <t>R10</t>
  </si>
  <si>
    <t>Métodos de repositorio mal implementados</t>
  </si>
  <si>
    <t>Consultas con enumerados incorrectas (sobre String)</t>
  </si>
  <si>
    <t>Presentación</t>
  </si>
  <si>
    <t>U1</t>
  </si>
  <si>
    <t>Hay lógica de negocio en las classes Action</t>
  </si>
  <si>
    <t>U2</t>
  </si>
  <si>
    <t>catch BusinessException en Action</t>
  </si>
  <si>
    <t>U3</t>
  </si>
  <si>
    <t>catch PersistenceException o Exception en Action</t>
  </si>
  <si>
    <t>Modelo</t>
  </si>
  <si>
    <t>Lógica mal implementada en alguna clase del modelo</t>
  </si>
  <si>
    <t>Algún método de lógica necesario sin implementar</t>
  </si>
  <si>
    <t>Asociaciones mal establecidas en constructores</t>
  </si>
  <si>
    <t>Clases modelo imprimen en consola</t>
  </si>
  <si>
    <t>M4</t>
  </si>
  <si>
    <t>Se lanza excepción impropia (o mal gestionada)</t>
  </si>
  <si>
    <t>Constructores no se encadenan</t>
  </si>
  <si>
    <t>Setters para atributos de identidad @Id o colecciones extremos de asociación</t>
  </si>
  <si>
    <t>M7</t>
  </si>
  <si>
    <t>Getters de atributos naturales o colecciones devuelven mutables</t>
  </si>
  <si>
    <t>M8</t>
  </si>
  <si>
    <r>
      <t xml:space="preserve">Sin métodos </t>
    </r>
    <r>
      <rPr>
        <i/>
        <sz val="10"/>
        <color rgb="FF000000"/>
        <rFont val="Arial"/>
        <family val="2"/>
      </rPr>
      <t>hasCode()</t>
    </r>
    <r>
      <rPr>
        <sz val="11"/>
        <color rgb="FF000000"/>
        <rFont val="Calibri"/>
        <family val="2"/>
      </rPr>
      <t xml:space="preserve">, </t>
    </r>
    <r>
      <rPr>
        <i/>
        <sz val="10"/>
        <color rgb="FF000000"/>
        <rFont val="Arial"/>
        <family val="2"/>
      </rPr>
      <t>equals()</t>
    </r>
  </si>
  <si>
    <r>
      <rPr>
        <i/>
        <sz val="10"/>
        <color rgb="FF000000"/>
        <rFont val="Arial"/>
        <family val="2"/>
      </rPr>
      <t>hashcode()</t>
    </r>
    <r>
      <rPr>
        <sz val="11"/>
        <color rgb="FF000000"/>
        <rFont val="Calibri"/>
        <family val="2"/>
      </rPr>
      <t xml:space="preserve">, </t>
    </r>
    <r>
      <rPr>
        <i/>
        <sz val="10"/>
        <color rgb="FF000000"/>
        <rFont val="Arial"/>
        <family val="2"/>
      </rPr>
      <t>equals()</t>
    </r>
    <r>
      <rPr>
        <sz val="11"/>
        <color rgb="FF000000"/>
        <rFont val="Calibri"/>
        <family val="2"/>
      </rPr>
      <t xml:space="preserve"> mal definido</t>
    </r>
  </si>
  <si>
    <t>M10</t>
  </si>
  <si>
    <r>
      <t xml:space="preserve">Código de </t>
    </r>
    <r>
      <rPr>
        <i/>
        <sz val="10"/>
        <color rgb="FF000000"/>
        <rFont val="Arial"/>
        <family val="2"/>
      </rPr>
      <t>link()</t>
    </r>
    <r>
      <rPr>
        <sz val="11"/>
        <color rgb="FF000000"/>
        <rFont val="Calibri"/>
        <family val="2"/>
      </rPr>
      <t xml:space="preserve">, </t>
    </r>
    <r>
      <rPr>
        <i/>
        <sz val="10"/>
        <color rgb="FF000000"/>
        <rFont val="Arial"/>
        <family val="2"/>
      </rPr>
      <t>unlink()</t>
    </r>
    <r>
      <rPr>
        <sz val="11"/>
        <color rgb="FF000000"/>
        <rFont val="Calibri"/>
        <family val="2"/>
      </rPr>
      <t xml:space="preserve">, </t>
    </r>
    <r>
      <rPr>
        <i/>
        <sz val="10"/>
        <color rgb="FF000000"/>
        <rFont val="Arial"/>
        <family val="2"/>
      </rPr>
      <t>_get*()</t>
    </r>
    <r>
      <rPr>
        <sz val="11"/>
        <color rgb="FF000000"/>
        <rFont val="Calibri"/>
        <family val="2"/>
      </rPr>
      <t xml:space="preserve">, </t>
    </r>
    <r>
      <rPr>
        <i/>
        <sz val="10"/>
        <color rgb="FF000000"/>
        <rFont val="Arial"/>
        <family val="2"/>
      </rPr>
      <t>_set*()</t>
    </r>
    <r>
      <rPr>
        <sz val="11"/>
        <color rgb="FF000000"/>
        <rFont val="Calibri"/>
        <family val="2"/>
      </rPr>
      <t xml:space="preserve"> incorrecto</t>
    </r>
  </si>
  <si>
    <t>M11</t>
  </si>
  <si>
    <t>Repositorios invocados desde el modelo de dominio</t>
  </si>
  <si>
    <t>M12</t>
  </si>
  <si>
    <t>Identidad mal establecida en constructor</t>
  </si>
  <si>
    <t>No hay constructor que reciba la identidad natural</t>
  </si>
  <si>
    <t>Falla un test por errores de interpretación</t>
  </si>
  <si>
    <t>No hay validación de argumentos o estados en constructores u otros métodos</t>
  </si>
  <si>
    <t>M18</t>
  </si>
  <si>
    <t>Métodos setter para atributos de asociación son públicos</t>
  </si>
  <si>
    <t>Constructores por defecto en las clases del modelo son públicos</t>
  </si>
  <si>
    <t>M20</t>
  </si>
  <si>
    <t>Identidad mal implementada (ya se hereda de BaseEntity y se redefine)</t>
  </si>
  <si>
    <t>No usa Associations para establecer extremos asociación</t>
  </si>
  <si>
    <t>Mapeador</t>
  </si>
  <si>
    <t>Clases con defectos de mapeo que no impiden arranque del programa</t>
  </si>
  <si>
    <r>
      <rPr>
        <i/>
        <sz val="10"/>
        <color rgb="FF000000"/>
        <rFont val="Arial"/>
        <family val="2"/>
      </rPr>
      <t>persistence.xml</t>
    </r>
    <r>
      <rPr>
        <sz val="11"/>
        <color rgb="FF000000"/>
        <rFont val="Calibri"/>
        <family val="2"/>
      </rPr>
      <t xml:space="preserve"> mal configurado</t>
    </r>
  </si>
  <si>
    <t>MP3</t>
  </si>
  <si>
    <t>Mala gestión de transacciones y/o contexto de persistencia</t>
  </si>
  <si>
    <t>MP4</t>
  </si>
  <si>
    <t>Mal uso de Cascade.PERSIST u otro tipo de Cascade</t>
  </si>
  <si>
    <t>Ejecución</t>
  </si>
  <si>
    <t>E1</t>
  </si>
  <si>
    <r>
      <t xml:space="preserve">No arranca, </t>
    </r>
    <r>
      <rPr>
        <i/>
        <sz val="10"/>
        <color rgb="FF000000"/>
        <rFont val="Arial"/>
        <family val="2"/>
      </rPr>
      <t>orm.xml</t>
    </r>
    <r>
      <rPr>
        <sz val="11"/>
        <color rgb="FF000000"/>
        <rFont val="Calibri"/>
        <family val="2"/>
      </rPr>
      <t xml:space="preserve"> con errores en queries o en mapeo, ejecución imposible</t>
    </r>
  </si>
  <si>
    <t>E2</t>
  </si>
  <si>
    <t>Ampliación más tests: fallan o son indecuados</t>
  </si>
  <si>
    <t>E3</t>
  </si>
  <si>
    <t>Ampliación pasar las anotaciones a orm.xml: mal hecha o incompleta</t>
  </si>
  <si>
    <t>E4</t>
  </si>
  <si>
    <t>Ampliación usar otro mapeador: incompleta o con errores</t>
  </si>
  <si>
    <t>E16</t>
  </si>
  <si>
    <t>Funcionalidad muy incompleta. Faltan partes esenciales</t>
  </si>
  <si>
    <t>[0..3)</t>
  </si>
  <si>
    <t>No precond.</t>
  </si>
  <si>
    <t>[3..5)</t>
  </si>
  <si>
    <t>[5..7)</t>
  </si>
  <si>
    <t>[7..9)</t>
  </si>
  <si>
    <t>[9..)</t>
  </si>
  <si>
    <t>Suspenden</t>
  </si>
  <si>
    <t>Compensan</t>
  </si>
  <si>
    <t>Aprueban</t>
  </si>
  <si>
    <t>Para revisar → contactar con el profesor correspondiente ANTES del próximo lunes a las 21:00, o antes de las 15:00 para los grupos L3, L6, L8 y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</si>
</sst>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 &quot;%"/>
  </numFmts>
  <fonts count="28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1"/>
      <color rgb="FF000000"/>
      <name val="Calibri"/>
      <family val="2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2"/>
      <color rgb="FF000000"/>
      <name val="Liberation Sans1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rgb="FF000000"/>
      <name val="Arial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Liberation Sans1"/>
    </font>
    <font>
      <sz val="11"/>
      <color rgb="FF000000"/>
      <name val="Calibri"/>
      <charset val="1"/>
    </font>
    <font>
      <u/>
      <sz val="11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DEDCE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0" fillId="0" borderId="0"/>
    <xf numFmtId="0" fontId="1" fillId="0" borderId="0"/>
    <xf numFmtId="0" fontId="8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164" fontId="6" fillId="0" borderId="0"/>
    <xf numFmtId="0" fontId="7" fillId="0" borderId="0"/>
    <xf numFmtId="0" fontId="9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68">
    <xf numFmtId="0" fontId="0" fillId="0" borderId="0" xfId="0"/>
    <xf numFmtId="0" fontId="14" fillId="0" borderId="0" xfId="0" applyFont="1"/>
    <xf numFmtId="0" fontId="15" fillId="0" borderId="2" xfId="0" applyFont="1" applyBorder="1" applyAlignment="1">
      <alignment vertical="center"/>
    </xf>
    <xf numFmtId="0" fontId="15" fillId="0" borderId="2" xfId="0" applyFont="1" applyBorder="1"/>
    <xf numFmtId="0" fontId="6" fillId="0" borderId="2" xfId="0" applyFont="1" applyBorder="1" applyAlignment="1">
      <alignment vertical="center"/>
    </xf>
    <xf numFmtId="0" fontId="0" fillId="0" borderId="2" xfId="0" applyBorder="1"/>
    <xf numFmtId="0" fontId="1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/>
    <xf numFmtId="0" fontId="1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vertical="center"/>
    </xf>
    <xf numFmtId="0" fontId="6" fillId="0" borderId="3" xfId="0" applyFont="1" applyBorder="1"/>
    <xf numFmtId="0" fontId="17" fillId="0" borderId="6" xfId="0" applyFont="1" applyBorder="1" applyAlignment="1">
      <alignment horizontal="right" vertical="center"/>
    </xf>
    <xf numFmtId="0" fontId="6" fillId="0" borderId="6" xfId="0" applyFont="1" applyBorder="1"/>
    <xf numFmtId="0" fontId="6" fillId="0" borderId="7" xfId="0" applyFont="1" applyBorder="1"/>
    <xf numFmtId="0" fontId="0" fillId="0" borderId="8" xfId="0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/>
    <xf numFmtId="0" fontId="0" fillId="0" borderId="8" xfId="0" applyBorder="1" applyAlignment="1">
      <alignment vertical="center"/>
    </xf>
    <xf numFmtId="0" fontId="6" fillId="0" borderId="10" xfId="0" applyFont="1" applyBorder="1"/>
    <xf numFmtId="0" fontId="19" fillId="0" borderId="6" xfId="0" applyFont="1" applyBorder="1"/>
    <xf numFmtId="0" fontId="19" fillId="0" borderId="7" xfId="0" applyFont="1" applyBorder="1"/>
    <xf numFmtId="0" fontId="6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5" fillId="0" borderId="6" xfId="0" applyFont="1" applyBorder="1"/>
    <xf numFmtId="0" fontId="6" fillId="0" borderId="10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8" xfId="0" applyFont="1" applyBorder="1"/>
    <xf numFmtId="0" fontId="6" fillId="0" borderId="12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7" xfId="0" applyFont="1" applyBorder="1" applyAlignment="1">
      <alignment vertical="center"/>
    </xf>
    <xf numFmtId="0" fontId="21" fillId="0" borderId="0" xfId="0" applyFont="1"/>
    <xf numFmtId="0" fontId="22" fillId="0" borderId="0" xfId="0" applyFont="1"/>
    <xf numFmtId="164" fontId="22" fillId="0" borderId="0" xfId="12" applyFont="1"/>
    <xf numFmtId="164" fontId="22" fillId="0" borderId="0" xfId="0" applyNumberFormat="1" applyFont="1"/>
    <xf numFmtId="2" fontId="22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0" fillId="9" borderId="13" xfId="0" applyFont="1" applyFill="1" applyBorder="1"/>
    <xf numFmtId="0" fontId="0" fillId="0" borderId="14" xfId="0" applyBorder="1"/>
    <xf numFmtId="0" fontId="20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8" xfId="0" applyBorder="1"/>
    <xf numFmtId="0" fontId="0" fillId="0" borderId="17" xfId="0" applyBorder="1"/>
    <xf numFmtId="0" fontId="20" fillId="11" borderId="0" xfId="0" applyFont="1" applyFill="1"/>
    <xf numFmtId="0" fontId="20" fillId="10" borderId="13" xfId="0" applyFont="1" applyFill="1" applyBorder="1"/>
    <xf numFmtId="0" fontId="20" fillId="10" borderId="13" xfId="0" applyFont="1" applyFill="1" applyBorder="1" applyAlignment="1">
      <alignment horizontal="center"/>
    </xf>
    <xf numFmtId="0" fontId="25" fillId="0" borderId="13" xfId="0" applyFont="1" applyBorder="1"/>
    <xf numFmtId="0" fontId="20" fillId="0" borderId="13" xfId="0" applyFont="1" applyBorder="1" applyAlignment="1">
      <alignment horizontal="center"/>
    </xf>
    <xf numFmtId="0" fontId="20" fillId="0" borderId="13" xfId="0" applyFont="1" applyBorder="1"/>
    <xf numFmtId="0" fontId="21" fillId="0" borderId="0" xfId="0" applyFont="1" applyAlignment="1">
      <alignment horizontal="center"/>
    </xf>
    <xf numFmtId="0" fontId="20" fillId="10" borderId="0" xfId="0" applyFont="1" applyFill="1"/>
    <xf numFmtId="0" fontId="20" fillId="10" borderId="0" xfId="0" applyFont="1" applyFill="1" applyAlignment="1">
      <alignment horizontal="center"/>
    </xf>
    <xf numFmtId="0" fontId="20" fillId="9" borderId="13" xfId="0" applyFont="1" applyFill="1" applyBorder="1" applyAlignment="1">
      <alignment horizontal="center" wrapText="1"/>
    </xf>
    <xf numFmtId="0" fontId="26" fillId="9" borderId="13" xfId="0" applyFont="1" applyFill="1" applyBorder="1"/>
    <xf numFmtId="0" fontId="20" fillId="9" borderId="0" xfId="0" applyFont="1" applyFill="1" applyAlignment="1">
      <alignment horizontal="center"/>
    </xf>
    <xf numFmtId="0" fontId="23" fillId="10" borderId="0" xfId="0" applyFont="1" applyFill="1"/>
    <xf numFmtId="0" fontId="22" fillId="10" borderId="0" xfId="0" applyFont="1" applyFill="1"/>
    <xf numFmtId="0" fontId="27" fillId="0" borderId="0" xfId="0" applyFont="1" applyAlignment="1">
      <alignment horizontal="right"/>
    </xf>
    <xf numFmtId="0" fontId="27" fillId="0" borderId="0" xfId="0" applyFont="1"/>
    <xf numFmtId="164" fontId="27" fillId="0" borderId="0" xfId="12" applyFont="1"/>
    <xf numFmtId="0" fontId="16" fillId="0" borderId="3" xfId="0" applyFont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textRotation="90"/>
    </xf>
    <xf numFmtId="0" fontId="16" fillId="0" borderId="6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ueno" xfId="3" builtinId="26" customBuiltin="1"/>
    <cellStyle name="Encabezado 1" xfId="1" builtinId="16" customBuiltin="1"/>
    <cellStyle name="Error" xfId="11" xr:uid="{00000000-0005-0000-0000-000006000000}"/>
    <cellStyle name="Excel Built-in Percent" xfId="12" xr:uid="{00000000-0005-0000-0000-000007000000}"/>
    <cellStyle name="Footnote" xfId="13" xr:uid="{00000000-0005-0000-0000-000008000000}"/>
    <cellStyle name="Heading (user)" xfId="14" xr:uid="{00000000-0005-0000-0000-000009000000}"/>
    <cellStyle name="Hyperlink" xfId="15" xr:uid="{00000000-0005-0000-0000-00000A000000}"/>
    <cellStyle name="Incorrecto" xfId="4" builtinId="27" customBuiltin="1"/>
    <cellStyle name="Neutral" xfId="5" builtinId="28" customBuiltin="1"/>
    <cellStyle name="Normal" xfId="0" builtinId="0" customBuiltin="1"/>
    <cellStyle name="Notas" xfId="6" builtinId="10" customBuiltin="1"/>
    <cellStyle name="Status" xfId="16" xr:uid="{00000000-0005-0000-0000-00000F000000}"/>
    <cellStyle name="Text" xfId="17" xr:uid="{00000000-0005-0000-0000-000010000000}"/>
    <cellStyle name="Título 2" xfId="2" builtinId="17" customBuiltin="1"/>
    <cellStyle name="Warning" xfId="18" xr:uid="{00000000-0005-0000-0000-000012000000}"/>
  </cellStyles>
  <dxfs count="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0F63-4EC7-B53C-3CB6A0A8FB63}"/>
              </c:ext>
            </c:extLst>
          </c:dPt>
          <c:cat>
            <c:strRef>
              <c:f>resultados!$G$31:$G$36</c:f>
              <c:strCache>
                <c:ptCount val="6"/>
                <c:pt idx="0">
                  <c:v>[0..3)</c:v>
                </c:pt>
                <c:pt idx="1">
                  <c:v>No precond.</c:v>
                </c:pt>
                <c:pt idx="2">
                  <c:v>[3..5)</c:v>
                </c:pt>
                <c:pt idx="3">
                  <c:v>[5..7)</c:v>
                </c:pt>
                <c:pt idx="4">
                  <c:v>[7..9)</c:v>
                </c:pt>
                <c:pt idx="5">
                  <c:v>[9..)</c:v>
                </c:pt>
              </c:strCache>
            </c:strRef>
          </c:cat>
          <c:val>
            <c:numRef>
              <c:f>resultados!$H$31:$H$36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17</c:v>
                </c:pt>
                <c:pt idx="3">
                  <c:v>27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B06-843E-63FDDFFC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9328"/>
        <c:axId val="163048832"/>
      </c:barChart>
      <c:valAx>
        <c:axId val="16304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7379328"/>
        <c:crossesAt val="0"/>
        <c:crossBetween val="between"/>
      </c:valAx>
      <c:catAx>
        <c:axId val="1773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630488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4586"/>
              </a:solidFill>
            </c:spPr>
            <c:extLst>
              <c:ext xmlns:c16="http://schemas.microsoft.com/office/drawing/2014/chart" uri="{C3380CC4-5D6E-409C-BE32-E72D297353CC}">
                <c16:uniqueId val="{00000001-D3A1-4BF2-80E8-7733FA235A5E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</c:spPr>
            <c:extLst>
              <c:ext xmlns:c16="http://schemas.microsoft.com/office/drawing/2014/chart" uri="{C3380CC4-5D6E-409C-BE32-E72D297353CC}">
                <c16:uniqueId val="{00000003-D3A1-4BF2-80E8-7733FA235A5E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05-D3A1-4BF2-80E8-7733FA235A5E}"/>
              </c:ext>
            </c:extLst>
          </c:dPt>
          <c:cat>
            <c:strRef>
              <c:f>resultados!$G$39:$G$41</c:f>
              <c:strCache>
                <c:ptCount val="3"/>
                <c:pt idx="0">
                  <c:v>Suspenden</c:v>
                </c:pt>
                <c:pt idx="1">
                  <c:v>Compensan</c:v>
                </c:pt>
                <c:pt idx="2">
                  <c:v>Aprueban</c:v>
                </c:pt>
              </c:strCache>
            </c:strRef>
          </c:cat>
          <c:val>
            <c:numRef>
              <c:f>resultados!$H$39:$H$41</c:f>
              <c:numCache>
                <c:formatCode>General</c:formatCode>
                <c:ptCount val="3"/>
                <c:pt idx="0">
                  <c:v>57</c:v>
                </c:pt>
                <c:pt idx="1">
                  <c:v>17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1-4BF2-80E8-7733FA235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09160" y="2364840"/>
    <xdr:ext cx="5753880" cy="32450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C9D0E-15D2-4833-BBD7-147BABCC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607940" y="8451315"/>
    <xdr:ext cx="5754240" cy="324503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F2E27-2904-41F3-ACCF-407C76538AD7}"/>
            </a:ext>
            <a:ext uri="{147F2762-F138-4A5C-976F-8EAC2B608ADB}">
              <a16:predDERef xmlns:a16="http://schemas.microsoft.com/office/drawing/2014/main" pred="{6FEC9D0E-15D2-4833-BBD7-147BABCC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CB01BD14-BB94-4844-8370-B5B733EB1C45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49"/>
  <sheetViews>
    <sheetView workbookViewId="0">
      <selection activeCell="E1" sqref="E1:E1048576"/>
    </sheetView>
  </sheetViews>
  <sheetFormatPr defaultColWidth="8.77734375" defaultRowHeight="14.45"/>
  <cols>
    <col min="1" max="1" width="12" style="38" bestFit="1" customWidth="1"/>
    <col min="2" max="2" width="6.109375" style="39" customWidth="1"/>
    <col min="3" max="3" width="9.44140625" style="39" customWidth="1"/>
    <col min="4" max="4" width="107.109375" style="38" customWidth="1"/>
    <col min="5" max="5" width="12.33203125" style="38" hidden="1" customWidth="1"/>
    <col min="6" max="6" width="7.33203125" style="38" bestFit="1" customWidth="1"/>
    <col min="7" max="7" width="9.44140625" style="38" hidden="1" customWidth="1"/>
    <col min="8" max="59" width="9.44140625" style="38" customWidth="1"/>
    <col min="60" max="16384" width="8.77734375" style="38"/>
  </cols>
  <sheetData>
    <row r="1" spans="1:7">
      <c r="A1" s="33" t="s">
        <v>0</v>
      </c>
      <c r="B1" s="53" t="s">
        <v>1</v>
      </c>
      <c r="C1" s="5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>
      <c r="A2" s="40">
        <v>1</v>
      </c>
      <c r="B2" s="40" t="s">
        <v>7</v>
      </c>
      <c r="C2" s="40">
        <v>1</v>
      </c>
      <c r="D2" s="41" t="s">
        <v>8</v>
      </c>
      <c r="E2" s="41">
        <f>VLOOKUP(B2,ponderaciones!B$2:C$112,2,0)</f>
        <v>10</v>
      </c>
      <c r="F2" s="41">
        <f t="shared" ref="F2:F65" si="0">IF(C2&lt;&gt;"*",E2*C2,0)</f>
        <v>10</v>
      </c>
      <c r="G2" s="38">
        <v>1</v>
      </c>
    </row>
    <row r="3" spans="1:7">
      <c r="A3" s="40">
        <v>1</v>
      </c>
      <c r="B3" s="40" t="s">
        <v>9</v>
      </c>
      <c r="C3" s="40">
        <v>1</v>
      </c>
      <c r="D3" s="41" t="s">
        <v>10</v>
      </c>
      <c r="E3" s="41">
        <f>VLOOKUP(B3,ponderaciones!B$2:C$112,2,0)</f>
        <v>0</v>
      </c>
      <c r="F3" s="41">
        <f t="shared" si="0"/>
        <v>0</v>
      </c>
    </row>
    <row r="4" spans="1:7">
      <c r="A4" s="40">
        <v>1</v>
      </c>
      <c r="B4" s="40" t="s">
        <v>9</v>
      </c>
      <c r="C4" s="40">
        <v>1</v>
      </c>
      <c r="D4" s="41" t="s">
        <v>11</v>
      </c>
      <c r="E4" s="41">
        <f>VLOOKUP(B4,ponderaciones!B$2:C$112,2,0)</f>
        <v>0</v>
      </c>
      <c r="F4" s="41">
        <f t="shared" si="0"/>
        <v>0</v>
      </c>
    </row>
    <row r="5" spans="1:7">
      <c r="A5" s="40">
        <v>1</v>
      </c>
      <c r="B5" s="40" t="s">
        <v>9</v>
      </c>
      <c r="C5" s="40">
        <v>1</v>
      </c>
      <c r="D5" s="41" t="s">
        <v>12</v>
      </c>
      <c r="E5" s="41">
        <f>VLOOKUP(B5,ponderaciones!B$2:C$112,2,0)</f>
        <v>0</v>
      </c>
      <c r="F5" s="41">
        <f t="shared" si="0"/>
        <v>0</v>
      </c>
    </row>
    <row r="6" spans="1:7">
      <c r="A6" s="40">
        <v>1</v>
      </c>
      <c r="B6" s="40" t="s">
        <v>13</v>
      </c>
      <c r="C6" s="40">
        <v>0.25</v>
      </c>
      <c r="D6" s="41" t="s">
        <v>14</v>
      </c>
      <c r="E6" s="41">
        <f>VLOOKUP(B6,ponderaciones!B$2:C$112,2,0)</f>
        <v>-1</v>
      </c>
      <c r="F6" s="41">
        <f t="shared" si="0"/>
        <v>-0.25</v>
      </c>
    </row>
    <row r="7" spans="1:7">
      <c r="A7" s="40">
        <v>1</v>
      </c>
      <c r="B7" s="40" t="s">
        <v>15</v>
      </c>
      <c r="C7" s="40">
        <v>0</v>
      </c>
      <c r="D7" s="41" t="s">
        <v>16</v>
      </c>
      <c r="E7" s="41">
        <f>VLOOKUP(B7,ponderaciones!B$2:C$112,2,0)</f>
        <v>-0.5</v>
      </c>
      <c r="F7" s="41">
        <f t="shared" si="0"/>
        <v>0</v>
      </c>
    </row>
    <row r="8" spans="1:7">
      <c r="A8" s="40">
        <v>1</v>
      </c>
      <c r="B8" s="40" t="s">
        <v>17</v>
      </c>
      <c r="C8" s="40">
        <v>0</v>
      </c>
      <c r="D8" s="41" t="s">
        <v>18</v>
      </c>
      <c r="E8" s="41">
        <f>VLOOKUP(B8,ponderaciones!B$2:C$112,2,0)</f>
        <v>-0.5</v>
      </c>
      <c r="F8" s="41">
        <f t="shared" si="0"/>
        <v>0</v>
      </c>
    </row>
    <row r="9" spans="1:7">
      <c r="A9" s="40">
        <v>1</v>
      </c>
      <c r="B9" s="40" t="s">
        <v>17</v>
      </c>
      <c r="C9" s="40">
        <v>0</v>
      </c>
      <c r="D9" s="41" t="s">
        <v>19</v>
      </c>
      <c r="E9" s="41">
        <f>VLOOKUP(B9,ponderaciones!B$2:C$112,2,0)</f>
        <v>-0.5</v>
      </c>
      <c r="F9" s="41">
        <f t="shared" si="0"/>
        <v>0</v>
      </c>
    </row>
    <row r="10" spans="1:7">
      <c r="A10" s="40">
        <v>1</v>
      </c>
      <c r="B10" s="40" t="s">
        <v>17</v>
      </c>
      <c r="C10" s="51">
        <v>1</v>
      </c>
      <c r="D10" s="52" t="s">
        <v>20</v>
      </c>
      <c r="E10" s="41">
        <f>VLOOKUP(B10,ponderaciones!B$2:C$112,2,0)</f>
        <v>-0.5</v>
      </c>
      <c r="F10" s="52">
        <f t="shared" si="0"/>
        <v>-0.5</v>
      </c>
    </row>
    <row r="11" spans="1:7">
      <c r="A11" s="40">
        <v>1</v>
      </c>
      <c r="B11" s="40" t="s">
        <v>17</v>
      </c>
      <c r="C11" s="40">
        <v>0</v>
      </c>
      <c r="D11" s="41" t="s">
        <v>21</v>
      </c>
      <c r="E11" s="41">
        <f>VLOOKUP(B11,ponderaciones!B$2:C$112,2,0)</f>
        <v>-0.5</v>
      </c>
      <c r="F11" s="41">
        <f t="shared" si="0"/>
        <v>0</v>
      </c>
    </row>
    <row r="12" spans="1:7">
      <c r="A12" s="40">
        <v>1</v>
      </c>
      <c r="B12" s="40" t="s">
        <v>22</v>
      </c>
      <c r="C12" s="40">
        <v>0</v>
      </c>
      <c r="D12" s="41" t="s">
        <v>23</v>
      </c>
      <c r="E12" s="41">
        <f>VLOOKUP(B12,ponderaciones!B$2:C$112,2,0)</f>
        <v>-1</v>
      </c>
      <c r="F12" s="41">
        <f t="shared" si="0"/>
        <v>0</v>
      </c>
    </row>
    <row r="13" spans="1:7">
      <c r="A13" s="40">
        <v>1</v>
      </c>
      <c r="B13" s="40" t="s">
        <v>24</v>
      </c>
      <c r="C13" s="40">
        <v>0.5</v>
      </c>
      <c r="D13" s="41" t="s">
        <v>25</v>
      </c>
      <c r="E13" s="41">
        <f>VLOOKUP(B13,ponderaciones!B$2:C$112,2,0)</f>
        <v>-1</v>
      </c>
      <c r="F13" s="41">
        <f t="shared" si="0"/>
        <v>-0.5</v>
      </c>
    </row>
    <row r="14" spans="1:7">
      <c r="A14" s="40">
        <v>1</v>
      </c>
      <c r="B14" s="40" t="s">
        <v>26</v>
      </c>
      <c r="C14" s="40">
        <v>1</v>
      </c>
      <c r="D14" s="41" t="s">
        <v>27</v>
      </c>
      <c r="E14" s="41">
        <f>VLOOKUP(B14,ponderaciones!B$2:C$112,2,0)</f>
        <v>-1</v>
      </c>
      <c r="F14" s="41">
        <f t="shared" si="0"/>
        <v>-1</v>
      </c>
    </row>
    <row r="15" spans="1:7">
      <c r="A15" s="40">
        <v>1</v>
      </c>
      <c r="B15" s="40" t="s">
        <v>26</v>
      </c>
      <c r="C15" s="40">
        <v>0</v>
      </c>
      <c r="D15" s="41" t="s">
        <v>28</v>
      </c>
      <c r="E15" s="41">
        <f>VLOOKUP(B15,ponderaciones!B$2:C$112,2,0)</f>
        <v>-1</v>
      </c>
      <c r="F15" s="41">
        <f t="shared" si="0"/>
        <v>0</v>
      </c>
    </row>
    <row r="16" spans="1:7">
      <c r="A16" s="40">
        <v>1</v>
      </c>
      <c r="B16" s="40" t="s">
        <v>26</v>
      </c>
      <c r="C16" s="40">
        <v>0</v>
      </c>
      <c r="D16" s="41" t="s">
        <v>29</v>
      </c>
      <c r="E16" s="41">
        <f>VLOOKUP(B16,ponderaciones!B$2:C$112,2,0)</f>
        <v>-1</v>
      </c>
      <c r="F16" s="41">
        <f t="shared" si="0"/>
        <v>0</v>
      </c>
    </row>
    <row r="17" spans="1:7">
      <c r="A17" s="40">
        <v>1</v>
      </c>
      <c r="B17" s="40" t="s">
        <v>26</v>
      </c>
      <c r="C17" s="40">
        <v>0</v>
      </c>
      <c r="D17" s="41" t="s">
        <v>30</v>
      </c>
      <c r="E17" s="41">
        <f>VLOOKUP(B17,ponderaciones!B$2:C$112,2,0)</f>
        <v>-1</v>
      </c>
      <c r="F17" s="41">
        <f t="shared" si="0"/>
        <v>0</v>
      </c>
    </row>
    <row r="18" spans="1:7">
      <c r="A18" s="40">
        <v>1</v>
      </c>
      <c r="B18" s="40" t="s">
        <v>31</v>
      </c>
      <c r="C18" s="40">
        <v>1</v>
      </c>
      <c r="D18" s="41" t="s">
        <v>32</v>
      </c>
      <c r="E18" s="41">
        <f>VLOOKUP(B18,ponderaciones!B$2:C$112,2,0)</f>
        <v>-0.5</v>
      </c>
      <c r="F18" s="41">
        <f t="shared" si="0"/>
        <v>-0.5</v>
      </c>
    </row>
    <row r="19" spans="1:7">
      <c r="A19" s="40">
        <v>1</v>
      </c>
      <c r="B19" s="40" t="s">
        <v>33</v>
      </c>
      <c r="C19" s="40">
        <v>1</v>
      </c>
      <c r="D19" s="41" t="s">
        <v>34</v>
      </c>
      <c r="E19" s="41">
        <f>VLOOKUP(B19,ponderaciones!B$2:C$112,2,0)</f>
        <v>-0.5</v>
      </c>
      <c r="F19" s="41">
        <f t="shared" si="0"/>
        <v>-0.5</v>
      </c>
    </row>
    <row r="20" spans="1:7">
      <c r="A20" s="40">
        <v>1</v>
      </c>
      <c r="B20" s="40" t="s">
        <v>35</v>
      </c>
      <c r="C20" s="40">
        <v>1</v>
      </c>
      <c r="D20" s="41" t="s">
        <v>36</v>
      </c>
      <c r="E20" s="41">
        <f>VLOOKUP(B20,ponderaciones!B$2:C$112,2,0)</f>
        <v>-0.5</v>
      </c>
      <c r="F20" s="41">
        <f t="shared" si="0"/>
        <v>-0.5</v>
      </c>
    </row>
    <row r="21" spans="1:7">
      <c r="A21" s="40">
        <v>1</v>
      </c>
      <c r="B21" s="40" t="s">
        <v>35</v>
      </c>
      <c r="C21" s="40">
        <v>0</v>
      </c>
      <c r="D21" s="41" t="s">
        <v>37</v>
      </c>
      <c r="E21" s="41">
        <f>VLOOKUP(B21,ponderaciones!B$2:C$112,2,0)</f>
        <v>-0.5</v>
      </c>
      <c r="F21" s="41">
        <f t="shared" si="0"/>
        <v>0</v>
      </c>
    </row>
    <row r="22" spans="1:7">
      <c r="A22" s="40">
        <v>1</v>
      </c>
      <c r="B22" s="40" t="s">
        <v>38</v>
      </c>
      <c r="C22" s="40">
        <v>1</v>
      </c>
      <c r="D22" s="41" t="s">
        <v>39</v>
      </c>
      <c r="E22" s="41">
        <f>VLOOKUP(B22,ponderaciones!B$2:C$112,2,0)</f>
        <v>-0.5</v>
      </c>
      <c r="F22" s="41">
        <f t="shared" si="0"/>
        <v>-0.5</v>
      </c>
    </row>
    <row r="23" spans="1:7">
      <c r="A23" s="40">
        <v>1</v>
      </c>
      <c r="B23" s="40" t="s">
        <v>40</v>
      </c>
      <c r="C23" s="40">
        <v>1</v>
      </c>
      <c r="D23" s="41" t="s">
        <v>41</v>
      </c>
      <c r="E23" s="41">
        <f>VLOOKUP(B23,ponderaciones!B$2:C$112,2,0)</f>
        <v>-1</v>
      </c>
      <c r="F23" s="41">
        <f t="shared" si="0"/>
        <v>-1</v>
      </c>
    </row>
    <row r="24" spans="1:7">
      <c r="A24" s="40">
        <v>1</v>
      </c>
      <c r="B24" s="40" t="s">
        <v>40</v>
      </c>
      <c r="C24" s="40">
        <v>0</v>
      </c>
      <c r="D24" s="41" t="s">
        <v>42</v>
      </c>
      <c r="E24" s="41">
        <f>VLOOKUP(B24,ponderaciones!B$2:C$112,2,0)</f>
        <v>-1</v>
      </c>
      <c r="F24" s="41">
        <f t="shared" si="0"/>
        <v>0</v>
      </c>
    </row>
    <row r="25" spans="1:7">
      <c r="A25" s="40">
        <v>1</v>
      </c>
      <c r="B25" s="40" t="s">
        <v>43</v>
      </c>
      <c r="C25" s="40">
        <v>1</v>
      </c>
      <c r="D25" s="41" t="s">
        <v>44</v>
      </c>
      <c r="E25" s="41">
        <f>VLOOKUP(B25,ponderaciones!B$2:C$112,2,0)</f>
        <v>-1</v>
      </c>
      <c r="F25" s="41">
        <f t="shared" si="0"/>
        <v>-1</v>
      </c>
    </row>
    <row r="26" spans="1:7">
      <c r="A26" s="40">
        <v>1</v>
      </c>
      <c r="B26" s="40" t="s">
        <v>45</v>
      </c>
      <c r="C26" s="40">
        <v>0.25</v>
      </c>
      <c r="D26" s="41" t="s">
        <v>46</v>
      </c>
      <c r="E26" s="41">
        <f>VLOOKUP(B26,ponderaciones!B$2:C$112,2,0)</f>
        <v>-2</v>
      </c>
      <c r="F26" s="41">
        <f t="shared" si="0"/>
        <v>-0.5</v>
      </c>
    </row>
    <row r="27" spans="1:7">
      <c r="A27" s="40">
        <v>1</v>
      </c>
      <c r="B27" s="40" t="s">
        <v>22</v>
      </c>
      <c r="C27" s="40">
        <v>1</v>
      </c>
      <c r="D27" s="41" t="s">
        <v>47</v>
      </c>
      <c r="E27" s="41">
        <f>VLOOKUP(B27,ponderaciones!B$2:C$112,2,0)</f>
        <v>-1</v>
      </c>
      <c r="F27" s="41">
        <f t="shared" si="0"/>
        <v>-1</v>
      </c>
    </row>
    <row r="28" spans="1:7">
      <c r="A28" s="40">
        <v>1</v>
      </c>
      <c r="B28" s="40" t="s">
        <v>48</v>
      </c>
      <c r="C28" s="40">
        <v>0.5</v>
      </c>
      <c r="D28" s="41" t="s">
        <v>49</v>
      </c>
      <c r="E28" s="41">
        <f>VLOOKUP(B28,ponderaciones!B$2:C$112,2,0)</f>
        <v>-1</v>
      </c>
      <c r="F28" s="41">
        <f t="shared" si="0"/>
        <v>-0.5</v>
      </c>
    </row>
    <row r="29" spans="1:7">
      <c r="A29" s="40">
        <v>1</v>
      </c>
      <c r="B29" s="40" t="s">
        <v>50</v>
      </c>
      <c r="C29" s="40">
        <v>1</v>
      </c>
      <c r="D29" s="41" t="s">
        <v>51</v>
      </c>
      <c r="E29" s="41">
        <f>VLOOKUP(B29,ponderaciones!B$2:C$112,2,0)</f>
        <v>-20</v>
      </c>
      <c r="F29" s="41">
        <f t="shared" si="0"/>
        <v>-20</v>
      </c>
    </row>
    <row r="30" spans="1:7">
      <c r="A30" s="40">
        <v>2</v>
      </c>
      <c r="B30" s="40" t="s">
        <v>7</v>
      </c>
      <c r="C30" s="40">
        <v>1</v>
      </c>
      <c r="D30" s="41" t="s">
        <v>8</v>
      </c>
      <c r="E30" s="41">
        <f>VLOOKUP(B30,ponderaciones!B$2:C$112,2,0)</f>
        <v>10</v>
      </c>
      <c r="F30" s="41">
        <f t="shared" si="0"/>
        <v>10</v>
      </c>
      <c r="G30" s="38">
        <v>1</v>
      </c>
    </row>
    <row r="31" spans="1:7">
      <c r="A31" s="40">
        <v>2</v>
      </c>
      <c r="B31" s="40" t="s">
        <v>9</v>
      </c>
      <c r="C31" s="40">
        <v>1</v>
      </c>
      <c r="D31" s="41" t="s">
        <v>52</v>
      </c>
      <c r="E31" s="41">
        <f>VLOOKUP(B31,ponderaciones!B$2:C$112,2,0)</f>
        <v>0</v>
      </c>
      <c r="F31" s="41">
        <f t="shared" si="0"/>
        <v>0</v>
      </c>
    </row>
    <row r="32" spans="1:7">
      <c r="A32" s="40">
        <v>2</v>
      </c>
      <c r="B32" s="40" t="s">
        <v>24</v>
      </c>
      <c r="C32" s="40">
        <v>0.5</v>
      </c>
      <c r="D32" s="41" t="s">
        <v>25</v>
      </c>
      <c r="E32" s="41">
        <f>VLOOKUP(B32,ponderaciones!B$2:C$112,2,0)</f>
        <v>-1</v>
      </c>
      <c r="F32" s="41">
        <f t="shared" si="0"/>
        <v>-0.5</v>
      </c>
    </row>
    <row r="33" spans="1:7">
      <c r="A33" s="40">
        <v>2</v>
      </c>
      <c r="B33" s="40" t="s">
        <v>26</v>
      </c>
      <c r="C33" s="40">
        <v>0.5</v>
      </c>
      <c r="D33" s="41" t="s">
        <v>27</v>
      </c>
      <c r="E33" s="41">
        <f>VLOOKUP(B33,ponderaciones!B$2:C$112,2,0)</f>
        <v>-1</v>
      </c>
      <c r="F33" s="41">
        <f t="shared" si="0"/>
        <v>-0.5</v>
      </c>
    </row>
    <row r="34" spans="1:7">
      <c r="A34" s="40">
        <v>2</v>
      </c>
      <c r="B34" s="40" t="s">
        <v>31</v>
      </c>
      <c r="C34" s="58">
        <v>1</v>
      </c>
      <c r="D34" s="41" t="s">
        <v>53</v>
      </c>
      <c r="E34" s="41">
        <f>VLOOKUP(B34,ponderaciones!B$2:C$112,2,0)</f>
        <v>-0.5</v>
      </c>
      <c r="F34" s="41">
        <f t="shared" si="0"/>
        <v>-0.5</v>
      </c>
    </row>
    <row r="35" spans="1:7">
      <c r="A35" s="40">
        <v>2</v>
      </c>
      <c r="B35" s="40" t="s">
        <v>35</v>
      </c>
      <c r="C35" s="40">
        <v>1</v>
      </c>
      <c r="D35" s="41" t="s">
        <v>54</v>
      </c>
      <c r="E35" s="41">
        <f>VLOOKUP(B35,ponderaciones!B$2:C$112,2,0)</f>
        <v>-0.5</v>
      </c>
      <c r="F35" s="41">
        <f t="shared" si="0"/>
        <v>-0.5</v>
      </c>
    </row>
    <row r="36" spans="1:7">
      <c r="A36" s="40">
        <v>2</v>
      </c>
      <c r="B36" s="40" t="s">
        <v>35</v>
      </c>
      <c r="C36" s="40">
        <v>0</v>
      </c>
      <c r="D36" s="41" t="s">
        <v>37</v>
      </c>
      <c r="E36" s="41">
        <f>VLOOKUP(B36,ponderaciones!B$2:C$112,2,0)</f>
        <v>-0.5</v>
      </c>
      <c r="F36" s="41">
        <f t="shared" si="0"/>
        <v>0</v>
      </c>
    </row>
    <row r="37" spans="1:7">
      <c r="A37" s="40">
        <v>2</v>
      </c>
      <c r="B37" s="40" t="s">
        <v>55</v>
      </c>
      <c r="C37" s="40">
        <v>1</v>
      </c>
      <c r="D37" s="41" t="s">
        <v>56</v>
      </c>
      <c r="E37" s="41">
        <f>VLOOKUP(B37,ponderaciones!B$2:C$112,2,0)</f>
        <v>-0.5</v>
      </c>
      <c r="F37" s="41">
        <f t="shared" si="0"/>
        <v>-0.5</v>
      </c>
    </row>
    <row r="38" spans="1:7">
      <c r="A38" s="40">
        <v>2</v>
      </c>
      <c r="B38" s="40" t="s">
        <v>45</v>
      </c>
      <c r="C38" s="40">
        <v>0.25</v>
      </c>
      <c r="D38" s="41" t="s">
        <v>46</v>
      </c>
      <c r="E38" s="41">
        <f>VLOOKUP(B38,ponderaciones!B$2:C$112,2,0)</f>
        <v>-2</v>
      </c>
      <c r="F38" s="41">
        <f t="shared" si="0"/>
        <v>-0.5</v>
      </c>
    </row>
    <row r="39" spans="1:7">
      <c r="A39" s="40">
        <v>2</v>
      </c>
      <c r="B39" s="40" t="s">
        <v>57</v>
      </c>
      <c r="C39" s="40">
        <v>1</v>
      </c>
      <c r="D39" s="41" t="s">
        <v>58</v>
      </c>
      <c r="E39" s="41">
        <f>VLOOKUP(B39,ponderaciones!B$2:C$112,2,0)</f>
        <v>-1</v>
      </c>
      <c r="F39" s="41">
        <f t="shared" si="0"/>
        <v>-1</v>
      </c>
    </row>
    <row r="40" spans="1:7">
      <c r="A40" s="40">
        <v>2</v>
      </c>
      <c r="B40" s="40" t="s">
        <v>48</v>
      </c>
      <c r="C40" s="40">
        <v>0.5</v>
      </c>
      <c r="D40" s="50" t="s">
        <v>49</v>
      </c>
      <c r="E40" s="41">
        <f>VLOOKUP(B40,ponderaciones!B$2:C$112,2,0)</f>
        <v>-1</v>
      </c>
      <c r="F40" s="41">
        <f t="shared" si="0"/>
        <v>-0.5</v>
      </c>
    </row>
    <row r="41" spans="1:7">
      <c r="A41" s="40">
        <v>3</v>
      </c>
      <c r="B41" s="40" t="s">
        <v>7</v>
      </c>
      <c r="C41" s="40">
        <v>1</v>
      </c>
      <c r="D41" s="41" t="s">
        <v>8</v>
      </c>
      <c r="E41" s="41">
        <f>VLOOKUP(B41,ponderaciones!B$2:C$112,2,0)</f>
        <v>10</v>
      </c>
      <c r="F41" s="41">
        <f t="shared" si="0"/>
        <v>10</v>
      </c>
      <c r="G41" s="38">
        <v>1</v>
      </c>
    </row>
    <row r="42" spans="1:7">
      <c r="A42" s="40">
        <v>3</v>
      </c>
      <c r="B42" s="40" t="s">
        <v>9</v>
      </c>
      <c r="C42" s="40">
        <v>1</v>
      </c>
      <c r="D42" s="41" t="s">
        <v>59</v>
      </c>
      <c r="E42" s="41">
        <f>VLOOKUP(B42,ponderaciones!B$2:C$112,2,0)</f>
        <v>0</v>
      </c>
      <c r="F42" s="41">
        <f t="shared" si="0"/>
        <v>0</v>
      </c>
    </row>
    <row r="43" spans="1:7">
      <c r="A43" s="40">
        <v>3</v>
      </c>
      <c r="B43" s="40" t="s">
        <v>17</v>
      </c>
      <c r="C43" s="40">
        <v>1</v>
      </c>
      <c r="D43" s="41" t="s">
        <v>60</v>
      </c>
      <c r="E43" s="41">
        <f>VLOOKUP(B43,ponderaciones!B$2:C$112,2,0)</f>
        <v>-0.5</v>
      </c>
      <c r="F43" s="41">
        <f t="shared" si="0"/>
        <v>-0.5</v>
      </c>
    </row>
    <row r="44" spans="1:7">
      <c r="A44" s="40">
        <v>3</v>
      </c>
      <c r="B44" s="40" t="s">
        <v>24</v>
      </c>
      <c r="C44" s="40">
        <v>0.5</v>
      </c>
      <c r="D44" s="41" t="s">
        <v>25</v>
      </c>
      <c r="E44" s="41">
        <f>VLOOKUP(B44,ponderaciones!B$2:C$112,2,0)</f>
        <v>-1</v>
      </c>
      <c r="F44" s="41">
        <f t="shared" si="0"/>
        <v>-0.5</v>
      </c>
    </row>
    <row r="45" spans="1:7">
      <c r="A45" s="40">
        <v>3</v>
      </c>
      <c r="B45" s="40" t="s">
        <v>24</v>
      </c>
      <c r="C45" s="40">
        <v>1</v>
      </c>
      <c r="D45" s="41" t="s">
        <v>61</v>
      </c>
      <c r="E45" s="41">
        <f>VLOOKUP(B45,ponderaciones!B$2:C$112,2,0)</f>
        <v>-1</v>
      </c>
      <c r="F45" s="41">
        <f t="shared" si="0"/>
        <v>-1</v>
      </c>
    </row>
    <row r="46" spans="1:7">
      <c r="A46" s="40">
        <v>3</v>
      </c>
      <c r="B46" s="40" t="s">
        <v>26</v>
      </c>
      <c r="C46" s="40">
        <v>1</v>
      </c>
      <c r="D46" s="41" t="s">
        <v>27</v>
      </c>
      <c r="E46" s="41">
        <f>VLOOKUP(B46,ponderaciones!B$2:C$112,2,0)</f>
        <v>-1</v>
      </c>
      <c r="F46" s="41">
        <f t="shared" si="0"/>
        <v>-1</v>
      </c>
    </row>
    <row r="47" spans="1:7">
      <c r="A47" s="40">
        <v>3</v>
      </c>
      <c r="B47" s="40" t="s">
        <v>26</v>
      </c>
      <c r="C47" s="40">
        <v>0</v>
      </c>
      <c r="D47" s="41" t="s">
        <v>62</v>
      </c>
      <c r="E47" s="41">
        <f>VLOOKUP(B47,ponderaciones!B$2:C$112,2,0)</f>
        <v>-1</v>
      </c>
      <c r="F47" s="41">
        <f t="shared" si="0"/>
        <v>0</v>
      </c>
    </row>
    <row r="48" spans="1:7">
      <c r="A48" s="40">
        <v>3</v>
      </c>
      <c r="B48" s="40" t="s">
        <v>33</v>
      </c>
      <c r="C48" s="40">
        <v>1</v>
      </c>
      <c r="D48" s="41" t="s">
        <v>63</v>
      </c>
      <c r="E48" s="41">
        <f>VLOOKUP(B48,ponderaciones!B$2:C$112,2,0)</f>
        <v>-0.5</v>
      </c>
      <c r="F48" s="41">
        <f t="shared" si="0"/>
        <v>-0.5</v>
      </c>
    </row>
    <row r="49" spans="1:7">
      <c r="A49" s="40">
        <v>3</v>
      </c>
      <c r="B49" s="40" t="s">
        <v>35</v>
      </c>
      <c r="C49" s="40">
        <v>1</v>
      </c>
      <c r="D49" s="41" t="s">
        <v>37</v>
      </c>
      <c r="E49" s="41">
        <f>VLOOKUP(B49,ponderaciones!B$2:C$112,2,0)</f>
        <v>-0.5</v>
      </c>
      <c r="F49" s="41">
        <f t="shared" si="0"/>
        <v>-0.5</v>
      </c>
    </row>
    <row r="50" spans="1:7">
      <c r="A50" s="40">
        <v>3</v>
      </c>
      <c r="B50" s="40" t="s">
        <v>45</v>
      </c>
      <c r="C50" s="40">
        <v>0.25</v>
      </c>
      <c r="D50" s="41" t="s">
        <v>46</v>
      </c>
      <c r="E50" s="41">
        <f>VLOOKUP(B50,ponderaciones!B$2:C$112,2,0)</f>
        <v>-2</v>
      </c>
      <c r="F50" s="41">
        <f t="shared" si="0"/>
        <v>-0.5</v>
      </c>
    </row>
    <row r="51" spans="1:7">
      <c r="A51" s="40">
        <v>3</v>
      </c>
      <c r="B51" s="40" t="s">
        <v>48</v>
      </c>
      <c r="C51" s="40">
        <v>0.5</v>
      </c>
      <c r="D51" s="50" t="s">
        <v>49</v>
      </c>
      <c r="E51" s="41">
        <f>VLOOKUP(B51,ponderaciones!B$2:C$112,2,0)</f>
        <v>-1</v>
      </c>
      <c r="F51" s="41">
        <f t="shared" si="0"/>
        <v>-0.5</v>
      </c>
    </row>
    <row r="52" spans="1:7">
      <c r="A52" s="40">
        <v>3</v>
      </c>
      <c r="B52" s="40" t="s">
        <v>50</v>
      </c>
      <c r="C52" s="40">
        <v>0.1</v>
      </c>
      <c r="D52" s="41" t="s">
        <v>64</v>
      </c>
      <c r="E52" s="41">
        <f>VLOOKUP(B52,ponderaciones!B$2:C$112,2,0)</f>
        <v>-20</v>
      </c>
      <c r="F52" s="41">
        <f t="shared" si="0"/>
        <v>-2</v>
      </c>
    </row>
    <row r="53" spans="1:7">
      <c r="A53" s="40">
        <v>4</v>
      </c>
      <c r="B53" s="40" t="s">
        <v>7</v>
      </c>
      <c r="C53" s="40">
        <v>1</v>
      </c>
      <c r="D53" s="41" t="s">
        <v>8</v>
      </c>
      <c r="E53" s="41">
        <f>VLOOKUP(B53,ponderaciones!B$2:C$112,2,0)</f>
        <v>10</v>
      </c>
      <c r="F53" s="41">
        <f t="shared" si="0"/>
        <v>10</v>
      </c>
      <c r="G53" s="38">
        <v>1</v>
      </c>
    </row>
    <row r="54" spans="1:7">
      <c r="A54" s="40">
        <v>4</v>
      </c>
      <c r="B54" s="40" t="s">
        <v>65</v>
      </c>
      <c r="C54" s="40">
        <v>1</v>
      </c>
      <c r="D54" s="41" t="s">
        <v>66</v>
      </c>
      <c r="E54" s="41">
        <f>VLOOKUP(B54,ponderaciones!B$2:C$112,2,0)</f>
        <v>-0.5</v>
      </c>
      <c r="F54" s="41">
        <f t="shared" si="0"/>
        <v>-0.5</v>
      </c>
    </row>
    <row r="55" spans="1:7">
      <c r="A55" s="40">
        <v>4</v>
      </c>
      <c r="B55" s="40" t="s">
        <v>24</v>
      </c>
      <c r="C55" s="40">
        <v>0.5</v>
      </c>
      <c r="D55" s="41" t="s">
        <v>25</v>
      </c>
      <c r="E55" s="41">
        <f>VLOOKUP(B55,ponderaciones!B$2:C$112,2,0)</f>
        <v>-1</v>
      </c>
      <c r="F55" s="41">
        <f t="shared" si="0"/>
        <v>-0.5</v>
      </c>
    </row>
    <row r="56" spans="1:7">
      <c r="A56" s="40">
        <v>4</v>
      </c>
      <c r="B56" s="40" t="s">
        <v>26</v>
      </c>
      <c r="C56" s="40">
        <v>1</v>
      </c>
      <c r="D56" s="41" t="s">
        <v>27</v>
      </c>
      <c r="E56" s="41">
        <f>VLOOKUP(B56,ponderaciones!B$2:C$112,2,0)</f>
        <v>-1</v>
      </c>
      <c r="F56" s="41">
        <f t="shared" si="0"/>
        <v>-1</v>
      </c>
    </row>
    <row r="57" spans="1:7">
      <c r="A57" s="40">
        <v>4</v>
      </c>
      <c r="B57" s="40" t="s">
        <v>26</v>
      </c>
      <c r="C57" s="40">
        <v>0</v>
      </c>
      <c r="D57" s="41" t="s">
        <v>62</v>
      </c>
      <c r="E57" s="41">
        <f>VLOOKUP(B57,ponderaciones!B$2:C$112,2,0)</f>
        <v>-1</v>
      </c>
      <c r="F57" s="41">
        <f t="shared" si="0"/>
        <v>0</v>
      </c>
    </row>
    <row r="58" spans="1:7">
      <c r="A58" s="40">
        <v>4</v>
      </c>
      <c r="B58" s="40" t="s">
        <v>31</v>
      </c>
      <c r="C58" s="40">
        <v>1</v>
      </c>
      <c r="D58" s="41" t="s">
        <v>67</v>
      </c>
      <c r="E58" s="41">
        <f>VLOOKUP(B58,ponderaciones!B$2:C$112,2,0)</f>
        <v>-0.5</v>
      </c>
      <c r="F58" s="41">
        <f t="shared" si="0"/>
        <v>-0.5</v>
      </c>
    </row>
    <row r="59" spans="1:7">
      <c r="A59" s="40">
        <v>4</v>
      </c>
      <c r="B59" s="40" t="s">
        <v>33</v>
      </c>
      <c r="C59" s="40">
        <v>1</v>
      </c>
      <c r="D59" s="41" t="s">
        <v>63</v>
      </c>
      <c r="E59" s="41">
        <f>VLOOKUP(B59,ponderaciones!B$2:C$112,2,0)</f>
        <v>-0.5</v>
      </c>
      <c r="F59" s="41">
        <f t="shared" si="0"/>
        <v>-0.5</v>
      </c>
    </row>
    <row r="60" spans="1:7">
      <c r="A60" s="40">
        <v>4</v>
      </c>
      <c r="B60" s="40" t="s">
        <v>35</v>
      </c>
      <c r="C60" s="40">
        <v>1</v>
      </c>
      <c r="D60" s="41" t="s">
        <v>37</v>
      </c>
      <c r="E60" s="41">
        <f>VLOOKUP(B60,ponderaciones!B$2:C$112,2,0)</f>
        <v>-0.5</v>
      </c>
      <c r="F60" s="41">
        <f t="shared" si="0"/>
        <v>-0.5</v>
      </c>
    </row>
    <row r="61" spans="1:7">
      <c r="A61" s="40">
        <v>4</v>
      </c>
      <c r="B61" s="40" t="s">
        <v>50</v>
      </c>
      <c r="C61" s="40">
        <v>0.1</v>
      </c>
      <c r="D61" s="41" t="s">
        <v>64</v>
      </c>
      <c r="E61" s="41">
        <f>VLOOKUP(B61,ponderaciones!B$2:C$112,2,0)</f>
        <v>-20</v>
      </c>
      <c r="F61" s="41">
        <f t="shared" si="0"/>
        <v>-2</v>
      </c>
    </row>
    <row r="62" spans="1:7">
      <c r="A62" s="40">
        <v>5</v>
      </c>
      <c r="B62" s="40" t="s">
        <v>7</v>
      </c>
      <c r="C62" s="40">
        <v>1</v>
      </c>
      <c r="D62" s="41" t="s">
        <v>8</v>
      </c>
      <c r="E62" s="41">
        <f>VLOOKUP(B62,ponderaciones!B$2:C$112,2,0)</f>
        <v>10</v>
      </c>
      <c r="F62" s="41">
        <f t="shared" si="0"/>
        <v>10</v>
      </c>
      <c r="G62" s="38">
        <v>1</v>
      </c>
    </row>
    <row r="63" spans="1:7">
      <c r="A63" s="40">
        <v>5</v>
      </c>
      <c r="B63" s="40" t="s">
        <v>9</v>
      </c>
      <c r="C63" s="40">
        <v>1</v>
      </c>
      <c r="D63" s="41" t="s">
        <v>52</v>
      </c>
      <c r="E63" s="41">
        <f>VLOOKUP(B63,ponderaciones!B$2:C$112,2,0)</f>
        <v>0</v>
      </c>
      <c r="F63" s="41">
        <f t="shared" si="0"/>
        <v>0</v>
      </c>
    </row>
    <row r="64" spans="1:7">
      <c r="A64" s="40">
        <v>5</v>
      </c>
      <c r="B64" s="40" t="s">
        <v>65</v>
      </c>
      <c r="C64" s="40">
        <v>1</v>
      </c>
      <c r="D64" s="41" t="s">
        <v>66</v>
      </c>
      <c r="E64" s="41">
        <f>VLOOKUP(B64,ponderaciones!B$2:C$112,2,0)</f>
        <v>-0.5</v>
      </c>
      <c r="F64" s="41">
        <f t="shared" si="0"/>
        <v>-0.5</v>
      </c>
    </row>
    <row r="65" spans="1:7">
      <c r="A65" s="40">
        <v>5</v>
      </c>
      <c r="B65" s="40" t="s">
        <v>17</v>
      </c>
      <c r="C65" s="40">
        <v>1</v>
      </c>
      <c r="D65" s="41" t="s">
        <v>68</v>
      </c>
      <c r="E65" s="41">
        <f>VLOOKUP(B65,ponderaciones!B$2:C$112,2,0)</f>
        <v>-0.5</v>
      </c>
      <c r="F65" s="41">
        <f t="shared" si="0"/>
        <v>-0.5</v>
      </c>
    </row>
    <row r="66" spans="1:7">
      <c r="A66" s="40">
        <v>5</v>
      </c>
      <c r="B66" s="40" t="s">
        <v>24</v>
      </c>
      <c r="C66" s="40">
        <v>1</v>
      </c>
      <c r="D66" s="41" t="s">
        <v>25</v>
      </c>
      <c r="E66" s="41">
        <f>VLOOKUP(B66,ponderaciones!B$2:C$112,2,0)</f>
        <v>-1</v>
      </c>
      <c r="F66" s="41">
        <f t="shared" ref="F66:F129" si="1">IF(C66&lt;&gt;"*",E66*C66,0)</f>
        <v>-1</v>
      </c>
    </row>
    <row r="67" spans="1:7">
      <c r="A67" s="40">
        <v>5</v>
      </c>
      <c r="B67" s="40" t="s">
        <v>24</v>
      </c>
      <c r="C67" s="40">
        <v>0</v>
      </c>
      <c r="D67" s="41" t="s">
        <v>69</v>
      </c>
      <c r="E67" s="41">
        <f>VLOOKUP(B67,ponderaciones!B$2:C$112,2,0)</f>
        <v>-1</v>
      </c>
      <c r="F67" s="41">
        <f t="shared" si="1"/>
        <v>0</v>
      </c>
    </row>
    <row r="68" spans="1:7">
      <c r="A68" s="40">
        <v>5</v>
      </c>
      <c r="B68" s="51" t="s">
        <v>24</v>
      </c>
      <c r="C68" s="40">
        <v>0</v>
      </c>
      <c r="D68" s="52" t="s">
        <v>70</v>
      </c>
      <c r="E68" s="41">
        <f>VLOOKUP(B68,ponderaciones!B$2:C$112,2,0)</f>
        <v>-1</v>
      </c>
      <c r="F68" s="52">
        <f t="shared" si="1"/>
        <v>0</v>
      </c>
    </row>
    <row r="69" spans="1:7">
      <c r="A69" s="40">
        <v>5</v>
      </c>
      <c r="B69" s="40" t="s">
        <v>31</v>
      </c>
      <c r="C69" s="40">
        <v>1</v>
      </c>
      <c r="D69" s="41" t="s">
        <v>71</v>
      </c>
      <c r="E69" s="41">
        <f>VLOOKUP(B69,ponderaciones!B$2:C$112,2,0)</f>
        <v>-0.5</v>
      </c>
      <c r="F69" s="41">
        <f t="shared" si="1"/>
        <v>-0.5</v>
      </c>
    </row>
    <row r="70" spans="1:7">
      <c r="A70" s="40">
        <v>5</v>
      </c>
      <c r="B70" s="40" t="s">
        <v>33</v>
      </c>
      <c r="C70" s="40">
        <v>1</v>
      </c>
      <c r="D70" s="41" t="s">
        <v>72</v>
      </c>
      <c r="E70" s="41">
        <f>VLOOKUP(B70,ponderaciones!B$2:C$112,2,0)</f>
        <v>-0.5</v>
      </c>
      <c r="F70" s="41">
        <f t="shared" si="1"/>
        <v>-0.5</v>
      </c>
    </row>
    <row r="71" spans="1:7">
      <c r="A71" s="40">
        <v>5</v>
      </c>
      <c r="B71" s="40" t="s">
        <v>35</v>
      </c>
      <c r="C71" s="40">
        <v>1</v>
      </c>
      <c r="D71" s="41" t="s">
        <v>73</v>
      </c>
      <c r="E71" s="41">
        <f>VLOOKUP(B71,ponderaciones!B$2:C$112,2,0)</f>
        <v>-0.5</v>
      </c>
      <c r="F71" s="41">
        <f t="shared" si="1"/>
        <v>-0.5</v>
      </c>
    </row>
    <row r="72" spans="1:7">
      <c r="A72" s="40">
        <v>5</v>
      </c>
      <c r="B72" s="40" t="s">
        <v>45</v>
      </c>
      <c r="C72" s="40">
        <v>0.25</v>
      </c>
      <c r="D72" s="41" t="s">
        <v>46</v>
      </c>
      <c r="E72" s="41">
        <f>VLOOKUP(B72,ponderaciones!B$2:C$112,2,0)</f>
        <v>-2</v>
      </c>
      <c r="F72" s="41">
        <f t="shared" si="1"/>
        <v>-0.5</v>
      </c>
    </row>
    <row r="73" spans="1:7">
      <c r="A73" s="40">
        <v>5</v>
      </c>
      <c r="B73" s="56" t="s">
        <v>74</v>
      </c>
      <c r="C73" s="40">
        <v>1</v>
      </c>
      <c r="D73" s="41" t="s">
        <v>75</v>
      </c>
      <c r="E73" s="41">
        <f>VLOOKUP(B73,ponderaciones!B$2:C$112,2,0)</f>
        <v>-1</v>
      </c>
      <c r="F73" s="41">
        <f t="shared" si="1"/>
        <v>-1</v>
      </c>
    </row>
    <row r="74" spans="1:7">
      <c r="A74" s="40">
        <v>6</v>
      </c>
      <c r="B74" s="40" t="s">
        <v>7</v>
      </c>
      <c r="C74" s="40">
        <v>1</v>
      </c>
      <c r="D74" s="41" t="s">
        <v>8</v>
      </c>
      <c r="E74" s="41">
        <f>VLOOKUP(B74,ponderaciones!B$2:C$112,2,0)</f>
        <v>10</v>
      </c>
      <c r="F74" s="41">
        <f t="shared" si="1"/>
        <v>10</v>
      </c>
      <c r="G74" s="38">
        <v>1</v>
      </c>
    </row>
    <row r="75" spans="1:7">
      <c r="A75" s="40">
        <v>6</v>
      </c>
      <c r="B75" s="40" t="s">
        <v>9</v>
      </c>
      <c r="C75" s="40">
        <v>1</v>
      </c>
      <c r="D75" s="41" t="s">
        <v>10</v>
      </c>
      <c r="E75" s="41">
        <f>VLOOKUP(B75,ponderaciones!B$2:C$112,2,0)</f>
        <v>0</v>
      </c>
      <c r="F75" s="41">
        <f t="shared" si="1"/>
        <v>0</v>
      </c>
    </row>
    <row r="76" spans="1:7">
      <c r="A76" s="40">
        <v>6</v>
      </c>
      <c r="B76" s="40" t="s">
        <v>15</v>
      </c>
      <c r="C76" s="40">
        <v>0</v>
      </c>
      <c r="D76" s="41" t="s">
        <v>76</v>
      </c>
      <c r="E76" s="41">
        <f>VLOOKUP(B76,ponderaciones!B$2:C$112,2,0)</f>
        <v>-0.5</v>
      </c>
      <c r="F76" s="41">
        <f t="shared" si="1"/>
        <v>0</v>
      </c>
    </row>
    <row r="77" spans="1:7">
      <c r="A77" s="40">
        <v>6</v>
      </c>
      <c r="B77" s="40" t="s">
        <v>24</v>
      </c>
      <c r="C77" s="40">
        <v>1</v>
      </c>
      <c r="D77" s="41" t="s">
        <v>25</v>
      </c>
      <c r="E77" s="41">
        <f>VLOOKUP(B77,ponderaciones!B$2:C$112,2,0)</f>
        <v>-1</v>
      </c>
      <c r="F77" s="41">
        <f t="shared" si="1"/>
        <v>-1</v>
      </c>
    </row>
    <row r="78" spans="1:7">
      <c r="A78" s="40">
        <v>6</v>
      </c>
      <c r="B78" s="51" t="s">
        <v>24</v>
      </c>
      <c r="C78" s="40">
        <v>0</v>
      </c>
      <c r="D78" s="52" t="s">
        <v>77</v>
      </c>
      <c r="E78" s="41">
        <f>VLOOKUP(B78,ponderaciones!B$2:C$112,2,0)</f>
        <v>-1</v>
      </c>
      <c r="F78" s="52">
        <f t="shared" si="1"/>
        <v>0</v>
      </c>
    </row>
    <row r="79" spans="1:7">
      <c r="A79" s="40">
        <v>6</v>
      </c>
      <c r="B79" s="51" t="s">
        <v>24</v>
      </c>
      <c r="C79" s="40">
        <v>0</v>
      </c>
      <c r="D79" s="52" t="s">
        <v>78</v>
      </c>
      <c r="E79" s="41">
        <f>VLOOKUP(B79,ponderaciones!B$2:C$112,2,0)</f>
        <v>-1</v>
      </c>
      <c r="F79" s="52">
        <f t="shared" si="1"/>
        <v>0</v>
      </c>
    </row>
    <row r="80" spans="1:7">
      <c r="A80" s="40">
        <v>6</v>
      </c>
      <c r="B80" s="40" t="s">
        <v>26</v>
      </c>
      <c r="C80" s="58">
        <v>1</v>
      </c>
      <c r="D80" s="41" t="s">
        <v>27</v>
      </c>
      <c r="E80" s="41">
        <f>VLOOKUP(B80,ponderaciones!B$2:C$112,2,0)</f>
        <v>-1</v>
      </c>
      <c r="F80" s="41">
        <f t="shared" si="1"/>
        <v>-1</v>
      </c>
    </row>
    <row r="81" spans="1:7">
      <c r="A81" s="40">
        <v>6</v>
      </c>
      <c r="B81" s="40" t="s">
        <v>26</v>
      </c>
      <c r="C81" s="40">
        <v>0</v>
      </c>
      <c r="D81" s="41" t="s">
        <v>29</v>
      </c>
      <c r="E81" s="41">
        <f>VLOOKUP(B81,ponderaciones!B$2:C$112,2,0)</f>
        <v>-1</v>
      </c>
      <c r="F81" s="41">
        <f t="shared" si="1"/>
        <v>0</v>
      </c>
    </row>
    <row r="82" spans="1:7">
      <c r="A82" s="40">
        <v>6</v>
      </c>
      <c r="B82" s="40" t="s">
        <v>26</v>
      </c>
      <c r="C82" s="40">
        <v>0</v>
      </c>
      <c r="D82" s="41" t="s">
        <v>30</v>
      </c>
      <c r="E82" s="41">
        <f>VLOOKUP(B82,ponderaciones!B$2:C$112,2,0)</f>
        <v>-1</v>
      </c>
      <c r="F82" s="41">
        <f t="shared" si="1"/>
        <v>0</v>
      </c>
    </row>
    <row r="83" spans="1:7">
      <c r="A83" s="40">
        <v>6</v>
      </c>
      <c r="B83" s="51" t="s">
        <v>33</v>
      </c>
      <c r="C83" s="51">
        <v>1</v>
      </c>
      <c r="D83" s="52" t="s">
        <v>79</v>
      </c>
      <c r="E83" s="41">
        <f>VLOOKUP(B83,ponderaciones!B$2:C$112,2,0)</f>
        <v>-0.5</v>
      </c>
      <c r="F83" s="52">
        <f t="shared" si="1"/>
        <v>-0.5</v>
      </c>
    </row>
    <row r="84" spans="1:7">
      <c r="A84" s="40">
        <v>6</v>
      </c>
      <c r="B84" s="40" t="s">
        <v>35</v>
      </c>
      <c r="C84" s="40">
        <v>1</v>
      </c>
      <c r="D84" s="41" t="s">
        <v>37</v>
      </c>
      <c r="E84" s="41">
        <f>VLOOKUP(B84,ponderaciones!B$2:C$112,2,0)</f>
        <v>-0.5</v>
      </c>
      <c r="F84" s="41">
        <f t="shared" si="1"/>
        <v>-0.5</v>
      </c>
    </row>
    <row r="85" spans="1:7">
      <c r="A85" s="40">
        <v>6</v>
      </c>
      <c r="B85" s="40" t="s">
        <v>38</v>
      </c>
      <c r="C85" s="40">
        <v>1</v>
      </c>
      <c r="D85" s="41" t="s">
        <v>39</v>
      </c>
      <c r="E85" s="41">
        <f>VLOOKUP(B85,ponderaciones!B$2:C$112,2,0)</f>
        <v>-0.5</v>
      </c>
      <c r="F85" s="41">
        <f t="shared" si="1"/>
        <v>-0.5</v>
      </c>
    </row>
    <row r="86" spans="1:7">
      <c r="A86" s="40">
        <v>6</v>
      </c>
      <c r="B86" s="40" t="s">
        <v>40</v>
      </c>
      <c r="C86" s="40">
        <v>1</v>
      </c>
      <c r="D86" s="41" t="s">
        <v>80</v>
      </c>
      <c r="E86" s="41">
        <f>VLOOKUP(B86,ponderaciones!B$2:C$112,2,0)</f>
        <v>-1</v>
      </c>
      <c r="F86" s="41">
        <f t="shared" si="1"/>
        <v>-1</v>
      </c>
    </row>
    <row r="87" spans="1:7">
      <c r="A87" s="40">
        <v>6</v>
      </c>
      <c r="B87" s="40" t="s">
        <v>40</v>
      </c>
      <c r="C87" s="40">
        <v>0</v>
      </c>
      <c r="D87" s="41" t="s">
        <v>42</v>
      </c>
      <c r="E87" s="41">
        <f>VLOOKUP(B87,ponderaciones!B$2:C$112,2,0)</f>
        <v>-1</v>
      </c>
      <c r="F87" s="41">
        <f t="shared" si="1"/>
        <v>0</v>
      </c>
    </row>
    <row r="88" spans="1:7">
      <c r="A88" s="40">
        <v>6</v>
      </c>
      <c r="B88" s="40" t="s">
        <v>45</v>
      </c>
      <c r="C88" s="40">
        <v>0.25</v>
      </c>
      <c r="D88" s="41" t="s">
        <v>46</v>
      </c>
      <c r="E88" s="41">
        <f>VLOOKUP(B88,ponderaciones!B$2:C$112,2,0)</f>
        <v>-2</v>
      </c>
      <c r="F88" s="41">
        <f t="shared" si="1"/>
        <v>-0.5</v>
      </c>
    </row>
    <row r="89" spans="1:7">
      <c r="A89" s="40">
        <v>6</v>
      </c>
      <c r="B89" s="40" t="s">
        <v>48</v>
      </c>
      <c r="C89" s="40">
        <v>0.5</v>
      </c>
      <c r="D89" s="50" t="s">
        <v>49</v>
      </c>
      <c r="E89" s="41">
        <f>VLOOKUP(B89,ponderaciones!B$2:C$112,2,0)</f>
        <v>-1</v>
      </c>
      <c r="F89" s="41">
        <f t="shared" si="1"/>
        <v>-0.5</v>
      </c>
    </row>
    <row r="90" spans="1:7">
      <c r="A90" s="40">
        <v>7</v>
      </c>
      <c r="B90" s="40" t="s">
        <v>7</v>
      </c>
      <c r="C90" s="40">
        <v>1</v>
      </c>
      <c r="D90" s="41" t="s">
        <v>8</v>
      </c>
      <c r="E90" s="41">
        <f>VLOOKUP(B90,ponderaciones!B$2:C$112,2,0)</f>
        <v>10</v>
      </c>
      <c r="F90" s="41">
        <f t="shared" si="1"/>
        <v>10</v>
      </c>
      <c r="G90" s="38">
        <v>1</v>
      </c>
    </row>
    <row r="91" spans="1:7">
      <c r="A91" s="40">
        <v>7</v>
      </c>
      <c r="B91" s="40" t="s">
        <v>9</v>
      </c>
      <c r="C91" s="40">
        <v>1</v>
      </c>
      <c r="D91" s="41" t="s">
        <v>52</v>
      </c>
      <c r="E91" s="41">
        <f>VLOOKUP(B91,ponderaciones!B$2:C$112,2,0)</f>
        <v>0</v>
      </c>
      <c r="F91" s="41">
        <f t="shared" si="1"/>
        <v>0</v>
      </c>
    </row>
    <row r="92" spans="1:7">
      <c r="A92" s="40">
        <v>7</v>
      </c>
      <c r="B92" s="40" t="s">
        <v>24</v>
      </c>
      <c r="C92" s="40">
        <v>0.5</v>
      </c>
      <c r="D92" s="41" t="s">
        <v>25</v>
      </c>
      <c r="E92" s="41">
        <f>VLOOKUP(B92,ponderaciones!B$2:C$112,2,0)</f>
        <v>-1</v>
      </c>
      <c r="F92" s="41">
        <f t="shared" si="1"/>
        <v>-0.5</v>
      </c>
    </row>
    <row r="93" spans="1:7">
      <c r="A93" s="40">
        <v>7</v>
      </c>
      <c r="B93" s="40" t="s">
        <v>33</v>
      </c>
      <c r="C93" s="40">
        <v>1</v>
      </c>
      <c r="D93" s="41" t="s">
        <v>81</v>
      </c>
      <c r="E93" s="41">
        <f>VLOOKUP(B93,ponderaciones!B$2:C$112,2,0)</f>
        <v>-0.5</v>
      </c>
      <c r="F93" s="41">
        <f t="shared" si="1"/>
        <v>-0.5</v>
      </c>
    </row>
    <row r="94" spans="1:7">
      <c r="A94" s="40">
        <v>7</v>
      </c>
      <c r="B94" s="40" t="s">
        <v>35</v>
      </c>
      <c r="C94" s="40">
        <v>1</v>
      </c>
      <c r="D94" s="41" t="s">
        <v>73</v>
      </c>
      <c r="E94" s="41">
        <f>VLOOKUP(B94,ponderaciones!B$2:C$112,2,0)</f>
        <v>-0.5</v>
      </c>
      <c r="F94" s="41">
        <f t="shared" si="1"/>
        <v>-0.5</v>
      </c>
    </row>
    <row r="95" spans="1:7">
      <c r="A95" s="40">
        <v>7</v>
      </c>
      <c r="B95" s="40" t="s">
        <v>40</v>
      </c>
      <c r="C95" s="40">
        <v>1</v>
      </c>
      <c r="D95" s="41" t="s">
        <v>82</v>
      </c>
      <c r="E95" s="41">
        <f>VLOOKUP(B95,ponderaciones!B$2:C$112,2,0)</f>
        <v>-1</v>
      </c>
      <c r="F95" s="41">
        <f t="shared" si="1"/>
        <v>-1</v>
      </c>
    </row>
    <row r="96" spans="1:7">
      <c r="A96" s="40">
        <v>7</v>
      </c>
      <c r="B96" s="40" t="s">
        <v>45</v>
      </c>
      <c r="C96" s="40">
        <v>0.25</v>
      </c>
      <c r="D96" s="41" t="s">
        <v>46</v>
      </c>
      <c r="E96" s="41">
        <f>VLOOKUP(B96,ponderaciones!B$2:C$112,2,0)</f>
        <v>-2</v>
      </c>
      <c r="F96" s="41">
        <f t="shared" si="1"/>
        <v>-0.5</v>
      </c>
    </row>
    <row r="97" spans="1:7">
      <c r="A97" s="40">
        <v>7</v>
      </c>
      <c r="B97" s="40" t="s">
        <v>48</v>
      </c>
      <c r="C97" s="40">
        <v>0.5</v>
      </c>
      <c r="D97" s="50" t="s">
        <v>49</v>
      </c>
      <c r="E97" s="41">
        <f>VLOOKUP(B97,ponderaciones!B$2:C$112,2,0)</f>
        <v>-1</v>
      </c>
      <c r="F97" s="41">
        <f t="shared" si="1"/>
        <v>-0.5</v>
      </c>
    </row>
    <row r="98" spans="1:7">
      <c r="A98" s="40">
        <v>8</v>
      </c>
      <c r="B98" s="40" t="s">
        <v>7</v>
      </c>
      <c r="C98" s="40">
        <v>1</v>
      </c>
      <c r="D98" s="41" t="s">
        <v>8</v>
      </c>
      <c r="E98" s="41">
        <f>VLOOKUP(B98,ponderaciones!B$2:C$112,2,0)</f>
        <v>10</v>
      </c>
      <c r="F98" s="41">
        <f t="shared" si="1"/>
        <v>10</v>
      </c>
      <c r="G98" s="38">
        <v>1</v>
      </c>
    </row>
    <row r="99" spans="1:7">
      <c r="A99" s="40">
        <v>8</v>
      </c>
      <c r="B99" s="40" t="s">
        <v>83</v>
      </c>
      <c r="C99" s="40">
        <v>1</v>
      </c>
      <c r="D99" s="41" t="s">
        <v>84</v>
      </c>
      <c r="E99" s="41">
        <f>VLOOKUP(B99,ponderaciones!B$2:C$112,2,0)</f>
        <v>0.75</v>
      </c>
      <c r="F99" s="41">
        <f t="shared" si="1"/>
        <v>0.75</v>
      </c>
    </row>
    <row r="100" spans="1:7">
      <c r="A100" s="40">
        <v>8</v>
      </c>
      <c r="B100" s="40" t="s">
        <v>83</v>
      </c>
      <c r="C100" s="40">
        <v>0</v>
      </c>
      <c r="D100" s="41" t="s">
        <v>85</v>
      </c>
      <c r="E100" s="41">
        <f>VLOOKUP(B100,ponderaciones!B$2:C$112,2,0)</f>
        <v>0.75</v>
      </c>
      <c r="F100" s="41">
        <f t="shared" si="1"/>
        <v>0</v>
      </c>
    </row>
    <row r="101" spans="1:7">
      <c r="A101" s="40">
        <v>8</v>
      </c>
      <c r="B101" s="40" t="s">
        <v>15</v>
      </c>
      <c r="C101" s="40">
        <v>0</v>
      </c>
      <c r="D101" s="41" t="s">
        <v>86</v>
      </c>
      <c r="E101" s="41">
        <f>VLOOKUP(B101,ponderaciones!B$2:C$112,2,0)</f>
        <v>-0.5</v>
      </c>
      <c r="F101" s="41">
        <f t="shared" si="1"/>
        <v>0</v>
      </c>
    </row>
    <row r="102" spans="1:7">
      <c r="A102" s="40">
        <v>8</v>
      </c>
      <c r="B102" s="40" t="s">
        <v>15</v>
      </c>
      <c r="C102" s="40">
        <v>1</v>
      </c>
      <c r="D102" s="41" t="s">
        <v>87</v>
      </c>
      <c r="E102" s="41">
        <f>VLOOKUP(B102,ponderaciones!B$2:C$112,2,0)</f>
        <v>-0.5</v>
      </c>
      <c r="F102" s="41">
        <f t="shared" si="1"/>
        <v>-0.5</v>
      </c>
    </row>
    <row r="103" spans="1:7">
      <c r="A103" s="40">
        <v>8</v>
      </c>
      <c r="B103" s="40" t="s">
        <v>24</v>
      </c>
      <c r="C103" s="40">
        <v>0.5</v>
      </c>
      <c r="D103" s="41" t="s">
        <v>25</v>
      </c>
      <c r="E103" s="41">
        <f>VLOOKUP(B103,ponderaciones!B$2:C$112,2,0)</f>
        <v>-1</v>
      </c>
      <c r="F103" s="41">
        <f t="shared" si="1"/>
        <v>-0.5</v>
      </c>
    </row>
    <row r="104" spans="1:7">
      <c r="A104" s="40">
        <v>8</v>
      </c>
      <c r="B104" s="40" t="s">
        <v>26</v>
      </c>
      <c r="C104" s="40">
        <v>1</v>
      </c>
      <c r="D104" s="41" t="s">
        <v>27</v>
      </c>
      <c r="E104" s="41">
        <f>VLOOKUP(B104,ponderaciones!B$2:C$112,2,0)</f>
        <v>-1</v>
      </c>
      <c r="F104" s="41">
        <f t="shared" si="1"/>
        <v>-1</v>
      </c>
    </row>
    <row r="105" spans="1:7">
      <c r="A105" s="40">
        <v>8</v>
      </c>
      <c r="B105" s="40" t="s">
        <v>26</v>
      </c>
      <c r="C105" s="40">
        <v>0</v>
      </c>
      <c r="D105" s="41" t="s">
        <v>30</v>
      </c>
      <c r="E105" s="41">
        <f>VLOOKUP(B105,ponderaciones!B$2:C$112,2,0)</f>
        <v>-1</v>
      </c>
      <c r="F105" s="41">
        <f t="shared" si="1"/>
        <v>0</v>
      </c>
    </row>
    <row r="106" spans="1:7">
      <c r="A106" s="40">
        <v>8</v>
      </c>
      <c r="B106" s="40" t="s">
        <v>33</v>
      </c>
      <c r="C106" s="40">
        <v>1</v>
      </c>
      <c r="D106" s="41" t="s">
        <v>81</v>
      </c>
      <c r="E106" s="41">
        <f>VLOOKUP(B106,ponderaciones!B$2:C$112,2,0)</f>
        <v>-0.5</v>
      </c>
      <c r="F106" s="41">
        <f t="shared" si="1"/>
        <v>-0.5</v>
      </c>
    </row>
    <row r="107" spans="1:7">
      <c r="A107" s="40">
        <v>8</v>
      </c>
      <c r="B107" s="40" t="s">
        <v>35</v>
      </c>
      <c r="C107" s="40">
        <v>1</v>
      </c>
      <c r="D107" s="41" t="s">
        <v>73</v>
      </c>
      <c r="E107" s="41">
        <f>VLOOKUP(B107,ponderaciones!B$2:C$112,2,0)</f>
        <v>-0.5</v>
      </c>
      <c r="F107" s="41">
        <f t="shared" si="1"/>
        <v>-0.5</v>
      </c>
    </row>
    <row r="108" spans="1:7">
      <c r="A108" s="40">
        <v>8</v>
      </c>
      <c r="B108" s="40" t="s">
        <v>50</v>
      </c>
      <c r="C108" s="40">
        <v>0.1</v>
      </c>
      <c r="D108" s="41" t="s">
        <v>88</v>
      </c>
      <c r="E108" s="41">
        <f>VLOOKUP(B108,ponderaciones!B$2:C$112,2,0)</f>
        <v>-20</v>
      </c>
      <c r="F108" s="41">
        <f t="shared" si="1"/>
        <v>-2</v>
      </c>
    </row>
    <row r="109" spans="1:7">
      <c r="A109" s="40">
        <v>9</v>
      </c>
      <c r="B109" s="40" t="s">
        <v>7</v>
      </c>
      <c r="C109" s="40">
        <v>1</v>
      </c>
      <c r="D109" s="41" t="s">
        <v>8</v>
      </c>
      <c r="E109" s="41">
        <f>VLOOKUP(B109,ponderaciones!B$2:C$112,2,0)</f>
        <v>10</v>
      </c>
      <c r="F109" s="41">
        <f t="shared" si="1"/>
        <v>10</v>
      </c>
      <c r="G109" s="38">
        <v>1</v>
      </c>
    </row>
    <row r="110" spans="1:7">
      <c r="A110" s="40">
        <v>9</v>
      </c>
      <c r="B110" s="40" t="s">
        <v>9</v>
      </c>
      <c r="C110" s="40">
        <v>1</v>
      </c>
      <c r="D110" s="41" t="s">
        <v>89</v>
      </c>
      <c r="E110" s="41">
        <f>VLOOKUP(B110,ponderaciones!B$2:C$112,2,0)</f>
        <v>0</v>
      </c>
      <c r="F110" s="41">
        <f t="shared" si="1"/>
        <v>0</v>
      </c>
    </row>
    <row r="111" spans="1:7">
      <c r="A111" s="40">
        <v>9</v>
      </c>
      <c r="B111" s="40" t="s">
        <v>9</v>
      </c>
      <c r="C111" s="40">
        <v>1</v>
      </c>
      <c r="D111" s="41" t="s">
        <v>90</v>
      </c>
      <c r="E111" s="41">
        <f>VLOOKUP(B111,ponderaciones!B$2:C$112,2,0)</f>
        <v>0</v>
      </c>
      <c r="F111" s="41">
        <f t="shared" si="1"/>
        <v>0</v>
      </c>
    </row>
    <row r="112" spans="1:7">
      <c r="A112" s="40">
        <v>9</v>
      </c>
      <c r="B112" s="40" t="s">
        <v>9</v>
      </c>
      <c r="C112" s="40">
        <v>1</v>
      </c>
      <c r="D112" s="41" t="s">
        <v>91</v>
      </c>
      <c r="E112" s="41">
        <f>VLOOKUP(B112,ponderaciones!B$2:C$112,2,0)</f>
        <v>0</v>
      </c>
      <c r="F112" s="41">
        <f t="shared" si="1"/>
        <v>0</v>
      </c>
    </row>
    <row r="113" spans="1:7">
      <c r="A113" s="40">
        <v>9</v>
      </c>
      <c r="B113" s="40" t="s">
        <v>15</v>
      </c>
      <c r="C113" s="40">
        <v>0</v>
      </c>
      <c r="D113" s="41" t="s">
        <v>86</v>
      </c>
      <c r="E113" s="41">
        <f>VLOOKUP(B113,ponderaciones!B$2:C$112,2,0)</f>
        <v>-0.5</v>
      </c>
      <c r="F113" s="41">
        <f t="shared" si="1"/>
        <v>0</v>
      </c>
    </row>
    <row r="114" spans="1:7">
      <c r="A114" s="40">
        <v>9</v>
      </c>
      <c r="B114" s="40" t="s">
        <v>24</v>
      </c>
      <c r="C114" s="40">
        <v>1</v>
      </c>
      <c r="D114" s="41" t="s">
        <v>25</v>
      </c>
      <c r="E114" s="41">
        <f>VLOOKUP(B114,ponderaciones!B$2:C$112,2,0)</f>
        <v>-1</v>
      </c>
      <c r="F114" s="41">
        <f t="shared" si="1"/>
        <v>-1</v>
      </c>
    </row>
    <row r="115" spans="1:7">
      <c r="A115" s="40">
        <v>9</v>
      </c>
      <c r="B115" s="40" t="s">
        <v>92</v>
      </c>
      <c r="C115" s="40">
        <v>1</v>
      </c>
      <c r="D115" s="41" t="s">
        <v>93</v>
      </c>
      <c r="E115" s="41">
        <f>VLOOKUP(B115,ponderaciones!B$2:C$112,2,0)</f>
        <v>-0.5</v>
      </c>
      <c r="F115" s="41">
        <f t="shared" si="1"/>
        <v>-0.5</v>
      </c>
    </row>
    <row r="116" spans="1:7">
      <c r="A116" s="40">
        <v>9</v>
      </c>
      <c r="B116" s="40" t="s">
        <v>26</v>
      </c>
      <c r="C116" s="40">
        <v>0.5</v>
      </c>
      <c r="D116" s="41" t="s">
        <v>94</v>
      </c>
      <c r="E116" s="41">
        <f>VLOOKUP(B116,ponderaciones!B$2:C$112,2,0)</f>
        <v>-1</v>
      </c>
      <c r="F116" s="41">
        <f t="shared" si="1"/>
        <v>-0.5</v>
      </c>
    </row>
    <row r="117" spans="1:7">
      <c r="A117" s="40">
        <v>9</v>
      </c>
      <c r="B117" s="40" t="s">
        <v>31</v>
      </c>
      <c r="C117" s="40">
        <v>1</v>
      </c>
      <c r="D117" s="41" t="s">
        <v>95</v>
      </c>
      <c r="E117" s="41">
        <f>VLOOKUP(B117,ponderaciones!B$2:C$112,2,0)</f>
        <v>-0.5</v>
      </c>
      <c r="F117" s="41">
        <f t="shared" si="1"/>
        <v>-0.5</v>
      </c>
    </row>
    <row r="118" spans="1:7">
      <c r="A118" s="40">
        <v>9</v>
      </c>
      <c r="B118" s="40" t="s">
        <v>96</v>
      </c>
      <c r="C118" s="40">
        <v>0</v>
      </c>
      <c r="D118" s="41" t="s">
        <v>97</v>
      </c>
      <c r="E118" s="41">
        <f>VLOOKUP(B118,ponderaciones!B$2:C$112,2,0)</f>
        <v>-1</v>
      </c>
      <c r="F118" s="41">
        <f t="shared" si="1"/>
        <v>0</v>
      </c>
    </row>
    <row r="119" spans="1:7">
      <c r="A119" s="40">
        <v>9</v>
      </c>
      <c r="B119" s="49" t="s">
        <v>96</v>
      </c>
      <c r="C119" s="49">
        <v>1</v>
      </c>
      <c r="D119" s="48" t="s">
        <v>98</v>
      </c>
      <c r="E119" s="48">
        <f>VLOOKUP(B119,ponderaciones!B$2:C$112,2,0)</f>
        <v>-1</v>
      </c>
      <c r="F119" s="48">
        <f t="shared" si="1"/>
        <v>-1</v>
      </c>
    </row>
    <row r="120" spans="1:7">
      <c r="A120" s="40">
        <v>9</v>
      </c>
      <c r="B120" s="40" t="s">
        <v>96</v>
      </c>
      <c r="C120" s="40">
        <v>0</v>
      </c>
      <c r="D120" s="41" t="s">
        <v>99</v>
      </c>
      <c r="E120" s="41">
        <f>VLOOKUP(B120,ponderaciones!B$2:C$112,2,0)</f>
        <v>-1</v>
      </c>
      <c r="F120" s="41">
        <f t="shared" si="1"/>
        <v>0</v>
      </c>
    </row>
    <row r="121" spans="1:7">
      <c r="A121" s="40">
        <v>9</v>
      </c>
      <c r="B121" s="40" t="s">
        <v>40</v>
      </c>
      <c r="C121" s="40">
        <v>1</v>
      </c>
      <c r="D121" s="41" t="s">
        <v>100</v>
      </c>
      <c r="E121" s="41">
        <f>VLOOKUP(B121,ponderaciones!B$2:C$112,2,0)</f>
        <v>-1</v>
      </c>
      <c r="F121" s="41">
        <f t="shared" si="1"/>
        <v>-1</v>
      </c>
    </row>
    <row r="122" spans="1:7">
      <c r="A122" s="40">
        <v>9</v>
      </c>
      <c r="B122" s="40" t="s">
        <v>40</v>
      </c>
      <c r="C122" s="40">
        <v>0</v>
      </c>
      <c r="D122" s="41" t="s">
        <v>42</v>
      </c>
      <c r="E122" s="41">
        <f>VLOOKUP(B122,ponderaciones!B$2:C$112,2,0)</f>
        <v>-1</v>
      </c>
      <c r="F122" s="41">
        <f t="shared" si="1"/>
        <v>0</v>
      </c>
    </row>
    <row r="123" spans="1:7">
      <c r="A123" s="40">
        <v>9</v>
      </c>
      <c r="B123" s="40" t="s">
        <v>45</v>
      </c>
      <c r="C123" s="40">
        <v>0.25</v>
      </c>
      <c r="D123" s="41" t="s">
        <v>46</v>
      </c>
      <c r="E123" s="41">
        <f>VLOOKUP(B123,ponderaciones!B$2:C$112,2,0)</f>
        <v>-2</v>
      </c>
      <c r="F123" s="41">
        <f t="shared" si="1"/>
        <v>-0.5</v>
      </c>
    </row>
    <row r="124" spans="1:7">
      <c r="A124" s="40">
        <v>9</v>
      </c>
      <c r="B124" s="40" t="s">
        <v>57</v>
      </c>
      <c r="C124" s="40">
        <v>1</v>
      </c>
      <c r="D124" s="41" t="s">
        <v>58</v>
      </c>
      <c r="E124" s="41">
        <f>VLOOKUP(B124,ponderaciones!B$2:C$112,2,0)</f>
        <v>-1</v>
      </c>
      <c r="F124" s="41">
        <f t="shared" si="1"/>
        <v>-1</v>
      </c>
    </row>
    <row r="125" spans="1:7">
      <c r="A125" s="40">
        <v>9</v>
      </c>
      <c r="B125" s="40" t="s">
        <v>101</v>
      </c>
      <c r="C125" s="40">
        <v>1</v>
      </c>
      <c r="D125" s="41" t="s">
        <v>102</v>
      </c>
      <c r="E125" s="41">
        <f>VLOOKUP(B125,ponderaciones!B$2:C$112,2,0)</f>
        <v>-20</v>
      </c>
      <c r="F125" s="41">
        <f t="shared" si="1"/>
        <v>-20</v>
      </c>
    </row>
    <row r="126" spans="1:7">
      <c r="A126" s="40">
        <v>9</v>
      </c>
      <c r="B126" s="56" t="s">
        <v>74</v>
      </c>
      <c r="C126" s="40">
        <v>1</v>
      </c>
      <c r="D126" s="41" t="s">
        <v>103</v>
      </c>
      <c r="E126" s="41">
        <f>VLOOKUP(B126,ponderaciones!B$2:C$112,2,0)</f>
        <v>-1</v>
      </c>
      <c r="F126" s="41">
        <f t="shared" si="1"/>
        <v>-1</v>
      </c>
    </row>
    <row r="127" spans="1:7">
      <c r="A127" s="40">
        <v>10</v>
      </c>
      <c r="B127" s="40" t="s">
        <v>7</v>
      </c>
      <c r="C127" s="40">
        <v>1</v>
      </c>
      <c r="D127" s="41" t="s">
        <v>8</v>
      </c>
      <c r="E127" s="41">
        <f>VLOOKUP(B127,ponderaciones!B$2:C$112,2,0)</f>
        <v>10</v>
      </c>
      <c r="F127" s="41">
        <f t="shared" si="1"/>
        <v>10</v>
      </c>
      <c r="G127" s="38">
        <v>1</v>
      </c>
    </row>
    <row r="128" spans="1:7">
      <c r="A128" s="40">
        <v>10</v>
      </c>
      <c r="B128" s="40" t="s">
        <v>9</v>
      </c>
      <c r="C128" s="40">
        <v>1</v>
      </c>
      <c r="D128" s="41" t="s">
        <v>52</v>
      </c>
      <c r="E128" s="41">
        <f>VLOOKUP(B128,ponderaciones!B$2:C$112,2,0)</f>
        <v>0</v>
      </c>
      <c r="F128" s="41">
        <f t="shared" si="1"/>
        <v>0</v>
      </c>
    </row>
    <row r="129" spans="1:7">
      <c r="A129" s="40">
        <v>10</v>
      </c>
      <c r="B129" s="40" t="s">
        <v>104</v>
      </c>
      <c r="C129" s="40">
        <v>1</v>
      </c>
      <c r="D129" s="41" t="s">
        <v>105</v>
      </c>
      <c r="E129" s="41">
        <f>VLOOKUP(B129,ponderaciones!B$2:C$112,2,0)</f>
        <v>1</v>
      </c>
      <c r="F129" s="41">
        <f t="shared" si="1"/>
        <v>1</v>
      </c>
    </row>
    <row r="130" spans="1:7">
      <c r="A130" s="40">
        <v>10</v>
      </c>
      <c r="B130" s="40" t="s">
        <v>104</v>
      </c>
      <c r="C130" s="58">
        <v>1</v>
      </c>
      <c r="D130" s="41" t="s">
        <v>106</v>
      </c>
      <c r="E130" s="41">
        <f>VLOOKUP(B130,ponderaciones!B$2:C$112,2,0)</f>
        <v>1</v>
      </c>
      <c r="F130" s="41">
        <f t="shared" ref="F130:F193" si="2">IF(C130&lt;&gt;"*",E130*C130,0)</f>
        <v>1</v>
      </c>
    </row>
    <row r="131" spans="1:7">
      <c r="A131" s="40">
        <v>10</v>
      </c>
      <c r="B131" s="40" t="s">
        <v>15</v>
      </c>
      <c r="C131" s="40">
        <v>0</v>
      </c>
      <c r="D131" s="41" t="s">
        <v>86</v>
      </c>
      <c r="E131" s="41">
        <f>VLOOKUP(B131,ponderaciones!B$2:C$112,2,0)</f>
        <v>-0.5</v>
      </c>
      <c r="F131" s="41">
        <f t="shared" si="2"/>
        <v>0</v>
      </c>
    </row>
    <row r="132" spans="1:7">
      <c r="A132" s="40">
        <v>10</v>
      </c>
      <c r="B132" s="40" t="s">
        <v>65</v>
      </c>
      <c r="C132" s="40">
        <v>1</v>
      </c>
      <c r="D132" s="41" t="s">
        <v>66</v>
      </c>
      <c r="E132" s="41">
        <f>VLOOKUP(B132,ponderaciones!B$2:C$112,2,0)</f>
        <v>-0.5</v>
      </c>
      <c r="F132" s="41">
        <f t="shared" si="2"/>
        <v>-0.5</v>
      </c>
    </row>
    <row r="133" spans="1:7">
      <c r="A133" s="40">
        <v>10</v>
      </c>
      <c r="B133" s="40" t="s">
        <v>24</v>
      </c>
      <c r="C133" s="40">
        <v>1</v>
      </c>
      <c r="D133" s="41" t="s">
        <v>25</v>
      </c>
      <c r="E133" s="41">
        <f>VLOOKUP(B133,ponderaciones!B$2:C$112,2,0)</f>
        <v>-1</v>
      </c>
      <c r="F133" s="41">
        <f t="shared" si="2"/>
        <v>-1</v>
      </c>
    </row>
    <row r="134" spans="1:7">
      <c r="A134" s="40">
        <v>10</v>
      </c>
      <c r="B134" s="40" t="s">
        <v>24</v>
      </c>
      <c r="C134" s="40">
        <v>0</v>
      </c>
      <c r="D134" s="41" t="s">
        <v>107</v>
      </c>
      <c r="E134" s="41">
        <f>VLOOKUP(B134,ponderaciones!B$2:C$112,2,0)</f>
        <v>-1</v>
      </c>
      <c r="F134" s="41">
        <f t="shared" si="2"/>
        <v>0</v>
      </c>
    </row>
    <row r="135" spans="1:7">
      <c r="A135" s="40">
        <v>10</v>
      </c>
      <c r="B135" s="40" t="s">
        <v>26</v>
      </c>
      <c r="C135" s="40">
        <v>1</v>
      </c>
      <c r="D135" s="41" t="s">
        <v>27</v>
      </c>
      <c r="E135" s="41">
        <f>VLOOKUP(B135,ponderaciones!B$2:C$112,2,0)</f>
        <v>-1</v>
      </c>
      <c r="F135" s="41">
        <f t="shared" si="2"/>
        <v>-1</v>
      </c>
    </row>
    <row r="136" spans="1:7">
      <c r="A136" s="40">
        <v>10</v>
      </c>
      <c r="B136" s="40" t="s">
        <v>26</v>
      </c>
      <c r="C136" s="40">
        <v>0</v>
      </c>
      <c r="D136" s="41" t="s">
        <v>108</v>
      </c>
      <c r="E136" s="41">
        <f>VLOOKUP(B136,ponderaciones!B$2:C$112,2,0)</f>
        <v>-1</v>
      </c>
      <c r="F136" s="41">
        <f t="shared" si="2"/>
        <v>0</v>
      </c>
    </row>
    <row r="137" spans="1:7">
      <c r="A137" s="40">
        <v>10</v>
      </c>
      <c r="B137" s="40" t="s">
        <v>26</v>
      </c>
      <c r="C137" s="40">
        <v>0</v>
      </c>
      <c r="D137" s="41" t="s">
        <v>28</v>
      </c>
      <c r="E137" s="41">
        <f>VLOOKUP(B137,ponderaciones!B$2:C$112,2,0)</f>
        <v>-1</v>
      </c>
      <c r="F137" s="41">
        <f t="shared" si="2"/>
        <v>0</v>
      </c>
    </row>
    <row r="138" spans="1:7">
      <c r="A138" s="40">
        <v>10</v>
      </c>
      <c r="B138" s="40" t="s">
        <v>35</v>
      </c>
      <c r="C138" s="40">
        <v>1</v>
      </c>
      <c r="D138" s="41" t="s">
        <v>37</v>
      </c>
      <c r="E138" s="41">
        <f>VLOOKUP(B138,ponderaciones!B$2:C$112,2,0)</f>
        <v>-0.5</v>
      </c>
      <c r="F138" s="41">
        <f t="shared" si="2"/>
        <v>-0.5</v>
      </c>
    </row>
    <row r="139" spans="1:7">
      <c r="A139" s="40">
        <v>10</v>
      </c>
      <c r="B139" s="40" t="s">
        <v>45</v>
      </c>
      <c r="C139" s="40">
        <v>0.25</v>
      </c>
      <c r="D139" s="41" t="s">
        <v>46</v>
      </c>
      <c r="E139" s="41">
        <f>VLOOKUP(B139,ponderaciones!B$2:C$112,2,0)</f>
        <v>-2</v>
      </c>
      <c r="F139" s="41">
        <f t="shared" si="2"/>
        <v>-0.5</v>
      </c>
    </row>
    <row r="140" spans="1:7">
      <c r="A140" s="40">
        <v>10</v>
      </c>
      <c r="B140" s="56" t="s">
        <v>74</v>
      </c>
      <c r="C140" s="40">
        <v>1</v>
      </c>
      <c r="D140" s="41" t="s">
        <v>109</v>
      </c>
      <c r="E140" s="41">
        <f>VLOOKUP(B140,ponderaciones!B$2:C$112,2,0)</f>
        <v>-1</v>
      </c>
      <c r="F140" s="41">
        <f t="shared" si="2"/>
        <v>-1</v>
      </c>
    </row>
    <row r="141" spans="1:7">
      <c r="A141" s="40">
        <v>11</v>
      </c>
      <c r="B141" s="40" t="s">
        <v>7</v>
      </c>
      <c r="C141" s="40">
        <v>1</v>
      </c>
      <c r="D141" s="41" t="s">
        <v>8</v>
      </c>
      <c r="E141" s="41">
        <f>VLOOKUP(B141,ponderaciones!B$2:C$112,2,0)</f>
        <v>10</v>
      </c>
      <c r="F141" s="41">
        <f t="shared" si="2"/>
        <v>10</v>
      </c>
      <c r="G141" s="38">
        <v>1</v>
      </c>
    </row>
    <row r="142" spans="1:7">
      <c r="A142" s="40">
        <v>11</v>
      </c>
      <c r="B142" s="40" t="s">
        <v>15</v>
      </c>
      <c r="C142" s="40">
        <v>0</v>
      </c>
      <c r="D142" s="41" t="s">
        <v>86</v>
      </c>
      <c r="E142" s="41">
        <f>VLOOKUP(B142,ponderaciones!B$2:C$112,2,0)</f>
        <v>-0.5</v>
      </c>
      <c r="F142" s="41">
        <f t="shared" si="2"/>
        <v>0</v>
      </c>
    </row>
    <row r="143" spans="1:7">
      <c r="A143" s="40">
        <v>11</v>
      </c>
      <c r="B143" s="40" t="s">
        <v>65</v>
      </c>
      <c r="C143" s="40">
        <v>1</v>
      </c>
      <c r="D143" s="41" t="s">
        <v>66</v>
      </c>
      <c r="E143" s="41">
        <f>VLOOKUP(B143,ponderaciones!B$2:C$112,2,0)</f>
        <v>-0.5</v>
      </c>
      <c r="F143" s="41">
        <f t="shared" si="2"/>
        <v>-0.5</v>
      </c>
    </row>
    <row r="144" spans="1:7">
      <c r="A144" s="40">
        <v>11</v>
      </c>
      <c r="B144" s="40" t="s">
        <v>24</v>
      </c>
      <c r="C144" s="40">
        <v>0.5</v>
      </c>
      <c r="D144" s="41" t="s">
        <v>25</v>
      </c>
      <c r="E144" s="41">
        <f>VLOOKUP(B144,ponderaciones!B$2:C$112,2,0)</f>
        <v>-1</v>
      </c>
      <c r="F144" s="41">
        <f t="shared" si="2"/>
        <v>-0.5</v>
      </c>
    </row>
    <row r="145" spans="1:7">
      <c r="A145" s="40">
        <v>11</v>
      </c>
      <c r="B145" s="40" t="s">
        <v>26</v>
      </c>
      <c r="C145" s="40">
        <v>1</v>
      </c>
      <c r="D145" s="41" t="s">
        <v>27</v>
      </c>
      <c r="E145" s="41">
        <f>VLOOKUP(B145,ponderaciones!B$2:C$112,2,0)</f>
        <v>-1</v>
      </c>
      <c r="F145" s="41">
        <f t="shared" si="2"/>
        <v>-1</v>
      </c>
    </row>
    <row r="146" spans="1:7">
      <c r="A146" s="40">
        <v>11</v>
      </c>
      <c r="B146" s="40" t="s">
        <v>26</v>
      </c>
      <c r="C146" s="40">
        <v>0</v>
      </c>
      <c r="D146" s="41" t="s">
        <v>108</v>
      </c>
      <c r="E146" s="41">
        <f>VLOOKUP(B146,ponderaciones!B$2:C$112,2,0)</f>
        <v>-1</v>
      </c>
      <c r="F146" s="41">
        <f t="shared" si="2"/>
        <v>0</v>
      </c>
    </row>
    <row r="147" spans="1:7">
      <c r="A147" s="40">
        <v>11</v>
      </c>
      <c r="B147" s="40" t="s">
        <v>26</v>
      </c>
      <c r="C147" s="40">
        <v>0</v>
      </c>
      <c r="D147" s="41" t="s">
        <v>28</v>
      </c>
      <c r="E147" s="41">
        <f>VLOOKUP(B147,ponderaciones!B$2:C$112,2,0)</f>
        <v>-1</v>
      </c>
      <c r="F147" s="41">
        <f t="shared" si="2"/>
        <v>0</v>
      </c>
    </row>
    <row r="148" spans="1:7">
      <c r="A148" s="40">
        <v>11</v>
      </c>
      <c r="B148" s="40" t="s">
        <v>26</v>
      </c>
      <c r="C148" s="40">
        <v>0</v>
      </c>
      <c r="D148" s="41" t="s">
        <v>29</v>
      </c>
      <c r="E148" s="41">
        <f>VLOOKUP(B148,ponderaciones!B$2:C$112,2,0)</f>
        <v>-1</v>
      </c>
      <c r="F148" s="41">
        <f t="shared" si="2"/>
        <v>0</v>
      </c>
    </row>
    <row r="149" spans="1:7">
      <c r="A149" s="40">
        <v>11</v>
      </c>
      <c r="B149" s="40" t="s">
        <v>35</v>
      </c>
      <c r="C149" s="40">
        <v>1</v>
      </c>
      <c r="D149" s="41" t="s">
        <v>110</v>
      </c>
      <c r="E149" s="41">
        <f>VLOOKUP(B149,ponderaciones!B$2:C$112,2,0)</f>
        <v>-0.5</v>
      </c>
      <c r="F149" s="41">
        <f t="shared" si="2"/>
        <v>-0.5</v>
      </c>
    </row>
    <row r="150" spans="1:7">
      <c r="A150" s="40">
        <v>11</v>
      </c>
      <c r="B150" s="40" t="s">
        <v>35</v>
      </c>
      <c r="C150" s="40">
        <v>0</v>
      </c>
      <c r="D150" s="41" t="s">
        <v>37</v>
      </c>
      <c r="E150" s="41">
        <f>VLOOKUP(B150,ponderaciones!B$2:C$112,2,0)</f>
        <v>-0.5</v>
      </c>
      <c r="F150" s="41">
        <f t="shared" si="2"/>
        <v>0</v>
      </c>
    </row>
    <row r="151" spans="1:7">
      <c r="A151" s="40">
        <v>11</v>
      </c>
      <c r="B151" s="40" t="s">
        <v>45</v>
      </c>
      <c r="C151" s="40">
        <v>0.25</v>
      </c>
      <c r="D151" s="41" t="s">
        <v>46</v>
      </c>
      <c r="E151" s="41">
        <f>VLOOKUP(B151,ponderaciones!B$2:C$112,2,0)</f>
        <v>-2</v>
      </c>
      <c r="F151" s="41">
        <f t="shared" si="2"/>
        <v>-0.5</v>
      </c>
    </row>
    <row r="152" spans="1:7">
      <c r="A152" s="40">
        <v>11</v>
      </c>
      <c r="B152" s="40" t="s">
        <v>48</v>
      </c>
      <c r="C152" s="40">
        <v>0.5</v>
      </c>
      <c r="D152" s="50" t="s">
        <v>49</v>
      </c>
      <c r="E152" s="41">
        <f>VLOOKUP(B152,ponderaciones!B$2:C$112,2,0)</f>
        <v>-1</v>
      </c>
      <c r="F152" s="41">
        <f t="shared" si="2"/>
        <v>-0.5</v>
      </c>
    </row>
    <row r="153" spans="1:7">
      <c r="A153" s="40">
        <v>12</v>
      </c>
      <c r="B153" s="40" t="s">
        <v>7</v>
      </c>
      <c r="C153" s="40">
        <v>1</v>
      </c>
      <c r="D153" s="41" t="s">
        <v>8</v>
      </c>
      <c r="E153" s="41">
        <f>VLOOKUP(B153,ponderaciones!B$2:C$112,2,0)</f>
        <v>10</v>
      </c>
      <c r="F153" s="41">
        <f t="shared" si="2"/>
        <v>10</v>
      </c>
      <c r="G153" s="38">
        <v>1</v>
      </c>
    </row>
    <row r="154" spans="1:7">
      <c r="A154" s="40">
        <v>12</v>
      </c>
      <c r="B154" s="40" t="s">
        <v>9</v>
      </c>
      <c r="C154" s="40">
        <v>1</v>
      </c>
      <c r="D154" s="41" t="s">
        <v>10</v>
      </c>
      <c r="E154" s="41">
        <f>VLOOKUP(B154,ponderaciones!B$2:C$112,2,0)</f>
        <v>0</v>
      </c>
      <c r="F154" s="41">
        <f t="shared" si="2"/>
        <v>0</v>
      </c>
    </row>
    <row r="155" spans="1:7">
      <c r="A155" s="40">
        <v>12</v>
      </c>
      <c r="B155" s="40" t="s">
        <v>9</v>
      </c>
      <c r="C155" s="40">
        <v>1</v>
      </c>
      <c r="D155" s="41" t="s">
        <v>52</v>
      </c>
      <c r="E155" s="41">
        <f>VLOOKUP(B155,ponderaciones!B$2:C$112,2,0)</f>
        <v>0</v>
      </c>
      <c r="F155" s="41">
        <f t="shared" si="2"/>
        <v>0</v>
      </c>
    </row>
    <row r="156" spans="1:7">
      <c r="A156" s="40">
        <v>12</v>
      </c>
      <c r="B156" s="40" t="s">
        <v>9</v>
      </c>
      <c r="C156" s="40">
        <v>1</v>
      </c>
      <c r="D156" s="41" t="s">
        <v>111</v>
      </c>
      <c r="E156" s="41">
        <f>VLOOKUP(B156,ponderaciones!B$2:C$112,2,0)</f>
        <v>0</v>
      </c>
      <c r="F156" s="41">
        <f t="shared" si="2"/>
        <v>0</v>
      </c>
    </row>
    <row r="157" spans="1:7">
      <c r="A157" s="40">
        <v>12</v>
      </c>
      <c r="B157" s="40" t="s">
        <v>15</v>
      </c>
      <c r="C157" s="40">
        <v>0</v>
      </c>
      <c r="D157" s="41" t="s">
        <v>86</v>
      </c>
      <c r="E157" s="41">
        <f>VLOOKUP(B157,ponderaciones!B$2:C$112,2,0)</f>
        <v>-0.5</v>
      </c>
      <c r="F157" s="41">
        <f t="shared" si="2"/>
        <v>0</v>
      </c>
    </row>
    <row r="158" spans="1:7">
      <c r="A158" s="40">
        <v>12</v>
      </c>
      <c r="B158" s="40" t="s">
        <v>112</v>
      </c>
      <c r="C158" s="40">
        <v>0</v>
      </c>
      <c r="D158" s="41" t="s">
        <v>113</v>
      </c>
      <c r="E158" s="41">
        <f>VLOOKUP(B158,ponderaciones!B$2:C$112,2,0)</f>
        <v>-0.5</v>
      </c>
      <c r="F158" s="41">
        <f t="shared" si="2"/>
        <v>0</v>
      </c>
    </row>
    <row r="159" spans="1:7">
      <c r="A159" s="40">
        <v>12</v>
      </c>
      <c r="B159" s="40" t="s">
        <v>17</v>
      </c>
      <c r="C159" s="40">
        <v>1</v>
      </c>
      <c r="D159" s="41" t="s">
        <v>114</v>
      </c>
      <c r="E159" s="41">
        <f>VLOOKUP(B159,ponderaciones!B$2:C$112,2,0)</f>
        <v>-0.5</v>
      </c>
      <c r="F159" s="41">
        <f t="shared" si="2"/>
        <v>-0.5</v>
      </c>
    </row>
    <row r="160" spans="1:7">
      <c r="A160" s="40">
        <v>12</v>
      </c>
      <c r="B160" s="40" t="s">
        <v>24</v>
      </c>
      <c r="C160" s="40">
        <v>0.5</v>
      </c>
      <c r="D160" s="41" t="s">
        <v>25</v>
      </c>
      <c r="E160" s="41">
        <f>VLOOKUP(B160,ponderaciones!B$2:C$112,2,0)</f>
        <v>-1</v>
      </c>
      <c r="F160" s="41">
        <f t="shared" si="2"/>
        <v>-0.5</v>
      </c>
    </row>
    <row r="161" spans="1:59">
      <c r="A161" s="40">
        <v>12</v>
      </c>
      <c r="B161" s="40" t="s">
        <v>26</v>
      </c>
      <c r="C161" s="40">
        <v>1</v>
      </c>
      <c r="D161" s="41" t="s">
        <v>27</v>
      </c>
      <c r="E161" s="41">
        <f>VLOOKUP(B161,ponderaciones!B$2:C$112,2,0)</f>
        <v>-1</v>
      </c>
      <c r="F161" s="41">
        <f t="shared" si="2"/>
        <v>-1</v>
      </c>
    </row>
    <row r="162" spans="1:59">
      <c r="A162" s="40">
        <v>12</v>
      </c>
      <c r="B162" s="40" t="s">
        <v>26</v>
      </c>
      <c r="C162" s="40">
        <v>0</v>
      </c>
      <c r="D162" s="41" t="s">
        <v>115</v>
      </c>
      <c r="E162" s="41">
        <f>VLOOKUP(B162,ponderaciones!B$2:C$112,2,0)</f>
        <v>-1</v>
      </c>
      <c r="F162" s="41">
        <f t="shared" si="2"/>
        <v>0</v>
      </c>
    </row>
    <row r="163" spans="1:59">
      <c r="A163" s="40">
        <v>12</v>
      </c>
      <c r="B163" s="40" t="s">
        <v>26</v>
      </c>
      <c r="C163" s="40">
        <v>0</v>
      </c>
      <c r="D163" s="41" t="s">
        <v>28</v>
      </c>
      <c r="E163" s="41">
        <f>VLOOKUP(B163,ponderaciones!B$2:C$112,2,0)</f>
        <v>-1</v>
      </c>
      <c r="F163" s="41">
        <f t="shared" si="2"/>
        <v>0</v>
      </c>
    </row>
    <row r="164" spans="1:59">
      <c r="A164" s="40">
        <v>12</v>
      </c>
      <c r="B164" s="40" t="s">
        <v>33</v>
      </c>
      <c r="C164" s="40">
        <v>1</v>
      </c>
      <c r="D164" s="41" t="s">
        <v>116</v>
      </c>
      <c r="E164" s="41">
        <f>VLOOKUP(B164,ponderaciones!B$2:C$112,2,0)</f>
        <v>-0.5</v>
      </c>
      <c r="F164" s="41">
        <f t="shared" si="2"/>
        <v>-0.5</v>
      </c>
    </row>
    <row r="165" spans="1:59">
      <c r="A165" s="40">
        <v>12</v>
      </c>
      <c r="B165" s="40" t="s">
        <v>33</v>
      </c>
      <c r="C165" s="40">
        <v>0</v>
      </c>
      <c r="D165" s="41" t="s">
        <v>117</v>
      </c>
      <c r="E165" s="41">
        <f>VLOOKUP(B165,ponderaciones!B$2:C$112,2,0)</f>
        <v>-0.5</v>
      </c>
      <c r="F165" s="41">
        <f t="shared" si="2"/>
        <v>0</v>
      </c>
    </row>
    <row r="166" spans="1:59">
      <c r="A166" s="40">
        <v>12</v>
      </c>
      <c r="B166" s="40" t="s">
        <v>118</v>
      </c>
      <c r="C166" s="40">
        <v>1</v>
      </c>
      <c r="D166" s="41" t="s">
        <v>119</v>
      </c>
      <c r="E166" s="41">
        <f>VLOOKUP(B166,ponderaciones!B$2:C$112,2,0)</f>
        <v>-0.5</v>
      </c>
      <c r="F166" s="41">
        <f t="shared" si="2"/>
        <v>-0.5</v>
      </c>
    </row>
    <row r="167" spans="1:59">
      <c r="A167" s="40">
        <v>12</v>
      </c>
      <c r="B167" s="40" t="s">
        <v>35</v>
      </c>
      <c r="C167" s="40">
        <v>1</v>
      </c>
      <c r="D167" s="41" t="s">
        <v>37</v>
      </c>
      <c r="E167" s="41">
        <f>VLOOKUP(B167,ponderaciones!B$2:C$112,2,0)</f>
        <v>-0.5</v>
      </c>
      <c r="F167" s="41">
        <f t="shared" si="2"/>
        <v>-0.5</v>
      </c>
    </row>
    <row r="168" spans="1:59">
      <c r="A168" s="40">
        <v>12</v>
      </c>
      <c r="B168" s="40" t="s">
        <v>40</v>
      </c>
      <c r="C168" s="40">
        <v>1</v>
      </c>
      <c r="D168" s="41" t="s">
        <v>120</v>
      </c>
      <c r="E168" s="41">
        <f>VLOOKUP(B168,ponderaciones!B$2:C$112,2,0)</f>
        <v>-1</v>
      </c>
      <c r="F168" s="41">
        <f t="shared" si="2"/>
        <v>-1</v>
      </c>
    </row>
    <row r="169" spans="1:59">
      <c r="A169" s="40">
        <v>12</v>
      </c>
      <c r="B169" s="40" t="s">
        <v>40</v>
      </c>
      <c r="C169" s="40">
        <v>0</v>
      </c>
      <c r="D169" s="41" t="s">
        <v>41</v>
      </c>
      <c r="E169" s="41">
        <f>VLOOKUP(B169,ponderaciones!B$2:C$112,2,0)</f>
        <v>-1</v>
      </c>
      <c r="F169" s="41">
        <f t="shared" si="2"/>
        <v>0</v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</row>
    <row r="170" spans="1:59">
      <c r="A170" s="40">
        <v>12</v>
      </c>
      <c r="B170" s="40" t="s">
        <v>45</v>
      </c>
      <c r="C170" s="40">
        <v>0.25</v>
      </c>
      <c r="D170" s="41" t="s">
        <v>46</v>
      </c>
      <c r="E170" s="41">
        <f>VLOOKUP(B170,ponderaciones!B$2:C$112,2,0)</f>
        <v>-2</v>
      </c>
      <c r="F170" s="41">
        <f t="shared" si="2"/>
        <v>-0.5</v>
      </c>
    </row>
    <row r="171" spans="1:59">
      <c r="A171" s="40">
        <v>12</v>
      </c>
      <c r="B171" s="40" t="s">
        <v>50</v>
      </c>
      <c r="C171" s="40">
        <v>1</v>
      </c>
      <c r="D171" s="41" t="s">
        <v>121</v>
      </c>
      <c r="E171" s="41">
        <f>VLOOKUP(B171,ponderaciones!B$2:C$112,2,0)</f>
        <v>-20</v>
      </c>
      <c r="F171" s="41">
        <f t="shared" si="2"/>
        <v>-20</v>
      </c>
    </row>
    <row r="172" spans="1:59">
      <c r="A172" s="40">
        <v>13</v>
      </c>
      <c r="B172" s="40" t="s">
        <v>7</v>
      </c>
      <c r="C172" s="40">
        <v>1</v>
      </c>
      <c r="D172" s="41" t="s">
        <v>8</v>
      </c>
      <c r="E172" s="41">
        <f>VLOOKUP(B172,ponderaciones!B$2:C$112,2,0)</f>
        <v>10</v>
      </c>
      <c r="F172" s="41">
        <f t="shared" si="2"/>
        <v>10</v>
      </c>
      <c r="G172" s="38">
        <v>1</v>
      </c>
    </row>
    <row r="173" spans="1:59">
      <c r="A173" s="40">
        <v>13</v>
      </c>
      <c r="B173" s="40" t="s">
        <v>15</v>
      </c>
      <c r="C173" s="40">
        <v>0</v>
      </c>
      <c r="D173" s="41" t="s">
        <v>122</v>
      </c>
      <c r="E173" s="41">
        <f>VLOOKUP(B173,ponderaciones!B$2:C$112,2,0)</f>
        <v>-0.5</v>
      </c>
      <c r="F173" s="41">
        <f t="shared" si="2"/>
        <v>0</v>
      </c>
    </row>
    <row r="174" spans="1:59">
      <c r="A174" s="40">
        <v>13</v>
      </c>
      <c r="B174" s="40" t="s">
        <v>123</v>
      </c>
      <c r="C174" s="40">
        <v>0.5</v>
      </c>
      <c r="D174" s="41" t="s">
        <v>124</v>
      </c>
      <c r="E174" s="41">
        <f>VLOOKUP(B174,ponderaciones!B$2:C$112,2,0)</f>
        <v>-2</v>
      </c>
      <c r="F174" s="41">
        <f t="shared" si="2"/>
        <v>-1</v>
      </c>
    </row>
    <row r="175" spans="1:59">
      <c r="A175" s="40">
        <v>13</v>
      </c>
      <c r="B175" s="40" t="s">
        <v>24</v>
      </c>
      <c r="C175" s="40">
        <v>1</v>
      </c>
      <c r="D175" s="41" t="s">
        <v>25</v>
      </c>
      <c r="E175" s="41">
        <f>VLOOKUP(B175,ponderaciones!B$2:C$112,2,0)</f>
        <v>-1</v>
      </c>
      <c r="F175" s="41">
        <f t="shared" si="2"/>
        <v>-1</v>
      </c>
    </row>
    <row r="176" spans="1:59">
      <c r="A176" s="40">
        <v>13</v>
      </c>
      <c r="B176" s="40" t="s">
        <v>24</v>
      </c>
      <c r="C176" s="40">
        <v>0</v>
      </c>
      <c r="D176" s="41" t="s">
        <v>125</v>
      </c>
      <c r="E176" s="41">
        <f>VLOOKUP(B176,ponderaciones!B$2:C$112,2,0)</f>
        <v>-1</v>
      </c>
      <c r="F176" s="41">
        <f t="shared" si="2"/>
        <v>0</v>
      </c>
    </row>
    <row r="177" spans="1:7">
      <c r="A177" s="40">
        <v>13</v>
      </c>
      <c r="B177" s="40" t="s">
        <v>26</v>
      </c>
      <c r="C177" s="40">
        <v>1</v>
      </c>
      <c r="D177" s="41" t="s">
        <v>27</v>
      </c>
      <c r="E177" s="41">
        <f>VLOOKUP(B177,ponderaciones!B$2:C$112,2,0)</f>
        <v>-1</v>
      </c>
      <c r="F177" s="41">
        <f t="shared" si="2"/>
        <v>-1</v>
      </c>
    </row>
    <row r="178" spans="1:7">
      <c r="A178" s="40">
        <v>13</v>
      </c>
      <c r="B178" s="40" t="s">
        <v>26</v>
      </c>
      <c r="C178" s="40">
        <v>0</v>
      </c>
      <c r="D178" s="41" t="s">
        <v>115</v>
      </c>
      <c r="E178" s="41">
        <f>VLOOKUP(B178,ponderaciones!B$2:C$112,2,0)</f>
        <v>-1</v>
      </c>
      <c r="F178" s="41">
        <f t="shared" si="2"/>
        <v>0</v>
      </c>
    </row>
    <row r="179" spans="1:7">
      <c r="A179" s="40">
        <v>13</v>
      </c>
      <c r="B179" s="40" t="s">
        <v>26</v>
      </c>
      <c r="C179" s="40">
        <v>0</v>
      </c>
      <c r="D179" s="41" t="s">
        <v>28</v>
      </c>
      <c r="E179" s="41">
        <f>VLOOKUP(B179,ponderaciones!B$2:C$112,2,0)</f>
        <v>-1</v>
      </c>
      <c r="F179" s="41">
        <f t="shared" si="2"/>
        <v>0</v>
      </c>
    </row>
    <row r="180" spans="1:7">
      <c r="A180" s="40">
        <v>13</v>
      </c>
      <c r="B180" s="40" t="s">
        <v>33</v>
      </c>
      <c r="C180" s="40">
        <v>1</v>
      </c>
      <c r="D180" s="41" t="s">
        <v>116</v>
      </c>
      <c r="E180" s="41">
        <f>VLOOKUP(B180,ponderaciones!B$2:C$112,2,0)</f>
        <v>-0.5</v>
      </c>
      <c r="F180" s="41">
        <f t="shared" si="2"/>
        <v>-0.5</v>
      </c>
    </row>
    <row r="181" spans="1:7">
      <c r="A181" s="40">
        <v>13</v>
      </c>
      <c r="B181" s="40" t="s">
        <v>35</v>
      </c>
      <c r="C181" s="40">
        <v>1</v>
      </c>
      <c r="D181" s="41" t="s">
        <v>37</v>
      </c>
      <c r="E181" s="41">
        <f>VLOOKUP(B181,ponderaciones!B$2:C$112,2,0)</f>
        <v>-0.5</v>
      </c>
      <c r="F181" s="41">
        <f t="shared" si="2"/>
        <v>-0.5</v>
      </c>
    </row>
    <row r="182" spans="1:7">
      <c r="A182" s="40">
        <v>13</v>
      </c>
      <c r="B182" s="40" t="s">
        <v>40</v>
      </c>
      <c r="C182" s="40">
        <v>1</v>
      </c>
      <c r="D182" s="41" t="s">
        <v>126</v>
      </c>
      <c r="E182" s="41">
        <f>VLOOKUP(B182,ponderaciones!B$2:C$112,2,0)</f>
        <v>-1</v>
      </c>
      <c r="F182" s="41">
        <f t="shared" si="2"/>
        <v>-1</v>
      </c>
    </row>
    <row r="183" spans="1:7">
      <c r="A183" s="40">
        <v>13</v>
      </c>
      <c r="B183" s="40" t="s">
        <v>45</v>
      </c>
      <c r="C183" s="40">
        <v>0.25</v>
      </c>
      <c r="D183" s="41" t="s">
        <v>46</v>
      </c>
      <c r="E183" s="41">
        <f>VLOOKUP(B183,ponderaciones!B$2:C$112,2,0)</f>
        <v>-2</v>
      </c>
      <c r="F183" s="41">
        <f t="shared" si="2"/>
        <v>-0.5</v>
      </c>
    </row>
    <row r="184" spans="1:7">
      <c r="A184" s="40">
        <v>14</v>
      </c>
      <c r="B184" s="40" t="s">
        <v>7</v>
      </c>
      <c r="C184" s="40">
        <v>1</v>
      </c>
      <c r="D184" s="41" t="s">
        <v>8</v>
      </c>
      <c r="E184" s="41">
        <f>VLOOKUP(B184,ponderaciones!B$2:C$112,2,0)</f>
        <v>10</v>
      </c>
      <c r="F184" s="41">
        <f t="shared" si="2"/>
        <v>10</v>
      </c>
      <c r="G184" s="38">
        <v>1</v>
      </c>
    </row>
    <row r="185" spans="1:7">
      <c r="A185" s="40">
        <v>14</v>
      </c>
      <c r="B185" s="40" t="s">
        <v>9</v>
      </c>
      <c r="C185" s="40">
        <v>1</v>
      </c>
      <c r="D185" s="41" t="s">
        <v>52</v>
      </c>
      <c r="E185" s="41">
        <f>VLOOKUP(B185,ponderaciones!B$2:C$112,2,0)</f>
        <v>0</v>
      </c>
      <c r="F185" s="41">
        <f t="shared" si="2"/>
        <v>0</v>
      </c>
    </row>
    <row r="186" spans="1:7">
      <c r="A186" s="40">
        <v>14</v>
      </c>
      <c r="B186" s="40" t="s">
        <v>9</v>
      </c>
      <c r="C186" s="40">
        <v>1</v>
      </c>
      <c r="D186" s="41" t="s">
        <v>127</v>
      </c>
      <c r="E186" s="41">
        <f>VLOOKUP(B186,ponderaciones!B$2:C$112,2,0)</f>
        <v>0</v>
      </c>
      <c r="F186" s="41">
        <f t="shared" si="2"/>
        <v>0</v>
      </c>
    </row>
    <row r="187" spans="1:7">
      <c r="A187" s="40">
        <v>14</v>
      </c>
      <c r="B187" s="40" t="s">
        <v>104</v>
      </c>
      <c r="C187" s="40">
        <v>1</v>
      </c>
      <c r="D187" s="41" t="s">
        <v>105</v>
      </c>
      <c r="E187" s="41">
        <f>VLOOKUP(B187,ponderaciones!B$2:C$112,2,0)</f>
        <v>1</v>
      </c>
      <c r="F187" s="41">
        <f t="shared" si="2"/>
        <v>1</v>
      </c>
    </row>
    <row r="188" spans="1:7">
      <c r="A188" s="40">
        <v>14</v>
      </c>
      <c r="B188" s="40" t="s">
        <v>104</v>
      </c>
      <c r="C188" s="40">
        <v>1</v>
      </c>
      <c r="D188" s="41" t="s">
        <v>128</v>
      </c>
      <c r="E188" s="41">
        <f>VLOOKUP(B188,ponderaciones!B$2:C$112,2,0)</f>
        <v>1</v>
      </c>
      <c r="F188" s="41">
        <f t="shared" si="2"/>
        <v>1</v>
      </c>
    </row>
    <row r="189" spans="1:7">
      <c r="A189" s="40">
        <v>14</v>
      </c>
      <c r="B189" s="40" t="s">
        <v>15</v>
      </c>
      <c r="C189" s="40">
        <v>0</v>
      </c>
      <c r="D189" s="41" t="s">
        <v>86</v>
      </c>
      <c r="E189" s="41">
        <f>VLOOKUP(B189,ponderaciones!B$2:C$112,2,0)</f>
        <v>-0.5</v>
      </c>
      <c r="F189" s="41">
        <f t="shared" si="2"/>
        <v>0</v>
      </c>
    </row>
    <row r="190" spans="1:7">
      <c r="A190" s="40">
        <v>14</v>
      </c>
      <c r="B190" s="40" t="s">
        <v>24</v>
      </c>
      <c r="C190" s="40">
        <v>0.5</v>
      </c>
      <c r="D190" s="41" t="s">
        <v>25</v>
      </c>
      <c r="E190" s="41">
        <f>VLOOKUP(B190,ponderaciones!B$2:C$112,2,0)</f>
        <v>-1</v>
      </c>
      <c r="F190" s="41">
        <f t="shared" si="2"/>
        <v>-0.5</v>
      </c>
    </row>
    <row r="191" spans="1:7">
      <c r="A191" s="40">
        <v>14</v>
      </c>
      <c r="B191" s="40" t="s">
        <v>26</v>
      </c>
      <c r="C191" s="40">
        <v>1</v>
      </c>
      <c r="D191" s="41" t="s">
        <v>28</v>
      </c>
      <c r="E191" s="41">
        <f>VLOOKUP(B191,ponderaciones!B$2:C$112,2,0)</f>
        <v>-1</v>
      </c>
      <c r="F191" s="41">
        <f t="shared" si="2"/>
        <v>-1</v>
      </c>
    </row>
    <row r="192" spans="1:7">
      <c r="A192" s="40">
        <v>14</v>
      </c>
      <c r="B192" s="40" t="s">
        <v>26</v>
      </c>
      <c r="C192" s="40">
        <v>0</v>
      </c>
      <c r="D192" s="41" t="s">
        <v>30</v>
      </c>
      <c r="E192" s="41">
        <f>VLOOKUP(B192,ponderaciones!B$2:C$112,2,0)</f>
        <v>-1</v>
      </c>
      <c r="F192" s="41">
        <f t="shared" si="2"/>
        <v>0</v>
      </c>
    </row>
    <row r="193" spans="1:59">
      <c r="A193" s="40">
        <v>14</v>
      </c>
      <c r="B193" s="40" t="s">
        <v>31</v>
      </c>
      <c r="C193" s="40">
        <v>1</v>
      </c>
      <c r="D193" s="41" t="s">
        <v>129</v>
      </c>
      <c r="E193" s="41">
        <f>VLOOKUP(B193,ponderaciones!B$2:C$112,2,0)</f>
        <v>-0.5</v>
      </c>
      <c r="F193" s="41">
        <f t="shared" si="2"/>
        <v>-0.5</v>
      </c>
    </row>
    <row r="194" spans="1:59">
      <c r="A194" s="40">
        <v>14</v>
      </c>
      <c r="B194" s="40" t="s">
        <v>33</v>
      </c>
      <c r="C194" s="40">
        <v>1</v>
      </c>
      <c r="D194" s="41" t="s">
        <v>116</v>
      </c>
      <c r="E194" s="41">
        <f>VLOOKUP(B194,ponderaciones!B$2:C$112,2,0)</f>
        <v>-0.5</v>
      </c>
      <c r="F194" s="41">
        <f t="shared" ref="F194:F257" si="3">IF(C194&lt;&gt;"*",E194*C194,0)</f>
        <v>-0.5</v>
      </c>
    </row>
    <row r="195" spans="1:59">
      <c r="A195" s="40">
        <v>14</v>
      </c>
      <c r="B195" s="40" t="s">
        <v>35</v>
      </c>
      <c r="C195" s="40">
        <v>1</v>
      </c>
      <c r="D195" s="41" t="s">
        <v>37</v>
      </c>
      <c r="E195" s="41">
        <f>VLOOKUP(B195,ponderaciones!B$2:C$112,2,0)</f>
        <v>-0.5</v>
      </c>
      <c r="F195" s="41">
        <f t="shared" si="3"/>
        <v>-0.5</v>
      </c>
    </row>
    <row r="196" spans="1:59">
      <c r="A196" s="40">
        <v>14</v>
      </c>
      <c r="B196" s="40" t="s">
        <v>45</v>
      </c>
      <c r="C196" s="40">
        <v>0.25</v>
      </c>
      <c r="D196" s="41" t="s">
        <v>46</v>
      </c>
      <c r="E196" s="41">
        <f>VLOOKUP(B196,ponderaciones!B$2:C$112,2,0)</f>
        <v>-2</v>
      </c>
      <c r="F196" s="41">
        <f t="shared" si="3"/>
        <v>-0.5</v>
      </c>
    </row>
    <row r="197" spans="1:59">
      <c r="A197" s="40">
        <v>14</v>
      </c>
      <c r="B197" s="40" t="s">
        <v>50</v>
      </c>
      <c r="C197" s="40">
        <v>1</v>
      </c>
      <c r="D197" s="41" t="s">
        <v>130</v>
      </c>
      <c r="E197" s="41">
        <f>VLOOKUP(B197,ponderaciones!B$2:C$112,2,0)</f>
        <v>-20</v>
      </c>
      <c r="F197" s="41">
        <f t="shared" si="3"/>
        <v>-20</v>
      </c>
    </row>
    <row r="198" spans="1:59">
      <c r="A198" s="40">
        <v>15</v>
      </c>
      <c r="B198" s="40" t="s">
        <v>7</v>
      </c>
      <c r="C198" s="40">
        <v>1</v>
      </c>
      <c r="D198" s="41" t="s">
        <v>8</v>
      </c>
      <c r="E198" s="41">
        <f>VLOOKUP(B198,ponderaciones!B$2:C$112,2,0)</f>
        <v>10</v>
      </c>
      <c r="F198" s="41">
        <f t="shared" si="3"/>
        <v>10</v>
      </c>
      <c r="G198" s="38">
        <v>1</v>
      </c>
    </row>
    <row r="199" spans="1:59">
      <c r="A199" s="40">
        <v>15</v>
      </c>
      <c r="B199" s="40" t="s">
        <v>9</v>
      </c>
      <c r="C199" s="40">
        <v>1</v>
      </c>
      <c r="D199" s="41" t="s">
        <v>52</v>
      </c>
      <c r="E199" s="41">
        <f>VLOOKUP(B199,ponderaciones!B$2:C$112,2,0)</f>
        <v>0</v>
      </c>
      <c r="F199" s="41">
        <f t="shared" si="3"/>
        <v>0</v>
      </c>
    </row>
    <row r="200" spans="1:59">
      <c r="A200" s="40">
        <v>15</v>
      </c>
      <c r="B200" s="40" t="s">
        <v>131</v>
      </c>
      <c r="C200" s="40">
        <v>0</v>
      </c>
      <c r="D200" s="41" t="s">
        <v>132</v>
      </c>
      <c r="E200" s="41">
        <f>VLOOKUP(B200,ponderaciones!B$2:C$112,2,0)</f>
        <v>-0.5</v>
      </c>
      <c r="F200" s="41">
        <f t="shared" si="3"/>
        <v>0</v>
      </c>
    </row>
    <row r="201" spans="1:59">
      <c r="A201" s="40">
        <v>15</v>
      </c>
      <c r="B201" s="40" t="s">
        <v>24</v>
      </c>
      <c r="C201" s="40">
        <v>1</v>
      </c>
      <c r="D201" s="41" t="s">
        <v>25</v>
      </c>
      <c r="E201" s="41">
        <f>VLOOKUP(B201,ponderaciones!B$2:C$112,2,0)</f>
        <v>-1</v>
      </c>
      <c r="F201" s="41">
        <f t="shared" si="3"/>
        <v>-1</v>
      </c>
    </row>
    <row r="202" spans="1:59">
      <c r="A202" s="40">
        <v>15</v>
      </c>
      <c r="B202" s="40" t="s">
        <v>26</v>
      </c>
      <c r="C202" s="40">
        <v>1</v>
      </c>
      <c r="D202" s="41" t="s">
        <v>27</v>
      </c>
      <c r="E202" s="41">
        <f>VLOOKUP(B202,ponderaciones!B$2:C$112,2,0)</f>
        <v>-1</v>
      </c>
      <c r="F202" s="41">
        <f t="shared" si="3"/>
        <v>-1</v>
      </c>
    </row>
    <row r="203" spans="1:59">
      <c r="A203" s="40">
        <v>15</v>
      </c>
      <c r="B203" s="40" t="s">
        <v>26</v>
      </c>
      <c r="C203" s="40">
        <v>0</v>
      </c>
      <c r="D203" s="41" t="s">
        <v>108</v>
      </c>
      <c r="E203" s="41">
        <f>VLOOKUP(B203,ponderaciones!B$2:C$112,2,0)</f>
        <v>-1</v>
      </c>
      <c r="F203" s="41">
        <f t="shared" si="3"/>
        <v>0</v>
      </c>
    </row>
    <row r="204" spans="1:59">
      <c r="A204" s="40">
        <v>15</v>
      </c>
      <c r="B204" s="40" t="s">
        <v>26</v>
      </c>
      <c r="C204" s="40">
        <v>0</v>
      </c>
      <c r="D204" s="41" t="s">
        <v>28</v>
      </c>
      <c r="E204" s="41">
        <f>VLOOKUP(B204,ponderaciones!B$2:C$112,2,0)</f>
        <v>-1</v>
      </c>
      <c r="F204" s="41">
        <f t="shared" si="3"/>
        <v>0</v>
      </c>
    </row>
    <row r="205" spans="1:59" s="47" customFormat="1">
      <c r="A205" s="40">
        <v>15</v>
      </c>
      <c r="B205" s="40" t="s">
        <v>26</v>
      </c>
      <c r="C205" s="40">
        <v>0</v>
      </c>
      <c r="D205" s="41" t="s">
        <v>30</v>
      </c>
      <c r="E205" s="41">
        <f>VLOOKUP(B205,ponderaciones!B$2:C$112,2,0)</f>
        <v>-1</v>
      </c>
      <c r="F205" s="41">
        <f t="shared" si="3"/>
        <v>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</row>
    <row r="206" spans="1:59">
      <c r="A206" s="40">
        <v>15</v>
      </c>
      <c r="B206" s="40" t="s">
        <v>40</v>
      </c>
      <c r="C206" s="40">
        <v>1</v>
      </c>
      <c r="D206" s="41" t="s">
        <v>133</v>
      </c>
      <c r="E206" s="41">
        <f>VLOOKUP(B206,ponderaciones!B$2:C$112,2,0)</f>
        <v>-1</v>
      </c>
      <c r="F206" s="41">
        <f t="shared" si="3"/>
        <v>-1</v>
      </c>
    </row>
    <row r="207" spans="1:59">
      <c r="A207" s="40">
        <v>15</v>
      </c>
      <c r="B207" s="40" t="s">
        <v>45</v>
      </c>
      <c r="C207" s="40">
        <v>1</v>
      </c>
      <c r="D207" s="41" t="s">
        <v>134</v>
      </c>
      <c r="E207" s="41">
        <f>VLOOKUP(B207,ponderaciones!B$2:C$112,2,0)</f>
        <v>-2</v>
      </c>
      <c r="F207" s="41">
        <f t="shared" si="3"/>
        <v>-2</v>
      </c>
    </row>
    <row r="208" spans="1:59">
      <c r="A208" s="40">
        <v>15</v>
      </c>
      <c r="B208" s="40" t="s">
        <v>45</v>
      </c>
      <c r="C208" s="40">
        <v>0</v>
      </c>
      <c r="D208" s="41" t="s">
        <v>46</v>
      </c>
      <c r="E208" s="41">
        <f>VLOOKUP(B208,ponderaciones!B$2:C$112,2,0)</f>
        <v>-2</v>
      </c>
      <c r="F208" s="41">
        <f t="shared" si="3"/>
        <v>0</v>
      </c>
    </row>
    <row r="209" spans="1:7">
      <c r="A209" s="40">
        <v>15</v>
      </c>
      <c r="B209" s="40" t="s">
        <v>22</v>
      </c>
      <c r="C209" s="40">
        <v>1</v>
      </c>
      <c r="D209" s="41" t="s">
        <v>135</v>
      </c>
      <c r="E209" s="41">
        <f>VLOOKUP(B209,ponderaciones!B$2:C$112,2,0)</f>
        <v>-1</v>
      </c>
      <c r="F209" s="41">
        <f t="shared" si="3"/>
        <v>-1</v>
      </c>
    </row>
    <row r="210" spans="1:7">
      <c r="A210" s="40">
        <v>16</v>
      </c>
      <c r="B210" s="40" t="s">
        <v>7</v>
      </c>
      <c r="C210" s="40">
        <v>1</v>
      </c>
      <c r="D210" s="41" t="s">
        <v>8</v>
      </c>
      <c r="E210" s="41">
        <f>VLOOKUP(B210,ponderaciones!B$2:C$112,2,0)</f>
        <v>10</v>
      </c>
      <c r="F210" s="41">
        <f t="shared" si="3"/>
        <v>10</v>
      </c>
      <c r="G210" s="38">
        <v>1</v>
      </c>
    </row>
    <row r="211" spans="1:7">
      <c r="A211" s="40">
        <v>16</v>
      </c>
      <c r="B211" s="40" t="s">
        <v>9</v>
      </c>
      <c r="C211" s="40">
        <v>1</v>
      </c>
      <c r="D211" s="41" t="s">
        <v>10</v>
      </c>
      <c r="E211" s="41">
        <f>VLOOKUP(B211,ponderaciones!B$2:C$112,2,0)</f>
        <v>0</v>
      </c>
      <c r="F211" s="41">
        <f t="shared" si="3"/>
        <v>0</v>
      </c>
    </row>
    <row r="212" spans="1:7">
      <c r="A212" s="40">
        <v>16</v>
      </c>
      <c r="B212" s="40" t="s">
        <v>9</v>
      </c>
      <c r="C212" s="40">
        <v>1</v>
      </c>
      <c r="D212" s="41" t="s">
        <v>52</v>
      </c>
      <c r="E212" s="41">
        <f>VLOOKUP(B212,ponderaciones!B$2:C$112,2,0)</f>
        <v>0</v>
      </c>
      <c r="F212" s="41">
        <f t="shared" si="3"/>
        <v>0</v>
      </c>
    </row>
    <row r="213" spans="1:7">
      <c r="A213" s="40">
        <v>16</v>
      </c>
      <c r="B213" s="40" t="s">
        <v>9</v>
      </c>
      <c r="C213" s="40">
        <v>1</v>
      </c>
      <c r="D213" s="41" t="s">
        <v>136</v>
      </c>
      <c r="E213" s="41">
        <f>VLOOKUP(B213,ponderaciones!B$2:C$112,2,0)</f>
        <v>0</v>
      </c>
      <c r="F213" s="41">
        <f t="shared" si="3"/>
        <v>0</v>
      </c>
    </row>
    <row r="214" spans="1:7">
      <c r="A214" s="40">
        <v>16</v>
      </c>
      <c r="B214" s="40" t="s">
        <v>104</v>
      </c>
      <c r="C214" s="40">
        <v>1</v>
      </c>
      <c r="D214" s="41" t="s">
        <v>105</v>
      </c>
      <c r="E214" s="41">
        <f>VLOOKUP(B214,ponderaciones!B$2:C$112,2,0)</f>
        <v>1</v>
      </c>
      <c r="F214" s="41">
        <f t="shared" si="3"/>
        <v>1</v>
      </c>
    </row>
    <row r="215" spans="1:7">
      <c r="A215" s="40">
        <v>16</v>
      </c>
      <c r="B215" s="40" t="s">
        <v>104</v>
      </c>
      <c r="C215" s="40">
        <v>0</v>
      </c>
      <c r="D215" s="41" t="s">
        <v>137</v>
      </c>
      <c r="E215" s="41">
        <f>VLOOKUP(B215,ponderaciones!B$2:C$112,2,0)</f>
        <v>1</v>
      </c>
      <c r="F215" s="41">
        <f t="shared" si="3"/>
        <v>0</v>
      </c>
    </row>
    <row r="216" spans="1:7">
      <c r="A216" s="40">
        <v>16</v>
      </c>
      <c r="B216" s="40" t="s">
        <v>131</v>
      </c>
      <c r="C216" s="40">
        <v>1</v>
      </c>
      <c r="D216" s="41" t="s">
        <v>138</v>
      </c>
      <c r="E216" s="41">
        <f>VLOOKUP(B216,ponderaciones!B$2:C$112,2,0)</f>
        <v>-0.5</v>
      </c>
      <c r="F216" s="41">
        <f t="shared" si="3"/>
        <v>-0.5</v>
      </c>
    </row>
    <row r="217" spans="1:7">
      <c r="A217" s="40">
        <v>16</v>
      </c>
      <c r="B217" s="40" t="s">
        <v>13</v>
      </c>
      <c r="C217" s="40">
        <v>0.25</v>
      </c>
      <c r="D217" s="41" t="s">
        <v>139</v>
      </c>
      <c r="E217" s="41">
        <f>VLOOKUP(B217,ponderaciones!B$2:C$112,2,0)</f>
        <v>-1</v>
      </c>
      <c r="F217" s="41">
        <f t="shared" si="3"/>
        <v>-0.25</v>
      </c>
    </row>
    <row r="218" spans="1:7">
      <c r="A218" s="40">
        <v>16</v>
      </c>
      <c r="B218" s="40" t="s">
        <v>65</v>
      </c>
      <c r="C218" s="40">
        <v>1</v>
      </c>
      <c r="D218" s="41" t="s">
        <v>66</v>
      </c>
      <c r="E218" s="41">
        <f>VLOOKUP(B218,ponderaciones!B$2:C$112,2,0)</f>
        <v>-0.5</v>
      </c>
      <c r="F218" s="41">
        <f t="shared" si="3"/>
        <v>-0.5</v>
      </c>
    </row>
    <row r="219" spans="1:7">
      <c r="A219" s="40">
        <v>16</v>
      </c>
      <c r="B219" s="40" t="s">
        <v>17</v>
      </c>
      <c r="C219" s="40">
        <v>1</v>
      </c>
      <c r="D219" s="41" t="s">
        <v>140</v>
      </c>
      <c r="E219" s="41">
        <f>VLOOKUP(B219,ponderaciones!B$2:C$112,2,0)</f>
        <v>-0.5</v>
      </c>
      <c r="F219" s="41">
        <f t="shared" si="3"/>
        <v>-0.5</v>
      </c>
    </row>
    <row r="220" spans="1:7">
      <c r="A220" s="40">
        <v>16</v>
      </c>
      <c r="B220" s="40" t="s">
        <v>26</v>
      </c>
      <c r="C220" s="40">
        <v>0</v>
      </c>
      <c r="D220" s="41" t="s">
        <v>141</v>
      </c>
      <c r="E220" s="41">
        <f>VLOOKUP(B220,ponderaciones!B$2:C$112,2,0)</f>
        <v>-1</v>
      </c>
      <c r="F220" s="41">
        <f t="shared" si="3"/>
        <v>0</v>
      </c>
    </row>
    <row r="221" spans="1:7">
      <c r="A221" s="40">
        <v>16</v>
      </c>
      <c r="B221" s="40" t="s">
        <v>26</v>
      </c>
      <c r="C221" s="40">
        <v>1</v>
      </c>
      <c r="D221" s="41" t="s">
        <v>142</v>
      </c>
      <c r="E221" s="41">
        <f>VLOOKUP(B221,ponderaciones!B$2:C$112,2,0)</f>
        <v>-1</v>
      </c>
      <c r="F221" s="41">
        <f t="shared" si="3"/>
        <v>-1</v>
      </c>
    </row>
    <row r="222" spans="1:7">
      <c r="A222" s="40">
        <v>16</v>
      </c>
      <c r="B222" s="40" t="s">
        <v>26</v>
      </c>
      <c r="C222" s="40">
        <v>0</v>
      </c>
      <c r="D222" s="41" t="s">
        <v>28</v>
      </c>
      <c r="E222" s="41">
        <f>VLOOKUP(B222,ponderaciones!B$2:C$112,2,0)</f>
        <v>-1</v>
      </c>
      <c r="F222" s="41">
        <f t="shared" si="3"/>
        <v>0</v>
      </c>
    </row>
    <row r="223" spans="1:7">
      <c r="A223" s="40">
        <v>16</v>
      </c>
      <c r="B223" s="40" t="s">
        <v>31</v>
      </c>
      <c r="C223" s="40">
        <v>1</v>
      </c>
      <c r="D223" s="41" t="s">
        <v>95</v>
      </c>
      <c r="E223" s="41">
        <f>VLOOKUP(B223,ponderaciones!B$2:C$112,2,0)</f>
        <v>-0.5</v>
      </c>
      <c r="F223" s="41">
        <f t="shared" si="3"/>
        <v>-0.5</v>
      </c>
    </row>
    <row r="224" spans="1:7">
      <c r="A224" s="40">
        <v>16</v>
      </c>
      <c r="B224" s="40" t="s">
        <v>33</v>
      </c>
      <c r="C224" s="40">
        <v>1</v>
      </c>
      <c r="D224" s="41" t="s">
        <v>116</v>
      </c>
      <c r="E224" s="41">
        <f>VLOOKUP(B224,ponderaciones!B$2:C$112,2,0)</f>
        <v>-0.5</v>
      </c>
      <c r="F224" s="41">
        <f t="shared" si="3"/>
        <v>-0.5</v>
      </c>
    </row>
    <row r="225" spans="1:7">
      <c r="A225" s="40">
        <v>16</v>
      </c>
      <c r="B225" s="40" t="s">
        <v>35</v>
      </c>
      <c r="C225" s="40">
        <v>1</v>
      </c>
      <c r="D225" s="41" t="s">
        <v>143</v>
      </c>
      <c r="E225" s="41">
        <f>VLOOKUP(B225,ponderaciones!B$2:C$112,2,0)</f>
        <v>-0.5</v>
      </c>
      <c r="F225" s="41">
        <f t="shared" si="3"/>
        <v>-0.5</v>
      </c>
    </row>
    <row r="226" spans="1:7">
      <c r="A226" s="40">
        <v>16</v>
      </c>
      <c r="B226" s="40" t="s">
        <v>35</v>
      </c>
      <c r="C226" s="40">
        <v>0</v>
      </c>
      <c r="D226" s="41" t="s">
        <v>37</v>
      </c>
      <c r="E226" s="41">
        <f>VLOOKUP(B226,ponderaciones!B$2:C$112,2,0)</f>
        <v>-0.5</v>
      </c>
      <c r="F226" s="41">
        <f t="shared" si="3"/>
        <v>0</v>
      </c>
    </row>
    <row r="227" spans="1:7">
      <c r="A227" s="40">
        <v>16</v>
      </c>
      <c r="B227" s="40" t="s">
        <v>40</v>
      </c>
      <c r="C227" s="40">
        <v>1</v>
      </c>
      <c r="D227" s="41" t="s">
        <v>42</v>
      </c>
      <c r="E227" s="41">
        <f>VLOOKUP(B227,ponderaciones!B$2:C$112,2,0)</f>
        <v>-1</v>
      </c>
      <c r="F227" s="41">
        <f t="shared" si="3"/>
        <v>-1</v>
      </c>
    </row>
    <row r="228" spans="1:7">
      <c r="A228" s="40">
        <v>16</v>
      </c>
      <c r="B228" s="40" t="s">
        <v>50</v>
      </c>
      <c r="C228" s="40">
        <v>1</v>
      </c>
      <c r="D228" s="41" t="s">
        <v>130</v>
      </c>
      <c r="E228" s="41">
        <f>VLOOKUP(B228,ponderaciones!B$2:C$112,2,0)</f>
        <v>-20</v>
      </c>
      <c r="F228" s="41">
        <f t="shared" si="3"/>
        <v>-20</v>
      </c>
    </row>
    <row r="229" spans="1:7">
      <c r="A229" s="40">
        <v>17</v>
      </c>
      <c r="B229" s="40" t="s">
        <v>7</v>
      </c>
      <c r="C229" s="40">
        <v>1</v>
      </c>
      <c r="D229" s="41" t="s">
        <v>8</v>
      </c>
      <c r="E229" s="41">
        <f>VLOOKUP(B229,ponderaciones!B$2:C$112,2,0)</f>
        <v>10</v>
      </c>
      <c r="F229" s="41">
        <f t="shared" si="3"/>
        <v>10</v>
      </c>
      <c r="G229" s="38">
        <v>1</v>
      </c>
    </row>
    <row r="230" spans="1:7">
      <c r="A230" s="40">
        <v>17</v>
      </c>
      <c r="B230" s="40" t="s">
        <v>65</v>
      </c>
      <c r="C230" s="40">
        <v>1</v>
      </c>
      <c r="D230" s="41" t="s">
        <v>66</v>
      </c>
      <c r="E230" s="41">
        <f>VLOOKUP(B230,ponderaciones!B$2:C$112,2,0)</f>
        <v>-0.5</v>
      </c>
      <c r="F230" s="41">
        <f t="shared" si="3"/>
        <v>-0.5</v>
      </c>
    </row>
    <row r="231" spans="1:7">
      <c r="A231" s="40">
        <v>17</v>
      </c>
      <c r="B231" s="40" t="s">
        <v>144</v>
      </c>
      <c r="C231" s="40">
        <v>1</v>
      </c>
      <c r="D231" s="41" t="s">
        <v>145</v>
      </c>
      <c r="E231" s="41">
        <f>VLOOKUP(B231,ponderaciones!B$2:C$112,2,0)</f>
        <v>-1</v>
      </c>
      <c r="F231" s="41">
        <f t="shared" si="3"/>
        <v>-1</v>
      </c>
    </row>
    <row r="232" spans="1:7">
      <c r="A232" s="40">
        <v>17</v>
      </c>
      <c r="B232" s="40" t="s">
        <v>26</v>
      </c>
      <c r="C232" s="40">
        <v>1</v>
      </c>
      <c r="D232" s="41" t="s">
        <v>142</v>
      </c>
      <c r="E232" s="41">
        <f>VLOOKUP(B232,ponderaciones!B$2:C$112,2,0)</f>
        <v>-1</v>
      </c>
      <c r="F232" s="41">
        <f t="shared" si="3"/>
        <v>-1</v>
      </c>
    </row>
    <row r="233" spans="1:7">
      <c r="A233" s="40">
        <v>17</v>
      </c>
      <c r="B233" s="40" t="s">
        <v>26</v>
      </c>
      <c r="C233" s="40">
        <v>0</v>
      </c>
      <c r="D233" s="41" t="s">
        <v>27</v>
      </c>
      <c r="E233" s="41">
        <f>VLOOKUP(B233,ponderaciones!B$2:C$112,2,0)</f>
        <v>-1</v>
      </c>
      <c r="F233" s="41">
        <f t="shared" si="3"/>
        <v>0</v>
      </c>
    </row>
    <row r="234" spans="1:7">
      <c r="A234" s="40">
        <v>17</v>
      </c>
      <c r="B234" s="40" t="s">
        <v>26</v>
      </c>
      <c r="C234" s="40">
        <v>0</v>
      </c>
      <c r="D234" s="41" t="s">
        <v>146</v>
      </c>
      <c r="E234" s="41">
        <f>VLOOKUP(B234,ponderaciones!B$2:C$112,2,0)</f>
        <v>-1</v>
      </c>
      <c r="F234" s="41">
        <f t="shared" si="3"/>
        <v>0</v>
      </c>
    </row>
    <row r="235" spans="1:7">
      <c r="A235" s="40">
        <v>17</v>
      </c>
      <c r="B235" s="40" t="s">
        <v>26</v>
      </c>
      <c r="C235" s="40">
        <v>0</v>
      </c>
      <c r="D235" s="41" t="s">
        <v>28</v>
      </c>
      <c r="E235" s="41">
        <f>VLOOKUP(B235,ponderaciones!B$2:C$112,2,0)</f>
        <v>-1</v>
      </c>
      <c r="F235" s="41">
        <f t="shared" si="3"/>
        <v>0</v>
      </c>
    </row>
    <row r="236" spans="1:7">
      <c r="A236" s="40">
        <v>17</v>
      </c>
      <c r="B236" s="40" t="s">
        <v>26</v>
      </c>
      <c r="C236" s="40">
        <v>0</v>
      </c>
      <c r="D236" s="41" t="s">
        <v>30</v>
      </c>
      <c r="E236" s="41">
        <f>VLOOKUP(B236,ponderaciones!B$2:C$112,2,0)</f>
        <v>-1</v>
      </c>
      <c r="F236" s="41">
        <f t="shared" si="3"/>
        <v>0</v>
      </c>
    </row>
    <row r="237" spans="1:7">
      <c r="A237" s="40">
        <v>17</v>
      </c>
      <c r="B237" s="40" t="s">
        <v>33</v>
      </c>
      <c r="C237" s="40">
        <v>1</v>
      </c>
      <c r="D237" s="41" t="s">
        <v>147</v>
      </c>
      <c r="E237" s="41">
        <f>VLOOKUP(B237,ponderaciones!B$2:C$112,2,0)</f>
        <v>-0.5</v>
      </c>
      <c r="F237" s="41">
        <f t="shared" si="3"/>
        <v>-0.5</v>
      </c>
    </row>
    <row r="238" spans="1:7">
      <c r="A238" s="40">
        <v>17</v>
      </c>
      <c r="B238" s="40" t="s">
        <v>33</v>
      </c>
      <c r="C238" s="40">
        <v>0</v>
      </c>
      <c r="D238" s="41" t="s">
        <v>116</v>
      </c>
      <c r="E238" s="41">
        <f>VLOOKUP(B238,ponderaciones!B$2:C$112,2,0)</f>
        <v>-0.5</v>
      </c>
      <c r="F238" s="41">
        <f t="shared" si="3"/>
        <v>0</v>
      </c>
    </row>
    <row r="239" spans="1:7">
      <c r="A239" s="40">
        <v>17</v>
      </c>
      <c r="B239" s="40" t="s">
        <v>35</v>
      </c>
      <c r="C239" s="40">
        <v>1</v>
      </c>
      <c r="D239" s="41" t="s">
        <v>148</v>
      </c>
      <c r="E239" s="41">
        <f>VLOOKUP(B239,ponderaciones!B$2:C$112,2,0)</f>
        <v>-0.5</v>
      </c>
      <c r="F239" s="41">
        <f t="shared" si="3"/>
        <v>-0.5</v>
      </c>
    </row>
    <row r="240" spans="1:7">
      <c r="A240" s="40">
        <v>17</v>
      </c>
      <c r="B240" s="40" t="s">
        <v>35</v>
      </c>
      <c r="C240" s="40">
        <v>0</v>
      </c>
      <c r="D240" s="41" t="s">
        <v>37</v>
      </c>
      <c r="E240" s="41">
        <f>VLOOKUP(B240,ponderaciones!B$2:C$112,2,0)</f>
        <v>-0.5</v>
      </c>
      <c r="F240" s="41">
        <f t="shared" si="3"/>
        <v>0</v>
      </c>
    </row>
    <row r="241" spans="1:7">
      <c r="A241" s="40">
        <v>17</v>
      </c>
      <c r="B241" s="40" t="s">
        <v>38</v>
      </c>
      <c r="C241" s="40">
        <v>1</v>
      </c>
      <c r="D241" s="41" t="s">
        <v>39</v>
      </c>
      <c r="E241" s="41">
        <f>VLOOKUP(B241,ponderaciones!B$2:C$112,2,0)</f>
        <v>-0.5</v>
      </c>
      <c r="F241" s="41">
        <f t="shared" si="3"/>
        <v>-0.5</v>
      </c>
    </row>
    <row r="242" spans="1:7">
      <c r="A242" s="40">
        <v>17</v>
      </c>
      <c r="B242" s="40" t="s">
        <v>40</v>
      </c>
      <c r="C242" s="40">
        <v>1</v>
      </c>
      <c r="D242" s="41" t="s">
        <v>149</v>
      </c>
      <c r="E242" s="41">
        <f>VLOOKUP(B242,ponderaciones!B$2:C$112,2,0)</f>
        <v>-1</v>
      </c>
      <c r="F242" s="41">
        <f t="shared" si="3"/>
        <v>-1</v>
      </c>
    </row>
    <row r="243" spans="1:7">
      <c r="A243" s="40">
        <v>17</v>
      </c>
      <c r="B243" s="40" t="s">
        <v>45</v>
      </c>
      <c r="C243" s="40">
        <v>0.25</v>
      </c>
      <c r="D243" s="41" t="s">
        <v>46</v>
      </c>
      <c r="E243" s="41">
        <f>VLOOKUP(B243,ponderaciones!B$2:C$112,2,0)</f>
        <v>-2</v>
      </c>
      <c r="F243" s="41">
        <f t="shared" si="3"/>
        <v>-0.5</v>
      </c>
    </row>
    <row r="244" spans="1:7">
      <c r="A244" s="40">
        <v>17</v>
      </c>
      <c r="B244" s="40" t="s">
        <v>48</v>
      </c>
      <c r="C244" s="40">
        <v>0.5</v>
      </c>
      <c r="D244" s="50" t="s">
        <v>49</v>
      </c>
      <c r="E244" s="41">
        <f>VLOOKUP(B244,ponderaciones!B$2:C$112,2,0)</f>
        <v>-1</v>
      </c>
      <c r="F244" s="41">
        <f t="shared" si="3"/>
        <v>-0.5</v>
      </c>
    </row>
    <row r="245" spans="1:7">
      <c r="A245" s="40">
        <v>18</v>
      </c>
      <c r="B245" s="40" t="s">
        <v>7</v>
      </c>
      <c r="C245" s="40">
        <v>1</v>
      </c>
      <c r="D245" s="41" t="s">
        <v>8</v>
      </c>
      <c r="E245" s="41">
        <f>VLOOKUP(B245,ponderaciones!B$2:C$112,2,0)</f>
        <v>10</v>
      </c>
      <c r="F245" s="41">
        <f t="shared" si="3"/>
        <v>10</v>
      </c>
      <c r="G245" s="38">
        <v>1</v>
      </c>
    </row>
    <row r="246" spans="1:7">
      <c r="A246" s="40">
        <v>18</v>
      </c>
      <c r="B246" s="40" t="s">
        <v>9</v>
      </c>
      <c r="C246" s="40">
        <v>1</v>
      </c>
      <c r="D246" s="41" t="s">
        <v>52</v>
      </c>
      <c r="E246" s="41">
        <f>VLOOKUP(B246,ponderaciones!B$2:C$112,2,0)</f>
        <v>0</v>
      </c>
      <c r="F246" s="41">
        <f t="shared" si="3"/>
        <v>0</v>
      </c>
    </row>
    <row r="247" spans="1:7">
      <c r="A247" s="40">
        <v>18</v>
      </c>
      <c r="B247" s="40" t="s">
        <v>9</v>
      </c>
      <c r="C247" s="40">
        <v>1</v>
      </c>
      <c r="D247" s="41" t="s">
        <v>91</v>
      </c>
      <c r="E247" s="41">
        <f>VLOOKUP(B247,ponderaciones!B$2:C$112,2,0)</f>
        <v>0</v>
      </c>
      <c r="F247" s="41">
        <f t="shared" si="3"/>
        <v>0</v>
      </c>
    </row>
    <row r="248" spans="1:7">
      <c r="A248" s="40">
        <v>18</v>
      </c>
      <c r="B248" s="40" t="s">
        <v>24</v>
      </c>
      <c r="C248" s="40">
        <v>0.5</v>
      </c>
      <c r="D248" s="41" t="s">
        <v>25</v>
      </c>
      <c r="E248" s="41">
        <f>VLOOKUP(B248,ponderaciones!B$2:C$112,2,0)</f>
        <v>-1</v>
      </c>
      <c r="F248" s="41">
        <f t="shared" si="3"/>
        <v>-0.5</v>
      </c>
    </row>
    <row r="249" spans="1:7">
      <c r="A249" s="40">
        <v>18</v>
      </c>
      <c r="B249" s="40" t="s">
        <v>26</v>
      </c>
      <c r="C249" s="40">
        <v>1</v>
      </c>
      <c r="D249" s="41" t="s">
        <v>142</v>
      </c>
      <c r="E249" s="41">
        <f>VLOOKUP(B249,ponderaciones!B$2:C$112,2,0)</f>
        <v>-1</v>
      </c>
      <c r="F249" s="41">
        <f t="shared" si="3"/>
        <v>-1</v>
      </c>
    </row>
    <row r="250" spans="1:7">
      <c r="A250" s="40">
        <v>18</v>
      </c>
      <c r="B250" s="40" t="s">
        <v>26</v>
      </c>
      <c r="C250" s="40">
        <v>0</v>
      </c>
      <c r="D250" s="41" t="s">
        <v>150</v>
      </c>
      <c r="E250" s="41">
        <f>VLOOKUP(B250,ponderaciones!B$2:C$112,2,0)</f>
        <v>-1</v>
      </c>
      <c r="F250" s="41">
        <f t="shared" si="3"/>
        <v>0</v>
      </c>
    </row>
    <row r="251" spans="1:7">
      <c r="A251" s="40">
        <v>18</v>
      </c>
      <c r="B251" s="40" t="s">
        <v>26</v>
      </c>
      <c r="C251" s="40">
        <v>0</v>
      </c>
      <c r="D251" s="41" t="s">
        <v>151</v>
      </c>
      <c r="E251" s="41">
        <f>VLOOKUP(B251,ponderaciones!B$2:C$112,2,0)</f>
        <v>-1</v>
      </c>
      <c r="F251" s="41">
        <f t="shared" si="3"/>
        <v>0</v>
      </c>
    </row>
    <row r="252" spans="1:7">
      <c r="A252" s="40">
        <v>18</v>
      </c>
      <c r="B252" s="40" t="s">
        <v>26</v>
      </c>
      <c r="C252" s="40">
        <v>0</v>
      </c>
      <c r="D252" s="41" t="s">
        <v>28</v>
      </c>
      <c r="E252" s="41">
        <f>VLOOKUP(B252,ponderaciones!B$2:C$112,2,0)</f>
        <v>-1</v>
      </c>
      <c r="F252" s="41">
        <f t="shared" si="3"/>
        <v>0</v>
      </c>
    </row>
    <row r="253" spans="1:7">
      <c r="A253" s="40">
        <v>18</v>
      </c>
      <c r="B253" s="40" t="s">
        <v>26</v>
      </c>
      <c r="C253" s="40">
        <v>0</v>
      </c>
      <c r="D253" s="41" t="s">
        <v>30</v>
      </c>
      <c r="E253" s="41">
        <f>VLOOKUP(B253,ponderaciones!B$2:C$112,2,0)</f>
        <v>-1</v>
      </c>
      <c r="F253" s="41">
        <f t="shared" si="3"/>
        <v>0</v>
      </c>
    </row>
    <row r="254" spans="1:7">
      <c r="A254" s="40">
        <v>18</v>
      </c>
      <c r="B254" s="40" t="s">
        <v>35</v>
      </c>
      <c r="C254" s="40">
        <v>1</v>
      </c>
      <c r="D254" s="41" t="s">
        <v>37</v>
      </c>
      <c r="E254" s="41">
        <f>VLOOKUP(B254,ponderaciones!B$2:C$112,2,0)</f>
        <v>-0.5</v>
      </c>
      <c r="F254" s="41">
        <f t="shared" si="3"/>
        <v>-0.5</v>
      </c>
    </row>
    <row r="255" spans="1:7">
      <c r="A255" s="40">
        <v>18</v>
      </c>
      <c r="B255" s="40" t="s">
        <v>40</v>
      </c>
      <c r="C255" s="40">
        <v>1</v>
      </c>
      <c r="D255" s="41" t="s">
        <v>152</v>
      </c>
      <c r="E255" s="41">
        <f>VLOOKUP(B255,ponderaciones!B$2:C$112,2,0)</f>
        <v>-1</v>
      </c>
      <c r="F255" s="41">
        <f t="shared" si="3"/>
        <v>-1</v>
      </c>
    </row>
    <row r="256" spans="1:7">
      <c r="A256" s="40">
        <v>18</v>
      </c>
      <c r="B256" s="40" t="s">
        <v>45</v>
      </c>
      <c r="C256" s="40">
        <v>0.25</v>
      </c>
      <c r="D256" s="41" t="s">
        <v>46</v>
      </c>
      <c r="E256" s="41">
        <f>VLOOKUP(B256,ponderaciones!B$2:C$112,2,0)</f>
        <v>-2</v>
      </c>
      <c r="F256" s="41">
        <f t="shared" si="3"/>
        <v>-0.5</v>
      </c>
    </row>
    <row r="257" spans="1:7">
      <c r="A257" s="40">
        <v>18</v>
      </c>
      <c r="B257" s="40" t="s">
        <v>48</v>
      </c>
      <c r="C257" s="40">
        <v>0.5</v>
      </c>
      <c r="D257" s="50" t="s">
        <v>49</v>
      </c>
      <c r="E257" s="41">
        <f>VLOOKUP(B257,ponderaciones!B$2:C$112,2,0)</f>
        <v>-1</v>
      </c>
      <c r="F257" s="41">
        <f t="shared" si="3"/>
        <v>-0.5</v>
      </c>
    </row>
    <row r="258" spans="1:7">
      <c r="A258" s="40">
        <v>19</v>
      </c>
      <c r="B258" s="40" t="s">
        <v>7</v>
      </c>
      <c r="C258" s="40">
        <v>1</v>
      </c>
      <c r="D258" s="41" t="s">
        <v>8</v>
      </c>
      <c r="E258" s="41">
        <f>VLOOKUP(B258,ponderaciones!B$2:C$112,2,0)</f>
        <v>10</v>
      </c>
      <c r="F258" s="41">
        <f t="shared" ref="F258:F321" si="4">IF(C258&lt;&gt;"*",E258*C258,0)</f>
        <v>10</v>
      </c>
      <c r="G258" s="38">
        <v>1</v>
      </c>
    </row>
    <row r="259" spans="1:7">
      <c r="A259" s="40">
        <v>19</v>
      </c>
      <c r="B259" s="40" t="s">
        <v>9</v>
      </c>
      <c r="C259" s="40">
        <v>1</v>
      </c>
      <c r="D259" s="41" t="s">
        <v>52</v>
      </c>
      <c r="E259" s="41">
        <f>VLOOKUP(B259,ponderaciones!B$2:C$112,2,0)</f>
        <v>0</v>
      </c>
      <c r="F259" s="41">
        <f t="shared" si="4"/>
        <v>0</v>
      </c>
    </row>
    <row r="260" spans="1:7">
      <c r="A260" s="40">
        <v>19</v>
      </c>
      <c r="B260" s="40" t="s">
        <v>9</v>
      </c>
      <c r="C260" s="40">
        <v>1</v>
      </c>
      <c r="D260" s="41" t="s">
        <v>153</v>
      </c>
      <c r="E260" s="41">
        <f>VLOOKUP(B260,ponderaciones!B$2:C$112,2,0)</f>
        <v>0</v>
      </c>
      <c r="F260" s="41">
        <f t="shared" si="4"/>
        <v>0</v>
      </c>
    </row>
    <row r="261" spans="1:7">
      <c r="A261" s="40">
        <v>19</v>
      </c>
      <c r="B261" s="40" t="s">
        <v>15</v>
      </c>
      <c r="C261" s="40">
        <v>0</v>
      </c>
      <c r="D261" s="41" t="s">
        <v>86</v>
      </c>
      <c r="E261" s="41">
        <f>VLOOKUP(B261,ponderaciones!B$2:C$112,2,0)</f>
        <v>-0.5</v>
      </c>
      <c r="F261" s="41">
        <f t="shared" si="4"/>
        <v>0</v>
      </c>
    </row>
    <row r="262" spans="1:7">
      <c r="A262" s="40">
        <v>19</v>
      </c>
      <c r="B262" s="40" t="s">
        <v>24</v>
      </c>
      <c r="C262" s="40">
        <v>0.5</v>
      </c>
      <c r="D262" s="41" t="s">
        <v>25</v>
      </c>
      <c r="E262" s="41">
        <f>VLOOKUP(B262,ponderaciones!B$2:C$112,2,0)</f>
        <v>-1</v>
      </c>
      <c r="F262" s="41">
        <f t="shared" si="4"/>
        <v>-0.5</v>
      </c>
    </row>
    <row r="263" spans="1:7">
      <c r="A263" s="40">
        <v>19</v>
      </c>
      <c r="B263" s="40" t="s">
        <v>26</v>
      </c>
      <c r="C263" s="40">
        <v>0</v>
      </c>
      <c r="D263" s="41" t="s">
        <v>154</v>
      </c>
      <c r="E263" s="41">
        <f>VLOOKUP(B263,ponderaciones!B$2:C$112,2,0)</f>
        <v>-1</v>
      </c>
      <c r="F263" s="41">
        <f t="shared" si="4"/>
        <v>0</v>
      </c>
    </row>
    <row r="264" spans="1:7">
      <c r="A264" s="40">
        <v>19</v>
      </c>
      <c r="B264" s="40" t="s">
        <v>26</v>
      </c>
      <c r="C264" s="40">
        <v>0</v>
      </c>
      <c r="D264" s="41" t="s">
        <v>142</v>
      </c>
      <c r="E264" s="41">
        <f>VLOOKUP(B264,ponderaciones!B$2:C$112,2,0)</f>
        <v>-1</v>
      </c>
      <c r="F264" s="41">
        <f t="shared" si="4"/>
        <v>0</v>
      </c>
    </row>
    <row r="265" spans="1:7">
      <c r="A265" s="40">
        <v>19</v>
      </c>
      <c r="B265" s="40" t="s">
        <v>26</v>
      </c>
      <c r="C265" s="40">
        <v>1</v>
      </c>
      <c r="D265" s="41" t="s">
        <v>150</v>
      </c>
      <c r="E265" s="41">
        <f>VLOOKUP(B265,ponderaciones!B$2:C$112,2,0)</f>
        <v>-1</v>
      </c>
      <c r="F265" s="41">
        <f t="shared" si="4"/>
        <v>-1</v>
      </c>
    </row>
    <row r="266" spans="1:7">
      <c r="A266" s="40">
        <v>19</v>
      </c>
      <c r="B266" s="40" t="s">
        <v>33</v>
      </c>
      <c r="C266" s="40">
        <v>1</v>
      </c>
      <c r="D266" s="41" t="s">
        <v>116</v>
      </c>
      <c r="E266" s="41">
        <f>VLOOKUP(B266,ponderaciones!B$2:C$112,2,0)</f>
        <v>-0.5</v>
      </c>
      <c r="F266" s="41">
        <f t="shared" si="4"/>
        <v>-0.5</v>
      </c>
    </row>
    <row r="267" spans="1:7">
      <c r="A267" s="40">
        <v>19</v>
      </c>
      <c r="B267" s="40" t="s">
        <v>33</v>
      </c>
      <c r="C267" s="40">
        <v>0</v>
      </c>
      <c r="D267" s="41" t="s">
        <v>155</v>
      </c>
      <c r="E267" s="41">
        <f>VLOOKUP(B267,ponderaciones!B$2:C$112,2,0)</f>
        <v>-0.5</v>
      </c>
      <c r="F267" s="41">
        <f t="shared" si="4"/>
        <v>0</v>
      </c>
    </row>
    <row r="268" spans="1:7">
      <c r="A268" s="40">
        <v>19</v>
      </c>
      <c r="B268" s="40" t="s">
        <v>35</v>
      </c>
      <c r="C268" s="40">
        <v>1</v>
      </c>
      <c r="D268" s="41" t="s">
        <v>37</v>
      </c>
      <c r="E268" s="41">
        <f>VLOOKUP(B268,ponderaciones!B$2:C$112,2,0)</f>
        <v>-0.5</v>
      </c>
      <c r="F268" s="41">
        <f t="shared" si="4"/>
        <v>-0.5</v>
      </c>
    </row>
    <row r="269" spans="1:7">
      <c r="A269" s="40">
        <v>19</v>
      </c>
      <c r="B269" s="40" t="s">
        <v>45</v>
      </c>
      <c r="C269" s="40">
        <v>0.25</v>
      </c>
      <c r="D269" s="41" t="s">
        <v>46</v>
      </c>
      <c r="E269" s="41">
        <f>VLOOKUP(B269,ponderaciones!B$2:C$112,2,0)</f>
        <v>-2</v>
      </c>
      <c r="F269" s="41">
        <f t="shared" si="4"/>
        <v>-0.5</v>
      </c>
    </row>
    <row r="270" spans="1:7">
      <c r="A270" s="40">
        <v>19</v>
      </c>
      <c r="B270" s="40" t="s">
        <v>48</v>
      </c>
      <c r="C270" s="40">
        <v>0.5</v>
      </c>
      <c r="D270" s="50" t="s">
        <v>49</v>
      </c>
      <c r="E270" s="41">
        <f>VLOOKUP(B270,ponderaciones!B$2:C$112,2,0)</f>
        <v>-1</v>
      </c>
      <c r="F270" s="41">
        <f t="shared" si="4"/>
        <v>-0.5</v>
      </c>
    </row>
    <row r="271" spans="1:7">
      <c r="A271" s="40">
        <v>20</v>
      </c>
      <c r="B271" s="40" t="s">
        <v>7</v>
      </c>
      <c r="C271" s="40">
        <v>1</v>
      </c>
      <c r="D271" s="41" t="s">
        <v>8</v>
      </c>
      <c r="E271" s="41">
        <f>VLOOKUP(B271,ponderaciones!B$2:C$112,2,0)</f>
        <v>10</v>
      </c>
      <c r="F271" s="41">
        <f t="shared" si="4"/>
        <v>10</v>
      </c>
      <c r="G271" s="38">
        <v>1</v>
      </c>
    </row>
    <row r="272" spans="1:7">
      <c r="A272" s="40">
        <v>20</v>
      </c>
      <c r="B272" s="40" t="s">
        <v>9</v>
      </c>
      <c r="C272" s="40">
        <v>1</v>
      </c>
      <c r="D272" s="41" t="s">
        <v>91</v>
      </c>
      <c r="E272" s="41">
        <f>VLOOKUP(B272,ponderaciones!B$2:C$112,2,0)</f>
        <v>0</v>
      </c>
      <c r="F272" s="41">
        <f t="shared" si="4"/>
        <v>0</v>
      </c>
    </row>
    <row r="273" spans="1:6">
      <c r="A273" s="40">
        <v>20</v>
      </c>
      <c r="B273" s="40" t="s">
        <v>156</v>
      </c>
      <c r="C273" s="40">
        <v>1</v>
      </c>
      <c r="D273" s="41" t="s">
        <v>157</v>
      </c>
      <c r="E273" s="41">
        <f>VLOOKUP(B273,ponderaciones!B$2:C$112,2,0)</f>
        <v>-5</v>
      </c>
      <c r="F273" s="41">
        <f t="shared" si="4"/>
        <v>-5</v>
      </c>
    </row>
    <row r="274" spans="1:6">
      <c r="A274" s="40">
        <v>20</v>
      </c>
      <c r="B274" s="40" t="s">
        <v>15</v>
      </c>
      <c r="C274" s="40">
        <v>0</v>
      </c>
      <c r="D274" s="41" t="s">
        <v>158</v>
      </c>
      <c r="E274" s="41">
        <f>VLOOKUP(B274,ponderaciones!B$2:C$112,2,0)</f>
        <v>-0.5</v>
      </c>
      <c r="F274" s="41">
        <f t="shared" si="4"/>
        <v>0</v>
      </c>
    </row>
    <row r="275" spans="1:6">
      <c r="A275" s="40">
        <v>20</v>
      </c>
      <c r="B275" s="40" t="s">
        <v>24</v>
      </c>
      <c r="C275" s="40">
        <v>0.5</v>
      </c>
      <c r="D275" s="41" t="s">
        <v>25</v>
      </c>
      <c r="E275" s="41">
        <f>VLOOKUP(B275,ponderaciones!B$2:C$112,2,0)</f>
        <v>-1</v>
      </c>
      <c r="F275" s="41">
        <f t="shared" si="4"/>
        <v>-0.5</v>
      </c>
    </row>
    <row r="276" spans="1:6">
      <c r="A276" s="40">
        <v>20</v>
      </c>
      <c r="B276" s="40" t="s">
        <v>26</v>
      </c>
      <c r="C276" s="40">
        <v>1</v>
      </c>
      <c r="D276" s="41" t="s">
        <v>142</v>
      </c>
      <c r="E276" s="41">
        <f>VLOOKUP(B276,ponderaciones!B$2:C$112,2,0)</f>
        <v>-1</v>
      </c>
      <c r="F276" s="41">
        <f t="shared" si="4"/>
        <v>-1</v>
      </c>
    </row>
    <row r="277" spans="1:6">
      <c r="A277" s="40">
        <v>20</v>
      </c>
      <c r="B277" s="40" t="s">
        <v>26</v>
      </c>
      <c r="C277" s="40">
        <v>0</v>
      </c>
      <c r="D277" s="41" t="s">
        <v>159</v>
      </c>
      <c r="E277" s="41">
        <f>VLOOKUP(B277,ponderaciones!B$2:C$112,2,0)</f>
        <v>-1</v>
      </c>
      <c r="F277" s="41">
        <f t="shared" si="4"/>
        <v>0</v>
      </c>
    </row>
    <row r="278" spans="1:6">
      <c r="A278" s="40">
        <v>20</v>
      </c>
      <c r="B278" s="40" t="s">
        <v>26</v>
      </c>
      <c r="C278" s="40">
        <v>0</v>
      </c>
      <c r="D278" s="41" t="s">
        <v>28</v>
      </c>
      <c r="E278" s="41">
        <f>VLOOKUP(B278,ponderaciones!B$2:C$112,2,0)</f>
        <v>-1</v>
      </c>
      <c r="F278" s="41">
        <f t="shared" si="4"/>
        <v>0</v>
      </c>
    </row>
    <row r="279" spans="1:6">
      <c r="A279" s="40">
        <v>20</v>
      </c>
      <c r="B279" s="40" t="s">
        <v>26</v>
      </c>
      <c r="C279" s="40">
        <v>0</v>
      </c>
      <c r="D279" s="41" t="s">
        <v>29</v>
      </c>
      <c r="E279" s="41">
        <f>VLOOKUP(B279,ponderaciones!B$2:C$112,2,0)</f>
        <v>-1</v>
      </c>
      <c r="F279" s="41">
        <f t="shared" si="4"/>
        <v>0</v>
      </c>
    </row>
    <row r="280" spans="1:6">
      <c r="A280" s="40">
        <v>20</v>
      </c>
      <c r="B280" s="40" t="s">
        <v>26</v>
      </c>
      <c r="C280" s="40">
        <v>0</v>
      </c>
      <c r="D280" s="41" t="s">
        <v>30</v>
      </c>
      <c r="E280" s="41">
        <f>VLOOKUP(B280,ponderaciones!B$2:C$112,2,0)</f>
        <v>-1</v>
      </c>
      <c r="F280" s="41">
        <f t="shared" si="4"/>
        <v>0</v>
      </c>
    </row>
    <row r="281" spans="1:6">
      <c r="A281" s="40">
        <v>20</v>
      </c>
      <c r="B281" s="40" t="s">
        <v>31</v>
      </c>
      <c r="C281" s="40">
        <v>1</v>
      </c>
      <c r="D281" s="41" t="s">
        <v>160</v>
      </c>
      <c r="E281" s="41">
        <f>VLOOKUP(B281,ponderaciones!B$2:C$112,2,0)</f>
        <v>-0.5</v>
      </c>
      <c r="F281" s="41">
        <f t="shared" si="4"/>
        <v>-0.5</v>
      </c>
    </row>
    <row r="282" spans="1:6">
      <c r="A282" s="40">
        <v>20</v>
      </c>
      <c r="B282" s="40" t="s">
        <v>33</v>
      </c>
      <c r="C282" s="40">
        <v>1</v>
      </c>
      <c r="D282" s="41" t="s">
        <v>116</v>
      </c>
      <c r="E282" s="41">
        <f>VLOOKUP(B282,ponderaciones!B$2:C$112,2,0)</f>
        <v>-0.5</v>
      </c>
      <c r="F282" s="41">
        <f t="shared" si="4"/>
        <v>-0.5</v>
      </c>
    </row>
    <row r="283" spans="1:6">
      <c r="A283" s="40">
        <v>20</v>
      </c>
      <c r="B283" s="40" t="s">
        <v>33</v>
      </c>
      <c r="C283" s="40">
        <v>0</v>
      </c>
      <c r="D283" s="41" t="s">
        <v>155</v>
      </c>
      <c r="E283" s="41">
        <f>VLOOKUP(B283,ponderaciones!B$2:C$112,2,0)</f>
        <v>-0.5</v>
      </c>
      <c r="F283" s="41">
        <f t="shared" si="4"/>
        <v>0</v>
      </c>
    </row>
    <row r="284" spans="1:6">
      <c r="A284" s="40">
        <v>20</v>
      </c>
      <c r="B284" s="40" t="s">
        <v>35</v>
      </c>
      <c r="C284" s="40">
        <v>1</v>
      </c>
      <c r="D284" s="41" t="s">
        <v>37</v>
      </c>
      <c r="E284" s="41">
        <f>VLOOKUP(B284,ponderaciones!B$2:C$112,2,0)</f>
        <v>-0.5</v>
      </c>
      <c r="F284" s="41">
        <f t="shared" si="4"/>
        <v>-0.5</v>
      </c>
    </row>
    <row r="285" spans="1:6">
      <c r="A285" s="40">
        <v>20</v>
      </c>
      <c r="B285" s="40" t="s">
        <v>38</v>
      </c>
      <c r="C285" s="40">
        <v>1</v>
      </c>
      <c r="D285" s="41" t="s">
        <v>39</v>
      </c>
      <c r="E285" s="41">
        <f>VLOOKUP(B285,ponderaciones!B$2:C$112,2,0)</f>
        <v>-0.5</v>
      </c>
      <c r="F285" s="41">
        <f t="shared" si="4"/>
        <v>-0.5</v>
      </c>
    </row>
    <row r="286" spans="1:6">
      <c r="A286" s="40">
        <v>20</v>
      </c>
      <c r="B286" s="40" t="s">
        <v>55</v>
      </c>
      <c r="C286" s="40">
        <v>1</v>
      </c>
      <c r="D286" s="41" t="s">
        <v>161</v>
      </c>
      <c r="E286" s="41">
        <f>VLOOKUP(B286,ponderaciones!B$2:C$112,2,0)</f>
        <v>-0.5</v>
      </c>
      <c r="F286" s="41">
        <f t="shared" si="4"/>
        <v>-0.5</v>
      </c>
    </row>
    <row r="287" spans="1:6">
      <c r="A287" s="40">
        <v>20</v>
      </c>
      <c r="B287" s="40" t="s">
        <v>40</v>
      </c>
      <c r="C287" s="40">
        <v>1</v>
      </c>
      <c r="D287" s="41" t="s">
        <v>162</v>
      </c>
      <c r="E287" s="41">
        <f>VLOOKUP(B287,ponderaciones!B$2:C$112,2,0)</f>
        <v>-1</v>
      </c>
      <c r="F287" s="41">
        <f t="shared" si="4"/>
        <v>-1</v>
      </c>
    </row>
    <row r="288" spans="1:6">
      <c r="A288" s="40">
        <v>20</v>
      </c>
      <c r="B288" s="40" t="s">
        <v>45</v>
      </c>
      <c r="C288" s="40">
        <v>0.25</v>
      </c>
      <c r="D288" s="41" t="s">
        <v>46</v>
      </c>
      <c r="E288" s="41">
        <f>VLOOKUP(B288,ponderaciones!B$2:C$112,2,0)</f>
        <v>-2</v>
      </c>
      <c r="F288" s="41">
        <f t="shared" si="4"/>
        <v>-0.5</v>
      </c>
    </row>
    <row r="289" spans="1:7">
      <c r="A289" s="40">
        <v>20</v>
      </c>
      <c r="B289" s="40" t="s">
        <v>50</v>
      </c>
      <c r="C289" s="40">
        <v>1</v>
      </c>
      <c r="D289" s="41" t="s">
        <v>130</v>
      </c>
      <c r="E289" s="41">
        <f>VLOOKUP(B289,ponderaciones!B$2:C$112,2,0)</f>
        <v>-20</v>
      </c>
      <c r="F289" s="41">
        <f t="shared" si="4"/>
        <v>-20</v>
      </c>
    </row>
    <row r="290" spans="1:7">
      <c r="A290" s="40">
        <v>20</v>
      </c>
      <c r="B290" s="40" t="s">
        <v>163</v>
      </c>
      <c r="C290" s="40">
        <v>1</v>
      </c>
      <c r="D290" s="41" t="s">
        <v>164</v>
      </c>
      <c r="E290" s="41">
        <f>VLOOKUP(B290,ponderaciones!B$2:C$112,2,0)</f>
        <v>-0.5</v>
      </c>
      <c r="F290" s="41">
        <f t="shared" si="4"/>
        <v>-0.5</v>
      </c>
    </row>
    <row r="291" spans="1:7">
      <c r="A291" s="40">
        <v>21</v>
      </c>
      <c r="B291" s="40" t="s">
        <v>7</v>
      </c>
      <c r="C291" s="40">
        <v>1</v>
      </c>
      <c r="D291" s="41" t="s">
        <v>8</v>
      </c>
      <c r="E291" s="41">
        <f>VLOOKUP(B291,ponderaciones!B$2:C$112,2,0)</f>
        <v>10</v>
      </c>
      <c r="F291" s="41">
        <f t="shared" si="4"/>
        <v>10</v>
      </c>
      <c r="G291" s="38">
        <v>1</v>
      </c>
    </row>
    <row r="292" spans="1:7">
      <c r="A292" s="40">
        <v>21</v>
      </c>
      <c r="B292" s="40" t="s">
        <v>9</v>
      </c>
      <c r="C292" s="40">
        <v>1</v>
      </c>
      <c r="D292" s="41" t="s">
        <v>52</v>
      </c>
      <c r="E292" s="41">
        <f>VLOOKUP(B292,ponderaciones!B$2:C$112,2,0)</f>
        <v>0</v>
      </c>
      <c r="F292" s="41">
        <f t="shared" si="4"/>
        <v>0</v>
      </c>
    </row>
    <row r="293" spans="1:7">
      <c r="A293" s="40">
        <v>21</v>
      </c>
      <c r="B293" s="40" t="s">
        <v>9</v>
      </c>
      <c r="C293" s="40">
        <v>1</v>
      </c>
      <c r="D293" s="41" t="s">
        <v>165</v>
      </c>
      <c r="E293" s="41">
        <f>VLOOKUP(B293,ponderaciones!B$2:C$112,2,0)</f>
        <v>0</v>
      </c>
      <c r="F293" s="41">
        <f t="shared" si="4"/>
        <v>0</v>
      </c>
    </row>
    <row r="294" spans="1:7">
      <c r="A294" s="40">
        <v>21</v>
      </c>
      <c r="B294" s="40" t="s">
        <v>9</v>
      </c>
      <c r="C294" s="40">
        <v>1</v>
      </c>
      <c r="D294" s="41" t="s">
        <v>166</v>
      </c>
      <c r="E294" s="41">
        <f>VLOOKUP(B294,ponderaciones!B$2:C$112,2,0)</f>
        <v>0</v>
      </c>
      <c r="F294" s="41">
        <f t="shared" si="4"/>
        <v>0</v>
      </c>
    </row>
    <row r="295" spans="1:7">
      <c r="A295" s="40">
        <v>21</v>
      </c>
      <c r="B295" s="40" t="s">
        <v>9</v>
      </c>
      <c r="C295" s="40">
        <v>1</v>
      </c>
      <c r="D295" s="41" t="s">
        <v>167</v>
      </c>
      <c r="E295" s="41">
        <f>VLOOKUP(B295,ponderaciones!B$2:C$112,2,0)</f>
        <v>0</v>
      </c>
      <c r="F295" s="41">
        <f t="shared" si="4"/>
        <v>0</v>
      </c>
    </row>
    <row r="296" spans="1:7">
      <c r="A296" s="40">
        <v>21</v>
      </c>
      <c r="B296" s="40" t="s">
        <v>15</v>
      </c>
      <c r="C296" s="40">
        <v>0</v>
      </c>
      <c r="D296" s="41" t="s">
        <v>86</v>
      </c>
      <c r="E296" s="41">
        <f>VLOOKUP(B296,ponderaciones!B$2:C$112,2,0)</f>
        <v>-0.5</v>
      </c>
      <c r="F296" s="41">
        <f t="shared" si="4"/>
        <v>0</v>
      </c>
    </row>
    <row r="297" spans="1:7">
      <c r="A297" s="40">
        <v>21</v>
      </c>
      <c r="B297" s="40" t="s">
        <v>24</v>
      </c>
      <c r="C297" s="40">
        <v>0.5</v>
      </c>
      <c r="D297" s="41" t="s">
        <v>25</v>
      </c>
      <c r="E297" s="41">
        <f>VLOOKUP(B297,ponderaciones!B$2:C$112,2,0)</f>
        <v>-1</v>
      </c>
      <c r="F297" s="41">
        <f t="shared" si="4"/>
        <v>-0.5</v>
      </c>
    </row>
    <row r="298" spans="1:7">
      <c r="A298" s="40">
        <v>21</v>
      </c>
      <c r="B298" s="40" t="s">
        <v>26</v>
      </c>
      <c r="C298" s="40">
        <v>0</v>
      </c>
      <c r="D298" s="41" t="s">
        <v>168</v>
      </c>
      <c r="E298" s="41">
        <f>VLOOKUP(B298,ponderaciones!B$2:C$112,2,0)</f>
        <v>-1</v>
      </c>
      <c r="F298" s="41">
        <f t="shared" si="4"/>
        <v>0</v>
      </c>
    </row>
    <row r="299" spans="1:7">
      <c r="A299" s="40">
        <v>21</v>
      </c>
      <c r="B299" s="40" t="s">
        <v>33</v>
      </c>
      <c r="C299" s="40">
        <v>1</v>
      </c>
      <c r="D299" s="41" t="s">
        <v>116</v>
      </c>
      <c r="E299" s="41">
        <f>VLOOKUP(B299,ponderaciones!B$2:C$112,2,0)</f>
        <v>-0.5</v>
      </c>
      <c r="F299" s="41">
        <f t="shared" si="4"/>
        <v>-0.5</v>
      </c>
    </row>
    <row r="300" spans="1:7">
      <c r="A300" s="40">
        <v>21</v>
      </c>
      <c r="B300" s="40" t="s">
        <v>33</v>
      </c>
      <c r="C300" s="40">
        <v>0</v>
      </c>
      <c r="D300" s="41" t="s">
        <v>169</v>
      </c>
      <c r="E300" s="41">
        <f>VLOOKUP(B300,ponderaciones!B$2:C$112,2,0)</f>
        <v>-0.5</v>
      </c>
      <c r="F300" s="41">
        <f t="shared" si="4"/>
        <v>0</v>
      </c>
    </row>
    <row r="301" spans="1:7">
      <c r="A301" s="40">
        <v>21</v>
      </c>
      <c r="B301" s="40" t="s">
        <v>35</v>
      </c>
      <c r="C301" s="40">
        <v>1</v>
      </c>
      <c r="D301" s="41" t="s">
        <v>37</v>
      </c>
      <c r="E301" s="41">
        <f>VLOOKUP(B301,ponderaciones!B$2:C$112,2,0)</f>
        <v>-0.5</v>
      </c>
      <c r="F301" s="41">
        <f t="shared" si="4"/>
        <v>-0.5</v>
      </c>
    </row>
    <row r="302" spans="1:7">
      <c r="A302" s="40">
        <v>21</v>
      </c>
      <c r="B302" s="40" t="s">
        <v>40</v>
      </c>
      <c r="C302" s="40">
        <v>1</v>
      </c>
      <c r="D302" s="41" t="s">
        <v>170</v>
      </c>
      <c r="E302" s="41">
        <f>VLOOKUP(B302,ponderaciones!B$2:C$112,2,0)</f>
        <v>-1</v>
      </c>
      <c r="F302" s="41">
        <f t="shared" si="4"/>
        <v>-1</v>
      </c>
    </row>
    <row r="303" spans="1:7">
      <c r="A303" s="40">
        <v>21</v>
      </c>
      <c r="B303" s="40" t="s">
        <v>45</v>
      </c>
      <c r="C303" s="40">
        <v>0.25</v>
      </c>
      <c r="D303" s="41" t="s">
        <v>46</v>
      </c>
      <c r="E303" s="41">
        <f>VLOOKUP(B303,ponderaciones!B$2:C$112,2,0)</f>
        <v>-2</v>
      </c>
      <c r="F303" s="41">
        <f t="shared" si="4"/>
        <v>-0.5</v>
      </c>
    </row>
    <row r="304" spans="1:7">
      <c r="A304" s="40">
        <v>22</v>
      </c>
      <c r="B304" s="40" t="s">
        <v>7</v>
      </c>
      <c r="C304" s="40">
        <v>1</v>
      </c>
      <c r="D304" s="41" t="s">
        <v>8</v>
      </c>
      <c r="E304" s="41">
        <f>VLOOKUP(B304,ponderaciones!B$2:C$112,2,0)</f>
        <v>10</v>
      </c>
      <c r="F304" s="41">
        <f t="shared" si="4"/>
        <v>10</v>
      </c>
      <c r="G304" s="38">
        <v>1</v>
      </c>
    </row>
    <row r="305" spans="1:6">
      <c r="A305" s="40">
        <v>22</v>
      </c>
      <c r="B305" s="40" t="s">
        <v>9</v>
      </c>
      <c r="C305" s="40">
        <v>1</v>
      </c>
      <c r="D305" s="41" t="s">
        <v>171</v>
      </c>
      <c r="E305" s="41">
        <f>VLOOKUP(B305,ponderaciones!B$2:C$112,2,0)</f>
        <v>0</v>
      </c>
      <c r="F305" s="41">
        <f t="shared" si="4"/>
        <v>0</v>
      </c>
    </row>
    <row r="306" spans="1:6">
      <c r="A306" s="40">
        <v>22</v>
      </c>
      <c r="B306" s="40" t="s">
        <v>9</v>
      </c>
      <c r="C306" s="40">
        <v>1</v>
      </c>
      <c r="D306" s="41" t="s">
        <v>172</v>
      </c>
      <c r="E306" s="41">
        <f>VLOOKUP(B306,ponderaciones!B$2:C$112,2,0)</f>
        <v>0</v>
      </c>
      <c r="F306" s="41">
        <f t="shared" si="4"/>
        <v>0</v>
      </c>
    </row>
    <row r="307" spans="1:6">
      <c r="A307" s="40">
        <v>22</v>
      </c>
      <c r="B307" s="40" t="s">
        <v>9</v>
      </c>
      <c r="C307" s="40">
        <v>1</v>
      </c>
      <c r="D307" s="41" t="s">
        <v>173</v>
      </c>
      <c r="E307" s="41">
        <f>VLOOKUP(B307,ponderaciones!B$2:C$112,2,0)</f>
        <v>0</v>
      </c>
      <c r="F307" s="41">
        <f t="shared" si="4"/>
        <v>0</v>
      </c>
    </row>
    <row r="308" spans="1:6">
      <c r="A308" s="40">
        <v>22</v>
      </c>
      <c r="B308" s="40" t="s">
        <v>9</v>
      </c>
      <c r="C308" s="40">
        <v>1</v>
      </c>
      <c r="D308" s="41" t="s">
        <v>91</v>
      </c>
      <c r="E308" s="41">
        <f>VLOOKUP(B308,ponderaciones!B$2:C$112,2,0)</f>
        <v>0</v>
      </c>
      <c r="F308" s="41">
        <f t="shared" si="4"/>
        <v>0</v>
      </c>
    </row>
    <row r="309" spans="1:6">
      <c r="A309" s="40">
        <v>22</v>
      </c>
      <c r="B309" s="40" t="s">
        <v>15</v>
      </c>
      <c r="C309" s="40">
        <v>0</v>
      </c>
      <c r="D309" s="41" t="s">
        <v>174</v>
      </c>
      <c r="E309" s="41">
        <f>VLOOKUP(B309,ponderaciones!B$2:C$112,2,0)</f>
        <v>-0.5</v>
      </c>
      <c r="F309" s="41">
        <f t="shared" si="4"/>
        <v>0</v>
      </c>
    </row>
    <row r="310" spans="1:6">
      <c r="A310" s="40">
        <v>22</v>
      </c>
      <c r="B310" s="40" t="s">
        <v>24</v>
      </c>
      <c r="C310" s="40">
        <v>0.5</v>
      </c>
      <c r="D310" s="41" t="s">
        <v>25</v>
      </c>
      <c r="E310" s="41">
        <f>VLOOKUP(B310,ponderaciones!B$2:C$112,2,0)</f>
        <v>-1</v>
      </c>
      <c r="F310" s="41">
        <f t="shared" si="4"/>
        <v>-0.5</v>
      </c>
    </row>
    <row r="311" spans="1:6">
      <c r="A311" s="40">
        <v>22</v>
      </c>
      <c r="B311" s="40" t="s">
        <v>26</v>
      </c>
      <c r="C311" s="40">
        <v>1</v>
      </c>
      <c r="D311" s="41" t="s">
        <v>27</v>
      </c>
      <c r="E311" s="41">
        <f>VLOOKUP(B311,ponderaciones!B$2:C$112,2,0)</f>
        <v>-1</v>
      </c>
      <c r="F311" s="41">
        <f t="shared" si="4"/>
        <v>-1</v>
      </c>
    </row>
    <row r="312" spans="1:6">
      <c r="A312" s="40">
        <v>22</v>
      </c>
      <c r="B312" s="40" t="s">
        <v>26</v>
      </c>
      <c r="C312" s="40">
        <v>0</v>
      </c>
      <c r="D312" s="41" t="s">
        <v>146</v>
      </c>
      <c r="E312" s="41">
        <f>VLOOKUP(B312,ponderaciones!B$2:C$112,2,0)</f>
        <v>-1</v>
      </c>
      <c r="F312" s="41">
        <f t="shared" si="4"/>
        <v>0</v>
      </c>
    </row>
    <row r="313" spans="1:6">
      <c r="A313" s="40">
        <v>22</v>
      </c>
      <c r="B313" s="40" t="s">
        <v>26</v>
      </c>
      <c r="C313" s="40">
        <v>0</v>
      </c>
      <c r="D313" s="41" t="s">
        <v>28</v>
      </c>
      <c r="E313" s="41">
        <f>VLOOKUP(B313,ponderaciones!B$2:C$112,2,0)</f>
        <v>-1</v>
      </c>
      <c r="F313" s="41">
        <f t="shared" si="4"/>
        <v>0</v>
      </c>
    </row>
    <row r="314" spans="1:6">
      <c r="A314" s="40">
        <v>22</v>
      </c>
      <c r="B314" s="40" t="s">
        <v>26</v>
      </c>
      <c r="C314" s="40">
        <v>0</v>
      </c>
      <c r="D314" s="41" t="s">
        <v>30</v>
      </c>
      <c r="E314" s="41">
        <f>VLOOKUP(B314,ponderaciones!B$2:C$112,2,0)</f>
        <v>-1</v>
      </c>
      <c r="F314" s="41">
        <f t="shared" si="4"/>
        <v>0</v>
      </c>
    </row>
    <row r="315" spans="1:6">
      <c r="A315" s="40">
        <v>22</v>
      </c>
      <c r="B315" s="40" t="s">
        <v>31</v>
      </c>
      <c r="C315" s="40">
        <v>1</v>
      </c>
      <c r="D315" s="41" t="s">
        <v>175</v>
      </c>
      <c r="E315" s="41">
        <f>VLOOKUP(B315,ponderaciones!B$2:C$112,2,0)</f>
        <v>-0.5</v>
      </c>
      <c r="F315" s="41">
        <f t="shared" si="4"/>
        <v>-0.5</v>
      </c>
    </row>
    <row r="316" spans="1:6">
      <c r="A316" s="40">
        <v>22</v>
      </c>
      <c r="B316" s="40" t="s">
        <v>33</v>
      </c>
      <c r="C316" s="40">
        <v>1</v>
      </c>
      <c r="D316" s="41" t="s">
        <v>116</v>
      </c>
      <c r="E316" s="41">
        <f>VLOOKUP(B316,ponderaciones!B$2:C$112,2,0)</f>
        <v>-0.5</v>
      </c>
      <c r="F316" s="41">
        <f t="shared" si="4"/>
        <v>-0.5</v>
      </c>
    </row>
    <row r="317" spans="1:6">
      <c r="A317" s="40">
        <v>22</v>
      </c>
      <c r="B317" s="40" t="s">
        <v>35</v>
      </c>
      <c r="C317" s="40">
        <v>1</v>
      </c>
      <c r="D317" s="41" t="s">
        <v>37</v>
      </c>
      <c r="E317" s="41">
        <f>VLOOKUP(B317,ponderaciones!B$2:C$112,2,0)</f>
        <v>-0.5</v>
      </c>
      <c r="F317" s="41">
        <f t="shared" si="4"/>
        <v>-0.5</v>
      </c>
    </row>
    <row r="318" spans="1:6">
      <c r="A318" s="40">
        <v>22</v>
      </c>
      <c r="B318" s="40" t="s">
        <v>38</v>
      </c>
      <c r="C318" s="40">
        <v>1</v>
      </c>
      <c r="D318" s="41" t="s">
        <v>39</v>
      </c>
      <c r="E318" s="41">
        <f>VLOOKUP(B318,ponderaciones!B$2:C$112,2,0)</f>
        <v>-0.5</v>
      </c>
      <c r="F318" s="41">
        <f t="shared" si="4"/>
        <v>-0.5</v>
      </c>
    </row>
    <row r="319" spans="1:6">
      <c r="A319" s="40">
        <v>22</v>
      </c>
      <c r="B319" s="40" t="s">
        <v>40</v>
      </c>
      <c r="C319" s="40">
        <v>1</v>
      </c>
      <c r="D319" s="41" t="s">
        <v>176</v>
      </c>
      <c r="E319" s="41">
        <f>VLOOKUP(B319,ponderaciones!B$2:C$112,2,0)</f>
        <v>-1</v>
      </c>
      <c r="F319" s="41">
        <f t="shared" si="4"/>
        <v>-1</v>
      </c>
    </row>
    <row r="320" spans="1:6">
      <c r="A320" s="40">
        <v>22</v>
      </c>
      <c r="B320" s="40" t="s">
        <v>40</v>
      </c>
      <c r="C320" s="40">
        <v>0</v>
      </c>
      <c r="D320" s="41" t="s">
        <v>42</v>
      </c>
      <c r="E320" s="41">
        <f>VLOOKUP(B320,ponderaciones!B$2:C$112,2,0)</f>
        <v>-1</v>
      </c>
      <c r="F320" s="41">
        <f t="shared" si="4"/>
        <v>0</v>
      </c>
    </row>
    <row r="321" spans="1:7">
      <c r="A321" s="40">
        <v>22</v>
      </c>
      <c r="B321" s="40" t="s">
        <v>45</v>
      </c>
      <c r="C321" s="40">
        <v>0.25</v>
      </c>
      <c r="D321" s="41" t="s">
        <v>46</v>
      </c>
      <c r="E321" s="41">
        <f>VLOOKUP(B321,ponderaciones!B$2:C$112,2,0)</f>
        <v>-2</v>
      </c>
      <c r="F321" s="41">
        <f t="shared" si="4"/>
        <v>-0.5</v>
      </c>
    </row>
    <row r="322" spans="1:7">
      <c r="A322" s="40">
        <v>22</v>
      </c>
      <c r="B322" s="40" t="s">
        <v>57</v>
      </c>
      <c r="C322" s="40">
        <v>1</v>
      </c>
      <c r="D322" s="41" t="s">
        <v>58</v>
      </c>
      <c r="E322" s="41">
        <f>VLOOKUP(B322,ponderaciones!B$2:C$112,2,0)</f>
        <v>-1</v>
      </c>
      <c r="F322" s="41">
        <f t="shared" ref="F322:F385" si="5">IF(C322&lt;&gt;"*",E322*C322,0)</f>
        <v>-1</v>
      </c>
    </row>
    <row r="323" spans="1:7">
      <c r="A323" s="40">
        <v>23</v>
      </c>
      <c r="B323" s="40" t="s">
        <v>7</v>
      </c>
      <c r="C323" s="40">
        <v>1</v>
      </c>
      <c r="D323" s="41" t="s">
        <v>8</v>
      </c>
      <c r="E323" s="41">
        <f>VLOOKUP(B323,ponderaciones!B$2:C$112,2,0)</f>
        <v>10</v>
      </c>
      <c r="F323" s="41">
        <f t="shared" si="5"/>
        <v>10</v>
      </c>
      <c r="G323" s="38">
        <v>1</v>
      </c>
    </row>
    <row r="324" spans="1:7">
      <c r="A324" s="40">
        <v>23</v>
      </c>
      <c r="B324" s="40" t="s">
        <v>9</v>
      </c>
      <c r="C324" s="40">
        <v>1</v>
      </c>
      <c r="D324" s="41" t="s">
        <v>172</v>
      </c>
      <c r="E324" s="41">
        <f>VLOOKUP(B324,ponderaciones!B$2:C$112,2,0)</f>
        <v>0</v>
      </c>
      <c r="F324" s="41">
        <f t="shared" si="5"/>
        <v>0</v>
      </c>
    </row>
    <row r="325" spans="1:7">
      <c r="A325" s="40">
        <v>23</v>
      </c>
      <c r="B325" s="40" t="s">
        <v>104</v>
      </c>
      <c r="C325" s="40">
        <v>1</v>
      </c>
      <c r="D325" s="41" t="s">
        <v>105</v>
      </c>
      <c r="E325" s="41">
        <f>VLOOKUP(B325,ponderaciones!B$2:C$112,2,0)</f>
        <v>1</v>
      </c>
      <c r="F325" s="41">
        <f t="shared" si="5"/>
        <v>1</v>
      </c>
    </row>
    <row r="326" spans="1:7">
      <c r="A326" s="40">
        <v>23</v>
      </c>
      <c r="B326" s="40" t="s">
        <v>104</v>
      </c>
      <c r="C326" s="40">
        <v>0</v>
      </c>
      <c r="D326" s="41" t="s">
        <v>137</v>
      </c>
      <c r="E326" s="41">
        <f>VLOOKUP(B326,ponderaciones!B$2:C$112,2,0)</f>
        <v>1</v>
      </c>
      <c r="F326" s="41">
        <f t="shared" si="5"/>
        <v>0</v>
      </c>
    </row>
    <row r="327" spans="1:7">
      <c r="A327" s="40">
        <v>23</v>
      </c>
      <c r="B327" s="40" t="s">
        <v>156</v>
      </c>
      <c r="C327" s="40">
        <v>1</v>
      </c>
      <c r="D327" s="41" t="s">
        <v>177</v>
      </c>
      <c r="E327" s="41">
        <f>VLOOKUP(B327,ponderaciones!B$2:C$112,2,0)</f>
        <v>-5</v>
      </c>
      <c r="F327" s="41">
        <f t="shared" si="5"/>
        <v>-5</v>
      </c>
    </row>
    <row r="328" spans="1:7">
      <c r="A328" s="40">
        <v>23</v>
      </c>
      <c r="B328" s="40" t="s">
        <v>15</v>
      </c>
      <c r="C328" s="40">
        <v>0</v>
      </c>
      <c r="D328" s="41" t="s">
        <v>86</v>
      </c>
      <c r="E328" s="41">
        <f>VLOOKUP(B328,ponderaciones!B$2:C$112,2,0)</f>
        <v>-0.5</v>
      </c>
      <c r="F328" s="41">
        <f t="shared" si="5"/>
        <v>0</v>
      </c>
    </row>
    <row r="329" spans="1:7">
      <c r="A329" s="40">
        <v>23</v>
      </c>
      <c r="B329" s="40" t="s">
        <v>65</v>
      </c>
      <c r="C329" s="40">
        <v>1</v>
      </c>
      <c r="D329" s="41" t="s">
        <v>66</v>
      </c>
      <c r="E329" s="41">
        <f>VLOOKUP(B329,ponderaciones!B$2:C$112,2,0)</f>
        <v>-0.5</v>
      </c>
      <c r="F329" s="41">
        <f t="shared" si="5"/>
        <v>-0.5</v>
      </c>
    </row>
    <row r="330" spans="1:7">
      <c r="A330" s="40">
        <v>23</v>
      </c>
      <c r="B330" s="40" t="s">
        <v>24</v>
      </c>
      <c r="C330" s="40">
        <v>0.5</v>
      </c>
      <c r="D330" s="41" t="s">
        <v>25</v>
      </c>
      <c r="E330" s="41">
        <f>VLOOKUP(B330,ponderaciones!B$2:C$112,2,0)</f>
        <v>-1</v>
      </c>
      <c r="F330" s="41">
        <f t="shared" si="5"/>
        <v>-0.5</v>
      </c>
    </row>
    <row r="331" spans="1:7">
      <c r="A331" s="40">
        <v>23</v>
      </c>
      <c r="B331" s="40" t="s">
        <v>26</v>
      </c>
      <c r="C331" s="40">
        <v>1</v>
      </c>
      <c r="D331" s="41" t="s">
        <v>27</v>
      </c>
      <c r="E331" s="41">
        <f>VLOOKUP(B331,ponderaciones!B$2:C$112,2,0)</f>
        <v>-1</v>
      </c>
      <c r="F331" s="41">
        <f t="shared" si="5"/>
        <v>-1</v>
      </c>
    </row>
    <row r="332" spans="1:7">
      <c r="A332" s="40">
        <v>23</v>
      </c>
      <c r="B332" s="40" t="s">
        <v>26</v>
      </c>
      <c r="C332" s="40">
        <v>0</v>
      </c>
      <c r="D332" s="41" t="s">
        <v>146</v>
      </c>
      <c r="E332" s="41">
        <f>VLOOKUP(B332,ponderaciones!B$2:C$112,2,0)</f>
        <v>-1</v>
      </c>
      <c r="F332" s="41">
        <f t="shared" si="5"/>
        <v>0</v>
      </c>
    </row>
    <row r="333" spans="1:7">
      <c r="A333" s="40">
        <v>23</v>
      </c>
      <c r="B333" s="40" t="s">
        <v>26</v>
      </c>
      <c r="C333" s="40">
        <v>0</v>
      </c>
      <c r="D333" s="41" t="s">
        <v>28</v>
      </c>
      <c r="E333" s="41">
        <f>VLOOKUP(B333,ponderaciones!B$2:C$112,2,0)</f>
        <v>-1</v>
      </c>
      <c r="F333" s="41">
        <f t="shared" si="5"/>
        <v>0</v>
      </c>
    </row>
    <row r="334" spans="1:7">
      <c r="A334" s="40">
        <v>23</v>
      </c>
      <c r="B334" s="40" t="s">
        <v>26</v>
      </c>
      <c r="C334" s="40">
        <v>0</v>
      </c>
      <c r="D334" s="41" t="s">
        <v>30</v>
      </c>
      <c r="E334" s="41">
        <f>VLOOKUP(B334,ponderaciones!B$2:C$112,2,0)</f>
        <v>-1</v>
      </c>
      <c r="F334" s="41">
        <f t="shared" si="5"/>
        <v>0</v>
      </c>
    </row>
    <row r="335" spans="1:7">
      <c r="A335" s="40">
        <v>23</v>
      </c>
      <c r="B335" s="40" t="s">
        <v>31</v>
      </c>
      <c r="C335" s="40">
        <v>1</v>
      </c>
      <c r="D335" s="41" t="s">
        <v>178</v>
      </c>
      <c r="E335" s="41">
        <f>VLOOKUP(B335,ponderaciones!B$2:C$112,2,0)</f>
        <v>-0.5</v>
      </c>
      <c r="F335" s="41">
        <f t="shared" si="5"/>
        <v>-0.5</v>
      </c>
    </row>
    <row r="336" spans="1:7">
      <c r="A336" s="40">
        <v>23</v>
      </c>
      <c r="B336" s="40" t="s">
        <v>33</v>
      </c>
      <c r="C336" s="40">
        <v>1</v>
      </c>
      <c r="D336" s="41" t="s">
        <v>116</v>
      </c>
      <c r="E336" s="41">
        <f>VLOOKUP(B336,ponderaciones!B$2:C$112,2,0)</f>
        <v>-0.5</v>
      </c>
      <c r="F336" s="41">
        <f t="shared" si="5"/>
        <v>-0.5</v>
      </c>
    </row>
    <row r="337" spans="1:7">
      <c r="A337" s="40">
        <v>23</v>
      </c>
      <c r="B337" s="40" t="s">
        <v>35</v>
      </c>
      <c r="C337" s="40">
        <v>1</v>
      </c>
      <c r="D337" s="41" t="s">
        <v>73</v>
      </c>
      <c r="E337" s="41">
        <f>VLOOKUP(B337,ponderaciones!B$2:C$112,2,0)</f>
        <v>-0.5</v>
      </c>
      <c r="F337" s="41">
        <f t="shared" si="5"/>
        <v>-0.5</v>
      </c>
    </row>
    <row r="338" spans="1:7">
      <c r="A338" s="40">
        <v>23</v>
      </c>
      <c r="B338" s="40" t="s">
        <v>38</v>
      </c>
      <c r="C338" s="40">
        <v>1</v>
      </c>
      <c r="D338" s="41" t="s">
        <v>39</v>
      </c>
      <c r="E338" s="41">
        <f>VLOOKUP(B338,ponderaciones!B$2:C$112,2,0)</f>
        <v>-0.5</v>
      </c>
      <c r="F338" s="41">
        <f t="shared" si="5"/>
        <v>-0.5</v>
      </c>
    </row>
    <row r="339" spans="1:7">
      <c r="A339" s="40">
        <v>23</v>
      </c>
      <c r="B339" s="40" t="s">
        <v>101</v>
      </c>
      <c r="C339" s="40">
        <v>1</v>
      </c>
      <c r="D339" s="41" t="s">
        <v>102</v>
      </c>
      <c r="E339" s="41">
        <f>VLOOKUP(B339,ponderaciones!B$2:C$112,2,0)</f>
        <v>-20</v>
      </c>
      <c r="F339" s="41">
        <f t="shared" si="5"/>
        <v>-20</v>
      </c>
    </row>
    <row r="340" spans="1:7">
      <c r="A340" s="40">
        <v>24</v>
      </c>
      <c r="B340" s="40" t="s">
        <v>7</v>
      </c>
      <c r="C340" s="40">
        <v>1</v>
      </c>
      <c r="D340" s="41" t="s">
        <v>8</v>
      </c>
      <c r="E340" s="41">
        <f>VLOOKUP(B340,ponderaciones!B$2:C$112,2,0)</f>
        <v>10</v>
      </c>
      <c r="F340" s="41">
        <f t="shared" si="5"/>
        <v>10</v>
      </c>
      <c r="G340" s="38">
        <v>1</v>
      </c>
    </row>
    <row r="341" spans="1:7">
      <c r="A341" s="40">
        <v>24</v>
      </c>
      <c r="B341" s="40" t="s">
        <v>9</v>
      </c>
      <c r="C341" s="40">
        <v>1</v>
      </c>
      <c r="D341" s="41" t="s">
        <v>91</v>
      </c>
      <c r="E341" s="41">
        <f>VLOOKUP(B341,ponderaciones!B$2:C$112,2,0)</f>
        <v>0</v>
      </c>
      <c r="F341" s="41">
        <f t="shared" si="5"/>
        <v>0</v>
      </c>
    </row>
    <row r="342" spans="1:7">
      <c r="A342" s="40">
        <v>24</v>
      </c>
      <c r="B342" s="40" t="s">
        <v>83</v>
      </c>
      <c r="C342" s="40">
        <v>1</v>
      </c>
      <c r="D342" s="41" t="s">
        <v>179</v>
      </c>
      <c r="E342" s="41">
        <f>VLOOKUP(B342,ponderaciones!B$2:C$112,2,0)</f>
        <v>0.75</v>
      </c>
      <c r="F342" s="41">
        <f t="shared" si="5"/>
        <v>0.75</v>
      </c>
    </row>
    <row r="343" spans="1:7">
      <c r="A343" s="40">
        <v>24</v>
      </c>
      <c r="B343" s="40" t="s">
        <v>15</v>
      </c>
      <c r="C343" s="40">
        <v>0</v>
      </c>
      <c r="D343" s="41" t="s">
        <v>180</v>
      </c>
      <c r="E343" s="41">
        <f>VLOOKUP(B343,ponderaciones!B$2:C$112,2,0)</f>
        <v>-0.5</v>
      </c>
      <c r="F343" s="41">
        <f t="shared" si="5"/>
        <v>0</v>
      </c>
    </row>
    <row r="344" spans="1:7">
      <c r="A344" s="40">
        <v>24</v>
      </c>
      <c r="B344" s="40" t="s">
        <v>65</v>
      </c>
      <c r="C344" s="40">
        <v>1</v>
      </c>
      <c r="D344" s="41" t="s">
        <v>66</v>
      </c>
      <c r="E344" s="41">
        <f>VLOOKUP(B344,ponderaciones!B$2:C$112,2,0)</f>
        <v>-0.5</v>
      </c>
      <c r="F344" s="41">
        <f t="shared" si="5"/>
        <v>-0.5</v>
      </c>
    </row>
    <row r="345" spans="1:7">
      <c r="A345" s="40">
        <v>24</v>
      </c>
      <c r="B345" s="40" t="s">
        <v>112</v>
      </c>
      <c r="C345" s="40">
        <v>0</v>
      </c>
      <c r="D345" s="41" t="s">
        <v>181</v>
      </c>
      <c r="E345" s="41">
        <f>VLOOKUP(B345,ponderaciones!B$2:C$112,2,0)</f>
        <v>-0.5</v>
      </c>
      <c r="F345" s="41">
        <f t="shared" si="5"/>
        <v>0</v>
      </c>
    </row>
    <row r="346" spans="1:7">
      <c r="A346" s="40">
        <v>24</v>
      </c>
      <c r="B346" s="40" t="s">
        <v>24</v>
      </c>
      <c r="C346" s="40">
        <v>0.5</v>
      </c>
      <c r="D346" s="41" t="s">
        <v>25</v>
      </c>
      <c r="E346" s="41">
        <f>VLOOKUP(B346,ponderaciones!B$2:C$112,2,0)</f>
        <v>-1</v>
      </c>
      <c r="F346" s="41">
        <f t="shared" si="5"/>
        <v>-0.5</v>
      </c>
    </row>
    <row r="347" spans="1:7">
      <c r="A347" s="40">
        <v>24</v>
      </c>
      <c r="B347" s="40" t="s">
        <v>26</v>
      </c>
      <c r="C347" s="40">
        <v>1</v>
      </c>
      <c r="D347" s="41" t="s">
        <v>27</v>
      </c>
      <c r="E347" s="41">
        <f>VLOOKUP(B347,ponderaciones!B$2:C$112,2,0)</f>
        <v>-1</v>
      </c>
      <c r="F347" s="41">
        <f t="shared" si="5"/>
        <v>-1</v>
      </c>
    </row>
    <row r="348" spans="1:7">
      <c r="A348" s="40">
        <v>24</v>
      </c>
      <c r="B348" s="40" t="s">
        <v>26</v>
      </c>
      <c r="C348" s="40">
        <v>0</v>
      </c>
      <c r="D348" s="41" t="s">
        <v>28</v>
      </c>
      <c r="E348" s="41">
        <f>VLOOKUP(B348,ponderaciones!B$2:C$112,2,0)</f>
        <v>-1</v>
      </c>
      <c r="F348" s="41">
        <f t="shared" si="5"/>
        <v>0</v>
      </c>
    </row>
    <row r="349" spans="1:7">
      <c r="A349" s="40">
        <v>24</v>
      </c>
      <c r="B349" s="40" t="s">
        <v>118</v>
      </c>
      <c r="C349" s="40">
        <v>1</v>
      </c>
      <c r="D349" s="41" t="s">
        <v>119</v>
      </c>
      <c r="E349" s="41">
        <f>VLOOKUP(B349,ponderaciones!B$2:C$112,2,0)</f>
        <v>-0.5</v>
      </c>
      <c r="F349" s="41">
        <f t="shared" si="5"/>
        <v>-0.5</v>
      </c>
    </row>
    <row r="350" spans="1:7">
      <c r="A350" s="40">
        <v>24</v>
      </c>
      <c r="B350" s="40" t="s">
        <v>35</v>
      </c>
      <c r="C350" s="40">
        <v>1</v>
      </c>
      <c r="D350" s="41" t="s">
        <v>182</v>
      </c>
      <c r="E350" s="41">
        <f>VLOOKUP(B350,ponderaciones!B$2:C$112,2,0)</f>
        <v>-0.5</v>
      </c>
      <c r="F350" s="41">
        <f t="shared" si="5"/>
        <v>-0.5</v>
      </c>
    </row>
    <row r="351" spans="1:7">
      <c r="A351" s="40">
        <v>24</v>
      </c>
      <c r="B351" s="40" t="s">
        <v>35</v>
      </c>
      <c r="C351" s="40">
        <v>0</v>
      </c>
      <c r="D351" s="41" t="s">
        <v>73</v>
      </c>
      <c r="E351" s="41">
        <f>VLOOKUP(B351,ponderaciones!B$2:C$112,2,0)</f>
        <v>-0.5</v>
      </c>
      <c r="F351" s="41">
        <f t="shared" si="5"/>
        <v>0</v>
      </c>
    </row>
    <row r="352" spans="1:7">
      <c r="A352" s="40">
        <v>24</v>
      </c>
      <c r="B352" s="40" t="s">
        <v>40</v>
      </c>
      <c r="C352" s="40">
        <v>1</v>
      </c>
      <c r="D352" s="41" t="s">
        <v>42</v>
      </c>
      <c r="E352" s="41">
        <f>VLOOKUP(B352,ponderaciones!B$2:C$112,2,0)</f>
        <v>-1</v>
      </c>
      <c r="F352" s="41">
        <f t="shared" si="5"/>
        <v>-1</v>
      </c>
    </row>
    <row r="353" spans="1:7">
      <c r="A353" s="40">
        <v>24</v>
      </c>
      <c r="B353" s="40" t="s">
        <v>45</v>
      </c>
      <c r="C353" s="40">
        <v>0.25</v>
      </c>
      <c r="D353" s="41" t="s">
        <v>46</v>
      </c>
      <c r="E353" s="41">
        <f>VLOOKUP(B353,ponderaciones!B$2:C$112,2,0)</f>
        <v>-2</v>
      </c>
      <c r="F353" s="41">
        <f t="shared" si="5"/>
        <v>-0.5</v>
      </c>
    </row>
    <row r="354" spans="1:7">
      <c r="A354" s="40">
        <v>24</v>
      </c>
      <c r="B354" s="40" t="s">
        <v>48</v>
      </c>
      <c r="C354" s="40">
        <v>0.5</v>
      </c>
      <c r="D354" s="41" t="s">
        <v>183</v>
      </c>
      <c r="E354" s="41">
        <f>VLOOKUP(B354,ponderaciones!B$2:C$112,2,0)</f>
        <v>-1</v>
      </c>
      <c r="F354" s="41">
        <f t="shared" si="5"/>
        <v>-0.5</v>
      </c>
    </row>
    <row r="355" spans="1:7">
      <c r="A355" s="40">
        <v>24</v>
      </c>
      <c r="B355" s="40" t="s">
        <v>101</v>
      </c>
      <c r="C355" s="40">
        <v>1</v>
      </c>
      <c r="D355" s="41" t="s">
        <v>102</v>
      </c>
      <c r="E355" s="41">
        <f>VLOOKUP(B355,ponderaciones!B$2:C$112,2,0)</f>
        <v>-20</v>
      </c>
      <c r="F355" s="41">
        <f t="shared" si="5"/>
        <v>-20</v>
      </c>
    </row>
    <row r="356" spans="1:7">
      <c r="A356" s="40">
        <v>24</v>
      </c>
      <c r="B356" s="40" t="s">
        <v>50</v>
      </c>
      <c r="C356" s="40">
        <v>1</v>
      </c>
      <c r="D356" s="41" t="s">
        <v>51</v>
      </c>
      <c r="E356" s="41">
        <f>VLOOKUP(B356,ponderaciones!B$2:C$112,2,0)</f>
        <v>-20</v>
      </c>
      <c r="F356" s="41">
        <f t="shared" si="5"/>
        <v>-20</v>
      </c>
    </row>
    <row r="357" spans="1:7">
      <c r="A357" s="40">
        <v>24</v>
      </c>
      <c r="B357" s="40" t="s">
        <v>163</v>
      </c>
      <c r="C357" s="40">
        <v>1</v>
      </c>
      <c r="D357" s="41" t="s">
        <v>164</v>
      </c>
      <c r="E357" s="41">
        <f>VLOOKUP(B357,ponderaciones!B$2:C$112,2,0)</f>
        <v>-0.5</v>
      </c>
      <c r="F357" s="41">
        <f t="shared" si="5"/>
        <v>-0.5</v>
      </c>
    </row>
    <row r="358" spans="1:7">
      <c r="A358" s="40">
        <v>25</v>
      </c>
      <c r="B358" s="40" t="s">
        <v>7</v>
      </c>
      <c r="C358" s="40">
        <v>1</v>
      </c>
      <c r="D358" s="41" t="s">
        <v>8</v>
      </c>
      <c r="E358" s="41">
        <f>VLOOKUP(B358,ponderaciones!B$2:C$112,2,0)</f>
        <v>10</v>
      </c>
      <c r="F358" s="41">
        <f t="shared" si="5"/>
        <v>10</v>
      </c>
      <c r="G358" s="38">
        <v>1</v>
      </c>
    </row>
    <row r="359" spans="1:7">
      <c r="A359" s="40">
        <v>25</v>
      </c>
      <c r="B359" s="40" t="s">
        <v>9</v>
      </c>
      <c r="C359" s="40">
        <v>1</v>
      </c>
      <c r="D359" s="41" t="s">
        <v>173</v>
      </c>
      <c r="E359" s="41">
        <f>VLOOKUP(B359,ponderaciones!B$2:C$112,2,0)</f>
        <v>0</v>
      </c>
      <c r="F359" s="41">
        <f t="shared" si="5"/>
        <v>0</v>
      </c>
    </row>
    <row r="360" spans="1:7">
      <c r="A360" s="40">
        <v>25</v>
      </c>
      <c r="B360" s="40" t="s">
        <v>83</v>
      </c>
      <c r="C360" s="40">
        <v>1</v>
      </c>
      <c r="D360" s="41" t="s">
        <v>184</v>
      </c>
      <c r="E360" s="41">
        <f>VLOOKUP(B360,ponderaciones!B$2:C$112,2,0)</f>
        <v>0.75</v>
      </c>
      <c r="F360" s="41">
        <f t="shared" si="5"/>
        <v>0.75</v>
      </c>
    </row>
    <row r="361" spans="1:7">
      <c r="A361" s="40">
        <v>25</v>
      </c>
      <c r="B361" s="40" t="s">
        <v>15</v>
      </c>
      <c r="C361" s="40">
        <v>0</v>
      </c>
      <c r="D361" s="41" t="s">
        <v>185</v>
      </c>
      <c r="E361" s="41">
        <f>VLOOKUP(B361,ponderaciones!B$2:C$112,2,0)</f>
        <v>-0.5</v>
      </c>
      <c r="F361" s="41">
        <f t="shared" si="5"/>
        <v>0</v>
      </c>
    </row>
    <row r="362" spans="1:7">
      <c r="A362" s="40">
        <v>25</v>
      </c>
      <c r="B362" s="40" t="s">
        <v>15</v>
      </c>
      <c r="C362" s="40">
        <v>1</v>
      </c>
      <c r="D362" s="41" t="s">
        <v>186</v>
      </c>
      <c r="E362" s="41">
        <f>VLOOKUP(B362,ponderaciones!B$2:C$112,2,0)</f>
        <v>-0.5</v>
      </c>
      <c r="F362" s="41">
        <f t="shared" si="5"/>
        <v>-0.5</v>
      </c>
    </row>
    <row r="363" spans="1:7">
      <c r="A363" s="40">
        <v>25</v>
      </c>
      <c r="B363" s="40" t="s">
        <v>17</v>
      </c>
      <c r="C363" s="40">
        <v>1</v>
      </c>
      <c r="D363" s="41" t="s">
        <v>187</v>
      </c>
      <c r="E363" s="41">
        <f>VLOOKUP(B363,ponderaciones!B$2:C$112,2,0)</f>
        <v>-0.5</v>
      </c>
      <c r="F363" s="41">
        <f t="shared" si="5"/>
        <v>-0.5</v>
      </c>
    </row>
    <row r="364" spans="1:7">
      <c r="A364" s="40">
        <v>25</v>
      </c>
      <c r="B364" s="40" t="s">
        <v>17</v>
      </c>
      <c r="C364" s="40">
        <v>0</v>
      </c>
      <c r="D364" s="41" t="s">
        <v>188</v>
      </c>
      <c r="E364" s="41">
        <f>VLOOKUP(B364,ponderaciones!B$2:C$112,2,0)</f>
        <v>-0.5</v>
      </c>
      <c r="F364" s="41">
        <f t="shared" si="5"/>
        <v>0</v>
      </c>
    </row>
    <row r="365" spans="1:7">
      <c r="A365" s="40">
        <v>25</v>
      </c>
      <c r="B365" s="40" t="s">
        <v>24</v>
      </c>
      <c r="C365" s="40">
        <v>0.5</v>
      </c>
      <c r="D365" s="41" t="s">
        <v>25</v>
      </c>
      <c r="E365" s="41">
        <f>VLOOKUP(B365,ponderaciones!B$2:C$112,2,0)</f>
        <v>-1</v>
      </c>
      <c r="F365" s="41">
        <f t="shared" si="5"/>
        <v>-0.5</v>
      </c>
    </row>
    <row r="366" spans="1:7">
      <c r="A366" s="40">
        <v>25</v>
      </c>
      <c r="B366" s="40" t="s">
        <v>26</v>
      </c>
      <c r="C366" s="40">
        <v>1</v>
      </c>
      <c r="D366" s="41" t="s">
        <v>27</v>
      </c>
      <c r="E366" s="41">
        <f>VLOOKUP(B366,ponderaciones!B$2:C$112,2,0)</f>
        <v>-1</v>
      </c>
      <c r="F366" s="41">
        <f t="shared" si="5"/>
        <v>-1</v>
      </c>
    </row>
    <row r="367" spans="1:7">
      <c r="A367" s="40">
        <v>25</v>
      </c>
      <c r="B367" s="40" t="s">
        <v>26</v>
      </c>
      <c r="C367" s="40">
        <v>0</v>
      </c>
      <c r="D367" s="41" t="s">
        <v>146</v>
      </c>
      <c r="E367" s="41">
        <f>VLOOKUP(B367,ponderaciones!B$2:C$112,2,0)</f>
        <v>-1</v>
      </c>
      <c r="F367" s="41">
        <f t="shared" si="5"/>
        <v>0</v>
      </c>
    </row>
    <row r="368" spans="1:7">
      <c r="A368" s="40">
        <v>25</v>
      </c>
      <c r="B368" s="40" t="s">
        <v>26</v>
      </c>
      <c r="C368" s="40">
        <v>0</v>
      </c>
      <c r="D368" s="41" t="s">
        <v>28</v>
      </c>
      <c r="E368" s="41">
        <f>VLOOKUP(B368,ponderaciones!B$2:C$112,2,0)</f>
        <v>-1</v>
      </c>
      <c r="F368" s="41">
        <f t="shared" si="5"/>
        <v>0</v>
      </c>
    </row>
    <row r="369" spans="1:7">
      <c r="A369" s="40">
        <v>25</v>
      </c>
      <c r="B369" s="40" t="s">
        <v>33</v>
      </c>
      <c r="C369" s="40">
        <v>1</v>
      </c>
      <c r="D369" s="41" t="s">
        <v>116</v>
      </c>
      <c r="E369" s="41">
        <f>VLOOKUP(B369,ponderaciones!B$2:C$112,2,0)</f>
        <v>-0.5</v>
      </c>
      <c r="F369" s="41">
        <f t="shared" si="5"/>
        <v>-0.5</v>
      </c>
    </row>
    <row r="370" spans="1:7">
      <c r="A370" s="40">
        <v>25</v>
      </c>
      <c r="B370" s="40" t="s">
        <v>33</v>
      </c>
      <c r="C370" s="40">
        <v>0</v>
      </c>
      <c r="D370" s="41" t="s">
        <v>169</v>
      </c>
      <c r="E370" s="41">
        <f>VLOOKUP(B370,ponderaciones!B$2:C$112,2,0)</f>
        <v>-0.5</v>
      </c>
      <c r="F370" s="41">
        <f t="shared" si="5"/>
        <v>0</v>
      </c>
    </row>
    <row r="371" spans="1:7">
      <c r="A371" s="40">
        <v>25</v>
      </c>
      <c r="B371" s="40" t="s">
        <v>35</v>
      </c>
      <c r="C371" s="40">
        <v>1</v>
      </c>
      <c r="D371" s="41" t="s">
        <v>182</v>
      </c>
      <c r="E371" s="41">
        <f>VLOOKUP(B371,ponderaciones!B$2:C$112,2,0)</f>
        <v>-0.5</v>
      </c>
      <c r="F371" s="41">
        <f t="shared" si="5"/>
        <v>-0.5</v>
      </c>
    </row>
    <row r="372" spans="1:7">
      <c r="A372" s="40">
        <v>25</v>
      </c>
      <c r="B372" s="40" t="s">
        <v>35</v>
      </c>
      <c r="C372" s="40">
        <v>0</v>
      </c>
      <c r="D372" s="41" t="s">
        <v>37</v>
      </c>
      <c r="E372" s="41">
        <f>VLOOKUP(B372,ponderaciones!B$2:C$112,2,0)</f>
        <v>-0.5</v>
      </c>
      <c r="F372" s="41">
        <f t="shared" si="5"/>
        <v>0</v>
      </c>
    </row>
    <row r="373" spans="1:7">
      <c r="A373" s="40">
        <v>25</v>
      </c>
      <c r="B373" s="40" t="s">
        <v>45</v>
      </c>
      <c r="C373" s="40">
        <v>0.25</v>
      </c>
      <c r="D373" s="41" t="s">
        <v>46</v>
      </c>
      <c r="E373" s="41">
        <f>VLOOKUP(B373,ponderaciones!B$2:C$112,2,0)</f>
        <v>-2</v>
      </c>
      <c r="F373" s="41">
        <f t="shared" si="5"/>
        <v>-0.5</v>
      </c>
    </row>
    <row r="374" spans="1:7">
      <c r="A374" s="40">
        <v>25</v>
      </c>
      <c r="B374" s="40" t="s">
        <v>48</v>
      </c>
      <c r="C374" s="40">
        <v>0.5</v>
      </c>
      <c r="D374" s="50" t="s">
        <v>49</v>
      </c>
      <c r="E374" s="41">
        <f>VLOOKUP(B374,ponderaciones!B$2:C$112,2,0)</f>
        <v>-1</v>
      </c>
      <c r="F374" s="41">
        <f t="shared" si="5"/>
        <v>-0.5</v>
      </c>
    </row>
    <row r="375" spans="1:7">
      <c r="A375" s="40">
        <v>26</v>
      </c>
      <c r="B375" s="40" t="s">
        <v>7</v>
      </c>
      <c r="C375" s="40">
        <v>1</v>
      </c>
      <c r="D375" s="41" t="s">
        <v>8</v>
      </c>
      <c r="E375" s="41">
        <f>VLOOKUP(B375,ponderaciones!B$2:C$112,2,0)</f>
        <v>10</v>
      </c>
      <c r="F375" s="41">
        <f t="shared" si="5"/>
        <v>10</v>
      </c>
      <c r="G375" s="38">
        <v>1</v>
      </c>
    </row>
    <row r="376" spans="1:7">
      <c r="A376" s="40">
        <v>26</v>
      </c>
      <c r="B376" s="40" t="s">
        <v>15</v>
      </c>
      <c r="C376" s="40">
        <v>0</v>
      </c>
      <c r="D376" s="41" t="s">
        <v>86</v>
      </c>
      <c r="E376" s="41">
        <f>VLOOKUP(B376,ponderaciones!B$2:C$112,2,0)</f>
        <v>-0.5</v>
      </c>
      <c r="F376" s="41">
        <f t="shared" si="5"/>
        <v>0</v>
      </c>
    </row>
    <row r="377" spans="1:7">
      <c r="A377" s="40">
        <v>26</v>
      </c>
      <c r="B377" s="40" t="s">
        <v>65</v>
      </c>
      <c r="C377" s="40">
        <v>1</v>
      </c>
      <c r="D377" s="41" t="s">
        <v>66</v>
      </c>
      <c r="E377" s="41">
        <f>VLOOKUP(B377,ponderaciones!B$2:C$112,2,0)</f>
        <v>-0.5</v>
      </c>
      <c r="F377" s="41">
        <f t="shared" si="5"/>
        <v>-0.5</v>
      </c>
    </row>
    <row r="378" spans="1:7">
      <c r="A378" s="40">
        <v>26</v>
      </c>
      <c r="B378" s="40" t="s">
        <v>24</v>
      </c>
      <c r="C378" s="40">
        <v>0.5</v>
      </c>
      <c r="D378" s="41" t="s">
        <v>25</v>
      </c>
      <c r="E378" s="41">
        <f>VLOOKUP(B378,ponderaciones!B$2:C$112,2,0)</f>
        <v>-1</v>
      </c>
      <c r="F378" s="41">
        <f t="shared" si="5"/>
        <v>-0.5</v>
      </c>
    </row>
    <row r="379" spans="1:7">
      <c r="A379" s="40">
        <v>26</v>
      </c>
      <c r="B379" s="40" t="s">
        <v>26</v>
      </c>
      <c r="C379" s="40">
        <v>1</v>
      </c>
      <c r="D379" s="41" t="s">
        <v>27</v>
      </c>
      <c r="E379" s="41">
        <f>VLOOKUP(B379,ponderaciones!B$2:C$112,2,0)</f>
        <v>-1</v>
      </c>
      <c r="F379" s="41">
        <f t="shared" si="5"/>
        <v>-1</v>
      </c>
    </row>
    <row r="380" spans="1:7">
      <c r="A380" s="40">
        <v>26</v>
      </c>
      <c r="B380" s="40" t="s">
        <v>26</v>
      </c>
      <c r="C380" s="40">
        <v>0</v>
      </c>
      <c r="D380" s="41" t="s">
        <v>146</v>
      </c>
      <c r="E380" s="41">
        <f>VLOOKUP(B380,ponderaciones!B$2:C$112,2,0)</f>
        <v>-1</v>
      </c>
      <c r="F380" s="41">
        <f t="shared" si="5"/>
        <v>0</v>
      </c>
    </row>
    <row r="381" spans="1:7">
      <c r="A381" s="40">
        <v>26</v>
      </c>
      <c r="B381" s="40" t="s">
        <v>26</v>
      </c>
      <c r="C381" s="40">
        <v>0</v>
      </c>
      <c r="D381" s="41" t="s">
        <v>28</v>
      </c>
      <c r="E381" s="41">
        <f>VLOOKUP(B381,ponderaciones!B$2:C$112,2,0)</f>
        <v>-1</v>
      </c>
      <c r="F381" s="41">
        <f t="shared" si="5"/>
        <v>0</v>
      </c>
    </row>
    <row r="382" spans="1:7">
      <c r="A382" s="40">
        <v>26</v>
      </c>
      <c r="B382" s="40" t="s">
        <v>26</v>
      </c>
      <c r="C382" s="40">
        <v>0</v>
      </c>
      <c r="D382" s="41" t="s">
        <v>29</v>
      </c>
      <c r="E382" s="41">
        <f>VLOOKUP(B382,ponderaciones!B$2:C$112,2,0)</f>
        <v>-1</v>
      </c>
      <c r="F382" s="41">
        <f t="shared" si="5"/>
        <v>0</v>
      </c>
    </row>
    <row r="383" spans="1:7">
      <c r="A383" s="40">
        <v>26</v>
      </c>
      <c r="B383" s="40" t="s">
        <v>26</v>
      </c>
      <c r="C383" s="40">
        <v>0</v>
      </c>
      <c r="D383" s="41" t="s">
        <v>189</v>
      </c>
      <c r="E383" s="41">
        <f>VLOOKUP(B383,ponderaciones!B$2:C$112,2,0)</f>
        <v>-1</v>
      </c>
      <c r="F383" s="41">
        <f t="shared" si="5"/>
        <v>0</v>
      </c>
    </row>
    <row r="384" spans="1:7">
      <c r="A384" s="40">
        <v>26</v>
      </c>
      <c r="B384" s="40" t="s">
        <v>31</v>
      </c>
      <c r="C384" s="40">
        <v>1</v>
      </c>
      <c r="D384" s="41" t="s">
        <v>190</v>
      </c>
      <c r="E384" s="41">
        <f>VLOOKUP(B384,ponderaciones!B$2:C$112,2,0)</f>
        <v>-0.5</v>
      </c>
      <c r="F384" s="41">
        <f t="shared" si="5"/>
        <v>-0.5</v>
      </c>
    </row>
    <row r="385" spans="1:7">
      <c r="A385" s="40">
        <v>26</v>
      </c>
      <c r="B385" s="40" t="s">
        <v>33</v>
      </c>
      <c r="C385" s="40">
        <v>1</v>
      </c>
      <c r="D385" s="41" t="s">
        <v>191</v>
      </c>
      <c r="E385" s="41">
        <f>VLOOKUP(B385,ponderaciones!B$2:C$112,2,0)</f>
        <v>-0.5</v>
      </c>
      <c r="F385" s="41">
        <f t="shared" si="5"/>
        <v>-0.5</v>
      </c>
    </row>
    <row r="386" spans="1:7">
      <c r="A386" s="40">
        <v>26</v>
      </c>
      <c r="B386" s="40" t="s">
        <v>35</v>
      </c>
      <c r="C386" s="40">
        <v>1</v>
      </c>
      <c r="D386" s="41" t="s">
        <v>37</v>
      </c>
      <c r="E386" s="41">
        <f>VLOOKUP(B386,ponderaciones!B$2:C$112,2,0)</f>
        <v>-0.5</v>
      </c>
      <c r="F386" s="41">
        <f t="shared" ref="F386:F449" si="6">IF(C386&lt;&gt;"*",E386*C386,0)</f>
        <v>-0.5</v>
      </c>
    </row>
    <row r="387" spans="1:7">
      <c r="A387" s="40">
        <v>26</v>
      </c>
      <c r="B387" s="40" t="s">
        <v>40</v>
      </c>
      <c r="C387" s="40">
        <v>1</v>
      </c>
      <c r="D387" s="41" t="s">
        <v>170</v>
      </c>
      <c r="E387" s="41">
        <f>VLOOKUP(B387,ponderaciones!B$2:C$112,2,0)</f>
        <v>-1</v>
      </c>
      <c r="F387" s="41">
        <f t="shared" si="6"/>
        <v>-1</v>
      </c>
    </row>
    <row r="388" spans="1:7">
      <c r="A388" s="40">
        <v>26</v>
      </c>
      <c r="B388" s="40" t="s">
        <v>45</v>
      </c>
      <c r="C388" s="40">
        <v>0.25</v>
      </c>
      <c r="D388" s="41" t="s">
        <v>46</v>
      </c>
      <c r="E388" s="41">
        <f>VLOOKUP(B388,ponderaciones!B$2:C$112,2,0)</f>
        <v>-2</v>
      </c>
      <c r="F388" s="41">
        <f t="shared" si="6"/>
        <v>-0.5</v>
      </c>
    </row>
    <row r="389" spans="1:7">
      <c r="A389" s="40">
        <v>27</v>
      </c>
      <c r="B389" s="40" t="s">
        <v>7</v>
      </c>
      <c r="C389" s="40">
        <v>1</v>
      </c>
      <c r="D389" s="41" t="s">
        <v>8</v>
      </c>
      <c r="E389" s="41">
        <f>VLOOKUP(B389,ponderaciones!B$2:C$112,2,0)</f>
        <v>10</v>
      </c>
      <c r="F389" s="41">
        <f t="shared" si="6"/>
        <v>10</v>
      </c>
      <c r="G389" s="38">
        <v>1</v>
      </c>
    </row>
    <row r="390" spans="1:7">
      <c r="A390" s="40">
        <v>27</v>
      </c>
      <c r="B390" s="40" t="s">
        <v>9</v>
      </c>
      <c r="C390" s="40">
        <v>1</v>
      </c>
      <c r="D390" s="41" t="s">
        <v>10</v>
      </c>
      <c r="E390" s="41">
        <f>VLOOKUP(B390,ponderaciones!B$2:C$112,2,0)</f>
        <v>0</v>
      </c>
      <c r="F390" s="41">
        <f t="shared" si="6"/>
        <v>0</v>
      </c>
    </row>
    <row r="391" spans="1:7">
      <c r="A391" s="40">
        <v>27</v>
      </c>
      <c r="B391" s="40" t="s">
        <v>9</v>
      </c>
      <c r="C391" s="40">
        <v>1</v>
      </c>
      <c r="D391" s="41" t="s">
        <v>192</v>
      </c>
      <c r="E391" s="41">
        <f>VLOOKUP(B391,ponderaciones!B$2:C$112,2,0)</f>
        <v>0</v>
      </c>
      <c r="F391" s="41">
        <f t="shared" si="6"/>
        <v>0</v>
      </c>
    </row>
    <row r="392" spans="1:7">
      <c r="A392" s="40">
        <v>27</v>
      </c>
      <c r="B392" s="40" t="s">
        <v>15</v>
      </c>
      <c r="C392" s="40">
        <v>0</v>
      </c>
      <c r="D392" s="41" t="s">
        <v>86</v>
      </c>
      <c r="E392" s="41">
        <f>VLOOKUP(B392,ponderaciones!B$2:C$112,2,0)</f>
        <v>-0.5</v>
      </c>
      <c r="F392" s="41">
        <f t="shared" si="6"/>
        <v>0</v>
      </c>
    </row>
    <row r="393" spans="1:7">
      <c r="A393" s="40">
        <v>27</v>
      </c>
      <c r="B393" s="40" t="s">
        <v>112</v>
      </c>
      <c r="C393" s="40">
        <v>1</v>
      </c>
      <c r="D393" s="41" t="s">
        <v>193</v>
      </c>
      <c r="E393" s="41">
        <f>VLOOKUP(B393,ponderaciones!B$2:C$112,2,0)</f>
        <v>-0.5</v>
      </c>
      <c r="F393" s="41">
        <f t="shared" si="6"/>
        <v>-0.5</v>
      </c>
    </row>
    <row r="394" spans="1:7">
      <c r="A394" s="40">
        <v>27</v>
      </c>
      <c r="B394" s="40" t="s">
        <v>194</v>
      </c>
      <c r="C394" s="40">
        <v>1</v>
      </c>
      <c r="D394" s="41" t="s">
        <v>195</v>
      </c>
      <c r="E394" s="41">
        <f>VLOOKUP(B394,ponderaciones!B$2:C$112,2,0)</f>
        <v>-0.5</v>
      </c>
      <c r="F394" s="41">
        <f t="shared" si="6"/>
        <v>-0.5</v>
      </c>
    </row>
    <row r="395" spans="1:7">
      <c r="A395" s="40">
        <v>27</v>
      </c>
      <c r="B395" s="40" t="s">
        <v>17</v>
      </c>
      <c r="C395" s="40">
        <v>1</v>
      </c>
      <c r="D395" s="41" t="s">
        <v>188</v>
      </c>
      <c r="E395" s="41">
        <f>VLOOKUP(B395,ponderaciones!B$2:C$112,2,0)</f>
        <v>-0.5</v>
      </c>
      <c r="F395" s="41">
        <f t="shared" si="6"/>
        <v>-0.5</v>
      </c>
    </row>
    <row r="396" spans="1:7">
      <c r="A396" s="40">
        <v>27</v>
      </c>
      <c r="B396" s="40" t="s">
        <v>24</v>
      </c>
      <c r="C396" s="40">
        <v>1</v>
      </c>
      <c r="D396" s="41" t="s">
        <v>25</v>
      </c>
      <c r="E396" s="41">
        <f>VLOOKUP(B396,ponderaciones!B$2:C$112,2,0)</f>
        <v>-1</v>
      </c>
      <c r="F396" s="41">
        <f t="shared" si="6"/>
        <v>-1</v>
      </c>
    </row>
    <row r="397" spans="1:7">
      <c r="A397" s="40">
        <v>27</v>
      </c>
      <c r="B397" s="40" t="s">
        <v>24</v>
      </c>
      <c r="C397" s="40">
        <v>0</v>
      </c>
      <c r="D397" s="41" t="s">
        <v>196</v>
      </c>
      <c r="E397" s="41">
        <f>VLOOKUP(B397,ponderaciones!B$2:C$112,2,0)</f>
        <v>-1</v>
      </c>
      <c r="F397" s="41">
        <f t="shared" si="6"/>
        <v>0</v>
      </c>
    </row>
    <row r="398" spans="1:7">
      <c r="A398" s="40">
        <v>27</v>
      </c>
      <c r="B398" s="40" t="s">
        <v>26</v>
      </c>
      <c r="C398" s="40">
        <v>1</v>
      </c>
      <c r="D398" s="41" t="s">
        <v>27</v>
      </c>
      <c r="E398" s="41">
        <f>VLOOKUP(B398,ponderaciones!B$2:C$112,2,0)</f>
        <v>-1</v>
      </c>
      <c r="F398" s="41">
        <f t="shared" si="6"/>
        <v>-1</v>
      </c>
    </row>
    <row r="399" spans="1:7">
      <c r="A399" s="40">
        <v>27</v>
      </c>
      <c r="B399" s="40" t="s">
        <v>26</v>
      </c>
      <c r="C399" s="40">
        <v>0</v>
      </c>
      <c r="D399" s="41" t="s">
        <v>146</v>
      </c>
      <c r="E399" s="41">
        <f>VLOOKUP(B399,ponderaciones!B$2:C$112,2,0)</f>
        <v>-1</v>
      </c>
      <c r="F399" s="41">
        <f t="shared" si="6"/>
        <v>0</v>
      </c>
    </row>
    <row r="400" spans="1:7">
      <c r="A400" s="40">
        <v>27</v>
      </c>
      <c r="B400" s="40" t="s">
        <v>26</v>
      </c>
      <c r="C400" s="40">
        <v>0</v>
      </c>
      <c r="D400" s="41" t="s">
        <v>28</v>
      </c>
      <c r="E400" s="41">
        <f>VLOOKUP(B400,ponderaciones!B$2:C$112,2,0)</f>
        <v>-1</v>
      </c>
      <c r="F400" s="41">
        <f t="shared" si="6"/>
        <v>0</v>
      </c>
    </row>
    <row r="401" spans="1:7">
      <c r="A401" s="40">
        <v>27</v>
      </c>
      <c r="B401" s="40" t="s">
        <v>26</v>
      </c>
      <c r="C401" s="40">
        <v>0</v>
      </c>
      <c r="D401" s="41" t="s">
        <v>30</v>
      </c>
      <c r="E401" s="41">
        <f>VLOOKUP(B401,ponderaciones!B$2:C$112,2,0)</f>
        <v>-1</v>
      </c>
      <c r="F401" s="41">
        <f t="shared" si="6"/>
        <v>0</v>
      </c>
    </row>
    <row r="402" spans="1:7">
      <c r="A402" s="40">
        <v>27</v>
      </c>
      <c r="B402" s="40" t="s">
        <v>33</v>
      </c>
      <c r="C402" s="40">
        <v>1</v>
      </c>
      <c r="D402" s="41" t="s">
        <v>116</v>
      </c>
      <c r="E402" s="41">
        <f>VLOOKUP(B402,ponderaciones!B$2:C$112,2,0)</f>
        <v>-0.5</v>
      </c>
      <c r="F402" s="41">
        <f t="shared" si="6"/>
        <v>-0.5</v>
      </c>
    </row>
    <row r="403" spans="1:7">
      <c r="A403" s="40">
        <v>27</v>
      </c>
      <c r="B403" s="40" t="s">
        <v>33</v>
      </c>
      <c r="C403" s="40">
        <v>0</v>
      </c>
      <c r="D403" s="41" t="s">
        <v>169</v>
      </c>
      <c r="E403" s="41">
        <f>VLOOKUP(B403,ponderaciones!B$2:C$112,2,0)</f>
        <v>-0.5</v>
      </c>
      <c r="F403" s="41">
        <f t="shared" si="6"/>
        <v>0</v>
      </c>
    </row>
    <row r="404" spans="1:7">
      <c r="A404" s="40">
        <v>27</v>
      </c>
      <c r="B404" s="40" t="s">
        <v>35</v>
      </c>
      <c r="C404" s="40">
        <v>1</v>
      </c>
      <c r="D404" s="41" t="s">
        <v>37</v>
      </c>
      <c r="E404" s="41">
        <f>VLOOKUP(B404,ponderaciones!B$2:C$112,2,0)</f>
        <v>-0.5</v>
      </c>
      <c r="F404" s="41">
        <f t="shared" si="6"/>
        <v>-0.5</v>
      </c>
    </row>
    <row r="405" spans="1:7">
      <c r="A405" s="40">
        <v>27</v>
      </c>
      <c r="B405" s="40" t="s">
        <v>38</v>
      </c>
      <c r="C405" s="40">
        <v>1</v>
      </c>
      <c r="D405" s="41" t="s">
        <v>39</v>
      </c>
      <c r="E405" s="41">
        <f>VLOOKUP(B405,ponderaciones!B$2:C$112,2,0)</f>
        <v>-0.5</v>
      </c>
      <c r="F405" s="41">
        <f t="shared" si="6"/>
        <v>-0.5</v>
      </c>
    </row>
    <row r="406" spans="1:7">
      <c r="A406" s="40">
        <v>27</v>
      </c>
      <c r="B406" s="40" t="s">
        <v>40</v>
      </c>
      <c r="C406" s="40">
        <v>1</v>
      </c>
      <c r="D406" s="41" t="s">
        <v>170</v>
      </c>
      <c r="E406" s="41">
        <f>VLOOKUP(B406,ponderaciones!B$2:C$112,2,0)</f>
        <v>-1</v>
      </c>
      <c r="F406" s="41">
        <f t="shared" si="6"/>
        <v>-1</v>
      </c>
    </row>
    <row r="407" spans="1:7">
      <c r="A407" s="40">
        <v>27</v>
      </c>
      <c r="B407" s="40" t="s">
        <v>45</v>
      </c>
      <c r="C407" s="40">
        <v>0.25</v>
      </c>
      <c r="D407" s="41" t="s">
        <v>46</v>
      </c>
      <c r="E407" s="41">
        <f>VLOOKUP(B407,ponderaciones!B$2:C$112,2,0)</f>
        <v>-2</v>
      </c>
      <c r="F407" s="41">
        <f t="shared" si="6"/>
        <v>-0.5</v>
      </c>
    </row>
    <row r="408" spans="1:7">
      <c r="A408" s="40">
        <v>27</v>
      </c>
      <c r="B408" s="40" t="s">
        <v>197</v>
      </c>
      <c r="C408" s="40">
        <v>1</v>
      </c>
      <c r="D408" s="41" t="s">
        <v>198</v>
      </c>
      <c r="E408" s="41">
        <f>VLOOKUP(B408,ponderaciones!B$2:C$112,2,0)</f>
        <v>-0.5</v>
      </c>
      <c r="F408" s="41">
        <f t="shared" si="6"/>
        <v>-0.5</v>
      </c>
    </row>
    <row r="409" spans="1:7">
      <c r="A409" s="40">
        <v>27</v>
      </c>
      <c r="B409" s="40" t="s">
        <v>101</v>
      </c>
      <c r="C409" s="40">
        <v>1</v>
      </c>
      <c r="D409" s="41" t="s">
        <v>102</v>
      </c>
      <c r="E409" s="41">
        <f>VLOOKUP(B409,ponderaciones!B$2:C$112,2,0)</f>
        <v>-20</v>
      </c>
      <c r="F409" s="41">
        <f t="shared" si="6"/>
        <v>-20</v>
      </c>
    </row>
    <row r="410" spans="1:7">
      <c r="A410" s="40">
        <v>28</v>
      </c>
      <c r="B410" s="40" t="s">
        <v>7</v>
      </c>
      <c r="C410" s="40">
        <v>1</v>
      </c>
      <c r="D410" s="41" t="s">
        <v>8</v>
      </c>
      <c r="E410" s="41">
        <f>VLOOKUP(B410,ponderaciones!B$2:C$112,2,0)</f>
        <v>10</v>
      </c>
      <c r="F410" s="41">
        <f t="shared" si="6"/>
        <v>10</v>
      </c>
      <c r="G410" s="38">
        <v>1</v>
      </c>
    </row>
    <row r="411" spans="1:7">
      <c r="A411" s="40">
        <v>28</v>
      </c>
      <c r="B411" s="40" t="s">
        <v>9</v>
      </c>
      <c r="C411" s="40">
        <v>1</v>
      </c>
      <c r="D411" s="41" t="s">
        <v>10</v>
      </c>
      <c r="E411" s="41">
        <f>VLOOKUP(B411,ponderaciones!B$2:C$112,2,0)</f>
        <v>0</v>
      </c>
      <c r="F411" s="41">
        <f t="shared" si="6"/>
        <v>0</v>
      </c>
    </row>
    <row r="412" spans="1:7">
      <c r="A412" s="40">
        <v>28</v>
      </c>
      <c r="B412" s="40" t="s">
        <v>9</v>
      </c>
      <c r="C412" s="40">
        <v>1</v>
      </c>
      <c r="D412" s="41" t="s">
        <v>91</v>
      </c>
      <c r="E412" s="41">
        <f>VLOOKUP(B412,ponderaciones!B$2:C$112,2,0)</f>
        <v>0</v>
      </c>
      <c r="F412" s="41">
        <f t="shared" si="6"/>
        <v>0</v>
      </c>
    </row>
    <row r="413" spans="1:7">
      <c r="A413" s="40">
        <v>28</v>
      </c>
      <c r="B413" s="40" t="s">
        <v>15</v>
      </c>
      <c r="C413" s="40">
        <v>0</v>
      </c>
      <c r="D413" s="41" t="s">
        <v>199</v>
      </c>
      <c r="E413" s="41">
        <f>VLOOKUP(B413,ponderaciones!B$2:C$112,2,0)</f>
        <v>-0.5</v>
      </c>
      <c r="F413" s="41">
        <f t="shared" si="6"/>
        <v>0</v>
      </c>
    </row>
    <row r="414" spans="1:7">
      <c r="A414" s="40">
        <v>28</v>
      </c>
      <c r="B414" s="40" t="s">
        <v>17</v>
      </c>
      <c r="C414" s="40">
        <v>1</v>
      </c>
      <c r="D414" s="41" t="s">
        <v>188</v>
      </c>
      <c r="E414" s="41">
        <f>VLOOKUP(B414,ponderaciones!B$2:C$112,2,0)</f>
        <v>-0.5</v>
      </c>
      <c r="F414" s="41">
        <f t="shared" si="6"/>
        <v>-0.5</v>
      </c>
    </row>
    <row r="415" spans="1:7">
      <c r="A415" s="40">
        <v>28</v>
      </c>
      <c r="B415" s="40" t="s">
        <v>123</v>
      </c>
      <c r="C415" s="40">
        <v>0.5</v>
      </c>
      <c r="D415" s="41" t="s">
        <v>124</v>
      </c>
      <c r="E415" s="41">
        <f>VLOOKUP(B415,ponderaciones!B$2:C$112,2,0)</f>
        <v>-2</v>
      </c>
      <c r="F415" s="41">
        <f t="shared" si="6"/>
        <v>-1</v>
      </c>
    </row>
    <row r="416" spans="1:7">
      <c r="A416" s="40">
        <v>28</v>
      </c>
      <c r="B416" s="40" t="s">
        <v>24</v>
      </c>
      <c r="C416" s="40">
        <v>0.5</v>
      </c>
      <c r="D416" s="41" t="s">
        <v>25</v>
      </c>
      <c r="E416" s="41">
        <f>VLOOKUP(B416,ponderaciones!B$2:C$112,2,0)</f>
        <v>-1</v>
      </c>
      <c r="F416" s="41">
        <f t="shared" si="6"/>
        <v>-0.5</v>
      </c>
    </row>
    <row r="417" spans="1:7">
      <c r="A417" s="40">
        <v>28</v>
      </c>
      <c r="B417" s="40" t="s">
        <v>26</v>
      </c>
      <c r="C417" s="40">
        <v>0</v>
      </c>
      <c r="D417" s="41" t="s">
        <v>27</v>
      </c>
      <c r="E417" s="41">
        <f>VLOOKUP(B417,ponderaciones!B$2:C$112,2,0)</f>
        <v>-1</v>
      </c>
      <c r="F417" s="41">
        <f t="shared" si="6"/>
        <v>0</v>
      </c>
    </row>
    <row r="418" spans="1:7">
      <c r="A418" s="40">
        <v>28</v>
      </c>
      <c r="B418" s="40" t="s">
        <v>26</v>
      </c>
      <c r="C418" s="40">
        <v>0</v>
      </c>
      <c r="D418" s="41" t="s">
        <v>146</v>
      </c>
      <c r="E418" s="41">
        <f>VLOOKUP(B418,ponderaciones!B$2:C$112,2,0)</f>
        <v>-1</v>
      </c>
      <c r="F418" s="41">
        <f t="shared" si="6"/>
        <v>0</v>
      </c>
    </row>
    <row r="419" spans="1:7">
      <c r="A419" s="40">
        <v>28</v>
      </c>
      <c r="B419" s="40" t="s">
        <v>26</v>
      </c>
      <c r="C419" s="40">
        <v>0</v>
      </c>
      <c r="D419" s="41" t="s">
        <v>28</v>
      </c>
      <c r="E419" s="41">
        <f>VLOOKUP(B419,ponderaciones!B$2:C$112,2,0)</f>
        <v>-1</v>
      </c>
      <c r="F419" s="41">
        <f t="shared" si="6"/>
        <v>0</v>
      </c>
    </row>
    <row r="420" spans="1:7">
      <c r="A420" s="40">
        <v>28</v>
      </c>
      <c r="B420" s="40" t="s">
        <v>26</v>
      </c>
      <c r="C420" s="40">
        <v>0</v>
      </c>
      <c r="D420" s="41" t="s">
        <v>29</v>
      </c>
      <c r="E420" s="41">
        <f>VLOOKUP(B420,ponderaciones!B$2:C$112,2,0)</f>
        <v>-1</v>
      </c>
      <c r="F420" s="41">
        <f t="shared" si="6"/>
        <v>0</v>
      </c>
    </row>
    <row r="421" spans="1:7">
      <c r="A421" s="40">
        <v>28</v>
      </c>
      <c r="B421" s="40" t="s">
        <v>26</v>
      </c>
      <c r="C421" s="40">
        <v>1</v>
      </c>
      <c r="D421" s="41" t="s">
        <v>30</v>
      </c>
      <c r="E421" s="41">
        <f>VLOOKUP(B421,ponderaciones!B$2:C$112,2,0)</f>
        <v>-1</v>
      </c>
      <c r="F421" s="41">
        <f t="shared" si="6"/>
        <v>-1</v>
      </c>
    </row>
    <row r="422" spans="1:7">
      <c r="A422" s="40">
        <v>28</v>
      </c>
      <c r="B422" s="40" t="s">
        <v>33</v>
      </c>
      <c r="C422" s="40">
        <v>1</v>
      </c>
      <c r="D422" s="41" t="s">
        <v>116</v>
      </c>
      <c r="E422" s="41">
        <f>VLOOKUP(B422,ponderaciones!B$2:C$112,2,0)</f>
        <v>-0.5</v>
      </c>
      <c r="F422" s="41">
        <f t="shared" si="6"/>
        <v>-0.5</v>
      </c>
    </row>
    <row r="423" spans="1:7">
      <c r="A423" s="40">
        <v>28</v>
      </c>
      <c r="B423" s="40" t="s">
        <v>33</v>
      </c>
      <c r="C423" s="40">
        <v>0</v>
      </c>
      <c r="D423" s="41" t="s">
        <v>169</v>
      </c>
      <c r="E423" s="41">
        <f>VLOOKUP(B423,ponderaciones!B$2:C$112,2,0)</f>
        <v>-0.5</v>
      </c>
      <c r="F423" s="41">
        <f t="shared" si="6"/>
        <v>0</v>
      </c>
    </row>
    <row r="424" spans="1:7">
      <c r="A424" s="40">
        <v>28</v>
      </c>
      <c r="B424" s="40" t="s">
        <v>118</v>
      </c>
      <c r="C424" s="40">
        <v>1</v>
      </c>
      <c r="D424" s="41" t="s">
        <v>119</v>
      </c>
      <c r="E424" s="41">
        <f>VLOOKUP(B424,ponderaciones!B$2:C$112,2,0)</f>
        <v>-0.5</v>
      </c>
      <c r="F424" s="41">
        <f t="shared" si="6"/>
        <v>-0.5</v>
      </c>
    </row>
    <row r="425" spans="1:7">
      <c r="A425" s="40">
        <v>28</v>
      </c>
      <c r="B425" s="40" t="s">
        <v>35</v>
      </c>
      <c r="C425" s="40">
        <v>1</v>
      </c>
      <c r="D425" s="41" t="s">
        <v>37</v>
      </c>
      <c r="E425" s="41">
        <f>VLOOKUP(B425,ponderaciones!B$2:C$112,2,0)</f>
        <v>-0.5</v>
      </c>
      <c r="F425" s="41">
        <f t="shared" si="6"/>
        <v>-0.5</v>
      </c>
    </row>
    <row r="426" spans="1:7">
      <c r="A426" s="40">
        <v>28</v>
      </c>
      <c r="B426" s="40" t="s">
        <v>38</v>
      </c>
      <c r="C426" s="40">
        <v>1</v>
      </c>
      <c r="D426" s="41" t="s">
        <v>39</v>
      </c>
      <c r="E426" s="41">
        <f>VLOOKUP(B426,ponderaciones!B$2:C$112,2,0)</f>
        <v>-0.5</v>
      </c>
      <c r="F426" s="41">
        <f t="shared" si="6"/>
        <v>-0.5</v>
      </c>
    </row>
    <row r="427" spans="1:7">
      <c r="A427" s="40">
        <v>28</v>
      </c>
      <c r="B427" s="40" t="s">
        <v>40</v>
      </c>
      <c r="C427" s="40">
        <v>1</v>
      </c>
      <c r="D427" s="41" t="s">
        <v>200</v>
      </c>
      <c r="E427" s="41">
        <f>VLOOKUP(B427,ponderaciones!B$2:C$112,2,0)</f>
        <v>-1</v>
      </c>
      <c r="F427" s="41">
        <f t="shared" si="6"/>
        <v>-1</v>
      </c>
    </row>
    <row r="428" spans="1:7">
      <c r="A428" s="40">
        <v>28</v>
      </c>
      <c r="B428" s="40" t="s">
        <v>40</v>
      </c>
      <c r="C428" s="40">
        <v>0</v>
      </c>
      <c r="D428" s="41" t="s">
        <v>42</v>
      </c>
      <c r="E428" s="41">
        <f>VLOOKUP(B428,ponderaciones!B$2:C$112,2,0)</f>
        <v>-1</v>
      </c>
      <c r="F428" s="41">
        <f t="shared" si="6"/>
        <v>0</v>
      </c>
    </row>
    <row r="429" spans="1:7">
      <c r="A429" s="40">
        <v>28</v>
      </c>
      <c r="B429" s="40" t="s">
        <v>45</v>
      </c>
      <c r="C429" s="40">
        <v>0.25</v>
      </c>
      <c r="D429" s="41" t="s">
        <v>46</v>
      </c>
      <c r="E429" s="41">
        <f>VLOOKUP(B429,ponderaciones!B$2:C$112,2,0)</f>
        <v>-2</v>
      </c>
      <c r="F429" s="41">
        <f t="shared" si="6"/>
        <v>-0.5</v>
      </c>
    </row>
    <row r="430" spans="1:7">
      <c r="A430" s="40">
        <v>28</v>
      </c>
      <c r="B430" s="40" t="s">
        <v>48</v>
      </c>
      <c r="C430" s="40">
        <v>1</v>
      </c>
      <c r="D430" s="41" t="s">
        <v>201</v>
      </c>
      <c r="E430" s="41">
        <f>VLOOKUP(B430,ponderaciones!B$2:C$112,2,0)</f>
        <v>-1</v>
      </c>
      <c r="F430" s="41">
        <f t="shared" si="6"/>
        <v>-1</v>
      </c>
    </row>
    <row r="431" spans="1:7">
      <c r="A431" s="40">
        <v>28</v>
      </c>
      <c r="B431" s="40" t="s">
        <v>50</v>
      </c>
      <c r="C431" s="40">
        <v>1</v>
      </c>
      <c r="D431" s="41" t="s">
        <v>202</v>
      </c>
      <c r="E431" s="41">
        <f>VLOOKUP(B431,ponderaciones!B$2:C$112,2,0)</f>
        <v>-20</v>
      </c>
      <c r="F431" s="41">
        <f t="shared" si="6"/>
        <v>-20</v>
      </c>
    </row>
    <row r="432" spans="1:7">
      <c r="A432" s="40">
        <v>29</v>
      </c>
      <c r="B432" s="40" t="s">
        <v>7</v>
      </c>
      <c r="C432" s="40">
        <v>1</v>
      </c>
      <c r="D432" s="41" t="s">
        <v>8</v>
      </c>
      <c r="E432" s="41">
        <f>VLOOKUP(B432,ponderaciones!B$2:C$112,2,0)</f>
        <v>10</v>
      </c>
      <c r="F432" s="41">
        <f t="shared" si="6"/>
        <v>10</v>
      </c>
      <c r="G432" s="38">
        <v>1</v>
      </c>
    </row>
    <row r="433" spans="1:7">
      <c r="A433" s="40">
        <v>29</v>
      </c>
      <c r="B433" s="40" t="s">
        <v>9</v>
      </c>
      <c r="C433" s="40">
        <v>1</v>
      </c>
      <c r="D433" s="41" t="s">
        <v>203</v>
      </c>
      <c r="E433" s="41">
        <f>VLOOKUP(B433,ponderaciones!B$2:C$112,2,0)</f>
        <v>0</v>
      </c>
      <c r="F433" s="41">
        <f t="shared" si="6"/>
        <v>0</v>
      </c>
    </row>
    <row r="434" spans="1:7">
      <c r="A434" s="40">
        <v>29</v>
      </c>
      <c r="B434" s="40" t="s">
        <v>9</v>
      </c>
      <c r="C434" s="40">
        <v>1</v>
      </c>
      <c r="D434" s="41" t="s">
        <v>173</v>
      </c>
      <c r="E434" s="41">
        <f>VLOOKUP(B434,ponderaciones!B$2:C$112,2,0)</f>
        <v>0</v>
      </c>
      <c r="F434" s="41">
        <f t="shared" si="6"/>
        <v>0</v>
      </c>
    </row>
    <row r="435" spans="1:7">
      <c r="A435" s="40">
        <v>29</v>
      </c>
      <c r="B435" s="40" t="s">
        <v>104</v>
      </c>
      <c r="C435" s="40">
        <v>1</v>
      </c>
      <c r="D435" s="41" t="s">
        <v>105</v>
      </c>
      <c r="E435" s="41">
        <f>VLOOKUP(B435,ponderaciones!B$2:C$112,2,0)</f>
        <v>1</v>
      </c>
      <c r="F435" s="41">
        <f t="shared" si="6"/>
        <v>1</v>
      </c>
    </row>
    <row r="436" spans="1:7">
      <c r="A436" s="40">
        <v>29</v>
      </c>
      <c r="B436" s="40" t="s">
        <v>104</v>
      </c>
      <c r="C436" s="40">
        <v>1</v>
      </c>
      <c r="D436" s="41" t="s">
        <v>204</v>
      </c>
      <c r="E436" s="41">
        <f>VLOOKUP(B436,ponderaciones!B$2:C$112,2,0)</f>
        <v>1</v>
      </c>
      <c r="F436" s="41">
        <f t="shared" si="6"/>
        <v>1</v>
      </c>
    </row>
    <row r="437" spans="1:7">
      <c r="A437" s="40">
        <v>29</v>
      </c>
      <c r="B437" s="40" t="s">
        <v>15</v>
      </c>
      <c r="C437" s="40">
        <v>0</v>
      </c>
      <c r="D437" s="41" t="s">
        <v>86</v>
      </c>
      <c r="E437" s="41">
        <f>VLOOKUP(B437,ponderaciones!B$2:C$112,2,0)</f>
        <v>-0.5</v>
      </c>
      <c r="F437" s="41">
        <f t="shared" si="6"/>
        <v>0</v>
      </c>
    </row>
    <row r="438" spans="1:7">
      <c r="A438" s="40">
        <v>29</v>
      </c>
      <c r="B438" s="40" t="s">
        <v>24</v>
      </c>
      <c r="C438" s="40">
        <v>0.5</v>
      </c>
      <c r="D438" s="41" t="s">
        <v>25</v>
      </c>
      <c r="E438" s="41">
        <f>VLOOKUP(B438,ponderaciones!B$2:C$112,2,0)</f>
        <v>-1</v>
      </c>
      <c r="F438" s="41">
        <f t="shared" si="6"/>
        <v>-0.5</v>
      </c>
    </row>
    <row r="439" spans="1:7">
      <c r="A439" s="40">
        <v>29</v>
      </c>
      <c r="B439" s="40" t="s">
        <v>26</v>
      </c>
      <c r="C439" s="40">
        <v>0.5</v>
      </c>
      <c r="D439" s="41" t="s">
        <v>146</v>
      </c>
      <c r="E439" s="41">
        <f>VLOOKUP(B439,ponderaciones!B$2:C$112,2,0)</f>
        <v>-1</v>
      </c>
      <c r="F439" s="41">
        <f t="shared" si="6"/>
        <v>-0.5</v>
      </c>
    </row>
    <row r="440" spans="1:7">
      <c r="A440" s="40">
        <v>29</v>
      </c>
      <c r="B440" s="40" t="s">
        <v>33</v>
      </c>
      <c r="C440" s="40">
        <v>1</v>
      </c>
      <c r="D440" s="41" t="s">
        <v>116</v>
      </c>
      <c r="E440" s="41">
        <f>VLOOKUP(B440,ponderaciones!B$2:C$112,2,0)</f>
        <v>-0.5</v>
      </c>
      <c r="F440" s="41">
        <f t="shared" si="6"/>
        <v>-0.5</v>
      </c>
    </row>
    <row r="441" spans="1:7">
      <c r="A441" s="40">
        <v>29</v>
      </c>
      <c r="B441" s="40" t="s">
        <v>33</v>
      </c>
      <c r="C441" s="40">
        <v>0</v>
      </c>
      <c r="D441" s="41" t="s">
        <v>169</v>
      </c>
      <c r="E441" s="41">
        <f>VLOOKUP(B441,ponderaciones!B$2:C$112,2,0)</f>
        <v>-0.5</v>
      </c>
      <c r="F441" s="41">
        <f t="shared" si="6"/>
        <v>0</v>
      </c>
    </row>
    <row r="442" spans="1:7">
      <c r="A442" s="40">
        <v>29</v>
      </c>
      <c r="B442" s="40" t="s">
        <v>35</v>
      </c>
      <c r="C442" s="40">
        <v>1</v>
      </c>
      <c r="D442" s="41" t="s">
        <v>73</v>
      </c>
      <c r="E442" s="41">
        <f>VLOOKUP(B442,ponderaciones!B$2:C$112,2,0)</f>
        <v>-0.5</v>
      </c>
      <c r="F442" s="41">
        <f t="shared" si="6"/>
        <v>-0.5</v>
      </c>
    </row>
    <row r="443" spans="1:7">
      <c r="A443" s="40">
        <v>29</v>
      </c>
      <c r="B443" s="40" t="s">
        <v>45</v>
      </c>
      <c r="C443" s="40">
        <v>0.25</v>
      </c>
      <c r="D443" s="41" t="s">
        <v>46</v>
      </c>
      <c r="E443" s="41">
        <f>VLOOKUP(B443,ponderaciones!B$2:C$112,2,0)</f>
        <v>-2</v>
      </c>
      <c r="F443" s="41">
        <f t="shared" si="6"/>
        <v>-0.5</v>
      </c>
    </row>
    <row r="444" spans="1:7">
      <c r="A444" s="40">
        <v>29</v>
      </c>
      <c r="B444" s="40" t="s">
        <v>48</v>
      </c>
      <c r="C444" s="40">
        <v>0.5</v>
      </c>
      <c r="D444" s="41" t="s">
        <v>205</v>
      </c>
      <c r="E444" s="41">
        <f>VLOOKUP(B444,ponderaciones!B$2:C$112,2,0)</f>
        <v>-1</v>
      </c>
      <c r="F444" s="41">
        <f t="shared" si="6"/>
        <v>-0.5</v>
      </c>
    </row>
    <row r="445" spans="1:7">
      <c r="A445" s="40">
        <v>30</v>
      </c>
      <c r="B445" s="40" t="s">
        <v>7</v>
      </c>
      <c r="C445" s="40">
        <v>1</v>
      </c>
      <c r="D445" s="41" t="s">
        <v>8</v>
      </c>
      <c r="E445" s="41">
        <f>VLOOKUP(B445,ponderaciones!B$2:C$112,2,0)</f>
        <v>10</v>
      </c>
      <c r="F445" s="41">
        <f t="shared" si="6"/>
        <v>10</v>
      </c>
      <c r="G445" s="38">
        <v>1</v>
      </c>
    </row>
    <row r="446" spans="1:7">
      <c r="A446" s="40">
        <v>30</v>
      </c>
      <c r="B446" s="40" t="s">
        <v>15</v>
      </c>
      <c r="C446" s="40">
        <v>0</v>
      </c>
      <c r="D446" s="41" t="s">
        <v>86</v>
      </c>
      <c r="E446" s="41">
        <f>VLOOKUP(B446,ponderaciones!B$2:C$112,2,0)</f>
        <v>-0.5</v>
      </c>
      <c r="F446" s="41">
        <f t="shared" si="6"/>
        <v>0</v>
      </c>
    </row>
    <row r="447" spans="1:7">
      <c r="A447" s="40">
        <v>30</v>
      </c>
      <c r="B447" s="40" t="s">
        <v>65</v>
      </c>
      <c r="C447" s="40">
        <v>1</v>
      </c>
      <c r="D447" s="41" t="s">
        <v>66</v>
      </c>
      <c r="E447" s="41">
        <f>VLOOKUP(B447,ponderaciones!B$2:C$112,2,0)</f>
        <v>-0.5</v>
      </c>
      <c r="F447" s="41">
        <f t="shared" si="6"/>
        <v>-0.5</v>
      </c>
    </row>
    <row r="448" spans="1:7">
      <c r="A448" s="40">
        <v>30</v>
      </c>
      <c r="B448" s="40" t="s">
        <v>123</v>
      </c>
      <c r="C448" s="40">
        <v>0.5</v>
      </c>
      <c r="D448" s="41" t="s">
        <v>124</v>
      </c>
      <c r="E448" s="41">
        <f>VLOOKUP(B448,ponderaciones!B$2:C$112,2,0)</f>
        <v>-2</v>
      </c>
      <c r="F448" s="41">
        <f t="shared" si="6"/>
        <v>-1</v>
      </c>
    </row>
    <row r="449" spans="1:7">
      <c r="A449" s="40">
        <v>30</v>
      </c>
      <c r="B449" s="40" t="s">
        <v>24</v>
      </c>
      <c r="C449" s="40">
        <v>0.5</v>
      </c>
      <c r="D449" s="41" t="s">
        <v>25</v>
      </c>
      <c r="E449" s="41">
        <f>VLOOKUP(B449,ponderaciones!B$2:C$112,2,0)</f>
        <v>-1</v>
      </c>
      <c r="F449" s="41">
        <f t="shared" si="6"/>
        <v>-0.5</v>
      </c>
    </row>
    <row r="450" spans="1:7">
      <c r="A450" s="40">
        <v>30</v>
      </c>
      <c r="B450" s="40" t="s">
        <v>26</v>
      </c>
      <c r="C450" s="40">
        <v>1</v>
      </c>
      <c r="D450" s="41" t="s">
        <v>27</v>
      </c>
      <c r="E450" s="41">
        <f>VLOOKUP(B450,ponderaciones!B$2:C$112,2,0)</f>
        <v>-1</v>
      </c>
      <c r="F450" s="41">
        <f t="shared" ref="F450:F513" si="7">IF(C450&lt;&gt;"*",E450*C450,0)</f>
        <v>-1</v>
      </c>
    </row>
    <row r="451" spans="1:7">
      <c r="A451" s="40">
        <v>30</v>
      </c>
      <c r="B451" s="40" t="s">
        <v>26</v>
      </c>
      <c r="C451" s="40">
        <v>0</v>
      </c>
      <c r="D451" s="41" t="s">
        <v>28</v>
      </c>
      <c r="E451" s="41">
        <f>VLOOKUP(B451,ponderaciones!B$2:C$112,2,0)</f>
        <v>-1</v>
      </c>
      <c r="F451" s="41">
        <f t="shared" si="7"/>
        <v>0</v>
      </c>
    </row>
    <row r="452" spans="1:7">
      <c r="A452" s="40">
        <v>30</v>
      </c>
      <c r="B452" s="40" t="s">
        <v>26</v>
      </c>
      <c r="C452" s="40">
        <v>0</v>
      </c>
      <c r="D452" s="41" t="s">
        <v>30</v>
      </c>
      <c r="E452" s="41">
        <f>VLOOKUP(B452,ponderaciones!B$2:C$112,2,0)</f>
        <v>-1</v>
      </c>
      <c r="F452" s="41">
        <f t="shared" si="7"/>
        <v>0</v>
      </c>
    </row>
    <row r="453" spans="1:7">
      <c r="A453" s="40">
        <v>30</v>
      </c>
      <c r="B453" s="40" t="s">
        <v>33</v>
      </c>
      <c r="C453" s="40">
        <v>1</v>
      </c>
      <c r="D453" s="41" t="s">
        <v>116</v>
      </c>
      <c r="E453" s="41">
        <f>VLOOKUP(B453,ponderaciones!B$2:C$112,2,0)</f>
        <v>-0.5</v>
      </c>
      <c r="F453" s="41">
        <f t="shared" si="7"/>
        <v>-0.5</v>
      </c>
    </row>
    <row r="454" spans="1:7">
      <c r="A454" s="40">
        <v>30</v>
      </c>
      <c r="B454" s="40" t="s">
        <v>33</v>
      </c>
      <c r="C454" s="40">
        <v>0</v>
      </c>
      <c r="D454" s="41" t="s">
        <v>169</v>
      </c>
      <c r="E454" s="41">
        <f>VLOOKUP(B454,ponderaciones!B$2:C$112,2,0)</f>
        <v>-0.5</v>
      </c>
      <c r="F454" s="41">
        <f t="shared" si="7"/>
        <v>0</v>
      </c>
    </row>
    <row r="455" spans="1:7">
      <c r="A455" s="40">
        <v>30</v>
      </c>
      <c r="B455" s="40" t="s">
        <v>118</v>
      </c>
      <c r="C455" s="40">
        <v>1</v>
      </c>
      <c r="D455" s="41" t="s">
        <v>119</v>
      </c>
      <c r="E455" s="41">
        <f>VLOOKUP(B455,ponderaciones!B$2:C$112,2,0)</f>
        <v>-0.5</v>
      </c>
      <c r="F455" s="41">
        <f t="shared" si="7"/>
        <v>-0.5</v>
      </c>
    </row>
    <row r="456" spans="1:7">
      <c r="A456" s="40">
        <v>30</v>
      </c>
      <c r="B456" s="40" t="s">
        <v>35</v>
      </c>
      <c r="C456" s="40">
        <v>1</v>
      </c>
      <c r="D456" s="41" t="s">
        <v>73</v>
      </c>
      <c r="E456" s="41">
        <f>VLOOKUP(B456,ponderaciones!B$2:C$112,2,0)</f>
        <v>-0.5</v>
      </c>
      <c r="F456" s="41">
        <f t="shared" si="7"/>
        <v>-0.5</v>
      </c>
    </row>
    <row r="457" spans="1:7">
      <c r="A457" s="40">
        <v>30</v>
      </c>
      <c r="B457" s="40" t="s">
        <v>40</v>
      </c>
      <c r="C457" s="40">
        <v>1</v>
      </c>
      <c r="D457" s="41" t="s">
        <v>170</v>
      </c>
      <c r="E457" s="41">
        <f>VLOOKUP(B457,ponderaciones!B$2:C$112,2,0)</f>
        <v>-1</v>
      </c>
      <c r="F457" s="41">
        <f t="shared" si="7"/>
        <v>-1</v>
      </c>
    </row>
    <row r="458" spans="1:7">
      <c r="A458" s="40">
        <v>30</v>
      </c>
      <c r="B458" s="40" t="s">
        <v>45</v>
      </c>
      <c r="C458" s="40">
        <v>0.5</v>
      </c>
      <c r="D458" s="41" t="s">
        <v>134</v>
      </c>
      <c r="E458" s="41">
        <f>VLOOKUP(B458,ponderaciones!B$2:C$112,2,0)</f>
        <v>-2</v>
      </c>
      <c r="F458" s="41">
        <f t="shared" si="7"/>
        <v>-1</v>
      </c>
    </row>
    <row r="459" spans="1:7">
      <c r="A459" s="40">
        <v>30</v>
      </c>
      <c r="B459" s="40" t="s">
        <v>45</v>
      </c>
      <c r="C459" s="40">
        <v>0.25</v>
      </c>
      <c r="D459" s="41" t="s">
        <v>46</v>
      </c>
      <c r="E459" s="41">
        <f>VLOOKUP(B459,ponderaciones!B$2:C$112,2,0)</f>
        <v>-2</v>
      </c>
      <c r="F459" s="41">
        <f t="shared" si="7"/>
        <v>-0.5</v>
      </c>
    </row>
    <row r="460" spans="1:7">
      <c r="A460" s="40">
        <v>30</v>
      </c>
      <c r="B460" s="40" t="s">
        <v>197</v>
      </c>
      <c r="C460" s="40">
        <v>0</v>
      </c>
      <c r="D460" s="41" t="s">
        <v>198</v>
      </c>
      <c r="E460" s="41">
        <f>VLOOKUP(B460,ponderaciones!B$2:C$112,2,0)</f>
        <v>-0.5</v>
      </c>
      <c r="F460" s="41">
        <f t="shared" si="7"/>
        <v>0</v>
      </c>
    </row>
    <row r="461" spans="1:7">
      <c r="A461" s="40">
        <v>30</v>
      </c>
      <c r="B461" s="40" t="s">
        <v>50</v>
      </c>
      <c r="C461" s="40">
        <v>1</v>
      </c>
      <c r="D461" s="41" t="s">
        <v>130</v>
      </c>
      <c r="E461" s="41">
        <f>VLOOKUP(B461,ponderaciones!B$2:C$112,2,0)</f>
        <v>-20</v>
      </c>
      <c r="F461" s="41">
        <f t="shared" si="7"/>
        <v>-20</v>
      </c>
    </row>
    <row r="462" spans="1:7">
      <c r="A462" s="40">
        <v>31</v>
      </c>
      <c r="B462" s="40" t="s">
        <v>7</v>
      </c>
      <c r="C462" s="40">
        <v>1</v>
      </c>
      <c r="D462" s="41" t="s">
        <v>8</v>
      </c>
      <c r="E462" s="41">
        <f>VLOOKUP(B462,ponderaciones!B$2:C$112,2,0)</f>
        <v>10</v>
      </c>
      <c r="F462" s="41">
        <f t="shared" si="7"/>
        <v>10</v>
      </c>
      <c r="G462" s="38">
        <v>1</v>
      </c>
    </row>
    <row r="463" spans="1:7">
      <c r="A463" s="40">
        <v>31</v>
      </c>
      <c r="B463" s="40" t="s">
        <v>9</v>
      </c>
      <c r="C463" s="40">
        <v>1</v>
      </c>
      <c r="D463" s="41" t="s">
        <v>206</v>
      </c>
      <c r="E463" s="41">
        <f>VLOOKUP(B463,ponderaciones!B$2:C$112,2,0)</f>
        <v>0</v>
      </c>
      <c r="F463" s="41">
        <f t="shared" si="7"/>
        <v>0</v>
      </c>
    </row>
    <row r="464" spans="1:7">
      <c r="A464" s="40">
        <v>31</v>
      </c>
      <c r="B464" s="40" t="s">
        <v>9</v>
      </c>
      <c r="C464" s="40">
        <v>1</v>
      </c>
      <c r="D464" s="41" t="s">
        <v>207</v>
      </c>
      <c r="E464" s="41">
        <f>VLOOKUP(B464,ponderaciones!B$2:C$112,2,0)</f>
        <v>0</v>
      </c>
      <c r="F464" s="41">
        <f t="shared" si="7"/>
        <v>0</v>
      </c>
    </row>
    <row r="465" spans="1:7">
      <c r="A465" s="40">
        <v>31</v>
      </c>
      <c r="B465" s="40" t="s">
        <v>9</v>
      </c>
      <c r="C465" s="40">
        <v>1</v>
      </c>
      <c r="D465" s="41" t="s">
        <v>208</v>
      </c>
      <c r="E465" s="41">
        <f>VLOOKUP(B465,ponderaciones!B$2:C$112,2,0)</f>
        <v>0</v>
      </c>
      <c r="F465" s="41">
        <f t="shared" si="7"/>
        <v>0</v>
      </c>
    </row>
    <row r="466" spans="1:7">
      <c r="A466" s="40">
        <v>31</v>
      </c>
      <c r="B466" s="40" t="s">
        <v>209</v>
      </c>
      <c r="C466" s="40">
        <v>0.25</v>
      </c>
      <c r="D466" s="41" t="s">
        <v>210</v>
      </c>
      <c r="E466" s="41">
        <f>VLOOKUP(B466,ponderaciones!B$2:C$112,2,0)</f>
        <v>-10</v>
      </c>
      <c r="F466" s="41">
        <f t="shared" si="7"/>
        <v>-2.5</v>
      </c>
    </row>
    <row r="467" spans="1:7">
      <c r="A467" s="40">
        <v>31</v>
      </c>
      <c r="B467" s="40" t="s">
        <v>15</v>
      </c>
      <c r="C467" s="40">
        <v>0</v>
      </c>
      <c r="D467" s="41" t="s">
        <v>86</v>
      </c>
      <c r="E467" s="41">
        <f>VLOOKUP(B467,ponderaciones!B$2:C$112,2,0)</f>
        <v>-0.5</v>
      </c>
      <c r="F467" s="41">
        <f t="shared" si="7"/>
        <v>0</v>
      </c>
    </row>
    <row r="468" spans="1:7">
      <c r="A468" s="40">
        <v>31</v>
      </c>
      <c r="B468" s="40" t="s">
        <v>17</v>
      </c>
      <c r="C468" s="40">
        <v>1</v>
      </c>
      <c r="D468" s="41" t="s">
        <v>211</v>
      </c>
      <c r="E468" s="41">
        <f>VLOOKUP(B468,ponderaciones!B$2:C$112,2,0)</f>
        <v>-0.5</v>
      </c>
      <c r="F468" s="41">
        <f t="shared" si="7"/>
        <v>-0.5</v>
      </c>
    </row>
    <row r="469" spans="1:7">
      <c r="A469" s="40">
        <v>31</v>
      </c>
      <c r="B469" s="40" t="s">
        <v>24</v>
      </c>
      <c r="C469" s="40">
        <v>0.5</v>
      </c>
      <c r="D469" s="41" t="s">
        <v>25</v>
      </c>
      <c r="E469" s="41">
        <f>VLOOKUP(B469,ponderaciones!B$2:C$112,2,0)</f>
        <v>-1</v>
      </c>
      <c r="F469" s="41">
        <f t="shared" si="7"/>
        <v>-0.5</v>
      </c>
    </row>
    <row r="470" spans="1:7">
      <c r="A470" s="40">
        <v>31</v>
      </c>
      <c r="B470" s="40" t="s">
        <v>26</v>
      </c>
      <c r="C470" s="40">
        <v>1</v>
      </c>
      <c r="D470" s="41" t="s">
        <v>28</v>
      </c>
      <c r="E470" s="41">
        <f>VLOOKUP(B470,ponderaciones!B$2:C$112,2,0)</f>
        <v>-1</v>
      </c>
      <c r="F470" s="41">
        <f t="shared" si="7"/>
        <v>-1</v>
      </c>
    </row>
    <row r="471" spans="1:7">
      <c r="A471" s="40">
        <v>31</v>
      </c>
      <c r="B471" s="40" t="s">
        <v>26</v>
      </c>
      <c r="C471" s="40">
        <v>0</v>
      </c>
      <c r="D471" s="41" t="s">
        <v>29</v>
      </c>
      <c r="E471" s="41">
        <f>VLOOKUP(B471,ponderaciones!B$2:C$112,2,0)</f>
        <v>-1</v>
      </c>
      <c r="F471" s="41">
        <f t="shared" si="7"/>
        <v>0</v>
      </c>
    </row>
    <row r="472" spans="1:7">
      <c r="A472" s="40">
        <v>31</v>
      </c>
      <c r="B472" s="40" t="s">
        <v>26</v>
      </c>
      <c r="C472" s="40">
        <v>0</v>
      </c>
      <c r="D472" s="41" t="s">
        <v>212</v>
      </c>
      <c r="E472" s="41">
        <f>VLOOKUP(B472,ponderaciones!B$2:C$112,2,0)</f>
        <v>-1</v>
      </c>
      <c r="F472" s="41">
        <f t="shared" si="7"/>
        <v>0</v>
      </c>
    </row>
    <row r="473" spans="1:7">
      <c r="A473" s="40">
        <v>31</v>
      </c>
      <c r="B473" s="40" t="s">
        <v>96</v>
      </c>
      <c r="C473" s="40">
        <v>1</v>
      </c>
      <c r="D473" s="41" t="s">
        <v>213</v>
      </c>
      <c r="E473" s="41">
        <f>VLOOKUP(B473,ponderaciones!B$2:C$112,2,0)</f>
        <v>-1</v>
      </c>
      <c r="F473" s="41">
        <f t="shared" si="7"/>
        <v>-1</v>
      </c>
    </row>
    <row r="474" spans="1:7">
      <c r="A474" s="40">
        <v>31</v>
      </c>
      <c r="B474" s="40" t="s">
        <v>33</v>
      </c>
      <c r="C474" s="40">
        <v>1</v>
      </c>
      <c r="D474" s="41" t="s">
        <v>214</v>
      </c>
      <c r="E474" s="41">
        <f>VLOOKUP(B474,ponderaciones!B$2:C$112,2,0)</f>
        <v>-0.5</v>
      </c>
      <c r="F474" s="41">
        <f t="shared" si="7"/>
        <v>-0.5</v>
      </c>
    </row>
    <row r="475" spans="1:7">
      <c r="A475" s="40">
        <v>31</v>
      </c>
      <c r="B475" s="40" t="s">
        <v>215</v>
      </c>
      <c r="C475" s="40">
        <v>0</v>
      </c>
      <c r="D475" s="41" t="s">
        <v>216</v>
      </c>
      <c r="E475" s="41">
        <f>VLOOKUP(B475,ponderaciones!B$2:C$112,2,0)</f>
        <v>-0.5</v>
      </c>
      <c r="F475" s="41">
        <f t="shared" si="7"/>
        <v>0</v>
      </c>
    </row>
    <row r="476" spans="1:7">
      <c r="A476" s="40">
        <v>31</v>
      </c>
      <c r="B476" s="40" t="s">
        <v>118</v>
      </c>
      <c r="C476" s="40">
        <v>1</v>
      </c>
      <c r="D476" s="41" t="s">
        <v>119</v>
      </c>
      <c r="E476" s="41">
        <f>VLOOKUP(B476,ponderaciones!B$2:C$112,2,0)</f>
        <v>-0.5</v>
      </c>
      <c r="F476" s="41">
        <f t="shared" si="7"/>
        <v>-0.5</v>
      </c>
    </row>
    <row r="477" spans="1:7">
      <c r="A477" s="40">
        <v>31</v>
      </c>
      <c r="B477" s="40" t="s">
        <v>40</v>
      </c>
      <c r="C477" s="40">
        <v>1</v>
      </c>
      <c r="D477" s="41" t="s">
        <v>217</v>
      </c>
      <c r="E477" s="41">
        <f>VLOOKUP(B477,ponderaciones!B$2:C$112,2,0)</f>
        <v>-1</v>
      </c>
      <c r="F477" s="41">
        <f t="shared" si="7"/>
        <v>-1</v>
      </c>
    </row>
    <row r="478" spans="1:7">
      <c r="A478" s="40">
        <v>31</v>
      </c>
      <c r="B478" s="40" t="s">
        <v>101</v>
      </c>
      <c r="C478" s="40">
        <v>1</v>
      </c>
      <c r="D478" s="41" t="s">
        <v>102</v>
      </c>
      <c r="E478" s="41">
        <f>VLOOKUP(B478,ponderaciones!B$2:C$112,2,0)</f>
        <v>-20</v>
      </c>
      <c r="F478" s="41">
        <f t="shared" si="7"/>
        <v>-20</v>
      </c>
    </row>
    <row r="479" spans="1:7">
      <c r="A479" s="40">
        <v>32</v>
      </c>
      <c r="B479" s="40" t="s">
        <v>7</v>
      </c>
      <c r="C479" s="40">
        <v>1</v>
      </c>
      <c r="D479" s="41" t="s">
        <v>8</v>
      </c>
      <c r="E479" s="41">
        <f>VLOOKUP(B479,ponderaciones!B$2:C$112,2,0)</f>
        <v>10</v>
      </c>
      <c r="F479" s="41">
        <f t="shared" si="7"/>
        <v>10</v>
      </c>
      <c r="G479" s="38">
        <v>1</v>
      </c>
    </row>
    <row r="480" spans="1:7">
      <c r="A480" s="40">
        <v>32</v>
      </c>
      <c r="B480" s="40" t="s">
        <v>9</v>
      </c>
      <c r="C480" s="40">
        <v>1</v>
      </c>
      <c r="D480" s="41" t="s">
        <v>218</v>
      </c>
      <c r="E480" s="41">
        <f>VLOOKUP(B480,ponderaciones!B$2:C$112,2,0)</f>
        <v>0</v>
      </c>
      <c r="F480" s="41">
        <f t="shared" si="7"/>
        <v>0</v>
      </c>
    </row>
    <row r="481" spans="1:7">
      <c r="A481" s="40">
        <v>32</v>
      </c>
      <c r="B481" s="40" t="s">
        <v>9</v>
      </c>
      <c r="C481" s="40">
        <v>1</v>
      </c>
      <c r="D481" s="41" t="s">
        <v>173</v>
      </c>
      <c r="E481" s="41">
        <f>VLOOKUP(B481,ponderaciones!B$2:C$112,2,0)</f>
        <v>0</v>
      </c>
      <c r="F481" s="41">
        <f t="shared" si="7"/>
        <v>0</v>
      </c>
    </row>
    <row r="482" spans="1:7">
      <c r="A482" s="40">
        <v>32</v>
      </c>
      <c r="B482" s="40" t="s">
        <v>9</v>
      </c>
      <c r="C482" s="40">
        <v>1</v>
      </c>
      <c r="D482" s="41" t="s">
        <v>91</v>
      </c>
      <c r="E482" s="41">
        <f>VLOOKUP(B482,ponderaciones!B$2:C$112,2,0)</f>
        <v>0</v>
      </c>
      <c r="F482" s="41">
        <f t="shared" si="7"/>
        <v>0</v>
      </c>
    </row>
    <row r="483" spans="1:7">
      <c r="A483" s="40">
        <v>32</v>
      </c>
      <c r="B483" s="40" t="s">
        <v>15</v>
      </c>
      <c r="C483" s="40">
        <v>0</v>
      </c>
      <c r="D483" s="41" t="s">
        <v>219</v>
      </c>
      <c r="E483" s="41">
        <f>VLOOKUP(B483,ponderaciones!B$2:C$112,2,0)</f>
        <v>-0.5</v>
      </c>
      <c r="F483" s="41">
        <f t="shared" si="7"/>
        <v>0</v>
      </c>
    </row>
    <row r="484" spans="1:7">
      <c r="A484" s="40">
        <v>32</v>
      </c>
      <c r="B484" s="40" t="s">
        <v>17</v>
      </c>
      <c r="C484" s="40">
        <v>1</v>
      </c>
      <c r="D484" s="41" t="s">
        <v>220</v>
      </c>
      <c r="E484" s="41">
        <f>VLOOKUP(B484,ponderaciones!B$2:C$112,2,0)</f>
        <v>-0.5</v>
      </c>
      <c r="F484" s="41">
        <f t="shared" si="7"/>
        <v>-0.5</v>
      </c>
    </row>
    <row r="485" spans="1:7">
      <c r="A485" s="40">
        <v>32</v>
      </c>
      <c r="B485" s="40" t="s">
        <v>24</v>
      </c>
      <c r="C485" s="40">
        <v>0.5</v>
      </c>
      <c r="D485" s="41" t="s">
        <v>25</v>
      </c>
      <c r="E485" s="41">
        <f>VLOOKUP(B485,ponderaciones!B$2:C$112,2,0)</f>
        <v>-1</v>
      </c>
      <c r="F485" s="41">
        <f t="shared" si="7"/>
        <v>-0.5</v>
      </c>
    </row>
    <row r="486" spans="1:7">
      <c r="A486" s="40">
        <v>32</v>
      </c>
      <c r="B486" s="40" t="s">
        <v>26</v>
      </c>
      <c r="C486" s="40">
        <v>1</v>
      </c>
      <c r="D486" s="41" t="s">
        <v>27</v>
      </c>
      <c r="E486" s="41">
        <f>VLOOKUP(B486,ponderaciones!B$2:C$112,2,0)</f>
        <v>-1</v>
      </c>
      <c r="F486" s="41">
        <f t="shared" si="7"/>
        <v>-1</v>
      </c>
    </row>
    <row r="487" spans="1:7">
      <c r="A487" s="40">
        <v>32</v>
      </c>
      <c r="B487" s="40" t="s">
        <v>26</v>
      </c>
      <c r="C487" s="40">
        <v>0</v>
      </c>
      <c r="D487" s="41" t="s">
        <v>146</v>
      </c>
      <c r="E487" s="41">
        <f>VLOOKUP(B487,ponderaciones!B$2:C$112,2,0)</f>
        <v>-1</v>
      </c>
      <c r="F487" s="41">
        <f t="shared" si="7"/>
        <v>0</v>
      </c>
    </row>
    <row r="488" spans="1:7">
      <c r="A488" s="40">
        <v>32</v>
      </c>
      <c r="B488" s="40" t="s">
        <v>26</v>
      </c>
      <c r="C488" s="40">
        <v>0</v>
      </c>
      <c r="D488" s="41" t="s">
        <v>28</v>
      </c>
      <c r="E488" s="41">
        <f>VLOOKUP(B488,ponderaciones!B$2:C$112,2,0)</f>
        <v>-1</v>
      </c>
      <c r="F488" s="41">
        <f t="shared" si="7"/>
        <v>0</v>
      </c>
    </row>
    <row r="489" spans="1:7">
      <c r="A489" s="40">
        <v>32</v>
      </c>
      <c r="B489" s="40" t="s">
        <v>26</v>
      </c>
      <c r="C489" s="40">
        <v>0</v>
      </c>
      <c r="D489" s="41" t="s">
        <v>30</v>
      </c>
      <c r="E489" s="41">
        <f>VLOOKUP(B489,ponderaciones!B$2:C$112,2,0)</f>
        <v>-1</v>
      </c>
      <c r="F489" s="41">
        <f t="shared" si="7"/>
        <v>0</v>
      </c>
    </row>
    <row r="490" spans="1:7">
      <c r="A490" s="40">
        <v>32</v>
      </c>
      <c r="B490" s="40" t="s">
        <v>35</v>
      </c>
      <c r="C490" s="40">
        <v>1</v>
      </c>
      <c r="D490" s="41" t="s">
        <v>73</v>
      </c>
      <c r="E490" s="41">
        <f>VLOOKUP(B490,ponderaciones!B$2:C$112,2,0)</f>
        <v>-0.5</v>
      </c>
      <c r="F490" s="41">
        <f t="shared" si="7"/>
        <v>-0.5</v>
      </c>
    </row>
    <row r="491" spans="1:7">
      <c r="A491" s="40">
        <v>32</v>
      </c>
      <c r="B491" s="40" t="s">
        <v>55</v>
      </c>
      <c r="C491" s="40">
        <v>1</v>
      </c>
      <c r="D491" s="41" t="s">
        <v>221</v>
      </c>
      <c r="E491" s="41">
        <f>VLOOKUP(B491,ponderaciones!B$2:C$112,2,0)</f>
        <v>-0.5</v>
      </c>
      <c r="F491" s="41">
        <f t="shared" si="7"/>
        <v>-0.5</v>
      </c>
    </row>
    <row r="492" spans="1:7">
      <c r="A492" s="40">
        <v>32</v>
      </c>
      <c r="B492" s="40" t="s">
        <v>55</v>
      </c>
      <c r="C492" s="40">
        <v>0</v>
      </c>
      <c r="D492" s="41" t="s">
        <v>222</v>
      </c>
      <c r="E492" s="41">
        <f>VLOOKUP(B492,ponderaciones!B$2:C$112,2,0)</f>
        <v>-0.5</v>
      </c>
      <c r="F492" s="41">
        <f t="shared" si="7"/>
        <v>0</v>
      </c>
    </row>
    <row r="493" spans="1:7">
      <c r="A493" s="40">
        <v>32</v>
      </c>
      <c r="B493" s="40" t="s">
        <v>45</v>
      </c>
      <c r="C493" s="40">
        <v>0.25</v>
      </c>
      <c r="D493" s="41" t="s">
        <v>46</v>
      </c>
      <c r="E493" s="41">
        <f>VLOOKUP(B493,ponderaciones!B$2:C$112,2,0)</f>
        <v>-2</v>
      </c>
      <c r="F493" s="41">
        <f t="shared" si="7"/>
        <v>-0.5</v>
      </c>
    </row>
    <row r="494" spans="1:7">
      <c r="A494" s="40">
        <v>32</v>
      </c>
      <c r="B494" s="40" t="s">
        <v>197</v>
      </c>
      <c r="C494" s="40">
        <v>1</v>
      </c>
      <c r="D494" s="41" t="s">
        <v>198</v>
      </c>
      <c r="E494" s="41">
        <f>VLOOKUP(B494,ponderaciones!B$2:C$112,2,0)</f>
        <v>-0.5</v>
      </c>
      <c r="F494" s="41">
        <f t="shared" si="7"/>
        <v>-0.5</v>
      </c>
    </row>
    <row r="495" spans="1:7">
      <c r="A495" s="40">
        <v>32</v>
      </c>
      <c r="B495" s="40" t="s">
        <v>50</v>
      </c>
      <c r="C495" s="40">
        <v>0.1</v>
      </c>
      <c r="D495" s="41" t="s">
        <v>223</v>
      </c>
      <c r="E495" s="41">
        <f>VLOOKUP(B495,ponderaciones!B$2:C$112,2,0)</f>
        <v>-20</v>
      </c>
      <c r="F495" s="41">
        <f t="shared" si="7"/>
        <v>-2</v>
      </c>
    </row>
    <row r="496" spans="1:7">
      <c r="A496" s="40">
        <v>33</v>
      </c>
      <c r="B496" s="40" t="s">
        <v>7</v>
      </c>
      <c r="C496" s="40">
        <v>1</v>
      </c>
      <c r="D496" s="41" t="s">
        <v>8</v>
      </c>
      <c r="E496" s="41">
        <f>VLOOKUP(B496,ponderaciones!B$2:C$112,2,0)</f>
        <v>10</v>
      </c>
      <c r="F496" s="41">
        <f t="shared" si="7"/>
        <v>10</v>
      </c>
      <c r="G496" s="38">
        <v>1</v>
      </c>
    </row>
    <row r="497" spans="1:6">
      <c r="A497" s="40">
        <v>33</v>
      </c>
      <c r="B497" s="40" t="s">
        <v>9</v>
      </c>
      <c r="C497" s="40">
        <v>1</v>
      </c>
      <c r="D497" s="41" t="s">
        <v>10</v>
      </c>
      <c r="E497" s="41">
        <f>VLOOKUP(B497,ponderaciones!B$2:C$112,2,0)</f>
        <v>0</v>
      </c>
      <c r="F497" s="41">
        <f t="shared" si="7"/>
        <v>0</v>
      </c>
    </row>
    <row r="498" spans="1:6">
      <c r="A498" s="40">
        <v>33</v>
      </c>
      <c r="B498" s="40" t="s">
        <v>9</v>
      </c>
      <c r="C498" s="40">
        <v>1</v>
      </c>
      <c r="D498" s="41" t="s">
        <v>224</v>
      </c>
      <c r="E498" s="41">
        <f>VLOOKUP(B498,ponderaciones!B$2:C$112,2,0)</f>
        <v>0</v>
      </c>
      <c r="F498" s="41">
        <f t="shared" si="7"/>
        <v>0</v>
      </c>
    </row>
    <row r="499" spans="1:6">
      <c r="A499" s="40">
        <v>33</v>
      </c>
      <c r="B499" s="40" t="s">
        <v>9</v>
      </c>
      <c r="C499" s="40">
        <v>1</v>
      </c>
      <c r="D499" s="41" t="s">
        <v>225</v>
      </c>
      <c r="E499" s="41">
        <f>VLOOKUP(B499,ponderaciones!B$2:C$112,2,0)</f>
        <v>0</v>
      </c>
      <c r="F499" s="41">
        <f t="shared" si="7"/>
        <v>0</v>
      </c>
    </row>
    <row r="500" spans="1:6">
      <c r="A500" s="40">
        <v>33</v>
      </c>
      <c r="B500" s="40" t="s">
        <v>131</v>
      </c>
      <c r="C500" s="40">
        <v>0.5</v>
      </c>
      <c r="D500" s="41" t="s">
        <v>226</v>
      </c>
      <c r="E500" s="41">
        <f>VLOOKUP(B500,ponderaciones!B$2:C$112,2,0)</f>
        <v>-0.5</v>
      </c>
      <c r="F500" s="41">
        <f t="shared" si="7"/>
        <v>-0.25</v>
      </c>
    </row>
    <row r="501" spans="1:6">
      <c r="A501" s="40">
        <v>33</v>
      </c>
      <c r="B501" s="40" t="s">
        <v>15</v>
      </c>
      <c r="C501" s="40">
        <v>0</v>
      </c>
      <c r="D501" s="41" t="s">
        <v>86</v>
      </c>
      <c r="E501" s="41">
        <f>VLOOKUP(B501,ponderaciones!B$2:C$112,2,0)</f>
        <v>-0.5</v>
      </c>
      <c r="F501" s="41">
        <f t="shared" si="7"/>
        <v>0</v>
      </c>
    </row>
    <row r="502" spans="1:6">
      <c r="A502" s="40">
        <v>33</v>
      </c>
      <c r="B502" s="40" t="s">
        <v>15</v>
      </c>
      <c r="C502" s="40">
        <v>1</v>
      </c>
      <c r="D502" s="41" t="s">
        <v>227</v>
      </c>
      <c r="E502" s="41">
        <f>VLOOKUP(B502,ponderaciones!B$2:C$112,2,0)</f>
        <v>-0.5</v>
      </c>
      <c r="F502" s="41">
        <f t="shared" si="7"/>
        <v>-0.5</v>
      </c>
    </row>
    <row r="503" spans="1:6">
      <c r="A503" s="40">
        <v>33</v>
      </c>
      <c r="B503" s="40" t="s">
        <v>123</v>
      </c>
      <c r="C503" s="40">
        <v>0.5</v>
      </c>
      <c r="D503" s="41" t="s">
        <v>228</v>
      </c>
      <c r="E503" s="41">
        <f>VLOOKUP(B503,ponderaciones!B$2:C$112,2,0)</f>
        <v>-2</v>
      </c>
      <c r="F503" s="41">
        <f t="shared" si="7"/>
        <v>-1</v>
      </c>
    </row>
    <row r="504" spans="1:6">
      <c r="A504" s="40">
        <v>33</v>
      </c>
      <c r="B504" s="40" t="s">
        <v>24</v>
      </c>
      <c r="C504" s="40">
        <v>0.5</v>
      </c>
      <c r="D504" s="41" t="s">
        <v>25</v>
      </c>
      <c r="E504" s="41">
        <f>VLOOKUP(B504,ponderaciones!B$2:C$112,2,0)</f>
        <v>-1</v>
      </c>
      <c r="F504" s="41">
        <f t="shared" si="7"/>
        <v>-0.5</v>
      </c>
    </row>
    <row r="505" spans="1:6">
      <c r="A505" s="40">
        <v>33</v>
      </c>
      <c r="B505" s="40" t="s">
        <v>26</v>
      </c>
      <c r="C505" s="40">
        <v>0</v>
      </c>
      <c r="D505" s="41" t="s">
        <v>27</v>
      </c>
      <c r="E505" s="41">
        <f>VLOOKUP(B505,ponderaciones!B$2:C$112,2,0)</f>
        <v>-1</v>
      </c>
      <c r="F505" s="41">
        <f t="shared" si="7"/>
        <v>0</v>
      </c>
    </row>
    <row r="506" spans="1:6">
      <c r="A506" s="40">
        <v>33</v>
      </c>
      <c r="B506" s="40" t="s">
        <v>26</v>
      </c>
      <c r="C506" s="40">
        <v>0</v>
      </c>
      <c r="D506" s="41" t="s">
        <v>146</v>
      </c>
      <c r="E506" s="41">
        <f>VLOOKUP(B506,ponderaciones!B$2:C$112,2,0)</f>
        <v>-1</v>
      </c>
      <c r="F506" s="41">
        <f t="shared" si="7"/>
        <v>0</v>
      </c>
    </row>
    <row r="507" spans="1:6">
      <c r="A507" s="40">
        <v>33</v>
      </c>
      <c r="B507" s="40" t="s">
        <v>26</v>
      </c>
      <c r="C507" s="40">
        <v>0</v>
      </c>
      <c r="D507" s="41" t="s">
        <v>28</v>
      </c>
      <c r="E507" s="41">
        <f>VLOOKUP(B507,ponderaciones!B$2:C$112,2,0)</f>
        <v>-1</v>
      </c>
      <c r="F507" s="41">
        <f t="shared" si="7"/>
        <v>0</v>
      </c>
    </row>
    <row r="508" spans="1:6">
      <c r="A508" s="40">
        <v>33</v>
      </c>
      <c r="B508" s="40" t="s">
        <v>26</v>
      </c>
      <c r="C508" s="40">
        <v>1</v>
      </c>
      <c r="D508" s="41" t="s">
        <v>30</v>
      </c>
      <c r="E508" s="41">
        <f>VLOOKUP(B508,ponderaciones!B$2:C$112,2,0)</f>
        <v>-1</v>
      </c>
      <c r="F508" s="41">
        <f t="shared" si="7"/>
        <v>-1</v>
      </c>
    </row>
    <row r="509" spans="1:6">
      <c r="A509" s="40">
        <v>33</v>
      </c>
      <c r="B509" s="40" t="s">
        <v>33</v>
      </c>
      <c r="C509" s="40">
        <v>1</v>
      </c>
      <c r="D509" s="41" t="s">
        <v>116</v>
      </c>
      <c r="E509" s="41">
        <f>VLOOKUP(B509,ponderaciones!B$2:C$112,2,0)</f>
        <v>-0.5</v>
      </c>
      <c r="F509" s="41">
        <f t="shared" si="7"/>
        <v>-0.5</v>
      </c>
    </row>
    <row r="510" spans="1:6">
      <c r="A510" s="40">
        <v>33</v>
      </c>
      <c r="B510" s="40" t="s">
        <v>33</v>
      </c>
      <c r="C510" s="40">
        <v>0</v>
      </c>
      <c r="D510" s="41" t="s">
        <v>169</v>
      </c>
      <c r="E510" s="41">
        <f>VLOOKUP(B510,ponderaciones!B$2:C$112,2,0)</f>
        <v>-0.5</v>
      </c>
      <c r="F510" s="41">
        <f t="shared" si="7"/>
        <v>0</v>
      </c>
    </row>
    <row r="511" spans="1:6">
      <c r="A511" s="40">
        <v>33</v>
      </c>
      <c r="B511" s="40" t="s">
        <v>35</v>
      </c>
      <c r="C511" s="40">
        <v>1</v>
      </c>
      <c r="D511" s="41" t="s">
        <v>37</v>
      </c>
      <c r="E511" s="41">
        <f>VLOOKUP(B511,ponderaciones!B$2:C$112,2,0)</f>
        <v>-0.5</v>
      </c>
      <c r="F511" s="41">
        <f t="shared" si="7"/>
        <v>-0.5</v>
      </c>
    </row>
    <row r="512" spans="1:6">
      <c r="A512" s="40">
        <v>33</v>
      </c>
      <c r="B512" s="40" t="s">
        <v>38</v>
      </c>
      <c r="C512" s="40">
        <v>1</v>
      </c>
      <c r="D512" s="41" t="s">
        <v>39</v>
      </c>
      <c r="E512" s="41">
        <f>VLOOKUP(B512,ponderaciones!B$2:C$112,2,0)</f>
        <v>-0.5</v>
      </c>
      <c r="F512" s="41">
        <f t="shared" si="7"/>
        <v>-0.5</v>
      </c>
    </row>
    <row r="513" spans="1:7">
      <c r="A513" s="40">
        <v>33</v>
      </c>
      <c r="B513" s="40" t="s">
        <v>40</v>
      </c>
      <c r="C513" s="40">
        <v>1</v>
      </c>
      <c r="D513" s="41" t="s">
        <v>170</v>
      </c>
      <c r="E513" s="41">
        <f>VLOOKUP(B513,ponderaciones!B$2:C$112,2,0)</f>
        <v>-1</v>
      </c>
      <c r="F513" s="41">
        <f t="shared" si="7"/>
        <v>-1</v>
      </c>
    </row>
    <row r="514" spans="1:7">
      <c r="A514" s="40">
        <v>33</v>
      </c>
      <c r="B514" s="40" t="s">
        <v>40</v>
      </c>
      <c r="C514" s="40">
        <v>0</v>
      </c>
      <c r="D514" s="41" t="s">
        <v>42</v>
      </c>
      <c r="E514" s="41">
        <f>VLOOKUP(B514,ponderaciones!B$2:C$112,2,0)</f>
        <v>-1</v>
      </c>
      <c r="F514" s="41">
        <f t="shared" ref="F514:F577" si="8">IF(C514&lt;&gt;"*",E514*C514,0)</f>
        <v>0</v>
      </c>
    </row>
    <row r="515" spans="1:7">
      <c r="A515" s="40">
        <v>33</v>
      </c>
      <c r="B515" s="40" t="s">
        <v>45</v>
      </c>
      <c r="C515" s="40">
        <v>0.25</v>
      </c>
      <c r="D515" s="41" t="s">
        <v>46</v>
      </c>
      <c r="E515" s="41">
        <f>VLOOKUP(B515,ponderaciones!B$2:C$112,2,0)</f>
        <v>-2</v>
      </c>
      <c r="F515" s="41">
        <f t="shared" si="8"/>
        <v>-0.5</v>
      </c>
    </row>
    <row r="516" spans="1:7">
      <c r="A516" s="40">
        <v>33</v>
      </c>
      <c r="B516" s="40" t="s">
        <v>50</v>
      </c>
      <c r="C516" s="40">
        <v>1</v>
      </c>
      <c r="D516" s="41" t="s">
        <v>229</v>
      </c>
      <c r="E516" s="41">
        <f>VLOOKUP(B516,ponderaciones!B$2:C$112,2,0)</f>
        <v>-20</v>
      </c>
      <c r="F516" s="41">
        <f t="shared" si="8"/>
        <v>-20</v>
      </c>
    </row>
    <row r="517" spans="1:7">
      <c r="A517" s="40">
        <v>34</v>
      </c>
      <c r="B517" s="40" t="s">
        <v>7</v>
      </c>
      <c r="C517" s="40">
        <v>1</v>
      </c>
      <c r="D517" s="41" t="s">
        <v>8</v>
      </c>
      <c r="E517" s="41">
        <f>VLOOKUP(B517,ponderaciones!B$2:C$112,2,0)</f>
        <v>10</v>
      </c>
      <c r="F517" s="41">
        <f t="shared" si="8"/>
        <v>10</v>
      </c>
      <c r="G517" s="38">
        <v>1</v>
      </c>
    </row>
    <row r="518" spans="1:7">
      <c r="A518" s="40">
        <v>34</v>
      </c>
      <c r="B518" s="40" t="s">
        <v>9</v>
      </c>
      <c r="C518" s="40">
        <v>1</v>
      </c>
      <c r="D518" s="41" t="s">
        <v>173</v>
      </c>
      <c r="E518" s="41">
        <f>VLOOKUP(B518,ponderaciones!B$2:C$112,2,0)</f>
        <v>0</v>
      </c>
      <c r="F518" s="41">
        <f t="shared" si="8"/>
        <v>0</v>
      </c>
    </row>
    <row r="519" spans="1:7">
      <c r="A519" s="40">
        <v>34</v>
      </c>
      <c r="B519" s="40" t="s">
        <v>15</v>
      </c>
      <c r="C519" s="40">
        <v>0</v>
      </c>
      <c r="D519" s="41" t="s">
        <v>86</v>
      </c>
      <c r="E519" s="41">
        <f>VLOOKUP(B519,ponderaciones!B$2:C$112,2,0)</f>
        <v>-0.5</v>
      </c>
      <c r="F519" s="41">
        <f t="shared" si="8"/>
        <v>0</v>
      </c>
    </row>
    <row r="520" spans="1:7">
      <c r="A520" s="40">
        <v>34</v>
      </c>
      <c r="B520" s="40" t="s">
        <v>112</v>
      </c>
      <c r="C520" s="40">
        <v>0</v>
      </c>
      <c r="D520" s="41" t="s">
        <v>230</v>
      </c>
      <c r="E520" s="41">
        <f>VLOOKUP(B520,ponderaciones!B$2:C$112,2,0)</f>
        <v>-0.5</v>
      </c>
      <c r="F520" s="41">
        <f t="shared" si="8"/>
        <v>0</v>
      </c>
    </row>
    <row r="521" spans="1:7">
      <c r="A521" s="40">
        <v>34</v>
      </c>
      <c r="B521" s="40" t="s">
        <v>112</v>
      </c>
      <c r="C521" s="40">
        <v>1</v>
      </c>
      <c r="D521" s="41" t="s">
        <v>231</v>
      </c>
      <c r="E521" s="41">
        <f>VLOOKUP(B521,ponderaciones!B$2:C$112,2,0)</f>
        <v>-0.5</v>
      </c>
      <c r="F521" s="41">
        <f t="shared" si="8"/>
        <v>-0.5</v>
      </c>
    </row>
    <row r="522" spans="1:7">
      <c r="A522" s="40">
        <v>34</v>
      </c>
      <c r="B522" s="40" t="s">
        <v>24</v>
      </c>
      <c r="C522" s="40">
        <v>0.5</v>
      </c>
      <c r="D522" s="41" t="s">
        <v>25</v>
      </c>
      <c r="E522" s="41">
        <f>VLOOKUP(B522,ponderaciones!B$2:C$112,2,0)</f>
        <v>-1</v>
      </c>
      <c r="F522" s="41">
        <f t="shared" si="8"/>
        <v>-0.5</v>
      </c>
    </row>
    <row r="523" spans="1:7">
      <c r="A523" s="40">
        <v>34</v>
      </c>
      <c r="B523" s="40" t="s">
        <v>26</v>
      </c>
      <c r="C523" s="40">
        <v>1</v>
      </c>
      <c r="D523" s="41" t="s">
        <v>146</v>
      </c>
      <c r="E523" s="41">
        <f>VLOOKUP(B523,ponderaciones!B$2:C$112,2,0)</f>
        <v>-1</v>
      </c>
      <c r="F523" s="41">
        <f t="shared" si="8"/>
        <v>-1</v>
      </c>
    </row>
    <row r="524" spans="1:7">
      <c r="A524" s="40">
        <v>34</v>
      </c>
      <c r="B524" s="40" t="s">
        <v>26</v>
      </c>
      <c r="C524" s="40">
        <v>0</v>
      </c>
      <c r="D524" s="41" t="s">
        <v>28</v>
      </c>
      <c r="E524" s="41">
        <f>VLOOKUP(B524,ponderaciones!B$2:C$112,2,0)</f>
        <v>-1</v>
      </c>
      <c r="F524" s="41">
        <f t="shared" si="8"/>
        <v>0</v>
      </c>
    </row>
    <row r="525" spans="1:7">
      <c r="A525" s="40">
        <v>34</v>
      </c>
      <c r="B525" s="40" t="s">
        <v>31</v>
      </c>
      <c r="C525" s="40">
        <v>1</v>
      </c>
      <c r="D525" s="41" t="s">
        <v>160</v>
      </c>
      <c r="E525" s="41">
        <f>VLOOKUP(B525,ponderaciones!B$2:C$112,2,0)</f>
        <v>-0.5</v>
      </c>
      <c r="F525" s="41">
        <f t="shared" si="8"/>
        <v>-0.5</v>
      </c>
    </row>
    <row r="526" spans="1:7">
      <c r="A526" s="40">
        <v>34</v>
      </c>
      <c r="B526" s="40" t="s">
        <v>33</v>
      </c>
      <c r="C526" s="40">
        <v>1</v>
      </c>
      <c r="D526" s="41" t="s">
        <v>116</v>
      </c>
      <c r="E526" s="41">
        <f>VLOOKUP(B526,ponderaciones!B$2:C$112,2,0)</f>
        <v>-0.5</v>
      </c>
      <c r="F526" s="41">
        <f t="shared" si="8"/>
        <v>-0.5</v>
      </c>
    </row>
    <row r="527" spans="1:7">
      <c r="A527" s="40">
        <v>34</v>
      </c>
      <c r="B527" s="40" t="s">
        <v>33</v>
      </c>
      <c r="C527" s="40">
        <v>0</v>
      </c>
      <c r="D527" s="41" t="s">
        <v>169</v>
      </c>
      <c r="E527" s="41">
        <f>VLOOKUP(B527,ponderaciones!B$2:C$112,2,0)</f>
        <v>-0.5</v>
      </c>
      <c r="F527" s="41">
        <f t="shared" si="8"/>
        <v>0</v>
      </c>
    </row>
    <row r="528" spans="1:7">
      <c r="A528" s="40">
        <v>34</v>
      </c>
      <c r="B528" s="40" t="s">
        <v>35</v>
      </c>
      <c r="C528" s="40">
        <v>1</v>
      </c>
      <c r="D528" s="41" t="s">
        <v>73</v>
      </c>
      <c r="E528" s="41">
        <f>VLOOKUP(B528,ponderaciones!B$2:C$112,2,0)</f>
        <v>-0.5</v>
      </c>
      <c r="F528" s="41">
        <f t="shared" si="8"/>
        <v>-0.5</v>
      </c>
    </row>
    <row r="529" spans="1:7">
      <c r="A529" s="40">
        <v>34</v>
      </c>
      <c r="B529" s="40" t="s">
        <v>40</v>
      </c>
      <c r="C529" s="40">
        <v>1</v>
      </c>
      <c r="D529" s="41" t="s">
        <v>42</v>
      </c>
      <c r="E529" s="41">
        <f>VLOOKUP(B529,ponderaciones!B$2:C$112,2,0)</f>
        <v>-1</v>
      </c>
      <c r="F529" s="41">
        <f t="shared" si="8"/>
        <v>-1</v>
      </c>
    </row>
    <row r="530" spans="1:7">
      <c r="A530" s="40">
        <v>34</v>
      </c>
      <c r="B530" s="40" t="s">
        <v>45</v>
      </c>
      <c r="C530" s="40">
        <v>0.25</v>
      </c>
      <c r="D530" s="41" t="s">
        <v>46</v>
      </c>
      <c r="E530" s="41">
        <f>VLOOKUP(B530,ponderaciones!B$2:C$112,2,0)</f>
        <v>-2</v>
      </c>
      <c r="F530" s="41">
        <f t="shared" si="8"/>
        <v>-0.5</v>
      </c>
    </row>
    <row r="531" spans="1:7">
      <c r="A531" s="40">
        <v>34</v>
      </c>
      <c r="B531" s="40" t="s">
        <v>197</v>
      </c>
      <c r="C531" s="40">
        <v>1</v>
      </c>
      <c r="D531" s="41" t="s">
        <v>198</v>
      </c>
      <c r="E531" s="41">
        <f>VLOOKUP(B531,ponderaciones!B$2:C$112,2,0)</f>
        <v>-0.5</v>
      </c>
      <c r="F531" s="41">
        <f t="shared" si="8"/>
        <v>-0.5</v>
      </c>
    </row>
    <row r="532" spans="1:7">
      <c r="A532" s="40">
        <v>35</v>
      </c>
      <c r="B532" s="40" t="s">
        <v>7</v>
      </c>
      <c r="C532" s="40">
        <v>1</v>
      </c>
      <c r="D532" s="41" t="s">
        <v>8</v>
      </c>
      <c r="E532" s="41">
        <f>VLOOKUP(B532,ponderaciones!B$2:C$112,2,0)</f>
        <v>10</v>
      </c>
      <c r="F532" s="41">
        <f t="shared" si="8"/>
        <v>10</v>
      </c>
      <c r="G532" s="38">
        <v>1</v>
      </c>
    </row>
    <row r="533" spans="1:7">
      <c r="A533" s="40">
        <v>35</v>
      </c>
      <c r="B533" s="40" t="s">
        <v>9</v>
      </c>
      <c r="C533" s="40">
        <v>1</v>
      </c>
      <c r="D533" s="41" t="s">
        <v>173</v>
      </c>
      <c r="E533" s="41">
        <f>VLOOKUP(B533,ponderaciones!B$2:C$112,2,0)</f>
        <v>0</v>
      </c>
      <c r="F533" s="41">
        <f t="shared" si="8"/>
        <v>0</v>
      </c>
    </row>
    <row r="534" spans="1:7">
      <c r="A534" s="40">
        <v>35</v>
      </c>
      <c r="B534" s="40" t="s">
        <v>104</v>
      </c>
      <c r="C534" s="40">
        <v>1</v>
      </c>
      <c r="D534" s="41" t="s">
        <v>232</v>
      </c>
      <c r="E534" s="41">
        <f>VLOOKUP(B534,ponderaciones!B$2:C$112,2,0)</f>
        <v>1</v>
      </c>
      <c r="F534" s="41">
        <f t="shared" si="8"/>
        <v>1</v>
      </c>
    </row>
    <row r="535" spans="1:7">
      <c r="A535" s="40">
        <v>35</v>
      </c>
      <c r="B535" s="40" t="s">
        <v>156</v>
      </c>
      <c r="C535" s="40">
        <v>1</v>
      </c>
      <c r="D535" s="41" t="s">
        <v>233</v>
      </c>
      <c r="E535" s="41">
        <f>VLOOKUP(B535,ponderaciones!B$2:C$112,2,0)</f>
        <v>-5</v>
      </c>
      <c r="F535" s="41">
        <f t="shared" si="8"/>
        <v>-5</v>
      </c>
    </row>
    <row r="536" spans="1:7">
      <c r="A536" s="40">
        <v>35</v>
      </c>
      <c r="B536" s="40" t="s">
        <v>15</v>
      </c>
      <c r="C536" s="40">
        <v>0</v>
      </c>
      <c r="D536" s="41" t="s">
        <v>234</v>
      </c>
      <c r="E536" s="41">
        <f>VLOOKUP(B536,ponderaciones!B$2:C$112,2,0)</f>
        <v>-0.5</v>
      </c>
      <c r="F536" s="41">
        <f t="shared" si="8"/>
        <v>0</v>
      </c>
    </row>
    <row r="537" spans="1:7">
      <c r="A537" s="40">
        <v>35</v>
      </c>
      <c r="B537" s="40" t="s">
        <v>65</v>
      </c>
      <c r="C537" s="40">
        <v>1</v>
      </c>
      <c r="D537" s="41" t="s">
        <v>66</v>
      </c>
      <c r="E537" s="41">
        <f>VLOOKUP(B537,ponderaciones!B$2:C$112,2,0)</f>
        <v>-0.5</v>
      </c>
      <c r="F537" s="41">
        <f t="shared" si="8"/>
        <v>-0.5</v>
      </c>
    </row>
    <row r="538" spans="1:7">
      <c r="A538" s="40">
        <v>35</v>
      </c>
      <c r="B538" s="40" t="s">
        <v>17</v>
      </c>
      <c r="C538" s="40">
        <v>1</v>
      </c>
      <c r="D538" s="41" t="s">
        <v>235</v>
      </c>
      <c r="E538" s="41">
        <f>VLOOKUP(B538,ponderaciones!B$2:C$112,2,0)</f>
        <v>-0.5</v>
      </c>
      <c r="F538" s="41">
        <f t="shared" si="8"/>
        <v>-0.5</v>
      </c>
    </row>
    <row r="539" spans="1:7">
      <c r="A539" s="40">
        <v>35</v>
      </c>
      <c r="B539" s="40" t="s">
        <v>17</v>
      </c>
      <c r="C539" s="40">
        <v>0</v>
      </c>
      <c r="D539" s="41" t="s">
        <v>188</v>
      </c>
      <c r="E539" s="41">
        <f>VLOOKUP(B539,ponderaciones!B$2:C$112,2,0)</f>
        <v>-0.5</v>
      </c>
      <c r="F539" s="41">
        <f t="shared" si="8"/>
        <v>0</v>
      </c>
    </row>
    <row r="540" spans="1:7">
      <c r="A540" s="40">
        <v>35</v>
      </c>
      <c r="B540" s="40" t="s">
        <v>123</v>
      </c>
      <c r="C540" s="40">
        <v>0.5</v>
      </c>
      <c r="D540" s="41" t="s">
        <v>236</v>
      </c>
      <c r="E540" s="41">
        <f>VLOOKUP(B540,ponderaciones!B$2:C$112,2,0)</f>
        <v>-2</v>
      </c>
      <c r="F540" s="41">
        <f t="shared" si="8"/>
        <v>-1</v>
      </c>
    </row>
    <row r="541" spans="1:7">
      <c r="A541" s="40">
        <v>35</v>
      </c>
      <c r="B541" s="40" t="s">
        <v>237</v>
      </c>
      <c r="C541" s="40">
        <v>1</v>
      </c>
      <c r="D541" s="41" t="s">
        <v>238</v>
      </c>
      <c r="E541" s="41">
        <f>VLOOKUP(B541,ponderaciones!B$2:C$112,2,0)</f>
        <v>-1</v>
      </c>
      <c r="F541" s="41">
        <f t="shared" si="8"/>
        <v>-1</v>
      </c>
    </row>
    <row r="542" spans="1:7">
      <c r="A542" s="40">
        <v>35</v>
      </c>
      <c r="B542" s="40" t="s">
        <v>24</v>
      </c>
      <c r="C542" s="40">
        <v>0.5</v>
      </c>
      <c r="D542" s="41" t="s">
        <v>25</v>
      </c>
      <c r="E542" s="41">
        <f>VLOOKUP(B542,ponderaciones!B$2:C$112,2,0)</f>
        <v>-1</v>
      </c>
      <c r="F542" s="41">
        <f t="shared" si="8"/>
        <v>-0.5</v>
      </c>
    </row>
    <row r="543" spans="1:7">
      <c r="A543" s="40">
        <v>35</v>
      </c>
      <c r="B543" s="40" t="s">
        <v>24</v>
      </c>
      <c r="C543" s="40">
        <v>1</v>
      </c>
      <c r="D543" s="41" t="s">
        <v>239</v>
      </c>
      <c r="E543" s="41">
        <f>VLOOKUP(B543,ponderaciones!B$2:C$112,2,0)</f>
        <v>-1</v>
      </c>
      <c r="F543" s="41">
        <f t="shared" si="8"/>
        <v>-1</v>
      </c>
    </row>
    <row r="544" spans="1:7">
      <c r="A544" s="40">
        <v>35</v>
      </c>
      <c r="B544" s="40" t="s">
        <v>26</v>
      </c>
      <c r="C544" s="40">
        <v>1</v>
      </c>
      <c r="D544" s="41" t="s">
        <v>146</v>
      </c>
      <c r="E544" s="41">
        <f>VLOOKUP(B544,ponderaciones!B$2:C$112,2,0)</f>
        <v>-1</v>
      </c>
      <c r="F544" s="41">
        <f t="shared" si="8"/>
        <v>-1</v>
      </c>
    </row>
    <row r="545" spans="1:7">
      <c r="A545" s="40">
        <v>35</v>
      </c>
      <c r="B545" s="40" t="s">
        <v>26</v>
      </c>
      <c r="C545" s="40">
        <v>0</v>
      </c>
      <c r="D545" s="41" t="s">
        <v>28</v>
      </c>
      <c r="E545" s="41">
        <f>VLOOKUP(B545,ponderaciones!B$2:C$112,2,0)</f>
        <v>-1</v>
      </c>
      <c r="F545" s="41">
        <f t="shared" si="8"/>
        <v>0</v>
      </c>
    </row>
    <row r="546" spans="1:7">
      <c r="A546" s="40">
        <v>35</v>
      </c>
      <c r="B546" s="40" t="s">
        <v>35</v>
      </c>
      <c r="C546" s="40">
        <v>1</v>
      </c>
      <c r="D546" s="41" t="s">
        <v>37</v>
      </c>
      <c r="E546" s="41">
        <f>VLOOKUP(B546,ponderaciones!B$2:C$112,2,0)</f>
        <v>-0.5</v>
      </c>
      <c r="F546" s="41">
        <f t="shared" si="8"/>
        <v>-0.5</v>
      </c>
    </row>
    <row r="547" spans="1:7">
      <c r="A547" s="40">
        <v>35</v>
      </c>
      <c r="B547" s="40" t="s">
        <v>48</v>
      </c>
      <c r="C547" s="40">
        <v>0.5</v>
      </c>
      <c r="D547" s="41" t="s">
        <v>240</v>
      </c>
      <c r="E547" s="41">
        <f>VLOOKUP(B547,ponderaciones!B$2:C$112,2,0)</f>
        <v>-1</v>
      </c>
      <c r="F547" s="41">
        <f t="shared" si="8"/>
        <v>-0.5</v>
      </c>
    </row>
    <row r="548" spans="1:7">
      <c r="A548" s="40">
        <v>36</v>
      </c>
      <c r="B548" s="40" t="s">
        <v>7</v>
      </c>
      <c r="C548" s="40">
        <v>1</v>
      </c>
      <c r="D548" s="41" t="s">
        <v>8</v>
      </c>
      <c r="E548" s="41">
        <f>VLOOKUP(B548,ponderaciones!B$2:C$112,2,0)</f>
        <v>10</v>
      </c>
      <c r="F548" s="41">
        <f t="shared" si="8"/>
        <v>10</v>
      </c>
      <c r="G548" s="38">
        <v>1</v>
      </c>
    </row>
    <row r="549" spans="1:7">
      <c r="A549" s="40">
        <v>36</v>
      </c>
      <c r="B549" s="40" t="s">
        <v>9</v>
      </c>
      <c r="C549" s="40">
        <v>1</v>
      </c>
      <c r="D549" s="41" t="s">
        <v>241</v>
      </c>
      <c r="E549" s="41">
        <f>VLOOKUP(B549,ponderaciones!B$2:C$112,2,0)</f>
        <v>0</v>
      </c>
      <c r="F549" s="41">
        <f t="shared" si="8"/>
        <v>0</v>
      </c>
    </row>
    <row r="550" spans="1:7">
      <c r="A550" s="40">
        <v>36</v>
      </c>
      <c r="B550" s="40" t="s">
        <v>9</v>
      </c>
      <c r="C550" s="40">
        <v>1</v>
      </c>
      <c r="D550" s="41" t="s">
        <v>242</v>
      </c>
      <c r="E550" s="41">
        <f>VLOOKUP(B550,ponderaciones!B$2:C$112,2,0)</f>
        <v>0</v>
      </c>
      <c r="F550" s="41">
        <f t="shared" si="8"/>
        <v>0</v>
      </c>
    </row>
    <row r="551" spans="1:7">
      <c r="A551" s="40">
        <v>36</v>
      </c>
      <c r="B551" s="40" t="s">
        <v>9</v>
      </c>
      <c r="C551" s="40">
        <v>1</v>
      </c>
      <c r="D551" s="41" t="s">
        <v>243</v>
      </c>
      <c r="E551" s="41">
        <f>VLOOKUP(B551,ponderaciones!B$2:C$112,2,0)</f>
        <v>0</v>
      </c>
      <c r="F551" s="41">
        <f t="shared" si="8"/>
        <v>0</v>
      </c>
    </row>
    <row r="552" spans="1:7">
      <c r="A552" s="40">
        <v>36</v>
      </c>
      <c r="B552" s="40" t="s">
        <v>9</v>
      </c>
      <c r="C552" s="40">
        <v>1</v>
      </c>
      <c r="D552" s="41" t="s">
        <v>244</v>
      </c>
      <c r="E552" s="41">
        <f>VLOOKUP(B552,ponderaciones!B$2:C$112,2,0)</f>
        <v>0</v>
      </c>
      <c r="F552" s="41">
        <f t="shared" si="8"/>
        <v>0</v>
      </c>
    </row>
    <row r="553" spans="1:7">
      <c r="A553" s="40">
        <v>36</v>
      </c>
      <c r="B553" s="40" t="s">
        <v>15</v>
      </c>
      <c r="C553" s="40">
        <v>1</v>
      </c>
      <c r="D553" s="41" t="s">
        <v>245</v>
      </c>
      <c r="E553" s="41">
        <f>VLOOKUP(B553,ponderaciones!B$2:C$112,2,0)</f>
        <v>-0.5</v>
      </c>
      <c r="F553" s="41">
        <f t="shared" si="8"/>
        <v>-0.5</v>
      </c>
    </row>
    <row r="554" spans="1:7">
      <c r="A554" s="40">
        <v>36</v>
      </c>
      <c r="B554" s="40" t="s">
        <v>17</v>
      </c>
      <c r="C554" s="40">
        <v>1</v>
      </c>
      <c r="D554" s="41" t="s">
        <v>246</v>
      </c>
      <c r="E554" s="41">
        <f>VLOOKUP(B554,ponderaciones!B$2:C$112,2,0)</f>
        <v>-0.5</v>
      </c>
      <c r="F554" s="41">
        <f t="shared" si="8"/>
        <v>-0.5</v>
      </c>
    </row>
    <row r="555" spans="1:7">
      <c r="A555" s="40">
        <v>36</v>
      </c>
      <c r="B555" s="40" t="s">
        <v>24</v>
      </c>
      <c r="C555" s="40">
        <v>0.5</v>
      </c>
      <c r="D555" s="41" t="s">
        <v>25</v>
      </c>
      <c r="E555" s="41">
        <f>VLOOKUP(B555,ponderaciones!B$2:C$112,2,0)</f>
        <v>-1</v>
      </c>
      <c r="F555" s="41">
        <f t="shared" si="8"/>
        <v>-0.5</v>
      </c>
    </row>
    <row r="556" spans="1:7">
      <c r="A556" s="40">
        <v>36</v>
      </c>
      <c r="B556" s="40" t="s">
        <v>26</v>
      </c>
      <c r="C556" s="40">
        <v>1</v>
      </c>
      <c r="D556" s="41" t="s">
        <v>27</v>
      </c>
      <c r="E556" s="41">
        <f>VLOOKUP(B556,ponderaciones!B$2:C$112,2,0)</f>
        <v>-1</v>
      </c>
      <c r="F556" s="41">
        <f t="shared" si="8"/>
        <v>-1</v>
      </c>
    </row>
    <row r="557" spans="1:7">
      <c r="A557" s="40">
        <v>36</v>
      </c>
      <c r="B557" s="40" t="s">
        <v>26</v>
      </c>
      <c r="C557" s="40">
        <v>0</v>
      </c>
      <c r="D557" s="41" t="s">
        <v>146</v>
      </c>
      <c r="E557" s="41">
        <f>VLOOKUP(B557,ponderaciones!B$2:C$112,2,0)</f>
        <v>-1</v>
      </c>
      <c r="F557" s="41">
        <f t="shared" si="8"/>
        <v>0</v>
      </c>
    </row>
    <row r="558" spans="1:7">
      <c r="A558" s="40">
        <v>36</v>
      </c>
      <c r="B558" s="40" t="s">
        <v>26</v>
      </c>
      <c r="C558" s="40">
        <v>0</v>
      </c>
      <c r="D558" s="41" t="s">
        <v>28</v>
      </c>
      <c r="E558" s="41">
        <f>VLOOKUP(B558,ponderaciones!B$2:C$112,2,0)</f>
        <v>-1</v>
      </c>
      <c r="F558" s="41">
        <f t="shared" si="8"/>
        <v>0</v>
      </c>
    </row>
    <row r="559" spans="1:7">
      <c r="A559" s="40">
        <v>36</v>
      </c>
      <c r="B559" s="40" t="s">
        <v>26</v>
      </c>
      <c r="C559" s="40">
        <v>0</v>
      </c>
      <c r="D559" s="41" t="s">
        <v>30</v>
      </c>
      <c r="E559" s="41">
        <f>VLOOKUP(B559,ponderaciones!B$2:C$112,2,0)</f>
        <v>-1</v>
      </c>
      <c r="F559" s="41">
        <f t="shared" si="8"/>
        <v>0</v>
      </c>
    </row>
    <row r="560" spans="1:7">
      <c r="A560" s="40">
        <v>36</v>
      </c>
      <c r="B560" s="40" t="s">
        <v>38</v>
      </c>
      <c r="C560" s="40">
        <v>1</v>
      </c>
      <c r="D560" s="41" t="s">
        <v>39</v>
      </c>
      <c r="E560" s="41">
        <f>VLOOKUP(B560,ponderaciones!B$2:C$112,2,0)</f>
        <v>-0.5</v>
      </c>
      <c r="F560" s="41">
        <f t="shared" si="8"/>
        <v>-0.5</v>
      </c>
    </row>
    <row r="561" spans="1:7">
      <c r="A561" s="40">
        <v>36</v>
      </c>
      <c r="B561" s="40" t="s">
        <v>45</v>
      </c>
      <c r="C561" s="40">
        <v>0.5</v>
      </c>
      <c r="D561" s="41" t="s">
        <v>134</v>
      </c>
      <c r="E561" s="41">
        <f>VLOOKUP(B561,ponderaciones!B$2:C$112,2,0)</f>
        <v>-2</v>
      </c>
      <c r="F561" s="41">
        <f t="shared" si="8"/>
        <v>-1</v>
      </c>
    </row>
    <row r="562" spans="1:7">
      <c r="A562" s="40">
        <v>36</v>
      </c>
      <c r="B562" s="40" t="s">
        <v>45</v>
      </c>
      <c r="C562" s="40">
        <v>0.25</v>
      </c>
      <c r="D562" s="41" t="s">
        <v>46</v>
      </c>
      <c r="E562" s="41">
        <f>VLOOKUP(B562,ponderaciones!B$2:C$112,2,0)</f>
        <v>-2</v>
      </c>
      <c r="F562" s="41">
        <f t="shared" si="8"/>
        <v>-0.5</v>
      </c>
    </row>
    <row r="563" spans="1:7">
      <c r="A563" s="40">
        <v>37</v>
      </c>
      <c r="B563" s="40" t="s">
        <v>7</v>
      </c>
      <c r="C563" s="40">
        <v>1</v>
      </c>
      <c r="D563" s="41" t="s">
        <v>8</v>
      </c>
      <c r="E563" s="41">
        <f>VLOOKUP(B563,ponderaciones!B$2:C$112,2,0)</f>
        <v>10</v>
      </c>
      <c r="F563" s="41">
        <f t="shared" si="8"/>
        <v>10</v>
      </c>
      <c r="G563" s="38">
        <v>1</v>
      </c>
    </row>
    <row r="564" spans="1:7">
      <c r="A564" s="40">
        <v>37</v>
      </c>
      <c r="B564" s="40" t="s">
        <v>9</v>
      </c>
      <c r="C564" s="40">
        <v>1</v>
      </c>
      <c r="D564" s="41" t="s">
        <v>173</v>
      </c>
      <c r="E564" s="41">
        <f>VLOOKUP(B564,ponderaciones!B$2:C$112,2,0)</f>
        <v>0</v>
      </c>
      <c r="F564" s="41">
        <f t="shared" si="8"/>
        <v>0</v>
      </c>
    </row>
    <row r="565" spans="1:7">
      <c r="A565" s="40">
        <v>37</v>
      </c>
      <c r="B565" s="40" t="s">
        <v>15</v>
      </c>
      <c r="C565" s="40">
        <v>0</v>
      </c>
      <c r="D565" s="41" t="s">
        <v>86</v>
      </c>
      <c r="E565" s="41">
        <f>VLOOKUP(B565,ponderaciones!B$2:C$112,2,0)</f>
        <v>-0.5</v>
      </c>
      <c r="F565" s="41">
        <f t="shared" si="8"/>
        <v>0</v>
      </c>
    </row>
    <row r="566" spans="1:7">
      <c r="A566" s="40">
        <v>37</v>
      </c>
      <c r="B566" s="40" t="s">
        <v>17</v>
      </c>
      <c r="C566" s="40">
        <v>1</v>
      </c>
      <c r="D566" s="41" t="s">
        <v>235</v>
      </c>
      <c r="E566" s="41">
        <f>VLOOKUP(B566,ponderaciones!B$2:C$112,2,0)</f>
        <v>-0.5</v>
      </c>
      <c r="F566" s="41">
        <f t="shared" si="8"/>
        <v>-0.5</v>
      </c>
    </row>
    <row r="567" spans="1:7">
      <c r="A567" s="40">
        <v>37</v>
      </c>
      <c r="B567" s="40" t="s">
        <v>24</v>
      </c>
      <c r="C567" s="40">
        <v>0.5</v>
      </c>
      <c r="D567" s="41" t="s">
        <v>25</v>
      </c>
      <c r="E567" s="41">
        <f>VLOOKUP(B567,ponderaciones!B$2:C$112,2,0)</f>
        <v>-1</v>
      </c>
      <c r="F567" s="41">
        <f t="shared" si="8"/>
        <v>-0.5</v>
      </c>
    </row>
    <row r="568" spans="1:7">
      <c r="A568" s="40">
        <v>37</v>
      </c>
      <c r="B568" s="40" t="s">
        <v>26</v>
      </c>
      <c r="C568" s="40">
        <v>0.5</v>
      </c>
      <c r="D568" s="41" t="s">
        <v>146</v>
      </c>
      <c r="E568" s="41">
        <f>VLOOKUP(B568,ponderaciones!B$2:C$112,2,0)</f>
        <v>-1</v>
      </c>
      <c r="F568" s="41">
        <f t="shared" si="8"/>
        <v>-0.5</v>
      </c>
    </row>
    <row r="569" spans="1:7">
      <c r="A569" s="40">
        <v>37</v>
      </c>
      <c r="B569" s="40" t="s">
        <v>40</v>
      </c>
      <c r="C569" s="40">
        <v>1</v>
      </c>
      <c r="D569" s="41" t="s">
        <v>170</v>
      </c>
      <c r="E569" s="41">
        <f>VLOOKUP(B569,ponderaciones!B$2:C$112,2,0)</f>
        <v>-1</v>
      </c>
      <c r="F569" s="41">
        <f t="shared" si="8"/>
        <v>-1</v>
      </c>
    </row>
    <row r="570" spans="1:7">
      <c r="A570" s="40">
        <v>37</v>
      </c>
      <c r="B570" s="40" t="s">
        <v>45</v>
      </c>
      <c r="C570" s="40">
        <v>0.25</v>
      </c>
      <c r="D570" s="41" t="s">
        <v>46</v>
      </c>
      <c r="E570" s="41">
        <f>VLOOKUP(B570,ponderaciones!B$2:C$112,2,0)</f>
        <v>-2</v>
      </c>
      <c r="F570" s="41">
        <f t="shared" si="8"/>
        <v>-0.5</v>
      </c>
    </row>
    <row r="571" spans="1:7">
      <c r="A571" s="40">
        <v>37</v>
      </c>
      <c r="B571" s="40" t="s">
        <v>48</v>
      </c>
      <c r="C571" s="40">
        <v>0.5</v>
      </c>
      <c r="D571" s="50" t="s">
        <v>49</v>
      </c>
      <c r="E571" s="41">
        <f>VLOOKUP(B571,ponderaciones!B$2:C$112,2,0)</f>
        <v>-1</v>
      </c>
      <c r="F571" s="41">
        <f t="shared" si="8"/>
        <v>-0.5</v>
      </c>
    </row>
    <row r="572" spans="1:7">
      <c r="A572" s="40">
        <v>38</v>
      </c>
      <c r="B572" s="40" t="s">
        <v>7</v>
      </c>
      <c r="C572" s="40">
        <v>1</v>
      </c>
      <c r="D572" s="41" t="s">
        <v>8</v>
      </c>
      <c r="E572" s="41">
        <f>VLOOKUP(B572,ponderaciones!B$2:C$112,2,0)</f>
        <v>10</v>
      </c>
      <c r="F572" s="41">
        <f t="shared" si="8"/>
        <v>10</v>
      </c>
      <c r="G572" s="38">
        <v>1</v>
      </c>
    </row>
    <row r="573" spans="1:7">
      <c r="A573" s="40">
        <v>38</v>
      </c>
      <c r="B573" s="40" t="s">
        <v>9</v>
      </c>
      <c r="C573" s="40">
        <v>1</v>
      </c>
      <c r="D573" s="41" t="s">
        <v>218</v>
      </c>
      <c r="E573" s="41">
        <f>VLOOKUP(B573,ponderaciones!B$2:C$112,2,0)</f>
        <v>0</v>
      </c>
      <c r="F573" s="41">
        <f t="shared" si="8"/>
        <v>0</v>
      </c>
    </row>
    <row r="574" spans="1:7">
      <c r="A574" s="40">
        <v>38</v>
      </c>
      <c r="B574" s="40" t="s">
        <v>15</v>
      </c>
      <c r="C574" s="40">
        <v>0</v>
      </c>
      <c r="D574" s="41" t="s">
        <v>86</v>
      </c>
      <c r="E574" s="41">
        <f>VLOOKUP(B574,ponderaciones!B$2:C$112,2,0)</f>
        <v>-0.5</v>
      </c>
      <c r="F574" s="41">
        <f t="shared" si="8"/>
        <v>0</v>
      </c>
    </row>
    <row r="575" spans="1:7">
      <c r="A575" s="40">
        <v>38</v>
      </c>
      <c r="B575" s="40" t="s">
        <v>65</v>
      </c>
      <c r="C575" s="40">
        <v>1</v>
      </c>
      <c r="D575" s="41" t="s">
        <v>66</v>
      </c>
      <c r="E575" s="41">
        <f>VLOOKUP(B575,ponderaciones!B$2:C$112,2,0)</f>
        <v>-0.5</v>
      </c>
      <c r="F575" s="41">
        <f t="shared" si="8"/>
        <v>-0.5</v>
      </c>
    </row>
    <row r="576" spans="1:7">
      <c r="A576" s="40">
        <v>38</v>
      </c>
      <c r="B576" s="40" t="s">
        <v>112</v>
      </c>
      <c r="C576" s="40">
        <v>0</v>
      </c>
      <c r="D576" s="41" t="s">
        <v>247</v>
      </c>
      <c r="E576" s="41">
        <f>VLOOKUP(B576,ponderaciones!B$2:C$112,2,0)</f>
        <v>-0.5</v>
      </c>
      <c r="F576" s="41">
        <f t="shared" si="8"/>
        <v>0</v>
      </c>
    </row>
    <row r="577" spans="1:7">
      <c r="A577" s="40">
        <v>38</v>
      </c>
      <c r="B577" s="40" t="s">
        <v>24</v>
      </c>
      <c r="C577" s="40">
        <v>0.5</v>
      </c>
      <c r="D577" s="41" t="s">
        <v>25</v>
      </c>
      <c r="E577" s="41">
        <f>VLOOKUP(B577,ponderaciones!B$2:C$112,2,0)</f>
        <v>-1</v>
      </c>
      <c r="F577" s="41">
        <f t="shared" si="8"/>
        <v>-0.5</v>
      </c>
    </row>
    <row r="578" spans="1:7">
      <c r="A578" s="40">
        <v>38</v>
      </c>
      <c r="B578" s="40" t="s">
        <v>26</v>
      </c>
      <c r="C578" s="40">
        <v>1</v>
      </c>
      <c r="D578" s="41" t="s">
        <v>27</v>
      </c>
      <c r="E578" s="41">
        <f>VLOOKUP(B578,ponderaciones!B$2:C$112,2,0)</f>
        <v>-1</v>
      </c>
      <c r="F578" s="41">
        <f t="shared" ref="F578:F641" si="9">IF(C578&lt;&gt;"*",E578*C578,0)</f>
        <v>-1</v>
      </c>
    </row>
    <row r="579" spans="1:7">
      <c r="A579" s="40">
        <v>38</v>
      </c>
      <c r="B579" s="40" t="s">
        <v>26</v>
      </c>
      <c r="C579" s="40">
        <v>0</v>
      </c>
      <c r="D579" s="41" t="s">
        <v>146</v>
      </c>
      <c r="E579" s="41">
        <f>VLOOKUP(B579,ponderaciones!B$2:C$112,2,0)</f>
        <v>-1</v>
      </c>
      <c r="F579" s="41">
        <f t="shared" si="9"/>
        <v>0</v>
      </c>
    </row>
    <row r="580" spans="1:7">
      <c r="A580" s="40">
        <v>38</v>
      </c>
      <c r="B580" s="40" t="s">
        <v>26</v>
      </c>
      <c r="C580" s="40">
        <v>0</v>
      </c>
      <c r="D580" s="41" t="s">
        <v>28</v>
      </c>
      <c r="E580" s="41">
        <f>VLOOKUP(B580,ponderaciones!B$2:C$112,2,0)</f>
        <v>-1</v>
      </c>
      <c r="F580" s="41">
        <f t="shared" si="9"/>
        <v>0</v>
      </c>
    </row>
    <row r="581" spans="1:7">
      <c r="A581" s="40">
        <v>38</v>
      </c>
      <c r="B581" s="40" t="s">
        <v>26</v>
      </c>
      <c r="C581" s="40">
        <v>0</v>
      </c>
      <c r="D581" s="41" t="s">
        <v>30</v>
      </c>
      <c r="E581" s="41">
        <f>VLOOKUP(B581,ponderaciones!B$2:C$112,2,0)</f>
        <v>-1</v>
      </c>
      <c r="F581" s="41">
        <f t="shared" si="9"/>
        <v>0</v>
      </c>
    </row>
    <row r="582" spans="1:7">
      <c r="A582" s="40">
        <v>38</v>
      </c>
      <c r="B582" s="40" t="s">
        <v>31</v>
      </c>
      <c r="C582" s="40">
        <v>1</v>
      </c>
      <c r="D582" s="41" t="s">
        <v>248</v>
      </c>
      <c r="E582" s="41">
        <f>VLOOKUP(B582,ponderaciones!B$2:C$112,2,0)</f>
        <v>-0.5</v>
      </c>
      <c r="F582" s="41">
        <f t="shared" si="9"/>
        <v>-0.5</v>
      </c>
    </row>
    <row r="583" spans="1:7">
      <c r="A583" s="40">
        <v>38</v>
      </c>
      <c r="B583" s="40" t="s">
        <v>33</v>
      </c>
      <c r="C583" s="40">
        <v>1</v>
      </c>
      <c r="D583" s="41" t="s">
        <v>116</v>
      </c>
      <c r="E583" s="41">
        <f>VLOOKUP(B583,ponderaciones!B$2:C$112,2,0)</f>
        <v>-0.5</v>
      </c>
      <c r="F583" s="41">
        <f t="shared" si="9"/>
        <v>-0.5</v>
      </c>
    </row>
    <row r="584" spans="1:7">
      <c r="A584" s="40">
        <v>38</v>
      </c>
      <c r="B584" s="40" t="s">
        <v>33</v>
      </c>
      <c r="C584" s="40">
        <v>0</v>
      </c>
      <c r="D584" s="41" t="s">
        <v>169</v>
      </c>
      <c r="E584" s="41">
        <f>VLOOKUP(B584,ponderaciones!B$2:C$112,2,0)</f>
        <v>-0.5</v>
      </c>
      <c r="F584" s="41">
        <f t="shared" si="9"/>
        <v>0</v>
      </c>
    </row>
    <row r="585" spans="1:7">
      <c r="A585" s="40">
        <v>38</v>
      </c>
      <c r="B585" s="40" t="s">
        <v>35</v>
      </c>
      <c r="C585" s="40">
        <v>1</v>
      </c>
      <c r="D585" s="41" t="s">
        <v>182</v>
      </c>
      <c r="E585" s="41">
        <f>VLOOKUP(B585,ponderaciones!B$2:C$112,2,0)</f>
        <v>-0.5</v>
      </c>
      <c r="F585" s="41">
        <f t="shared" si="9"/>
        <v>-0.5</v>
      </c>
    </row>
    <row r="586" spans="1:7">
      <c r="A586" s="40">
        <v>38</v>
      </c>
      <c r="B586" s="40" t="s">
        <v>35</v>
      </c>
      <c r="C586" s="40">
        <v>0</v>
      </c>
      <c r="D586" s="41" t="s">
        <v>73</v>
      </c>
      <c r="E586" s="41">
        <f>VLOOKUP(B586,ponderaciones!B$2:C$112,2,0)</f>
        <v>-0.5</v>
      </c>
      <c r="F586" s="41">
        <f t="shared" si="9"/>
        <v>0</v>
      </c>
    </row>
    <row r="587" spans="1:7">
      <c r="A587" s="40">
        <v>38</v>
      </c>
      <c r="B587" s="40" t="s">
        <v>38</v>
      </c>
      <c r="C587" s="40">
        <v>1</v>
      </c>
      <c r="D587" s="41" t="s">
        <v>39</v>
      </c>
      <c r="E587" s="41">
        <f>VLOOKUP(B587,ponderaciones!B$2:C$112,2,0)</f>
        <v>-0.5</v>
      </c>
      <c r="F587" s="41">
        <f t="shared" si="9"/>
        <v>-0.5</v>
      </c>
    </row>
    <row r="588" spans="1:7">
      <c r="A588" s="40">
        <v>38</v>
      </c>
      <c r="B588" s="40" t="s">
        <v>40</v>
      </c>
      <c r="C588" s="40">
        <v>1</v>
      </c>
      <c r="D588" s="41" t="s">
        <v>170</v>
      </c>
      <c r="E588" s="41">
        <f>VLOOKUP(B588,ponderaciones!B$2:C$112,2,0)</f>
        <v>-1</v>
      </c>
      <c r="F588" s="41">
        <f t="shared" si="9"/>
        <v>-1</v>
      </c>
    </row>
    <row r="589" spans="1:7">
      <c r="A589" s="40">
        <v>39</v>
      </c>
      <c r="B589" s="40" t="s">
        <v>7</v>
      </c>
      <c r="C589" s="40">
        <v>1</v>
      </c>
      <c r="D589" s="41" t="s">
        <v>8</v>
      </c>
      <c r="E589" s="41">
        <f>VLOOKUP(B589,ponderaciones!B$2:C$112,2,0)</f>
        <v>10</v>
      </c>
      <c r="F589" s="41">
        <f t="shared" si="9"/>
        <v>10</v>
      </c>
      <c r="G589" s="38">
        <v>1</v>
      </c>
    </row>
    <row r="590" spans="1:7">
      <c r="A590" s="40">
        <v>39</v>
      </c>
      <c r="B590" s="40" t="s">
        <v>9</v>
      </c>
      <c r="C590" s="40">
        <v>1</v>
      </c>
      <c r="D590" s="41" t="s">
        <v>249</v>
      </c>
      <c r="E590" s="41">
        <f>VLOOKUP(B590,ponderaciones!B$2:C$112,2,0)</f>
        <v>0</v>
      </c>
      <c r="F590" s="41">
        <f t="shared" si="9"/>
        <v>0</v>
      </c>
    </row>
    <row r="591" spans="1:7">
      <c r="A591" s="40">
        <v>39</v>
      </c>
      <c r="B591" s="40" t="s">
        <v>24</v>
      </c>
      <c r="C591" s="40">
        <v>0.5</v>
      </c>
      <c r="D591" s="41" t="s">
        <v>25</v>
      </c>
      <c r="E591" s="41">
        <f>VLOOKUP(B591,ponderaciones!B$2:C$112,2,0)</f>
        <v>-1</v>
      </c>
      <c r="F591" s="41">
        <f t="shared" si="9"/>
        <v>-0.5</v>
      </c>
    </row>
    <row r="592" spans="1:7">
      <c r="A592" s="40">
        <v>39</v>
      </c>
      <c r="B592" s="40" t="s">
        <v>26</v>
      </c>
      <c r="C592" s="40">
        <v>0</v>
      </c>
      <c r="D592" s="41" t="s">
        <v>27</v>
      </c>
      <c r="E592" s="41">
        <f>VLOOKUP(B592,ponderaciones!B$2:C$112,2,0)</f>
        <v>-1</v>
      </c>
      <c r="F592" s="41">
        <f t="shared" si="9"/>
        <v>0</v>
      </c>
    </row>
    <row r="593" spans="1:7">
      <c r="A593" s="40">
        <v>39</v>
      </c>
      <c r="B593" s="40" t="s">
        <v>26</v>
      </c>
      <c r="C593" s="40">
        <v>0</v>
      </c>
      <c r="D593" s="41" t="s">
        <v>146</v>
      </c>
      <c r="E593" s="41">
        <f>VLOOKUP(B593,ponderaciones!B$2:C$112,2,0)</f>
        <v>-1</v>
      </c>
      <c r="F593" s="41">
        <f t="shared" si="9"/>
        <v>0</v>
      </c>
    </row>
    <row r="594" spans="1:7">
      <c r="A594" s="40">
        <v>39</v>
      </c>
      <c r="B594" s="40" t="s">
        <v>26</v>
      </c>
      <c r="C594" s="40">
        <v>1</v>
      </c>
      <c r="D594" s="41" t="s">
        <v>28</v>
      </c>
      <c r="E594" s="41">
        <f>VLOOKUP(B594,ponderaciones!B$2:C$112,2,0)</f>
        <v>-1</v>
      </c>
      <c r="F594" s="41">
        <f t="shared" si="9"/>
        <v>-1</v>
      </c>
    </row>
    <row r="595" spans="1:7">
      <c r="A595" s="40">
        <v>39</v>
      </c>
      <c r="B595" s="40" t="s">
        <v>33</v>
      </c>
      <c r="C595" s="40">
        <v>1</v>
      </c>
      <c r="D595" s="41" t="s">
        <v>116</v>
      </c>
      <c r="E595" s="41">
        <f>VLOOKUP(B595,ponderaciones!B$2:C$112,2,0)</f>
        <v>-0.5</v>
      </c>
      <c r="F595" s="41">
        <f t="shared" si="9"/>
        <v>-0.5</v>
      </c>
    </row>
    <row r="596" spans="1:7">
      <c r="A596" s="40">
        <v>39</v>
      </c>
      <c r="B596" s="40" t="s">
        <v>33</v>
      </c>
      <c r="C596" s="40">
        <v>0</v>
      </c>
      <c r="D596" s="41" t="s">
        <v>169</v>
      </c>
      <c r="E596" s="41">
        <f>VLOOKUP(B596,ponderaciones!B$2:C$112,2,0)</f>
        <v>-0.5</v>
      </c>
      <c r="F596" s="41">
        <f t="shared" si="9"/>
        <v>0</v>
      </c>
    </row>
    <row r="597" spans="1:7">
      <c r="A597" s="40">
        <v>39</v>
      </c>
      <c r="B597" s="40" t="s">
        <v>35</v>
      </c>
      <c r="C597" s="40">
        <v>1</v>
      </c>
      <c r="D597" s="41" t="s">
        <v>37</v>
      </c>
      <c r="E597" s="41">
        <f>VLOOKUP(B597,ponderaciones!B$2:C$112,2,0)</f>
        <v>-0.5</v>
      </c>
      <c r="F597" s="41">
        <f t="shared" si="9"/>
        <v>-0.5</v>
      </c>
    </row>
    <row r="598" spans="1:7">
      <c r="A598" s="40">
        <v>39</v>
      </c>
      <c r="B598" s="40" t="s">
        <v>40</v>
      </c>
      <c r="C598" s="40">
        <v>1</v>
      </c>
      <c r="D598" s="41" t="s">
        <v>42</v>
      </c>
      <c r="E598" s="41">
        <f>VLOOKUP(B598,ponderaciones!B$2:C$112,2,0)</f>
        <v>-1</v>
      </c>
      <c r="F598" s="41">
        <f t="shared" si="9"/>
        <v>-1</v>
      </c>
    </row>
    <row r="599" spans="1:7">
      <c r="A599" s="40">
        <v>39</v>
      </c>
      <c r="B599" s="40" t="s">
        <v>45</v>
      </c>
      <c r="C599" s="40">
        <v>0.25</v>
      </c>
      <c r="D599" s="41" t="s">
        <v>46</v>
      </c>
      <c r="E599" s="41">
        <f>VLOOKUP(B599,ponderaciones!B$2:C$112,2,0)</f>
        <v>-2</v>
      </c>
      <c r="F599" s="41">
        <f t="shared" si="9"/>
        <v>-0.5</v>
      </c>
    </row>
    <row r="600" spans="1:7">
      <c r="A600" s="40">
        <v>39</v>
      </c>
      <c r="B600" s="40" t="s">
        <v>48</v>
      </c>
      <c r="C600" s="40">
        <v>0.5</v>
      </c>
      <c r="D600" s="50" t="s">
        <v>49</v>
      </c>
      <c r="E600" s="41">
        <f>VLOOKUP(B600,ponderaciones!B$2:C$112,2,0)</f>
        <v>-1</v>
      </c>
      <c r="F600" s="41">
        <f t="shared" si="9"/>
        <v>-0.5</v>
      </c>
    </row>
    <row r="601" spans="1:7">
      <c r="A601" s="40">
        <v>40</v>
      </c>
      <c r="B601" s="40" t="s">
        <v>7</v>
      </c>
      <c r="C601" s="40">
        <v>1</v>
      </c>
      <c r="D601" s="41" t="s">
        <v>8</v>
      </c>
      <c r="E601" s="41">
        <f>VLOOKUP(B601,ponderaciones!B$2:C$112,2,0)</f>
        <v>10</v>
      </c>
      <c r="F601" s="41">
        <f t="shared" si="9"/>
        <v>10</v>
      </c>
      <c r="G601" s="38">
        <v>1</v>
      </c>
    </row>
    <row r="602" spans="1:7">
      <c r="A602" s="40">
        <v>40</v>
      </c>
      <c r="B602" s="40" t="s">
        <v>250</v>
      </c>
      <c r="C602" s="40">
        <v>1</v>
      </c>
      <c r="D602" s="41" t="s">
        <v>251</v>
      </c>
      <c r="E602" s="41">
        <f>VLOOKUP(B602,ponderaciones!B$2:C$112,2,0)</f>
        <v>1</v>
      </c>
      <c r="F602" s="41">
        <f t="shared" si="9"/>
        <v>1</v>
      </c>
    </row>
    <row r="603" spans="1:7">
      <c r="A603" s="40">
        <v>40</v>
      </c>
      <c r="B603" s="40" t="s">
        <v>250</v>
      </c>
      <c r="C603" s="40">
        <v>1</v>
      </c>
      <c r="D603" s="41" t="s">
        <v>252</v>
      </c>
      <c r="E603" s="41">
        <f>VLOOKUP(B603,ponderaciones!B$2:C$112,2,0)</f>
        <v>1</v>
      </c>
      <c r="F603" s="41">
        <f t="shared" si="9"/>
        <v>1</v>
      </c>
    </row>
    <row r="604" spans="1:7">
      <c r="A604" s="40">
        <v>40</v>
      </c>
      <c r="B604" s="40" t="s">
        <v>104</v>
      </c>
      <c r="C604" s="40">
        <v>1</v>
      </c>
      <c r="D604" s="41" t="s">
        <v>253</v>
      </c>
      <c r="E604" s="41">
        <f>VLOOKUP(B604,ponderaciones!B$2:C$112,2,0)</f>
        <v>1</v>
      </c>
      <c r="F604" s="41">
        <f t="shared" si="9"/>
        <v>1</v>
      </c>
    </row>
    <row r="605" spans="1:7">
      <c r="A605" s="40">
        <v>40</v>
      </c>
      <c r="B605" s="40" t="s">
        <v>104</v>
      </c>
      <c r="C605" s="40">
        <v>1</v>
      </c>
      <c r="D605" s="41" t="s">
        <v>128</v>
      </c>
      <c r="E605" s="41">
        <f>VLOOKUP(B605,ponderaciones!B$2:C$112,2,0)</f>
        <v>1</v>
      </c>
      <c r="F605" s="41">
        <f t="shared" si="9"/>
        <v>1</v>
      </c>
    </row>
    <row r="606" spans="1:7">
      <c r="A606" s="40">
        <v>40</v>
      </c>
      <c r="B606" s="40" t="s">
        <v>15</v>
      </c>
      <c r="C606" s="40">
        <v>0</v>
      </c>
      <c r="D606" s="41" t="s">
        <v>86</v>
      </c>
      <c r="E606" s="41">
        <f>VLOOKUP(B606,ponderaciones!B$2:C$112,2,0)</f>
        <v>-0.5</v>
      </c>
      <c r="F606" s="41">
        <f t="shared" si="9"/>
        <v>0</v>
      </c>
    </row>
    <row r="607" spans="1:7">
      <c r="A607" s="40">
        <v>40</v>
      </c>
      <c r="B607" s="40" t="s">
        <v>24</v>
      </c>
      <c r="C607" s="40">
        <v>0.5</v>
      </c>
      <c r="D607" s="41" t="s">
        <v>25</v>
      </c>
      <c r="E607" s="41">
        <f>VLOOKUP(B607,ponderaciones!B$2:C$112,2,0)</f>
        <v>-1</v>
      </c>
      <c r="F607" s="41">
        <f t="shared" si="9"/>
        <v>-0.5</v>
      </c>
    </row>
    <row r="608" spans="1:7">
      <c r="A608" s="40">
        <v>40</v>
      </c>
      <c r="B608" s="40" t="s">
        <v>26</v>
      </c>
      <c r="C608" s="40">
        <v>1</v>
      </c>
      <c r="D608" s="41" t="s">
        <v>27</v>
      </c>
      <c r="E608" s="41">
        <f>VLOOKUP(B608,ponderaciones!B$2:C$112,2,0)</f>
        <v>-1</v>
      </c>
      <c r="F608" s="41">
        <f t="shared" si="9"/>
        <v>-1</v>
      </c>
    </row>
    <row r="609" spans="1:7">
      <c r="A609" s="40">
        <v>40</v>
      </c>
      <c r="B609" s="40" t="s">
        <v>26</v>
      </c>
      <c r="C609" s="40">
        <v>0</v>
      </c>
      <c r="D609" s="41" t="s">
        <v>28</v>
      </c>
      <c r="E609" s="41">
        <f>VLOOKUP(B609,ponderaciones!B$2:C$112,2,0)</f>
        <v>-1</v>
      </c>
      <c r="F609" s="41">
        <f t="shared" si="9"/>
        <v>0</v>
      </c>
    </row>
    <row r="610" spans="1:7">
      <c r="A610" s="40">
        <v>40</v>
      </c>
      <c r="B610" s="40" t="s">
        <v>33</v>
      </c>
      <c r="C610" s="40">
        <v>1</v>
      </c>
      <c r="D610" s="41" t="s">
        <v>116</v>
      </c>
      <c r="E610" s="41">
        <f>VLOOKUP(B610,ponderaciones!B$2:C$112,2,0)</f>
        <v>-0.5</v>
      </c>
      <c r="F610" s="41">
        <f t="shared" si="9"/>
        <v>-0.5</v>
      </c>
    </row>
    <row r="611" spans="1:7">
      <c r="A611" s="40">
        <v>40</v>
      </c>
      <c r="B611" s="40" t="s">
        <v>33</v>
      </c>
      <c r="C611" s="40">
        <v>0</v>
      </c>
      <c r="D611" s="41" t="s">
        <v>169</v>
      </c>
      <c r="E611" s="41">
        <f>VLOOKUP(B611,ponderaciones!B$2:C$112,2,0)</f>
        <v>-0.5</v>
      </c>
      <c r="F611" s="41">
        <f t="shared" si="9"/>
        <v>0</v>
      </c>
    </row>
    <row r="612" spans="1:7">
      <c r="A612" s="40">
        <v>40</v>
      </c>
      <c r="B612" s="40" t="s">
        <v>35</v>
      </c>
      <c r="C612" s="40">
        <v>1</v>
      </c>
      <c r="D612" s="41" t="s">
        <v>73</v>
      </c>
      <c r="E612" s="41">
        <f>VLOOKUP(B612,ponderaciones!B$2:C$112,2,0)</f>
        <v>-0.5</v>
      </c>
      <c r="F612" s="41">
        <f t="shared" si="9"/>
        <v>-0.5</v>
      </c>
    </row>
    <row r="613" spans="1:7">
      <c r="A613" s="40">
        <v>40</v>
      </c>
      <c r="B613" s="40" t="s">
        <v>45</v>
      </c>
      <c r="C613" s="40">
        <v>0.25</v>
      </c>
      <c r="D613" s="41" t="s">
        <v>46</v>
      </c>
      <c r="E613" s="41">
        <f>VLOOKUP(B613,ponderaciones!B$2:C$112,2,0)</f>
        <v>-2</v>
      </c>
      <c r="F613" s="41">
        <f t="shared" si="9"/>
        <v>-0.5</v>
      </c>
    </row>
    <row r="614" spans="1:7">
      <c r="A614" s="40">
        <v>40</v>
      </c>
      <c r="B614" s="40" t="s">
        <v>48</v>
      </c>
      <c r="C614" s="40">
        <v>0.5</v>
      </c>
      <c r="D614" s="41" t="s">
        <v>254</v>
      </c>
      <c r="E614" s="41">
        <f>VLOOKUP(B614,ponderaciones!B$2:C$112,2,0)</f>
        <v>-1</v>
      </c>
      <c r="F614" s="41">
        <f t="shared" si="9"/>
        <v>-0.5</v>
      </c>
    </row>
    <row r="615" spans="1:7">
      <c r="A615" s="40">
        <v>41</v>
      </c>
      <c r="B615" s="40" t="s">
        <v>7</v>
      </c>
      <c r="C615" s="40">
        <v>1</v>
      </c>
      <c r="D615" s="41" t="s">
        <v>8</v>
      </c>
      <c r="E615" s="41">
        <f>VLOOKUP(B615,ponderaciones!B$2:C$112,2,0)</f>
        <v>10</v>
      </c>
      <c r="F615" s="41">
        <f t="shared" si="9"/>
        <v>10</v>
      </c>
      <c r="G615" s="38">
        <v>1</v>
      </c>
    </row>
    <row r="616" spans="1:7">
      <c r="A616" s="40">
        <v>41</v>
      </c>
      <c r="B616" s="40" t="s">
        <v>9</v>
      </c>
      <c r="C616" s="40">
        <v>1</v>
      </c>
      <c r="D616" s="41" t="s">
        <v>207</v>
      </c>
      <c r="E616" s="41">
        <f>VLOOKUP(B616,ponderaciones!B$2:C$112,2,0)</f>
        <v>0</v>
      </c>
      <c r="F616" s="41">
        <f t="shared" si="9"/>
        <v>0</v>
      </c>
    </row>
    <row r="617" spans="1:7">
      <c r="A617" s="40">
        <v>41</v>
      </c>
      <c r="B617" s="40" t="s">
        <v>194</v>
      </c>
      <c r="C617" s="40">
        <v>1</v>
      </c>
      <c r="D617" s="41" t="s">
        <v>255</v>
      </c>
      <c r="E617" s="41">
        <f>VLOOKUP(B617,ponderaciones!B$2:C$112,2,0)</f>
        <v>-0.5</v>
      </c>
      <c r="F617" s="41">
        <f t="shared" si="9"/>
        <v>-0.5</v>
      </c>
    </row>
    <row r="618" spans="1:7">
      <c r="A618" s="40">
        <v>41</v>
      </c>
      <c r="B618" s="40" t="s">
        <v>194</v>
      </c>
      <c r="C618" s="40">
        <v>0</v>
      </c>
      <c r="D618" s="41" t="s">
        <v>256</v>
      </c>
      <c r="E618" s="41">
        <f>VLOOKUP(B618,ponderaciones!B$2:C$112,2,0)</f>
        <v>-0.5</v>
      </c>
      <c r="F618" s="41">
        <f t="shared" si="9"/>
        <v>0</v>
      </c>
    </row>
    <row r="619" spans="1:7">
      <c r="A619" s="40">
        <v>41</v>
      </c>
      <c r="B619" s="40" t="s">
        <v>15</v>
      </c>
      <c r="C619" s="40">
        <v>1</v>
      </c>
      <c r="D619" s="41" t="s">
        <v>257</v>
      </c>
      <c r="E619" s="41">
        <f>VLOOKUP(B619,ponderaciones!B$2:C$112,2,0)</f>
        <v>-0.5</v>
      </c>
      <c r="F619" s="41">
        <f t="shared" si="9"/>
        <v>-0.5</v>
      </c>
    </row>
    <row r="620" spans="1:7">
      <c r="A620" s="40">
        <v>41</v>
      </c>
      <c r="B620" s="40" t="s">
        <v>123</v>
      </c>
      <c r="C620" s="40">
        <v>0.25</v>
      </c>
      <c r="D620" s="41" t="s">
        <v>258</v>
      </c>
      <c r="E620" s="41">
        <f>VLOOKUP(B620,ponderaciones!B$2:C$112,2,0)</f>
        <v>-2</v>
      </c>
      <c r="F620" s="41">
        <f t="shared" si="9"/>
        <v>-0.5</v>
      </c>
    </row>
    <row r="621" spans="1:7">
      <c r="A621" s="40">
        <v>41</v>
      </c>
      <c r="B621" s="40" t="s">
        <v>24</v>
      </c>
      <c r="C621" s="40">
        <v>0.5</v>
      </c>
      <c r="D621" s="57" t="s">
        <v>25</v>
      </c>
      <c r="E621" s="41">
        <f>VLOOKUP(B621,ponderaciones!B$2:C$112,2,0)</f>
        <v>-1</v>
      </c>
      <c r="F621" s="41">
        <f t="shared" si="9"/>
        <v>-0.5</v>
      </c>
    </row>
    <row r="622" spans="1:7">
      <c r="A622" s="40">
        <v>41</v>
      </c>
      <c r="B622" s="40" t="s">
        <v>26</v>
      </c>
      <c r="C622" s="40">
        <v>1</v>
      </c>
      <c r="D622" s="41" t="s">
        <v>27</v>
      </c>
      <c r="E622" s="41">
        <f>VLOOKUP(B622,ponderaciones!B$2:C$112,2,0)</f>
        <v>-1</v>
      </c>
      <c r="F622" s="41">
        <f t="shared" si="9"/>
        <v>-1</v>
      </c>
    </row>
    <row r="623" spans="1:7">
      <c r="A623" s="40">
        <v>41</v>
      </c>
      <c r="B623" s="40" t="s">
        <v>26</v>
      </c>
      <c r="C623" s="40">
        <v>0</v>
      </c>
      <c r="D623" s="41" t="s">
        <v>146</v>
      </c>
      <c r="E623" s="41">
        <f>VLOOKUP(B623,ponderaciones!B$2:C$112,2,0)</f>
        <v>-1</v>
      </c>
      <c r="F623" s="41">
        <f t="shared" si="9"/>
        <v>0</v>
      </c>
    </row>
    <row r="624" spans="1:7">
      <c r="A624" s="40">
        <v>41</v>
      </c>
      <c r="B624" s="40" t="s">
        <v>26</v>
      </c>
      <c r="C624" s="40">
        <v>0</v>
      </c>
      <c r="D624" s="41" t="s">
        <v>28</v>
      </c>
      <c r="E624" s="41">
        <f>VLOOKUP(B624,ponderaciones!B$2:C$112,2,0)</f>
        <v>-1</v>
      </c>
      <c r="F624" s="41">
        <f t="shared" si="9"/>
        <v>0</v>
      </c>
    </row>
    <row r="625" spans="1:7">
      <c r="A625" s="40">
        <v>41</v>
      </c>
      <c r="B625" s="40" t="s">
        <v>26</v>
      </c>
      <c r="C625" s="40">
        <v>0</v>
      </c>
      <c r="D625" s="41" t="s">
        <v>29</v>
      </c>
      <c r="E625" s="41">
        <f>VLOOKUP(B625,ponderaciones!B$2:C$112,2,0)</f>
        <v>-1</v>
      </c>
      <c r="F625" s="41">
        <f t="shared" si="9"/>
        <v>0</v>
      </c>
    </row>
    <row r="626" spans="1:7">
      <c r="A626" s="40">
        <v>41</v>
      </c>
      <c r="B626" s="40" t="s">
        <v>35</v>
      </c>
      <c r="C626" s="40">
        <v>1</v>
      </c>
      <c r="D626" s="41" t="s">
        <v>37</v>
      </c>
      <c r="E626" s="41">
        <f>VLOOKUP(B626,ponderaciones!B$2:C$112,2,0)</f>
        <v>-0.5</v>
      </c>
      <c r="F626" s="41">
        <f t="shared" si="9"/>
        <v>-0.5</v>
      </c>
    </row>
    <row r="627" spans="1:7">
      <c r="A627" s="40">
        <v>41</v>
      </c>
      <c r="B627" s="40" t="s">
        <v>40</v>
      </c>
      <c r="C627" s="40">
        <v>1</v>
      </c>
      <c r="D627" s="41" t="s">
        <v>170</v>
      </c>
      <c r="E627" s="41">
        <f>VLOOKUP(B627,ponderaciones!B$2:C$112,2,0)</f>
        <v>-1</v>
      </c>
      <c r="F627" s="41">
        <f t="shared" si="9"/>
        <v>-1</v>
      </c>
    </row>
    <row r="628" spans="1:7">
      <c r="A628" s="40">
        <v>41</v>
      </c>
      <c r="B628" s="56" t="s">
        <v>74</v>
      </c>
      <c r="C628" s="40">
        <v>1</v>
      </c>
      <c r="D628" s="41" t="s">
        <v>259</v>
      </c>
      <c r="E628" s="41">
        <f>VLOOKUP(B628,ponderaciones!B$2:C$112,2,0)</f>
        <v>-1</v>
      </c>
      <c r="F628" s="41">
        <f t="shared" si="9"/>
        <v>-1</v>
      </c>
    </row>
    <row r="629" spans="1:7">
      <c r="A629" s="40">
        <v>42</v>
      </c>
      <c r="B629" s="40" t="s">
        <v>7</v>
      </c>
      <c r="C629" s="40">
        <v>1</v>
      </c>
      <c r="D629" s="41" t="s">
        <v>8</v>
      </c>
      <c r="E629" s="41">
        <f>VLOOKUP(B629,ponderaciones!B$2:C$112,2,0)</f>
        <v>10</v>
      </c>
      <c r="F629" s="41">
        <f t="shared" si="9"/>
        <v>10</v>
      </c>
      <c r="G629" s="38">
        <v>1</v>
      </c>
    </row>
    <row r="630" spans="1:7">
      <c r="A630" s="40">
        <v>42</v>
      </c>
      <c r="B630" s="40" t="s">
        <v>9</v>
      </c>
      <c r="C630" s="40">
        <v>1</v>
      </c>
      <c r="D630" s="41" t="s">
        <v>173</v>
      </c>
      <c r="E630" s="41">
        <f>VLOOKUP(B630,ponderaciones!B$2:C$112,2,0)</f>
        <v>0</v>
      </c>
      <c r="F630" s="41">
        <f t="shared" si="9"/>
        <v>0</v>
      </c>
    </row>
    <row r="631" spans="1:7">
      <c r="A631" s="40">
        <v>42</v>
      </c>
      <c r="B631" s="40" t="s">
        <v>15</v>
      </c>
      <c r="C631" s="40">
        <v>0</v>
      </c>
      <c r="D631" s="41" t="s">
        <v>86</v>
      </c>
      <c r="E631" s="41">
        <f>VLOOKUP(B631,ponderaciones!B$2:C$112,2,0)</f>
        <v>-0.5</v>
      </c>
      <c r="F631" s="41">
        <f t="shared" si="9"/>
        <v>0</v>
      </c>
    </row>
    <row r="632" spans="1:7">
      <c r="A632" s="40">
        <v>42</v>
      </c>
      <c r="B632" s="40" t="s">
        <v>65</v>
      </c>
      <c r="C632" s="40">
        <v>1</v>
      </c>
      <c r="D632" s="41" t="s">
        <v>66</v>
      </c>
      <c r="E632" s="41">
        <f>VLOOKUP(B632,ponderaciones!B$2:C$112,2,0)</f>
        <v>-0.5</v>
      </c>
      <c r="F632" s="41">
        <f t="shared" si="9"/>
        <v>-0.5</v>
      </c>
    </row>
    <row r="633" spans="1:7">
      <c r="A633" s="40">
        <v>42</v>
      </c>
      <c r="B633" s="40" t="s">
        <v>17</v>
      </c>
      <c r="C633" s="40">
        <v>1</v>
      </c>
      <c r="D633" s="41" t="s">
        <v>188</v>
      </c>
      <c r="E633" s="41">
        <f>VLOOKUP(B633,ponderaciones!B$2:C$112,2,0)</f>
        <v>-0.5</v>
      </c>
      <c r="F633" s="41">
        <f t="shared" si="9"/>
        <v>-0.5</v>
      </c>
    </row>
    <row r="634" spans="1:7">
      <c r="A634" s="40">
        <v>42</v>
      </c>
      <c r="B634" s="40" t="s">
        <v>24</v>
      </c>
      <c r="C634" s="40">
        <v>0.5</v>
      </c>
      <c r="D634" s="41" t="s">
        <v>25</v>
      </c>
      <c r="E634" s="41">
        <f>VLOOKUP(B634,ponderaciones!B$2:C$112,2,0)</f>
        <v>-1</v>
      </c>
      <c r="F634" s="41">
        <f t="shared" si="9"/>
        <v>-0.5</v>
      </c>
    </row>
    <row r="635" spans="1:7">
      <c r="A635" s="40">
        <v>42</v>
      </c>
      <c r="B635" s="40" t="s">
        <v>24</v>
      </c>
      <c r="C635" s="40">
        <v>1</v>
      </c>
      <c r="D635" s="41" t="s">
        <v>260</v>
      </c>
      <c r="E635" s="41">
        <f>VLOOKUP(B635,ponderaciones!B$2:C$112,2,0)</f>
        <v>-1</v>
      </c>
      <c r="F635" s="41">
        <f t="shared" si="9"/>
        <v>-1</v>
      </c>
    </row>
    <row r="636" spans="1:7">
      <c r="A636" s="40">
        <v>42</v>
      </c>
      <c r="B636" s="40" t="s">
        <v>26</v>
      </c>
      <c r="C636" s="40">
        <v>0.5</v>
      </c>
      <c r="D636" s="41" t="s">
        <v>146</v>
      </c>
      <c r="E636" s="41">
        <f>VLOOKUP(B636,ponderaciones!B$2:C$112,2,0)</f>
        <v>-1</v>
      </c>
      <c r="F636" s="41">
        <f t="shared" si="9"/>
        <v>-0.5</v>
      </c>
    </row>
    <row r="637" spans="1:7">
      <c r="A637" s="40">
        <v>42</v>
      </c>
      <c r="B637" s="40" t="s">
        <v>118</v>
      </c>
      <c r="C637" s="40">
        <v>1</v>
      </c>
      <c r="D637" s="41" t="s">
        <v>119</v>
      </c>
      <c r="E637" s="41">
        <f>VLOOKUP(B637,ponderaciones!B$2:C$112,2,0)</f>
        <v>-0.5</v>
      </c>
      <c r="F637" s="41">
        <f t="shared" si="9"/>
        <v>-0.5</v>
      </c>
    </row>
    <row r="638" spans="1:7">
      <c r="A638" s="40">
        <v>42</v>
      </c>
      <c r="B638" s="40" t="s">
        <v>35</v>
      </c>
      <c r="C638" s="40">
        <v>1</v>
      </c>
      <c r="D638" s="41" t="s">
        <v>261</v>
      </c>
      <c r="E638" s="41">
        <f>VLOOKUP(B638,ponderaciones!B$2:C$112,2,0)</f>
        <v>-0.5</v>
      </c>
      <c r="F638" s="41">
        <f t="shared" si="9"/>
        <v>-0.5</v>
      </c>
    </row>
    <row r="639" spans="1:7">
      <c r="A639" s="40">
        <v>42</v>
      </c>
      <c r="B639" s="40" t="s">
        <v>35</v>
      </c>
      <c r="C639" s="40">
        <v>0</v>
      </c>
      <c r="D639" s="41" t="s">
        <v>37</v>
      </c>
      <c r="E639" s="41">
        <f>VLOOKUP(B639,ponderaciones!B$2:C$112,2,0)</f>
        <v>-0.5</v>
      </c>
      <c r="F639" s="41">
        <f t="shared" si="9"/>
        <v>0</v>
      </c>
    </row>
    <row r="640" spans="1:7">
      <c r="A640" s="40">
        <v>42</v>
      </c>
      <c r="B640" s="40" t="s">
        <v>45</v>
      </c>
      <c r="C640" s="40">
        <v>0.25</v>
      </c>
      <c r="D640" s="41" t="s">
        <v>46</v>
      </c>
      <c r="E640" s="41">
        <f>VLOOKUP(B640,ponderaciones!B$2:C$112,2,0)</f>
        <v>-2</v>
      </c>
      <c r="F640" s="41">
        <f t="shared" si="9"/>
        <v>-0.5</v>
      </c>
    </row>
    <row r="641" spans="1:7">
      <c r="A641" s="40">
        <v>42</v>
      </c>
      <c r="B641" s="40" t="s">
        <v>197</v>
      </c>
      <c r="C641" s="40">
        <v>0</v>
      </c>
      <c r="D641" s="41" t="s">
        <v>198</v>
      </c>
      <c r="E641" s="41">
        <f>VLOOKUP(B641,ponderaciones!B$2:C$112,2,0)</f>
        <v>-0.5</v>
      </c>
      <c r="F641" s="41">
        <f t="shared" si="9"/>
        <v>0</v>
      </c>
    </row>
    <row r="642" spans="1:7">
      <c r="A642" s="40">
        <v>43</v>
      </c>
      <c r="B642" s="40" t="s">
        <v>7</v>
      </c>
      <c r="C642" s="40">
        <v>1</v>
      </c>
      <c r="D642" s="41" t="s">
        <v>8</v>
      </c>
      <c r="E642" s="41">
        <f>VLOOKUP(B642,ponderaciones!B$2:C$112,2,0)</f>
        <v>10</v>
      </c>
      <c r="F642" s="41">
        <f t="shared" ref="F642:F705" si="10">IF(C642&lt;&gt;"*",E642*C642,0)</f>
        <v>10</v>
      </c>
      <c r="G642" s="38">
        <v>1</v>
      </c>
    </row>
    <row r="643" spans="1:7">
      <c r="A643" s="40">
        <v>43</v>
      </c>
      <c r="B643" s="40" t="s">
        <v>9</v>
      </c>
      <c r="C643" s="40">
        <v>1</v>
      </c>
      <c r="D643" s="41" t="s">
        <v>218</v>
      </c>
      <c r="E643" s="41">
        <f>VLOOKUP(B643,ponderaciones!B$2:C$112,2,0)</f>
        <v>0</v>
      </c>
      <c r="F643" s="41">
        <f t="shared" si="10"/>
        <v>0</v>
      </c>
    </row>
    <row r="644" spans="1:7">
      <c r="A644" s="40">
        <v>43</v>
      </c>
      <c r="B644" s="40" t="s">
        <v>9</v>
      </c>
      <c r="C644" s="40">
        <v>1</v>
      </c>
      <c r="D644" s="41" t="s">
        <v>102</v>
      </c>
      <c r="E644" s="41">
        <f>VLOOKUP(B644,ponderaciones!B$2:C$112,2,0)</f>
        <v>0</v>
      </c>
      <c r="F644" s="41">
        <f t="shared" si="10"/>
        <v>0</v>
      </c>
    </row>
    <row r="645" spans="1:7">
      <c r="A645" s="40">
        <v>43</v>
      </c>
      <c r="B645" s="40" t="s">
        <v>9</v>
      </c>
      <c r="C645" s="40">
        <v>1</v>
      </c>
      <c r="D645" s="41" t="s">
        <v>262</v>
      </c>
      <c r="E645" s="41">
        <f>VLOOKUP(B645,ponderaciones!B$2:C$112,2,0)</f>
        <v>0</v>
      </c>
      <c r="F645" s="41">
        <f t="shared" si="10"/>
        <v>0</v>
      </c>
    </row>
    <row r="646" spans="1:7">
      <c r="A646" s="40">
        <v>43</v>
      </c>
      <c r="B646" s="40" t="s">
        <v>9</v>
      </c>
      <c r="C646" s="40">
        <v>1</v>
      </c>
      <c r="D646" s="41" t="s">
        <v>173</v>
      </c>
      <c r="E646" s="41">
        <f>VLOOKUP(B646,ponderaciones!B$2:C$112,2,0)</f>
        <v>0</v>
      </c>
      <c r="F646" s="41">
        <f t="shared" si="10"/>
        <v>0</v>
      </c>
    </row>
    <row r="647" spans="1:7">
      <c r="A647" s="40">
        <v>43</v>
      </c>
      <c r="B647" s="40" t="s">
        <v>9</v>
      </c>
      <c r="C647" s="40">
        <v>1</v>
      </c>
      <c r="D647" s="41" t="s">
        <v>91</v>
      </c>
      <c r="E647" s="41">
        <f>VLOOKUP(B647,ponderaciones!B$2:C$112,2,0)</f>
        <v>0</v>
      </c>
      <c r="F647" s="41">
        <f t="shared" si="10"/>
        <v>0</v>
      </c>
    </row>
    <row r="648" spans="1:7">
      <c r="A648" s="40">
        <v>43</v>
      </c>
      <c r="B648" s="40" t="s">
        <v>250</v>
      </c>
      <c r="C648" s="40">
        <v>1</v>
      </c>
      <c r="D648" s="41" t="s">
        <v>263</v>
      </c>
      <c r="E648" s="41">
        <f>VLOOKUP(B648,ponderaciones!B$2:C$112,2,0)</f>
        <v>1</v>
      </c>
      <c r="F648" s="41">
        <f t="shared" si="10"/>
        <v>1</v>
      </c>
    </row>
    <row r="649" spans="1:7">
      <c r="A649" s="40">
        <v>43</v>
      </c>
      <c r="B649" s="40" t="s">
        <v>250</v>
      </c>
      <c r="C649" s="40">
        <v>0</v>
      </c>
      <c r="D649" s="41" t="s">
        <v>264</v>
      </c>
      <c r="E649" s="41">
        <f>VLOOKUP(B649,ponderaciones!B$2:C$112,2,0)</f>
        <v>1</v>
      </c>
      <c r="F649" s="41">
        <f t="shared" si="10"/>
        <v>0</v>
      </c>
    </row>
    <row r="650" spans="1:7">
      <c r="A650" s="40">
        <v>43</v>
      </c>
      <c r="B650" s="40" t="s">
        <v>83</v>
      </c>
      <c r="C650" s="40">
        <v>1</v>
      </c>
      <c r="D650" s="41" t="s">
        <v>265</v>
      </c>
      <c r="E650" s="41">
        <f>VLOOKUP(B650,ponderaciones!B$2:C$112,2,0)</f>
        <v>0.75</v>
      </c>
      <c r="F650" s="41">
        <f t="shared" si="10"/>
        <v>0.75</v>
      </c>
    </row>
    <row r="651" spans="1:7">
      <c r="A651" s="40">
        <v>43</v>
      </c>
      <c r="B651" s="40" t="s">
        <v>83</v>
      </c>
      <c r="C651" s="40">
        <v>1</v>
      </c>
      <c r="D651" s="41" t="s">
        <v>266</v>
      </c>
      <c r="E651" s="41">
        <f>VLOOKUP(B651,ponderaciones!B$2:C$112,2,0)</f>
        <v>0.75</v>
      </c>
      <c r="F651" s="41">
        <f t="shared" si="10"/>
        <v>0.75</v>
      </c>
    </row>
    <row r="652" spans="1:7">
      <c r="A652" s="40">
        <v>43</v>
      </c>
      <c r="B652" s="40" t="s">
        <v>104</v>
      </c>
      <c r="C652" s="40">
        <v>1</v>
      </c>
      <c r="D652" s="41" t="s">
        <v>267</v>
      </c>
      <c r="E652" s="41">
        <f>VLOOKUP(B652,ponderaciones!B$2:C$112,2,0)</f>
        <v>1</v>
      </c>
      <c r="F652" s="41">
        <f t="shared" si="10"/>
        <v>1</v>
      </c>
    </row>
    <row r="653" spans="1:7">
      <c r="A653" s="40">
        <v>43</v>
      </c>
      <c r="B653" s="40" t="s">
        <v>104</v>
      </c>
      <c r="C653" s="40">
        <v>1</v>
      </c>
      <c r="D653" s="41" t="s">
        <v>204</v>
      </c>
      <c r="E653" s="41">
        <f>VLOOKUP(B653,ponderaciones!B$2:C$112,2,0)</f>
        <v>1</v>
      </c>
      <c r="F653" s="41">
        <f t="shared" si="10"/>
        <v>1</v>
      </c>
    </row>
    <row r="654" spans="1:7">
      <c r="A654" s="40">
        <v>43</v>
      </c>
      <c r="B654" s="40" t="s">
        <v>131</v>
      </c>
      <c r="C654" s="40">
        <v>0.5</v>
      </c>
      <c r="D654" s="41" t="s">
        <v>268</v>
      </c>
      <c r="E654" s="41">
        <f>VLOOKUP(B654,ponderaciones!B$2:C$112,2,0)</f>
        <v>-0.5</v>
      </c>
      <c r="F654" s="41">
        <f t="shared" si="10"/>
        <v>-0.25</v>
      </c>
    </row>
    <row r="655" spans="1:7">
      <c r="A655" s="40">
        <v>43</v>
      </c>
      <c r="B655" s="40" t="s">
        <v>15</v>
      </c>
      <c r="C655" s="40">
        <v>1</v>
      </c>
      <c r="D655" s="41" t="s">
        <v>269</v>
      </c>
      <c r="E655" s="41">
        <f>VLOOKUP(B655,ponderaciones!B$2:C$112,2,0)</f>
        <v>-0.5</v>
      </c>
      <c r="F655" s="41">
        <f t="shared" si="10"/>
        <v>-0.5</v>
      </c>
    </row>
    <row r="656" spans="1:7">
      <c r="A656" s="40">
        <v>43</v>
      </c>
      <c r="B656" s="40" t="s">
        <v>26</v>
      </c>
      <c r="C656" s="40">
        <v>1</v>
      </c>
      <c r="D656" s="41" t="s">
        <v>27</v>
      </c>
      <c r="E656" s="41">
        <f>VLOOKUP(B656,ponderaciones!B$2:C$112,2,0)</f>
        <v>-1</v>
      </c>
      <c r="F656" s="41">
        <f t="shared" si="10"/>
        <v>-1</v>
      </c>
    </row>
    <row r="657" spans="1:7">
      <c r="A657" s="40">
        <v>43</v>
      </c>
      <c r="B657" s="40" t="s">
        <v>26</v>
      </c>
      <c r="C657" s="40">
        <v>0</v>
      </c>
      <c r="D657" s="41" t="s">
        <v>28</v>
      </c>
      <c r="E657" s="41">
        <f>VLOOKUP(B657,ponderaciones!B$2:C$112,2,0)</f>
        <v>-1</v>
      </c>
      <c r="F657" s="41">
        <f t="shared" si="10"/>
        <v>0</v>
      </c>
    </row>
    <row r="658" spans="1:7">
      <c r="A658" s="40">
        <v>43</v>
      </c>
      <c r="B658" s="40" t="s">
        <v>26</v>
      </c>
      <c r="C658" s="40">
        <v>0</v>
      </c>
      <c r="D658" s="41" t="s">
        <v>30</v>
      </c>
      <c r="E658" s="41">
        <f>VLOOKUP(B658,ponderaciones!B$2:C$112,2,0)</f>
        <v>-1</v>
      </c>
      <c r="F658" s="41">
        <f t="shared" si="10"/>
        <v>0</v>
      </c>
    </row>
    <row r="659" spans="1:7">
      <c r="A659" s="40">
        <v>43</v>
      </c>
      <c r="B659" s="40" t="s">
        <v>33</v>
      </c>
      <c r="C659" s="40">
        <v>1</v>
      </c>
      <c r="D659" s="41" t="s">
        <v>116</v>
      </c>
      <c r="E659" s="41">
        <f>VLOOKUP(B659,ponderaciones!B$2:C$112,2,0)</f>
        <v>-0.5</v>
      </c>
      <c r="F659" s="41">
        <f t="shared" si="10"/>
        <v>-0.5</v>
      </c>
    </row>
    <row r="660" spans="1:7">
      <c r="A660" s="40">
        <v>43</v>
      </c>
      <c r="B660" s="40" t="s">
        <v>33</v>
      </c>
      <c r="C660" s="40">
        <v>0</v>
      </c>
      <c r="D660" s="41" t="s">
        <v>169</v>
      </c>
      <c r="E660" s="41">
        <f>VLOOKUP(B660,ponderaciones!B$2:C$112,2,0)</f>
        <v>-0.5</v>
      </c>
      <c r="F660" s="41">
        <f t="shared" si="10"/>
        <v>0</v>
      </c>
    </row>
    <row r="661" spans="1:7">
      <c r="A661" s="40">
        <v>43</v>
      </c>
      <c r="B661" s="40" t="s">
        <v>35</v>
      </c>
      <c r="C661" s="40">
        <v>1</v>
      </c>
      <c r="D661" s="41" t="s">
        <v>37</v>
      </c>
      <c r="E661" s="41">
        <f>VLOOKUP(B661,ponderaciones!B$2:C$112,2,0)</f>
        <v>-0.5</v>
      </c>
      <c r="F661" s="41">
        <f t="shared" si="10"/>
        <v>-0.5</v>
      </c>
    </row>
    <row r="662" spans="1:7">
      <c r="A662" s="40">
        <v>43</v>
      </c>
      <c r="B662" s="40" t="s">
        <v>197</v>
      </c>
      <c r="C662" s="40">
        <v>1</v>
      </c>
      <c r="D662" s="41" t="s">
        <v>198</v>
      </c>
      <c r="E662" s="41">
        <f>VLOOKUP(B662,ponderaciones!B$2:C$112,2,0)</f>
        <v>-0.5</v>
      </c>
      <c r="F662" s="41">
        <f t="shared" si="10"/>
        <v>-0.5</v>
      </c>
    </row>
    <row r="663" spans="1:7">
      <c r="A663" s="40">
        <v>43</v>
      </c>
      <c r="B663" s="40" t="s">
        <v>48</v>
      </c>
      <c r="C663" s="40">
        <v>0.5</v>
      </c>
      <c r="D663" s="41" t="s">
        <v>270</v>
      </c>
      <c r="E663" s="41">
        <f>VLOOKUP(B663,ponderaciones!B$2:C$112,2,0)</f>
        <v>-1</v>
      </c>
      <c r="F663" s="41">
        <f t="shared" si="10"/>
        <v>-0.5</v>
      </c>
    </row>
    <row r="664" spans="1:7">
      <c r="A664" s="40">
        <v>43</v>
      </c>
      <c r="B664" s="40" t="s">
        <v>163</v>
      </c>
      <c r="C664" s="40">
        <v>1</v>
      </c>
      <c r="D664" s="41" t="s">
        <v>164</v>
      </c>
      <c r="E664" s="41">
        <f>VLOOKUP(B664,ponderaciones!B$2:C$112,2,0)</f>
        <v>-0.5</v>
      </c>
      <c r="F664" s="41">
        <f t="shared" si="10"/>
        <v>-0.5</v>
      </c>
    </row>
    <row r="665" spans="1:7">
      <c r="A665" s="40">
        <v>44</v>
      </c>
      <c r="B665" s="40" t="s">
        <v>7</v>
      </c>
      <c r="C665" s="40">
        <v>1</v>
      </c>
      <c r="D665" s="41" t="s">
        <v>8</v>
      </c>
      <c r="E665" s="41">
        <f>VLOOKUP(B665,ponderaciones!B$2:C$112,2,0)</f>
        <v>10</v>
      </c>
      <c r="F665" s="41">
        <f t="shared" si="10"/>
        <v>10</v>
      </c>
      <c r="G665" s="38">
        <v>1</v>
      </c>
    </row>
    <row r="666" spans="1:7">
      <c r="A666" s="40">
        <v>44</v>
      </c>
      <c r="B666" s="40" t="s">
        <v>9</v>
      </c>
      <c r="C666" s="40">
        <v>1</v>
      </c>
      <c r="D666" s="41" t="s">
        <v>10</v>
      </c>
      <c r="E666" s="41">
        <f>VLOOKUP(B666,ponderaciones!B$2:C$112,2,0)</f>
        <v>0</v>
      </c>
      <c r="F666" s="41">
        <f t="shared" si="10"/>
        <v>0</v>
      </c>
    </row>
    <row r="667" spans="1:7">
      <c r="A667" s="40">
        <v>44</v>
      </c>
      <c r="B667" s="40" t="s">
        <v>104</v>
      </c>
      <c r="C667" s="40">
        <v>1</v>
      </c>
      <c r="D667" s="41" t="s">
        <v>105</v>
      </c>
      <c r="E667" s="41">
        <f>VLOOKUP(B667,ponderaciones!B$2:C$112,2,0)</f>
        <v>1</v>
      </c>
      <c r="F667" s="41">
        <f t="shared" si="10"/>
        <v>1</v>
      </c>
    </row>
    <row r="668" spans="1:7">
      <c r="A668" s="40">
        <v>44</v>
      </c>
      <c r="B668" s="40" t="s">
        <v>104</v>
      </c>
      <c r="C668" s="40">
        <v>1</v>
      </c>
      <c r="D668" s="41" t="s">
        <v>204</v>
      </c>
      <c r="E668" s="41">
        <f>VLOOKUP(B668,ponderaciones!B$2:C$112,2,0)</f>
        <v>1</v>
      </c>
      <c r="F668" s="41">
        <f t="shared" si="10"/>
        <v>1</v>
      </c>
    </row>
    <row r="669" spans="1:7">
      <c r="A669" s="40">
        <v>44</v>
      </c>
      <c r="B669" s="40" t="s">
        <v>209</v>
      </c>
      <c r="C669" s="40">
        <v>1</v>
      </c>
      <c r="D669" s="41" t="s">
        <v>271</v>
      </c>
      <c r="E669" s="41">
        <f>VLOOKUP(B669,ponderaciones!B$2:C$112,2,0)</f>
        <v>-10</v>
      </c>
      <c r="F669" s="41">
        <f t="shared" si="10"/>
        <v>-10</v>
      </c>
    </row>
    <row r="670" spans="1:7">
      <c r="A670" s="40">
        <v>44</v>
      </c>
      <c r="B670" s="40" t="s">
        <v>131</v>
      </c>
      <c r="C670" s="40">
        <v>0</v>
      </c>
      <c r="D670" s="41" t="s">
        <v>272</v>
      </c>
      <c r="E670" s="41">
        <f>VLOOKUP(B670,ponderaciones!B$2:C$112,2,0)</f>
        <v>-0.5</v>
      </c>
      <c r="F670" s="41">
        <f t="shared" si="10"/>
        <v>0</v>
      </c>
    </row>
    <row r="671" spans="1:7">
      <c r="A671" s="40">
        <v>44</v>
      </c>
      <c r="B671" s="40" t="s">
        <v>273</v>
      </c>
      <c r="C671" s="40">
        <v>1</v>
      </c>
      <c r="D671" s="41" t="s">
        <v>274</v>
      </c>
      <c r="E671" s="41">
        <f>VLOOKUP(B671,ponderaciones!B$2:C$112,2,0)</f>
        <v>-0.5</v>
      </c>
      <c r="F671" s="41">
        <f t="shared" si="10"/>
        <v>-0.5</v>
      </c>
    </row>
    <row r="672" spans="1:7">
      <c r="A672" s="40">
        <v>44</v>
      </c>
      <c r="B672" s="40" t="s">
        <v>15</v>
      </c>
      <c r="C672" s="40">
        <v>0</v>
      </c>
      <c r="D672" s="41" t="s">
        <v>275</v>
      </c>
      <c r="E672" s="41">
        <f>VLOOKUP(B672,ponderaciones!B$2:C$112,2,0)</f>
        <v>-0.5</v>
      </c>
      <c r="F672" s="41">
        <f t="shared" si="10"/>
        <v>0</v>
      </c>
    </row>
    <row r="673" spans="1:7">
      <c r="A673" s="40">
        <v>44</v>
      </c>
      <c r="B673" s="40" t="s">
        <v>112</v>
      </c>
      <c r="C673" s="40">
        <v>1</v>
      </c>
      <c r="D673" s="41" t="s">
        <v>276</v>
      </c>
      <c r="E673" s="41">
        <f>VLOOKUP(B673,ponderaciones!B$2:C$112,2,0)</f>
        <v>-0.5</v>
      </c>
      <c r="F673" s="41">
        <f t="shared" si="10"/>
        <v>-0.5</v>
      </c>
    </row>
    <row r="674" spans="1:7">
      <c r="A674" s="40">
        <v>44</v>
      </c>
      <c r="B674" s="40" t="s">
        <v>194</v>
      </c>
      <c r="C674" s="40">
        <v>1</v>
      </c>
      <c r="D674" s="41" t="s">
        <v>277</v>
      </c>
      <c r="E674" s="41">
        <f>VLOOKUP(B674,ponderaciones!B$2:C$112,2,0)</f>
        <v>-0.5</v>
      </c>
      <c r="F674" s="41">
        <f t="shared" si="10"/>
        <v>-0.5</v>
      </c>
    </row>
    <row r="675" spans="1:7">
      <c r="A675" s="40">
        <v>44</v>
      </c>
      <c r="B675" s="40" t="s">
        <v>26</v>
      </c>
      <c r="C675" s="40">
        <v>0</v>
      </c>
      <c r="D675" s="41" t="s">
        <v>27</v>
      </c>
      <c r="E675" s="41">
        <f>VLOOKUP(B675,ponderaciones!B$2:C$112,2,0)</f>
        <v>-1</v>
      </c>
      <c r="F675" s="41">
        <f t="shared" si="10"/>
        <v>0</v>
      </c>
    </row>
    <row r="676" spans="1:7">
      <c r="A676" s="40">
        <v>44</v>
      </c>
      <c r="B676" s="40" t="s">
        <v>26</v>
      </c>
      <c r="C676" s="40">
        <v>0</v>
      </c>
      <c r="D676" s="41" t="s">
        <v>146</v>
      </c>
      <c r="E676" s="41">
        <f>VLOOKUP(B676,ponderaciones!B$2:C$112,2,0)</f>
        <v>-1</v>
      </c>
      <c r="F676" s="41">
        <f t="shared" si="10"/>
        <v>0</v>
      </c>
    </row>
    <row r="677" spans="1:7">
      <c r="A677" s="40">
        <v>44</v>
      </c>
      <c r="B677" s="40" t="s">
        <v>26</v>
      </c>
      <c r="C677" s="40">
        <v>1</v>
      </c>
      <c r="D677" s="41" t="s">
        <v>28</v>
      </c>
      <c r="E677" s="41">
        <f>VLOOKUP(B677,ponderaciones!B$2:C$112,2,0)</f>
        <v>-1</v>
      </c>
      <c r="F677" s="41">
        <f t="shared" si="10"/>
        <v>-1</v>
      </c>
    </row>
    <row r="678" spans="1:7">
      <c r="A678" s="40">
        <v>44</v>
      </c>
      <c r="B678" s="40" t="s">
        <v>31</v>
      </c>
      <c r="C678" s="40">
        <v>1</v>
      </c>
      <c r="D678" s="41" t="s">
        <v>160</v>
      </c>
      <c r="E678" s="41">
        <f>VLOOKUP(B678,ponderaciones!B$2:C$112,2,0)</f>
        <v>-0.5</v>
      </c>
      <c r="F678" s="41">
        <f t="shared" si="10"/>
        <v>-0.5</v>
      </c>
    </row>
    <row r="679" spans="1:7">
      <c r="A679" s="40">
        <v>44</v>
      </c>
      <c r="B679" s="40" t="s">
        <v>33</v>
      </c>
      <c r="C679" s="40">
        <v>1</v>
      </c>
      <c r="D679" s="41" t="s">
        <v>116</v>
      </c>
      <c r="E679" s="41">
        <f>VLOOKUP(B679,ponderaciones!B$2:C$112,2,0)</f>
        <v>-0.5</v>
      </c>
      <c r="F679" s="41">
        <f t="shared" si="10"/>
        <v>-0.5</v>
      </c>
    </row>
    <row r="680" spans="1:7">
      <c r="A680" s="40">
        <v>44</v>
      </c>
      <c r="B680" s="40" t="s">
        <v>33</v>
      </c>
      <c r="C680" s="40">
        <v>0</v>
      </c>
      <c r="D680" s="41" t="s">
        <v>169</v>
      </c>
      <c r="E680" s="41">
        <f>VLOOKUP(B680,ponderaciones!B$2:C$112,2,0)</f>
        <v>-0.5</v>
      </c>
      <c r="F680" s="41">
        <f t="shared" si="10"/>
        <v>0</v>
      </c>
    </row>
    <row r="681" spans="1:7">
      <c r="A681" s="40">
        <v>44</v>
      </c>
      <c r="B681" s="40" t="s">
        <v>35</v>
      </c>
      <c r="C681" s="40">
        <v>1</v>
      </c>
      <c r="D681" s="41" t="s">
        <v>278</v>
      </c>
      <c r="E681" s="41">
        <f>VLOOKUP(B681,ponderaciones!B$2:C$112,2,0)</f>
        <v>-0.5</v>
      </c>
      <c r="F681" s="41">
        <f t="shared" si="10"/>
        <v>-0.5</v>
      </c>
    </row>
    <row r="682" spans="1:7">
      <c r="A682" s="40">
        <v>44</v>
      </c>
      <c r="B682" s="40" t="s">
        <v>35</v>
      </c>
      <c r="C682" s="40">
        <v>0</v>
      </c>
      <c r="D682" s="41" t="s">
        <v>73</v>
      </c>
      <c r="E682" s="41">
        <f>VLOOKUP(B682,ponderaciones!B$2:C$112,2,0)</f>
        <v>-0.5</v>
      </c>
      <c r="F682" s="41">
        <f t="shared" si="10"/>
        <v>0</v>
      </c>
    </row>
    <row r="683" spans="1:7">
      <c r="A683" s="40">
        <v>44</v>
      </c>
      <c r="B683" s="40" t="s">
        <v>45</v>
      </c>
      <c r="C683" s="40">
        <v>0.5</v>
      </c>
      <c r="D683" s="41" t="s">
        <v>134</v>
      </c>
      <c r="E683" s="41">
        <f>VLOOKUP(B683,ponderaciones!B$2:C$112,2,0)</f>
        <v>-2</v>
      </c>
      <c r="F683" s="41">
        <f t="shared" si="10"/>
        <v>-1</v>
      </c>
    </row>
    <row r="684" spans="1:7">
      <c r="A684" s="40">
        <v>44</v>
      </c>
      <c r="B684" s="40" t="s">
        <v>22</v>
      </c>
      <c r="C684" s="40">
        <v>1</v>
      </c>
      <c r="D684" s="41" t="s">
        <v>279</v>
      </c>
      <c r="E684" s="41">
        <f>VLOOKUP(B684,ponderaciones!B$2:C$112,2,0)</f>
        <v>-1</v>
      </c>
      <c r="F684" s="41">
        <f t="shared" si="10"/>
        <v>-1</v>
      </c>
    </row>
    <row r="685" spans="1:7">
      <c r="A685" s="40">
        <v>44</v>
      </c>
      <c r="B685" s="40" t="s">
        <v>101</v>
      </c>
      <c r="C685" s="40">
        <v>1</v>
      </c>
      <c r="D685" s="41" t="s">
        <v>102</v>
      </c>
      <c r="E685" s="41">
        <f>VLOOKUP(B685,ponderaciones!B$2:C$112,2,0)</f>
        <v>-20</v>
      </c>
      <c r="F685" s="41">
        <f t="shared" si="10"/>
        <v>-20</v>
      </c>
    </row>
    <row r="686" spans="1:7">
      <c r="A686" s="40">
        <v>44</v>
      </c>
      <c r="B686" s="56" t="s">
        <v>74</v>
      </c>
      <c r="C686" s="40">
        <v>1</v>
      </c>
      <c r="D686" s="41" t="s">
        <v>280</v>
      </c>
      <c r="E686" s="41">
        <f>VLOOKUP(B686,ponderaciones!B$2:C$112,2,0)</f>
        <v>-1</v>
      </c>
      <c r="F686" s="41">
        <f t="shared" si="10"/>
        <v>-1</v>
      </c>
    </row>
    <row r="687" spans="1:7">
      <c r="A687" s="40">
        <v>45</v>
      </c>
      <c r="B687" s="40" t="s">
        <v>7</v>
      </c>
      <c r="C687" s="40">
        <v>1</v>
      </c>
      <c r="D687" s="41" t="s">
        <v>8</v>
      </c>
      <c r="E687" s="41">
        <f>VLOOKUP(B687,ponderaciones!B$2:C$112,2,0)</f>
        <v>10</v>
      </c>
      <c r="F687" s="41">
        <f t="shared" si="10"/>
        <v>10</v>
      </c>
      <c r="G687" s="38">
        <v>1</v>
      </c>
    </row>
    <row r="688" spans="1:7">
      <c r="A688" s="40">
        <v>45</v>
      </c>
      <c r="B688" s="40" t="s">
        <v>131</v>
      </c>
      <c r="C688" s="40">
        <v>1</v>
      </c>
      <c r="D688" s="41" t="s">
        <v>281</v>
      </c>
      <c r="E688" s="41">
        <f>VLOOKUP(B688,ponderaciones!B$2:C$112,2,0)</f>
        <v>-0.5</v>
      </c>
      <c r="F688" s="41">
        <f t="shared" si="10"/>
        <v>-0.5</v>
      </c>
    </row>
    <row r="689" spans="1:7">
      <c r="A689" s="40">
        <v>45</v>
      </c>
      <c r="B689" s="40" t="s">
        <v>15</v>
      </c>
      <c r="C689" s="40">
        <v>0</v>
      </c>
      <c r="D689" s="41" t="s">
        <v>86</v>
      </c>
      <c r="E689" s="41">
        <f>VLOOKUP(B689,ponderaciones!B$2:C$112,2,0)</f>
        <v>-0.5</v>
      </c>
      <c r="F689" s="41">
        <f t="shared" si="10"/>
        <v>0</v>
      </c>
    </row>
    <row r="690" spans="1:7">
      <c r="A690" s="40">
        <v>45</v>
      </c>
      <c r="B690" s="40" t="s">
        <v>24</v>
      </c>
      <c r="C690" s="40">
        <v>0.5</v>
      </c>
      <c r="D690" s="41" t="s">
        <v>25</v>
      </c>
      <c r="E690" s="41">
        <f>VLOOKUP(B690,ponderaciones!B$2:C$112,2,0)</f>
        <v>-1</v>
      </c>
      <c r="F690" s="41">
        <f t="shared" si="10"/>
        <v>-0.5</v>
      </c>
    </row>
    <row r="691" spans="1:7">
      <c r="A691" s="40">
        <v>45</v>
      </c>
      <c r="B691" s="40" t="s">
        <v>24</v>
      </c>
      <c r="C691" s="40">
        <v>1</v>
      </c>
      <c r="D691" s="41" t="s">
        <v>282</v>
      </c>
      <c r="E691" s="41">
        <f>VLOOKUP(B691,ponderaciones!B$2:C$112,2,0)</f>
        <v>-1</v>
      </c>
      <c r="F691" s="41">
        <f t="shared" si="10"/>
        <v>-1</v>
      </c>
    </row>
    <row r="692" spans="1:7">
      <c r="A692" s="40">
        <v>45</v>
      </c>
      <c r="B692" s="40" t="s">
        <v>26</v>
      </c>
      <c r="C692" s="40">
        <v>1</v>
      </c>
      <c r="D692" s="41" t="s">
        <v>27</v>
      </c>
      <c r="E692" s="41">
        <f>VLOOKUP(B692,ponderaciones!B$2:C$112,2,0)</f>
        <v>-1</v>
      </c>
      <c r="F692" s="41">
        <f t="shared" si="10"/>
        <v>-1</v>
      </c>
    </row>
    <row r="693" spans="1:7">
      <c r="A693" s="40">
        <v>45</v>
      </c>
      <c r="B693" s="40" t="s">
        <v>26</v>
      </c>
      <c r="C693" s="40">
        <v>0</v>
      </c>
      <c r="D693" s="41" t="s">
        <v>27</v>
      </c>
      <c r="E693" s="41">
        <f>VLOOKUP(B693,ponderaciones!B$2:C$112,2,0)</f>
        <v>-1</v>
      </c>
      <c r="F693" s="41">
        <f t="shared" si="10"/>
        <v>0</v>
      </c>
    </row>
    <row r="694" spans="1:7">
      <c r="A694" s="40">
        <v>45</v>
      </c>
      <c r="B694" s="40" t="s">
        <v>26</v>
      </c>
      <c r="C694" s="40">
        <v>0</v>
      </c>
      <c r="D694" s="41" t="s">
        <v>146</v>
      </c>
      <c r="E694" s="41">
        <f>VLOOKUP(B694,ponderaciones!B$2:C$112,2,0)</f>
        <v>-1</v>
      </c>
      <c r="F694" s="41">
        <f t="shared" si="10"/>
        <v>0</v>
      </c>
    </row>
    <row r="695" spans="1:7">
      <c r="A695" s="40">
        <v>45</v>
      </c>
      <c r="B695" s="40" t="s">
        <v>26</v>
      </c>
      <c r="C695" s="40">
        <v>0</v>
      </c>
      <c r="D695" s="41" t="s">
        <v>146</v>
      </c>
      <c r="E695" s="41">
        <f>VLOOKUP(B695,ponderaciones!B$2:C$112,2,0)</f>
        <v>-1</v>
      </c>
      <c r="F695" s="41">
        <f t="shared" si="10"/>
        <v>0</v>
      </c>
    </row>
    <row r="696" spans="1:7">
      <c r="A696" s="40">
        <v>45</v>
      </c>
      <c r="B696" s="40" t="s">
        <v>26</v>
      </c>
      <c r="C696" s="40">
        <v>0</v>
      </c>
      <c r="D696" s="41" t="s">
        <v>28</v>
      </c>
      <c r="E696" s="41">
        <f>VLOOKUP(B696,ponderaciones!B$2:C$112,2,0)</f>
        <v>-1</v>
      </c>
      <c r="F696" s="41">
        <f t="shared" si="10"/>
        <v>0</v>
      </c>
    </row>
    <row r="697" spans="1:7">
      <c r="A697" s="40">
        <v>45</v>
      </c>
      <c r="B697" s="40" t="s">
        <v>33</v>
      </c>
      <c r="C697" s="40">
        <v>1</v>
      </c>
      <c r="D697" s="41" t="s">
        <v>116</v>
      </c>
      <c r="E697" s="41">
        <f>VLOOKUP(B697,ponderaciones!B$2:C$112,2,0)</f>
        <v>-0.5</v>
      </c>
      <c r="F697" s="41">
        <f t="shared" si="10"/>
        <v>-0.5</v>
      </c>
    </row>
    <row r="698" spans="1:7">
      <c r="A698" s="40">
        <v>45</v>
      </c>
      <c r="B698" s="40" t="s">
        <v>33</v>
      </c>
      <c r="C698" s="40">
        <v>0</v>
      </c>
      <c r="D698" s="41" t="s">
        <v>169</v>
      </c>
      <c r="E698" s="41">
        <f>VLOOKUP(B698,ponderaciones!B$2:C$112,2,0)</f>
        <v>-0.5</v>
      </c>
      <c r="F698" s="41">
        <f t="shared" si="10"/>
        <v>0</v>
      </c>
    </row>
    <row r="699" spans="1:7">
      <c r="A699" s="40">
        <v>45</v>
      </c>
      <c r="B699" s="40" t="s">
        <v>33</v>
      </c>
      <c r="C699" s="40">
        <v>0</v>
      </c>
      <c r="D699" s="41" t="s">
        <v>169</v>
      </c>
      <c r="E699" s="41">
        <f>VLOOKUP(B699,ponderaciones!B$2:C$112,2,0)</f>
        <v>-0.5</v>
      </c>
      <c r="F699" s="41">
        <f t="shared" si="10"/>
        <v>0</v>
      </c>
    </row>
    <row r="700" spans="1:7">
      <c r="A700" s="40">
        <v>45</v>
      </c>
      <c r="B700" s="40" t="s">
        <v>35</v>
      </c>
      <c r="C700" s="40">
        <v>1</v>
      </c>
      <c r="D700" s="41" t="s">
        <v>73</v>
      </c>
      <c r="E700" s="41">
        <f>VLOOKUP(B700,ponderaciones!B$2:C$112,2,0)</f>
        <v>-0.5</v>
      </c>
      <c r="F700" s="41">
        <f t="shared" si="10"/>
        <v>-0.5</v>
      </c>
    </row>
    <row r="701" spans="1:7">
      <c r="A701" s="40">
        <v>45</v>
      </c>
      <c r="B701" s="40" t="s">
        <v>45</v>
      </c>
      <c r="C701" s="40">
        <v>0.25</v>
      </c>
      <c r="D701" s="41" t="s">
        <v>46</v>
      </c>
      <c r="E701" s="41">
        <f>VLOOKUP(B701,ponderaciones!B$2:C$112,2,0)</f>
        <v>-2</v>
      </c>
      <c r="F701" s="41">
        <f t="shared" si="10"/>
        <v>-0.5</v>
      </c>
    </row>
    <row r="702" spans="1:7">
      <c r="A702" s="40">
        <v>45</v>
      </c>
      <c r="B702" s="40" t="s">
        <v>48</v>
      </c>
      <c r="C702" s="40">
        <v>0.5</v>
      </c>
      <c r="D702" s="50" t="s">
        <v>49</v>
      </c>
      <c r="E702" s="41">
        <f>VLOOKUP(B702,ponderaciones!B$2:C$112,2,0)</f>
        <v>-1</v>
      </c>
      <c r="F702" s="41">
        <f t="shared" si="10"/>
        <v>-0.5</v>
      </c>
    </row>
    <row r="703" spans="1:7">
      <c r="A703" s="40">
        <v>46</v>
      </c>
      <c r="B703" s="40" t="s">
        <v>7</v>
      </c>
      <c r="C703" s="40">
        <v>1</v>
      </c>
      <c r="D703" s="41" t="s">
        <v>8</v>
      </c>
      <c r="E703" s="41">
        <f>VLOOKUP(B703,ponderaciones!B$2:C$112,2,0)</f>
        <v>10</v>
      </c>
      <c r="F703" s="41">
        <f t="shared" si="10"/>
        <v>10</v>
      </c>
      <c r="G703" s="38">
        <v>1</v>
      </c>
    </row>
    <row r="704" spans="1:7">
      <c r="A704" s="40">
        <v>46</v>
      </c>
      <c r="B704" s="40" t="s">
        <v>9</v>
      </c>
      <c r="C704" s="40">
        <v>1</v>
      </c>
      <c r="D704" s="41" t="s">
        <v>283</v>
      </c>
      <c r="E704" s="41">
        <f>VLOOKUP(B704,ponderaciones!B$2:C$112,2,0)</f>
        <v>0</v>
      </c>
      <c r="F704" s="41">
        <f t="shared" si="10"/>
        <v>0</v>
      </c>
    </row>
    <row r="705" spans="1:6">
      <c r="A705" s="40">
        <v>46</v>
      </c>
      <c r="B705" s="40" t="s">
        <v>9</v>
      </c>
      <c r="C705" s="40">
        <v>1</v>
      </c>
      <c r="D705" s="41" t="s">
        <v>173</v>
      </c>
      <c r="E705" s="41">
        <f>VLOOKUP(B705,ponderaciones!B$2:C$112,2,0)</f>
        <v>0</v>
      </c>
      <c r="F705" s="41">
        <f t="shared" si="10"/>
        <v>0</v>
      </c>
    </row>
    <row r="706" spans="1:6">
      <c r="A706" s="40">
        <v>46</v>
      </c>
      <c r="B706" s="40" t="s">
        <v>15</v>
      </c>
      <c r="C706" s="40">
        <v>0</v>
      </c>
      <c r="D706" s="41" t="s">
        <v>86</v>
      </c>
      <c r="E706" s="41">
        <f>VLOOKUP(B706,ponderaciones!B$2:C$112,2,0)</f>
        <v>-0.5</v>
      </c>
      <c r="F706" s="41">
        <f t="shared" ref="F706:F769" si="11">IF(C706&lt;&gt;"*",E706*C706,0)</f>
        <v>0</v>
      </c>
    </row>
    <row r="707" spans="1:6">
      <c r="A707" s="40">
        <v>46</v>
      </c>
      <c r="B707" s="40" t="s">
        <v>65</v>
      </c>
      <c r="C707" s="40">
        <v>1</v>
      </c>
      <c r="D707" s="41" t="s">
        <v>66</v>
      </c>
      <c r="E707" s="41">
        <f>VLOOKUP(B707,ponderaciones!B$2:C$112,2,0)</f>
        <v>-0.5</v>
      </c>
      <c r="F707" s="41">
        <f t="shared" si="11"/>
        <v>-0.5</v>
      </c>
    </row>
    <row r="708" spans="1:6">
      <c r="A708" s="40">
        <v>46</v>
      </c>
      <c r="B708" s="40" t="s">
        <v>24</v>
      </c>
      <c r="C708" s="40">
        <v>0.5</v>
      </c>
      <c r="D708" s="41" t="s">
        <v>25</v>
      </c>
      <c r="E708" s="41">
        <f>VLOOKUP(B708,ponderaciones!B$2:C$112,2,0)</f>
        <v>-1</v>
      </c>
      <c r="F708" s="41">
        <f t="shared" si="11"/>
        <v>-0.5</v>
      </c>
    </row>
    <row r="709" spans="1:6">
      <c r="A709" s="40">
        <v>46</v>
      </c>
      <c r="B709" s="40" t="s">
        <v>26</v>
      </c>
      <c r="C709" s="40">
        <v>0</v>
      </c>
      <c r="D709" s="41" t="s">
        <v>27</v>
      </c>
      <c r="E709" s="41">
        <f>VLOOKUP(B709,ponderaciones!B$2:C$112,2,0)</f>
        <v>-1</v>
      </c>
      <c r="F709" s="41">
        <f t="shared" si="11"/>
        <v>0</v>
      </c>
    </row>
    <row r="710" spans="1:6">
      <c r="A710" s="40">
        <v>46</v>
      </c>
      <c r="B710" s="40" t="s">
        <v>26</v>
      </c>
      <c r="C710" s="40">
        <v>0</v>
      </c>
      <c r="D710" s="41" t="s">
        <v>146</v>
      </c>
      <c r="E710" s="41">
        <f>VLOOKUP(B710,ponderaciones!B$2:C$112,2,0)</f>
        <v>-1</v>
      </c>
      <c r="F710" s="41">
        <f t="shared" si="11"/>
        <v>0</v>
      </c>
    </row>
    <row r="711" spans="1:6">
      <c r="A711" s="40">
        <v>46</v>
      </c>
      <c r="B711" s="40" t="s">
        <v>26</v>
      </c>
      <c r="C711" s="40">
        <v>0</v>
      </c>
      <c r="D711" s="41" t="s">
        <v>28</v>
      </c>
      <c r="E711" s="41">
        <f>VLOOKUP(B711,ponderaciones!B$2:C$112,2,0)</f>
        <v>-1</v>
      </c>
      <c r="F711" s="41">
        <f t="shared" si="11"/>
        <v>0</v>
      </c>
    </row>
    <row r="712" spans="1:6">
      <c r="A712" s="40">
        <v>46</v>
      </c>
      <c r="B712" s="40" t="s">
        <v>26</v>
      </c>
      <c r="C712" s="40">
        <v>0</v>
      </c>
      <c r="D712" s="41" t="s">
        <v>29</v>
      </c>
      <c r="E712" s="41">
        <f>VLOOKUP(B712,ponderaciones!B$2:C$112,2,0)</f>
        <v>-1</v>
      </c>
      <c r="F712" s="41">
        <f t="shared" si="11"/>
        <v>0</v>
      </c>
    </row>
    <row r="713" spans="1:6">
      <c r="A713" s="40">
        <v>46</v>
      </c>
      <c r="B713" s="40" t="s">
        <v>26</v>
      </c>
      <c r="C713" s="40">
        <v>0</v>
      </c>
      <c r="D713" s="41" t="s">
        <v>30</v>
      </c>
      <c r="E713" s="41">
        <f>VLOOKUP(B713,ponderaciones!B$2:C$112,2,0)</f>
        <v>-1</v>
      </c>
      <c r="F713" s="41">
        <f t="shared" si="11"/>
        <v>0</v>
      </c>
    </row>
    <row r="714" spans="1:6">
      <c r="A714" s="40">
        <v>46</v>
      </c>
      <c r="B714" s="40" t="s">
        <v>31</v>
      </c>
      <c r="C714" s="40">
        <v>1</v>
      </c>
      <c r="D714" s="41" t="s">
        <v>95</v>
      </c>
      <c r="E714" s="41">
        <f>VLOOKUP(B714,ponderaciones!B$2:C$112,2,0)</f>
        <v>-0.5</v>
      </c>
      <c r="F714" s="41">
        <f t="shared" si="11"/>
        <v>-0.5</v>
      </c>
    </row>
    <row r="715" spans="1:6">
      <c r="A715" s="40">
        <v>46</v>
      </c>
      <c r="B715" s="40" t="s">
        <v>33</v>
      </c>
      <c r="C715" s="40">
        <v>1</v>
      </c>
      <c r="D715" s="41" t="s">
        <v>116</v>
      </c>
      <c r="E715" s="41">
        <f>VLOOKUP(B715,ponderaciones!B$2:C$112,2,0)</f>
        <v>-0.5</v>
      </c>
      <c r="F715" s="41">
        <f t="shared" si="11"/>
        <v>-0.5</v>
      </c>
    </row>
    <row r="716" spans="1:6">
      <c r="A716" s="40">
        <v>46</v>
      </c>
      <c r="B716" s="40" t="s">
        <v>33</v>
      </c>
      <c r="C716" s="40">
        <v>0</v>
      </c>
      <c r="D716" s="41" t="s">
        <v>169</v>
      </c>
      <c r="E716" s="41">
        <f>VLOOKUP(B716,ponderaciones!B$2:C$112,2,0)</f>
        <v>-0.5</v>
      </c>
      <c r="F716" s="41">
        <f t="shared" si="11"/>
        <v>0</v>
      </c>
    </row>
    <row r="717" spans="1:6">
      <c r="A717" s="40">
        <v>46</v>
      </c>
      <c r="B717" s="40" t="s">
        <v>35</v>
      </c>
      <c r="C717" s="40">
        <v>1</v>
      </c>
      <c r="D717" s="41" t="s">
        <v>73</v>
      </c>
      <c r="E717" s="41">
        <f>VLOOKUP(B717,ponderaciones!B$2:C$112,2,0)</f>
        <v>-0.5</v>
      </c>
      <c r="F717" s="41">
        <f t="shared" si="11"/>
        <v>-0.5</v>
      </c>
    </row>
    <row r="718" spans="1:6">
      <c r="A718" s="40">
        <v>46</v>
      </c>
      <c r="B718" s="40" t="s">
        <v>45</v>
      </c>
      <c r="C718" s="40">
        <v>0.25</v>
      </c>
      <c r="D718" s="41" t="s">
        <v>46</v>
      </c>
      <c r="E718" s="41">
        <f>VLOOKUP(B718,ponderaciones!B$2:C$112,2,0)</f>
        <v>-2</v>
      </c>
      <c r="F718" s="41">
        <f t="shared" si="11"/>
        <v>-0.5</v>
      </c>
    </row>
    <row r="719" spans="1:6">
      <c r="A719" s="40">
        <v>46</v>
      </c>
      <c r="B719" s="40" t="s">
        <v>48</v>
      </c>
      <c r="C719" s="40">
        <v>0.5</v>
      </c>
      <c r="D719" s="50" t="s">
        <v>49</v>
      </c>
      <c r="E719" s="41">
        <f>VLOOKUP(B719,ponderaciones!B$2:C$112,2,0)</f>
        <v>-1</v>
      </c>
      <c r="F719" s="41">
        <f t="shared" si="11"/>
        <v>-0.5</v>
      </c>
    </row>
    <row r="720" spans="1:6">
      <c r="A720" s="40">
        <v>46</v>
      </c>
      <c r="B720" s="40" t="s">
        <v>101</v>
      </c>
      <c r="C720" s="40">
        <v>1</v>
      </c>
      <c r="D720" s="41" t="s">
        <v>102</v>
      </c>
      <c r="E720" s="41">
        <f>VLOOKUP(B720,ponderaciones!B$2:C$112,2,0)</f>
        <v>-20</v>
      </c>
      <c r="F720" s="41">
        <f t="shared" si="11"/>
        <v>-20</v>
      </c>
    </row>
    <row r="721" spans="1:7">
      <c r="A721" s="40">
        <v>47</v>
      </c>
      <c r="B721" s="40" t="s">
        <v>7</v>
      </c>
      <c r="C721" s="40">
        <v>1</v>
      </c>
      <c r="D721" s="41" t="s">
        <v>8</v>
      </c>
      <c r="E721" s="41">
        <f>VLOOKUP(B721,ponderaciones!B$2:C$112,2,0)</f>
        <v>10</v>
      </c>
      <c r="F721" s="41">
        <f t="shared" si="11"/>
        <v>10</v>
      </c>
      <c r="G721" s="38">
        <v>1</v>
      </c>
    </row>
    <row r="722" spans="1:7">
      <c r="A722" s="40">
        <v>47</v>
      </c>
      <c r="B722" s="40" t="s">
        <v>9</v>
      </c>
      <c r="C722" s="40">
        <v>1</v>
      </c>
      <c r="D722" s="41" t="s">
        <v>284</v>
      </c>
      <c r="E722" s="41">
        <f>VLOOKUP(B722,ponderaciones!B$2:C$112,2,0)</f>
        <v>0</v>
      </c>
      <c r="F722" s="41">
        <f t="shared" si="11"/>
        <v>0</v>
      </c>
    </row>
    <row r="723" spans="1:7">
      <c r="A723" s="40">
        <v>47</v>
      </c>
      <c r="B723" s="40" t="s">
        <v>9</v>
      </c>
      <c r="C723" s="40">
        <v>1</v>
      </c>
      <c r="D723" s="41" t="s">
        <v>285</v>
      </c>
      <c r="E723" s="41">
        <f>VLOOKUP(B723,ponderaciones!B$2:C$112,2,0)</f>
        <v>0</v>
      </c>
      <c r="F723" s="41">
        <f t="shared" si="11"/>
        <v>0</v>
      </c>
    </row>
    <row r="724" spans="1:7">
      <c r="A724" s="40">
        <v>47</v>
      </c>
      <c r="B724" s="40" t="s">
        <v>131</v>
      </c>
      <c r="C724" s="40">
        <v>1</v>
      </c>
      <c r="D724" s="41" t="s">
        <v>286</v>
      </c>
      <c r="E724" s="41">
        <f>VLOOKUP(B724,ponderaciones!B$2:C$112,2,0)</f>
        <v>-0.5</v>
      </c>
      <c r="F724" s="41">
        <f t="shared" si="11"/>
        <v>-0.5</v>
      </c>
    </row>
    <row r="725" spans="1:7">
      <c r="A725" s="40">
        <v>47</v>
      </c>
      <c r="B725" s="40" t="s">
        <v>15</v>
      </c>
      <c r="C725" s="40">
        <v>0</v>
      </c>
      <c r="D725" s="41" t="s">
        <v>86</v>
      </c>
      <c r="E725" s="41">
        <f>VLOOKUP(B725,ponderaciones!B$2:C$112,2,0)</f>
        <v>-0.5</v>
      </c>
      <c r="F725" s="41">
        <f t="shared" si="11"/>
        <v>0</v>
      </c>
    </row>
    <row r="726" spans="1:7">
      <c r="A726" s="40">
        <v>47</v>
      </c>
      <c r="B726" s="40" t="s">
        <v>123</v>
      </c>
      <c r="C726" s="40">
        <v>0.5</v>
      </c>
      <c r="D726" s="41" t="s">
        <v>228</v>
      </c>
      <c r="E726" s="41">
        <f>VLOOKUP(B726,ponderaciones!B$2:C$112,2,0)</f>
        <v>-2</v>
      </c>
      <c r="F726" s="41">
        <f t="shared" si="11"/>
        <v>-1</v>
      </c>
    </row>
    <row r="727" spans="1:7">
      <c r="A727" s="40">
        <v>47</v>
      </c>
      <c r="B727" s="40" t="s">
        <v>24</v>
      </c>
      <c r="C727" s="40">
        <v>1</v>
      </c>
      <c r="D727" s="41" t="s">
        <v>25</v>
      </c>
      <c r="E727" s="41">
        <f>VLOOKUP(B727,ponderaciones!B$2:C$112,2,0)</f>
        <v>-1</v>
      </c>
      <c r="F727" s="41">
        <f t="shared" si="11"/>
        <v>-1</v>
      </c>
    </row>
    <row r="728" spans="1:7">
      <c r="A728" s="40">
        <v>47</v>
      </c>
      <c r="B728" s="40" t="s">
        <v>24</v>
      </c>
      <c r="C728" s="40">
        <v>0</v>
      </c>
      <c r="D728" s="41" t="s">
        <v>287</v>
      </c>
      <c r="E728" s="41">
        <f>VLOOKUP(B728,ponderaciones!B$2:C$112,2,0)</f>
        <v>-1</v>
      </c>
      <c r="F728" s="41">
        <f t="shared" si="11"/>
        <v>0</v>
      </c>
    </row>
    <row r="729" spans="1:7">
      <c r="A729" s="40">
        <v>47</v>
      </c>
      <c r="B729" s="40" t="s">
        <v>33</v>
      </c>
      <c r="C729" s="40">
        <v>1</v>
      </c>
      <c r="D729" s="41" t="s">
        <v>116</v>
      </c>
      <c r="E729" s="41">
        <f>VLOOKUP(B729,ponderaciones!B$2:C$112,2,0)</f>
        <v>-0.5</v>
      </c>
      <c r="F729" s="41">
        <f t="shared" si="11"/>
        <v>-0.5</v>
      </c>
    </row>
    <row r="730" spans="1:7">
      <c r="A730" s="40">
        <v>47</v>
      </c>
      <c r="B730" s="40" t="s">
        <v>40</v>
      </c>
      <c r="C730" s="40">
        <v>1</v>
      </c>
      <c r="D730" s="41" t="s">
        <v>170</v>
      </c>
      <c r="E730" s="41">
        <f>VLOOKUP(B730,ponderaciones!B$2:C$112,2,0)</f>
        <v>-1</v>
      </c>
      <c r="F730" s="41">
        <f t="shared" si="11"/>
        <v>-1</v>
      </c>
    </row>
    <row r="731" spans="1:7">
      <c r="A731" s="40">
        <v>47</v>
      </c>
      <c r="B731" s="40" t="s">
        <v>45</v>
      </c>
      <c r="C731" s="40">
        <v>0.25</v>
      </c>
      <c r="D731" s="41" t="s">
        <v>46</v>
      </c>
      <c r="E731" s="41">
        <f>VLOOKUP(B731,ponderaciones!B$2:C$112,2,0)</f>
        <v>-2</v>
      </c>
      <c r="F731" s="41">
        <f t="shared" si="11"/>
        <v>-0.5</v>
      </c>
    </row>
    <row r="732" spans="1:7">
      <c r="A732" s="40">
        <v>48</v>
      </c>
      <c r="B732" s="40" t="s">
        <v>7</v>
      </c>
      <c r="C732" s="40">
        <v>1</v>
      </c>
      <c r="D732" s="41" t="s">
        <v>8</v>
      </c>
      <c r="E732" s="41">
        <f>VLOOKUP(B732,ponderaciones!B$2:C$112,2,0)</f>
        <v>10</v>
      </c>
      <c r="F732" s="41">
        <f t="shared" si="11"/>
        <v>10</v>
      </c>
      <c r="G732" s="38">
        <v>1</v>
      </c>
    </row>
    <row r="733" spans="1:7">
      <c r="A733" s="40">
        <v>48</v>
      </c>
      <c r="B733" s="40" t="s">
        <v>9</v>
      </c>
      <c r="C733" s="40">
        <v>1</v>
      </c>
      <c r="D733" s="41" t="s">
        <v>218</v>
      </c>
      <c r="E733" s="41">
        <f>VLOOKUP(B733,ponderaciones!B$2:C$112,2,0)</f>
        <v>0</v>
      </c>
      <c r="F733" s="41">
        <f t="shared" si="11"/>
        <v>0</v>
      </c>
    </row>
    <row r="734" spans="1:7">
      <c r="A734" s="40">
        <v>48</v>
      </c>
      <c r="B734" s="40" t="s">
        <v>9</v>
      </c>
      <c r="C734" s="40">
        <v>1</v>
      </c>
      <c r="D734" s="41" t="s">
        <v>207</v>
      </c>
      <c r="E734" s="41">
        <f>VLOOKUP(B734,ponderaciones!B$2:C$112,2,0)</f>
        <v>0</v>
      </c>
      <c r="F734" s="41">
        <f t="shared" si="11"/>
        <v>0</v>
      </c>
    </row>
    <row r="735" spans="1:7">
      <c r="A735" s="40">
        <v>48</v>
      </c>
      <c r="B735" s="40" t="s">
        <v>83</v>
      </c>
      <c r="C735" s="40">
        <v>1</v>
      </c>
      <c r="D735" s="41" t="s">
        <v>179</v>
      </c>
      <c r="E735" s="41">
        <f>VLOOKUP(B735,ponderaciones!B$2:C$112,2,0)</f>
        <v>0.75</v>
      </c>
      <c r="F735" s="41">
        <f t="shared" si="11"/>
        <v>0.75</v>
      </c>
    </row>
    <row r="736" spans="1:7">
      <c r="A736" s="40">
        <v>48</v>
      </c>
      <c r="B736" s="40" t="s">
        <v>83</v>
      </c>
      <c r="C736" s="40">
        <v>1</v>
      </c>
      <c r="D736" s="41" t="s">
        <v>266</v>
      </c>
      <c r="E736" s="41">
        <f>VLOOKUP(B736,ponderaciones!B$2:C$112,2,0)</f>
        <v>0.75</v>
      </c>
      <c r="F736" s="41">
        <f t="shared" si="11"/>
        <v>0.75</v>
      </c>
    </row>
    <row r="737" spans="1:7">
      <c r="A737" s="40">
        <v>48</v>
      </c>
      <c r="B737" s="40" t="s">
        <v>104</v>
      </c>
      <c r="C737" s="40">
        <v>1</v>
      </c>
      <c r="D737" s="41" t="s">
        <v>232</v>
      </c>
      <c r="E737" s="41">
        <f>VLOOKUP(B737,ponderaciones!B$2:C$112,2,0)</f>
        <v>1</v>
      </c>
      <c r="F737" s="41">
        <f t="shared" si="11"/>
        <v>1</v>
      </c>
    </row>
    <row r="738" spans="1:7">
      <c r="A738" s="40">
        <v>48</v>
      </c>
      <c r="B738" s="40" t="s">
        <v>104</v>
      </c>
      <c r="C738" s="40">
        <v>1</v>
      </c>
      <c r="D738" s="41" t="s">
        <v>204</v>
      </c>
      <c r="E738" s="41">
        <f>VLOOKUP(B738,ponderaciones!B$2:C$112,2,0)</f>
        <v>1</v>
      </c>
      <c r="F738" s="41">
        <f t="shared" si="11"/>
        <v>1</v>
      </c>
    </row>
    <row r="739" spans="1:7">
      <c r="A739" s="40">
        <v>48</v>
      </c>
      <c r="B739" s="40" t="s">
        <v>15</v>
      </c>
      <c r="C739" s="40">
        <v>0</v>
      </c>
      <c r="D739" s="41" t="s">
        <v>288</v>
      </c>
      <c r="E739" s="41">
        <f>VLOOKUP(B739,ponderaciones!B$2:C$112,2,0)</f>
        <v>-0.5</v>
      </c>
      <c r="F739" s="41">
        <f t="shared" si="11"/>
        <v>0</v>
      </c>
    </row>
    <row r="740" spans="1:7">
      <c r="A740" s="40">
        <v>48</v>
      </c>
      <c r="B740" s="40" t="s">
        <v>24</v>
      </c>
      <c r="C740" s="40">
        <v>0.5</v>
      </c>
      <c r="D740" s="41" t="s">
        <v>25</v>
      </c>
      <c r="E740" s="41">
        <f>VLOOKUP(B740,ponderaciones!B$2:C$112,2,0)</f>
        <v>-1</v>
      </c>
      <c r="F740" s="41">
        <f t="shared" si="11"/>
        <v>-0.5</v>
      </c>
    </row>
    <row r="741" spans="1:7">
      <c r="A741" s="40">
        <v>48</v>
      </c>
      <c r="B741" s="40" t="s">
        <v>26</v>
      </c>
      <c r="C741" s="40">
        <v>1</v>
      </c>
      <c r="D741" s="41" t="s">
        <v>27</v>
      </c>
      <c r="E741" s="41">
        <f>VLOOKUP(B741,ponderaciones!B$2:C$112,2,0)</f>
        <v>-1</v>
      </c>
      <c r="F741" s="41">
        <f t="shared" si="11"/>
        <v>-1</v>
      </c>
    </row>
    <row r="742" spans="1:7">
      <c r="A742" s="40">
        <v>48</v>
      </c>
      <c r="B742" s="40" t="s">
        <v>26</v>
      </c>
      <c r="C742" s="40">
        <v>0</v>
      </c>
      <c r="D742" s="41" t="s">
        <v>146</v>
      </c>
      <c r="E742" s="41">
        <f>VLOOKUP(B742,ponderaciones!B$2:C$112,2,0)</f>
        <v>-1</v>
      </c>
      <c r="F742" s="41">
        <f t="shared" si="11"/>
        <v>0</v>
      </c>
    </row>
    <row r="743" spans="1:7">
      <c r="A743" s="40">
        <v>48</v>
      </c>
      <c r="B743" s="40" t="s">
        <v>26</v>
      </c>
      <c r="C743" s="40">
        <v>0</v>
      </c>
      <c r="D743" s="41" t="s">
        <v>28</v>
      </c>
      <c r="E743" s="41">
        <f>VLOOKUP(B743,ponderaciones!B$2:C$112,2,0)</f>
        <v>-1</v>
      </c>
      <c r="F743" s="41">
        <f t="shared" si="11"/>
        <v>0</v>
      </c>
    </row>
    <row r="744" spans="1:7">
      <c r="A744" s="40">
        <v>48</v>
      </c>
      <c r="B744" s="40" t="s">
        <v>26</v>
      </c>
      <c r="C744" s="40">
        <v>1</v>
      </c>
      <c r="D744" s="41" t="s">
        <v>30</v>
      </c>
      <c r="E744" s="41">
        <f>VLOOKUP(B744,ponderaciones!B$2:C$112,2,0)</f>
        <v>-1</v>
      </c>
      <c r="F744" s="41">
        <f t="shared" si="11"/>
        <v>-1</v>
      </c>
    </row>
    <row r="745" spans="1:7">
      <c r="A745" s="40">
        <v>48</v>
      </c>
      <c r="B745" s="40" t="s">
        <v>33</v>
      </c>
      <c r="C745" s="40">
        <v>1</v>
      </c>
      <c r="D745" s="41" t="s">
        <v>116</v>
      </c>
      <c r="E745" s="41">
        <f>VLOOKUP(B745,ponderaciones!B$2:C$112,2,0)</f>
        <v>-0.5</v>
      </c>
      <c r="F745" s="41">
        <f t="shared" si="11"/>
        <v>-0.5</v>
      </c>
    </row>
    <row r="746" spans="1:7">
      <c r="A746" s="40">
        <v>48</v>
      </c>
      <c r="B746" s="40" t="s">
        <v>33</v>
      </c>
      <c r="C746" s="40">
        <v>0</v>
      </c>
      <c r="D746" s="41" t="s">
        <v>169</v>
      </c>
      <c r="E746" s="41">
        <f>VLOOKUP(B746,ponderaciones!B$2:C$112,2,0)</f>
        <v>-0.5</v>
      </c>
      <c r="F746" s="41">
        <f t="shared" si="11"/>
        <v>0</v>
      </c>
    </row>
    <row r="747" spans="1:7">
      <c r="A747" s="40">
        <v>48</v>
      </c>
      <c r="B747" s="40" t="s">
        <v>35</v>
      </c>
      <c r="C747" s="40">
        <v>1</v>
      </c>
      <c r="D747" s="41" t="s">
        <v>73</v>
      </c>
      <c r="E747" s="41">
        <f>VLOOKUP(B747,ponderaciones!B$2:C$112,2,0)</f>
        <v>-0.5</v>
      </c>
      <c r="F747" s="41">
        <f t="shared" si="11"/>
        <v>-0.5</v>
      </c>
    </row>
    <row r="748" spans="1:7">
      <c r="A748" s="40">
        <v>48</v>
      </c>
      <c r="B748" s="40" t="s">
        <v>48</v>
      </c>
      <c r="C748" s="40">
        <v>0.5</v>
      </c>
      <c r="D748" s="41" t="s">
        <v>270</v>
      </c>
      <c r="E748" s="41">
        <f>VLOOKUP(B748,ponderaciones!B$2:C$112,2,0)</f>
        <v>-1</v>
      </c>
      <c r="F748" s="41">
        <f t="shared" si="11"/>
        <v>-0.5</v>
      </c>
    </row>
    <row r="749" spans="1:7">
      <c r="A749" s="40">
        <v>49</v>
      </c>
      <c r="B749" s="40" t="s">
        <v>7</v>
      </c>
      <c r="C749" s="40">
        <v>1</v>
      </c>
      <c r="D749" s="41" t="s">
        <v>8</v>
      </c>
      <c r="E749" s="41">
        <f>VLOOKUP(B749,ponderaciones!B$2:C$112,2,0)</f>
        <v>10</v>
      </c>
      <c r="F749" s="41">
        <f t="shared" si="11"/>
        <v>10</v>
      </c>
      <c r="G749" s="38">
        <v>1</v>
      </c>
    </row>
    <row r="750" spans="1:7">
      <c r="A750" s="40">
        <v>49</v>
      </c>
      <c r="B750" s="40" t="s">
        <v>15</v>
      </c>
      <c r="C750" s="40">
        <v>1</v>
      </c>
      <c r="D750" s="41" t="s">
        <v>289</v>
      </c>
      <c r="E750" s="41">
        <f>VLOOKUP(B750,ponderaciones!B$2:C$112,2,0)</f>
        <v>-0.5</v>
      </c>
      <c r="F750" s="41">
        <f t="shared" si="11"/>
        <v>-0.5</v>
      </c>
    </row>
    <row r="751" spans="1:7">
      <c r="A751" s="40">
        <v>49</v>
      </c>
      <c r="B751" s="40" t="s">
        <v>65</v>
      </c>
      <c r="C751" s="40">
        <v>1</v>
      </c>
      <c r="D751" s="41" t="s">
        <v>66</v>
      </c>
      <c r="E751" s="41">
        <f>VLOOKUP(B751,ponderaciones!B$2:C$112,2,0)</f>
        <v>-0.5</v>
      </c>
      <c r="F751" s="41">
        <f t="shared" si="11"/>
        <v>-0.5</v>
      </c>
    </row>
    <row r="752" spans="1:7">
      <c r="A752" s="40">
        <v>49</v>
      </c>
      <c r="B752" s="40" t="s">
        <v>17</v>
      </c>
      <c r="C752" s="40">
        <v>1</v>
      </c>
      <c r="D752" s="41" t="s">
        <v>290</v>
      </c>
      <c r="E752" s="41">
        <f>VLOOKUP(B752,ponderaciones!B$2:C$112,2,0)</f>
        <v>-0.5</v>
      </c>
      <c r="F752" s="41">
        <f t="shared" si="11"/>
        <v>-0.5</v>
      </c>
    </row>
    <row r="753" spans="1:7">
      <c r="A753" s="40">
        <v>49</v>
      </c>
      <c r="B753" s="40" t="s">
        <v>24</v>
      </c>
      <c r="C753" s="40">
        <v>1</v>
      </c>
      <c r="D753" s="41" t="s">
        <v>291</v>
      </c>
      <c r="E753" s="41">
        <f>VLOOKUP(B753,ponderaciones!B$2:C$112,2,0)</f>
        <v>-1</v>
      </c>
      <c r="F753" s="41">
        <f t="shared" si="11"/>
        <v>-1</v>
      </c>
    </row>
    <row r="754" spans="1:7">
      <c r="A754" s="40">
        <v>49</v>
      </c>
      <c r="B754" s="40" t="s">
        <v>24</v>
      </c>
      <c r="C754" s="40">
        <v>0</v>
      </c>
      <c r="D754" s="41" t="s">
        <v>25</v>
      </c>
      <c r="E754" s="41">
        <f>VLOOKUP(B754,ponderaciones!B$2:C$112,2,0)</f>
        <v>-1</v>
      </c>
      <c r="F754" s="41">
        <f t="shared" si="11"/>
        <v>0</v>
      </c>
    </row>
    <row r="755" spans="1:7">
      <c r="A755" s="40">
        <v>49</v>
      </c>
      <c r="B755" s="40" t="s">
        <v>26</v>
      </c>
      <c r="C755" s="40">
        <v>1</v>
      </c>
      <c r="D755" s="41" t="s">
        <v>27</v>
      </c>
      <c r="E755" s="41">
        <f>VLOOKUP(B755,ponderaciones!B$2:C$112,2,0)</f>
        <v>-1</v>
      </c>
      <c r="F755" s="41">
        <f t="shared" si="11"/>
        <v>-1</v>
      </c>
    </row>
    <row r="756" spans="1:7">
      <c r="A756" s="40">
        <v>49</v>
      </c>
      <c r="B756" s="40" t="s">
        <v>26</v>
      </c>
      <c r="C756" s="40">
        <v>0</v>
      </c>
      <c r="D756" s="41" t="s">
        <v>28</v>
      </c>
      <c r="E756" s="41">
        <f>VLOOKUP(B756,ponderaciones!B$2:C$112,2,0)</f>
        <v>-1</v>
      </c>
      <c r="F756" s="41">
        <f t="shared" si="11"/>
        <v>0</v>
      </c>
    </row>
    <row r="757" spans="1:7">
      <c r="A757" s="40">
        <v>49</v>
      </c>
      <c r="B757" s="40" t="s">
        <v>26</v>
      </c>
      <c r="C757" s="40">
        <v>0</v>
      </c>
      <c r="D757" s="41" t="s">
        <v>29</v>
      </c>
      <c r="E757" s="41">
        <f>VLOOKUP(B757,ponderaciones!B$2:C$112,2,0)</f>
        <v>-1</v>
      </c>
      <c r="F757" s="41">
        <f t="shared" si="11"/>
        <v>0</v>
      </c>
    </row>
    <row r="758" spans="1:7">
      <c r="A758" s="40">
        <v>49</v>
      </c>
      <c r="B758" s="40" t="s">
        <v>26</v>
      </c>
      <c r="C758" s="40">
        <v>0</v>
      </c>
      <c r="D758" s="41" t="s">
        <v>30</v>
      </c>
      <c r="E758" s="41">
        <f>VLOOKUP(B758,ponderaciones!B$2:C$112,2,0)</f>
        <v>-1</v>
      </c>
      <c r="F758" s="41">
        <f t="shared" si="11"/>
        <v>0</v>
      </c>
    </row>
    <row r="759" spans="1:7">
      <c r="A759" s="40">
        <v>49</v>
      </c>
      <c r="B759" s="40" t="s">
        <v>31</v>
      </c>
      <c r="C759" s="40">
        <v>1</v>
      </c>
      <c r="D759" s="41" t="s">
        <v>178</v>
      </c>
      <c r="E759" s="41">
        <f>VLOOKUP(B759,ponderaciones!B$2:C$112,2,0)</f>
        <v>-0.5</v>
      </c>
      <c r="F759" s="41">
        <f t="shared" si="11"/>
        <v>-0.5</v>
      </c>
    </row>
    <row r="760" spans="1:7">
      <c r="A760" s="40">
        <v>49</v>
      </c>
      <c r="B760" s="40" t="s">
        <v>96</v>
      </c>
      <c r="C760" s="40">
        <v>1</v>
      </c>
      <c r="D760" s="41" t="s">
        <v>292</v>
      </c>
      <c r="E760" s="41">
        <f>VLOOKUP(B760,ponderaciones!B$2:C$112,2,0)</f>
        <v>-1</v>
      </c>
      <c r="F760" s="41">
        <f t="shared" si="11"/>
        <v>-1</v>
      </c>
    </row>
    <row r="761" spans="1:7">
      <c r="A761" s="40">
        <v>49</v>
      </c>
      <c r="B761" s="51" t="s">
        <v>96</v>
      </c>
      <c r="C761" s="40">
        <v>0</v>
      </c>
      <c r="D761" s="52" t="s">
        <v>293</v>
      </c>
      <c r="E761" s="41">
        <f>VLOOKUP(B761,ponderaciones!B$2:C$112,2,0)</f>
        <v>-1</v>
      </c>
      <c r="F761" s="52">
        <f t="shared" si="11"/>
        <v>0</v>
      </c>
    </row>
    <row r="762" spans="1:7">
      <c r="A762" s="40">
        <v>49</v>
      </c>
      <c r="B762" s="40" t="s">
        <v>35</v>
      </c>
      <c r="C762" s="40">
        <v>1</v>
      </c>
      <c r="D762" s="41" t="s">
        <v>73</v>
      </c>
      <c r="E762" s="41">
        <f>VLOOKUP(B762,ponderaciones!B$2:C$112,2,0)</f>
        <v>-0.5</v>
      </c>
      <c r="F762" s="41">
        <f t="shared" si="11"/>
        <v>-0.5</v>
      </c>
    </row>
    <row r="763" spans="1:7">
      <c r="A763" s="40">
        <v>49</v>
      </c>
      <c r="B763" s="40" t="s">
        <v>40</v>
      </c>
      <c r="C763" s="40">
        <v>1</v>
      </c>
      <c r="D763" s="41" t="s">
        <v>170</v>
      </c>
      <c r="E763" s="41">
        <f>VLOOKUP(B763,ponderaciones!B$2:C$112,2,0)</f>
        <v>-1</v>
      </c>
      <c r="F763" s="41">
        <f t="shared" si="11"/>
        <v>-1</v>
      </c>
    </row>
    <row r="764" spans="1:7">
      <c r="A764" s="40">
        <v>49</v>
      </c>
      <c r="B764" s="40" t="s">
        <v>45</v>
      </c>
      <c r="C764" s="40">
        <v>0.25</v>
      </c>
      <c r="D764" s="41" t="s">
        <v>46</v>
      </c>
      <c r="E764" s="41">
        <f>VLOOKUP(B764,ponderaciones!B$2:C$112,2,0)</f>
        <v>-2</v>
      </c>
      <c r="F764" s="41">
        <f t="shared" si="11"/>
        <v>-0.5</v>
      </c>
    </row>
    <row r="765" spans="1:7">
      <c r="A765" s="40">
        <v>49</v>
      </c>
      <c r="B765" s="40" t="s">
        <v>48</v>
      </c>
      <c r="C765" s="40">
        <v>0.5</v>
      </c>
      <c r="D765" s="50" t="s">
        <v>49</v>
      </c>
      <c r="E765" s="41">
        <f>VLOOKUP(B765,ponderaciones!B$2:C$112,2,0)</f>
        <v>-1</v>
      </c>
      <c r="F765" s="41">
        <f t="shared" si="11"/>
        <v>-0.5</v>
      </c>
    </row>
    <row r="766" spans="1:7">
      <c r="A766" s="40">
        <v>49</v>
      </c>
      <c r="B766" s="40" t="s">
        <v>101</v>
      </c>
      <c r="C766" s="40">
        <v>1</v>
      </c>
      <c r="D766" s="41" t="s">
        <v>102</v>
      </c>
      <c r="E766" s="41">
        <f>VLOOKUP(B766,ponderaciones!B$2:C$112,2,0)</f>
        <v>-20</v>
      </c>
      <c r="F766" s="41">
        <f t="shared" si="11"/>
        <v>-20</v>
      </c>
    </row>
    <row r="767" spans="1:7">
      <c r="A767" s="40">
        <v>50</v>
      </c>
      <c r="B767" s="40" t="s">
        <v>7</v>
      </c>
      <c r="C767" s="40">
        <v>1</v>
      </c>
      <c r="D767" s="41" t="s">
        <v>8</v>
      </c>
      <c r="E767" s="41">
        <f>VLOOKUP(B767,ponderaciones!B$2:C$112,2,0)</f>
        <v>10</v>
      </c>
      <c r="F767" s="41">
        <f t="shared" si="11"/>
        <v>10</v>
      </c>
      <c r="G767" s="38">
        <v>1</v>
      </c>
    </row>
    <row r="768" spans="1:7">
      <c r="A768" s="40">
        <v>50</v>
      </c>
      <c r="B768" s="40" t="s">
        <v>9</v>
      </c>
      <c r="C768" s="40">
        <v>1</v>
      </c>
      <c r="D768" s="41" t="s">
        <v>10</v>
      </c>
      <c r="E768" s="41">
        <f>VLOOKUP(B768,ponderaciones!B$2:C$112,2,0)</f>
        <v>0</v>
      </c>
      <c r="F768" s="41">
        <f t="shared" si="11"/>
        <v>0</v>
      </c>
    </row>
    <row r="769" spans="1:6">
      <c r="A769" s="40">
        <v>50</v>
      </c>
      <c r="B769" s="40" t="s">
        <v>9</v>
      </c>
      <c r="C769" s="40">
        <v>1</v>
      </c>
      <c r="D769" s="41" t="s">
        <v>207</v>
      </c>
      <c r="E769" s="41">
        <f>VLOOKUP(B769,ponderaciones!B$2:C$112,2,0)</f>
        <v>0</v>
      </c>
      <c r="F769" s="41">
        <f t="shared" si="11"/>
        <v>0</v>
      </c>
    </row>
    <row r="770" spans="1:6">
      <c r="A770" s="40">
        <v>50</v>
      </c>
      <c r="B770" s="40" t="s">
        <v>112</v>
      </c>
      <c r="C770" s="40">
        <v>1</v>
      </c>
      <c r="D770" s="41" t="s">
        <v>294</v>
      </c>
      <c r="E770" s="41">
        <f>VLOOKUP(B770,ponderaciones!B$2:C$112,2,0)</f>
        <v>-0.5</v>
      </c>
      <c r="F770" s="41">
        <f t="shared" ref="F770:F833" si="12">IF(C770&lt;&gt;"*",E770*C770,0)</f>
        <v>-0.5</v>
      </c>
    </row>
    <row r="771" spans="1:6">
      <c r="A771" s="40">
        <v>50</v>
      </c>
      <c r="B771" s="40" t="s">
        <v>194</v>
      </c>
      <c r="C771" s="40">
        <v>1</v>
      </c>
      <c r="D771" s="41" t="s">
        <v>295</v>
      </c>
      <c r="E771" s="41">
        <f>VLOOKUP(B771,ponderaciones!B$2:C$112,2,0)</f>
        <v>-0.5</v>
      </c>
      <c r="F771" s="41">
        <f t="shared" si="12"/>
        <v>-0.5</v>
      </c>
    </row>
    <row r="772" spans="1:6">
      <c r="A772" s="40">
        <v>50</v>
      </c>
      <c r="B772" s="40" t="s">
        <v>17</v>
      </c>
      <c r="C772" s="40">
        <v>1</v>
      </c>
      <c r="D772" s="41" t="s">
        <v>188</v>
      </c>
      <c r="E772" s="41">
        <f>VLOOKUP(B772,ponderaciones!B$2:C$112,2,0)</f>
        <v>-0.5</v>
      </c>
      <c r="F772" s="41">
        <f t="shared" si="12"/>
        <v>-0.5</v>
      </c>
    </row>
    <row r="773" spans="1:6">
      <c r="A773" s="40">
        <v>50</v>
      </c>
      <c r="B773" s="40" t="s">
        <v>24</v>
      </c>
      <c r="C773" s="40">
        <v>0.5</v>
      </c>
      <c r="D773" s="41" t="s">
        <v>25</v>
      </c>
      <c r="E773" s="41">
        <f>VLOOKUP(B773,ponderaciones!B$2:C$112,2,0)</f>
        <v>-1</v>
      </c>
      <c r="F773" s="41">
        <f t="shared" si="12"/>
        <v>-0.5</v>
      </c>
    </row>
    <row r="774" spans="1:6">
      <c r="A774" s="40">
        <v>50</v>
      </c>
      <c r="B774" s="40" t="s">
        <v>24</v>
      </c>
      <c r="C774" s="40">
        <v>1</v>
      </c>
      <c r="D774" s="41" t="s">
        <v>296</v>
      </c>
      <c r="E774" s="41">
        <f>VLOOKUP(B774,ponderaciones!B$2:C$112,2,0)</f>
        <v>-1</v>
      </c>
      <c r="F774" s="41">
        <f t="shared" si="12"/>
        <v>-1</v>
      </c>
    </row>
    <row r="775" spans="1:6">
      <c r="A775" s="40">
        <v>50</v>
      </c>
      <c r="B775" s="40" t="s">
        <v>24</v>
      </c>
      <c r="C775" s="40">
        <v>0</v>
      </c>
      <c r="D775" s="41" t="s">
        <v>297</v>
      </c>
      <c r="E775" s="41">
        <f>VLOOKUP(B775,ponderaciones!B$2:C$112,2,0)</f>
        <v>-1</v>
      </c>
      <c r="F775" s="41">
        <f t="shared" si="12"/>
        <v>0</v>
      </c>
    </row>
    <row r="776" spans="1:6">
      <c r="A776" s="40">
        <v>50</v>
      </c>
      <c r="B776" s="40" t="s">
        <v>26</v>
      </c>
      <c r="C776" s="40">
        <v>0</v>
      </c>
      <c r="D776" s="41" t="s">
        <v>27</v>
      </c>
      <c r="E776" s="41">
        <f>VLOOKUP(B776,ponderaciones!B$2:C$112,2,0)</f>
        <v>-1</v>
      </c>
      <c r="F776" s="41">
        <f t="shared" si="12"/>
        <v>0</v>
      </c>
    </row>
    <row r="777" spans="1:6">
      <c r="A777" s="40">
        <v>50</v>
      </c>
      <c r="B777" s="40" t="s">
        <v>26</v>
      </c>
      <c r="C777" s="40">
        <v>0</v>
      </c>
      <c r="D777" s="41" t="s">
        <v>146</v>
      </c>
      <c r="E777" s="41">
        <f>VLOOKUP(B777,ponderaciones!B$2:C$112,2,0)</f>
        <v>-1</v>
      </c>
      <c r="F777" s="41">
        <f t="shared" si="12"/>
        <v>0</v>
      </c>
    </row>
    <row r="778" spans="1:6">
      <c r="A778" s="40">
        <v>50</v>
      </c>
      <c r="B778" s="40" t="s">
        <v>26</v>
      </c>
      <c r="C778" s="40">
        <v>0</v>
      </c>
      <c r="D778" s="41" t="s">
        <v>28</v>
      </c>
      <c r="E778" s="41">
        <f>VLOOKUP(B778,ponderaciones!B$2:C$112,2,0)</f>
        <v>-1</v>
      </c>
      <c r="F778" s="41">
        <f t="shared" si="12"/>
        <v>0</v>
      </c>
    </row>
    <row r="779" spans="1:6">
      <c r="A779" s="40">
        <v>50</v>
      </c>
      <c r="B779" s="40" t="s">
        <v>26</v>
      </c>
      <c r="C779" s="40">
        <v>1</v>
      </c>
      <c r="D779" s="41" t="s">
        <v>30</v>
      </c>
      <c r="E779" s="41">
        <f>VLOOKUP(B779,ponderaciones!B$2:C$112,2,0)</f>
        <v>-1</v>
      </c>
      <c r="F779" s="41">
        <f t="shared" si="12"/>
        <v>-1</v>
      </c>
    </row>
    <row r="780" spans="1:6">
      <c r="A780" s="40">
        <v>50</v>
      </c>
      <c r="B780" s="40" t="s">
        <v>33</v>
      </c>
      <c r="C780" s="40">
        <v>1</v>
      </c>
      <c r="D780" s="41" t="s">
        <v>116</v>
      </c>
      <c r="E780" s="41">
        <f>VLOOKUP(B780,ponderaciones!B$2:C$112,2,0)</f>
        <v>-0.5</v>
      </c>
      <c r="F780" s="41">
        <f t="shared" si="12"/>
        <v>-0.5</v>
      </c>
    </row>
    <row r="781" spans="1:6">
      <c r="A781" s="40">
        <v>50</v>
      </c>
      <c r="B781" s="40" t="s">
        <v>33</v>
      </c>
      <c r="C781" s="40">
        <v>0</v>
      </c>
      <c r="D781" s="41" t="s">
        <v>169</v>
      </c>
      <c r="E781" s="41">
        <f>VLOOKUP(B781,ponderaciones!B$2:C$112,2,0)</f>
        <v>-0.5</v>
      </c>
      <c r="F781" s="41">
        <f t="shared" si="12"/>
        <v>0</v>
      </c>
    </row>
    <row r="782" spans="1:6">
      <c r="A782" s="40">
        <v>50</v>
      </c>
      <c r="B782" s="40" t="s">
        <v>118</v>
      </c>
      <c r="C782" s="40">
        <v>1</v>
      </c>
      <c r="D782" s="41" t="s">
        <v>119</v>
      </c>
      <c r="E782" s="41">
        <f>VLOOKUP(B782,ponderaciones!B$2:C$112,2,0)</f>
        <v>-0.5</v>
      </c>
      <c r="F782" s="41">
        <f t="shared" si="12"/>
        <v>-0.5</v>
      </c>
    </row>
    <row r="783" spans="1:6">
      <c r="A783" s="40">
        <v>50</v>
      </c>
      <c r="B783" s="40" t="s">
        <v>35</v>
      </c>
      <c r="C783" s="40">
        <v>1</v>
      </c>
      <c r="D783" s="41" t="s">
        <v>261</v>
      </c>
      <c r="E783" s="41">
        <f>VLOOKUP(B783,ponderaciones!B$2:C$112,2,0)</f>
        <v>-0.5</v>
      </c>
      <c r="F783" s="41">
        <f t="shared" si="12"/>
        <v>-0.5</v>
      </c>
    </row>
    <row r="784" spans="1:6">
      <c r="A784" s="40">
        <v>50</v>
      </c>
      <c r="B784" s="40" t="s">
        <v>35</v>
      </c>
      <c r="C784" s="40">
        <v>0</v>
      </c>
      <c r="D784" s="41" t="s">
        <v>73</v>
      </c>
      <c r="E784" s="41">
        <f>VLOOKUP(B784,ponderaciones!B$2:C$112,2,0)</f>
        <v>-0.5</v>
      </c>
      <c r="F784" s="41">
        <f t="shared" si="12"/>
        <v>0</v>
      </c>
    </row>
    <row r="785" spans="1:7">
      <c r="A785" s="40">
        <v>50</v>
      </c>
      <c r="B785" s="40" t="s">
        <v>38</v>
      </c>
      <c r="C785" s="40">
        <v>1</v>
      </c>
      <c r="D785" s="41" t="s">
        <v>39</v>
      </c>
      <c r="E785" s="41">
        <f>VLOOKUP(B785,ponderaciones!B$2:C$112,2,0)</f>
        <v>-0.5</v>
      </c>
      <c r="F785" s="41">
        <f t="shared" si="12"/>
        <v>-0.5</v>
      </c>
    </row>
    <row r="786" spans="1:7">
      <c r="A786" s="40">
        <v>50</v>
      </c>
      <c r="B786" s="40" t="s">
        <v>40</v>
      </c>
      <c r="C786" s="40">
        <v>1</v>
      </c>
      <c r="D786" s="41" t="s">
        <v>170</v>
      </c>
      <c r="E786" s="41">
        <f>VLOOKUP(B786,ponderaciones!B$2:C$112,2,0)</f>
        <v>-1</v>
      </c>
      <c r="F786" s="41">
        <f t="shared" si="12"/>
        <v>-1</v>
      </c>
    </row>
    <row r="787" spans="1:7">
      <c r="A787" s="40">
        <v>50</v>
      </c>
      <c r="B787" s="40" t="s">
        <v>45</v>
      </c>
      <c r="C787" s="40">
        <v>0.25</v>
      </c>
      <c r="D787" s="41" t="s">
        <v>46</v>
      </c>
      <c r="E787" s="41">
        <f>VLOOKUP(B787,ponderaciones!B$2:C$112,2,0)</f>
        <v>-2</v>
      </c>
      <c r="F787" s="41">
        <f t="shared" si="12"/>
        <v>-0.5</v>
      </c>
    </row>
    <row r="788" spans="1:7">
      <c r="A788" s="40">
        <v>50</v>
      </c>
      <c r="B788" s="40" t="s">
        <v>57</v>
      </c>
      <c r="C788" s="40">
        <v>1</v>
      </c>
      <c r="D788" s="41" t="s">
        <v>58</v>
      </c>
      <c r="E788" s="41">
        <f>VLOOKUP(B788,ponderaciones!B$2:C$112,2,0)</f>
        <v>-1</v>
      </c>
      <c r="F788" s="41">
        <f t="shared" si="12"/>
        <v>-1</v>
      </c>
    </row>
    <row r="789" spans="1:7">
      <c r="A789" s="40">
        <v>50</v>
      </c>
      <c r="B789" s="40" t="s">
        <v>48</v>
      </c>
      <c r="C789" s="40">
        <v>0</v>
      </c>
      <c r="D789" s="41" t="s">
        <v>298</v>
      </c>
      <c r="E789" s="41">
        <f>VLOOKUP(B789,ponderaciones!B$2:C$112,2,0)</f>
        <v>-1</v>
      </c>
      <c r="F789" s="41">
        <f t="shared" si="12"/>
        <v>0</v>
      </c>
    </row>
    <row r="790" spans="1:7">
      <c r="A790" s="40">
        <v>51</v>
      </c>
      <c r="B790" s="40" t="s">
        <v>7</v>
      </c>
      <c r="C790" s="40">
        <v>1</v>
      </c>
      <c r="D790" s="41" t="s">
        <v>8</v>
      </c>
      <c r="E790" s="41">
        <f>VLOOKUP(B790,ponderaciones!B$2:C$112,2,0)</f>
        <v>10</v>
      </c>
      <c r="F790" s="41">
        <f t="shared" si="12"/>
        <v>10</v>
      </c>
      <c r="G790" s="38">
        <v>1</v>
      </c>
    </row>
    <row r="791" spans="1:7">
      <c r="A791" s="40">
        <v>51</v>
      </c>
      <c r="B791" s="40" t="s">
        <v>9</v>
      </c>
      <c r="C791" s="40">
        <v>1</v>
      </c>
      <c r="D791" s="41" t="s">
        <v>173</v>
      </c>
      <c r="E791" s="41">
        <f>VLOOKUP(B791,ponderaciones!B$2:C$112,2,0)</f>
        <v>0</v>
      </c>
      <c r="F791" s="41">
        <f t="shared" si="12"/>
        <v>0</v>
      </c>
    </row>
    <row r="792" spans="1:7">
      <c r="A792" s="40">
        <v>51</v>
      </c>
      <c r="B792" s="40" t="s">
        <v>104</v>
      </c>
      <c r="C792" s="40">
        <v>1</v>
      </c>
      <c r="D792" s="41" t="s">
        <v>105</v>
      </c>
      <c r="E792" s="41">
        <f>VLOOKUP(B792,ponderaciones!B$2:C$112,2,0)</f>
        <v>1</v>
      </c>
      <c r="F792" s="41">
        <f t="shared" si="12"/>
        <v>1</v>
      </c>
    </row>
    <row r="793" spans="1:7">
      <c r="A793" s="40">
        <v>51</v>
      </c>
      <c r="B793" s="40" t="s">
        <v>104</v>
      </c>
      <c r="C793" s="40">
        <v>0</v>
      </c>
      <c r="D793" s="41" t="s">
        <v>299</v>
      </c>
      <c r="E793" s="41">
        <f>VLOOKUP(B793,ponderaciones!B$2:C$112,2,0)</f>
        <v>1</v>
      </c>
      <c r="F793" s="41">
        <f t="shared" si="12"/>
        <v>0</v>
      </c>
    </row>
    <row r="794" spans="1:7">
      <c r="A794" s="40">
        <v>51</v>
      </c>
      <c r="B794" s="40" t="s">
        <v>15</v>
      </c>
      <c r="C794" s="40">
        <v>0</v>
      </c>
      <c r="D794" s="41" t="s">
        <v>86</v>
      </c>
      <c r="E794" s="41">
        <f>VLOOKUP(B794,ponderaciones!B$2:C$112,2,0)</f>
        <v>-0.5</v>
      </c>
      <c r="F794" s="41">
        <f t="shared" si="12"/>
        <v>0</v>
      </c>
    </row>
    <row r="795" spans="1:7">
      <c r="A795" s="40">
        <v>51</v>
      </c>
      <c r="B795" s="40" t="s">
        <v>24</v>
      </c>
      <c r="C795" s="40">
        <v>0.5</v>
      </c>
      <c r="D795" s="41" t="s">
        <v>25</v>
      </c>
      <c r="E795" s="41">
        <f>VLOOKUP(B795,ponderaciones!B$2:C$112,2,0)</f>
        <v>-1</v>
      </c>
      <c r="F795" s="41">
        <f t="shared" si="12"/>
        <v>-0.5</v>
      </c>
    </row>
    <row r="796" spans="1:7">
      <c r="A796" s="40">
        <v>51</v>
      </c>
      <c r="B796" s="40" t="s">
        <v>26</v>
      </c>
      <c r="C796" s="40">
        <v>1</v>
      </c>
      <c r="D796" s="41" t="s">
        <v>146</v>
      </c>
      <c r="E796" s="41">
        <f>VLOOKUP(B796,ponderaciones!B$2:C$112,2,0)</f>
        <v>-1</v>
      </c>
      <c r="F796" s="41">
        <f t="shared" si="12"/>
        <v>-1</v>
      </c>
    </row>
    <row r="797" spans="1:7">
      <c r="A797" s="40">
        <v>51</v>
      </c>
      <c r="B797" s="40" t="s">
        <v>26</v>
      </c>
      <c r="C797" s="40">
        <v>0</v>
      </c>
      <c r="D797" s="41" t="s">
        <v>28</v>
      </c>
      <c r="E797" s="41">
        <f>VLOOKUP(B797,ponderaciones!B$2:C$112,2,0)</f>
        <v>-1</v>
      </c>
      <c r="F797" s="41">
        <f t="shared" si="12"/>
        <v>0</v>
      </c>
    </row>
    <row r="798" spans="1:7">
      <c r="A798" s="40">
        <v>51</v>
      </c>
      <c r="B798" s="40" t="s">
        <v>31</v>
      </c>
      <c r="C798" s="40">
        <v>1</v>
      </c>
      <c r="D798" s="41" t="s">
        <v>300</v>
      </c>
      <c r="E798" s="41">
        <f>VLOOKUP(B798,ponderaciones!B$2:C$112,2,0)</f>
        <v>-0.5</v>
      </c>
      <c r="F798" s="41">
        <f t="shared" si="12"/>
        <v>-0.5</v>
      </c>
    </row>
    <row r="799" spans="1:7">
      <c r="A799" s="40">
        <v>51</v>
      </c>
      <c r="B799" s="40" t="s">
        <v>33</v>
      </c>
      <c r="C799" s="40">
        <v>1</v>
      </c>
      <c r="D799" s="41" t="s">
        <v>116</v>
      </c>
      <c r="E799" s="41">
        <f>VLOOKUP(B799,ponderaciones!B$2:C$112,2,0)</f>
        <v>-0.5</v>
      </c>
      <c r="F799" s="41">
        <f t="shared" si="12"/>
        <v>-0.5</v>
      </c>
    </row>
    <row r="800" spans="1:7">
      <c r="A800" s="40">
        <v>51</v>
      </c>
      <c r="B800" s="40" t="s">
        <v>33</v>
      </c>
      <c r="C800" s="40">
        <v>0</v>
      </c>
      <c r="D800" s="41" t="s">
        <v>169</v>
      </c>
      <c r="E800" s="41">
        <f>VLOOKUP(B800,ponderaciones!B$2:C$112,2,0)</f>
        <v>-0.5</v>
      </c>
      <c r="F800" s="41">
        <f t="shared" si="12"/>
        <v>0</v>
      </c>
    </row>
    <row r="801" spans="1:7">
      <c r="A801" s="40">
        <v>51</v>
      </c>
      <c r="B801" s="40" t="s">
        <v>35</v>
      </c>
      <c r="C801" s="40">
        <v>1</v>
      </c>
      <c r="D801" s="41" t="s">
        <v>73</v>
      </c>
      <c r="E801" s="41">
        <f>VLOOKUP(B801,ponderaciones!B$2:C$112,2,0)</f>
        <v>-0.5</v>
      </c>
      <c r="F801" s="41">
        <f t="shared" si="12"/>
        <v>-0.5</v>
      </c>
    </row>
    <row r="802" spans="1:7">
      <c r="A802" s="40">
        <v>51</v>
      </c>
      <c r="B802" s="40" t="s">
        <v>40</v>
      </c>
      <c r="C802" s="40">
        <v>1</v>
      </c>
      <c r="D802" s="41" t="s">
        <v>170</v>
      </c>
      <c r="E802" s="41">
        <f>VLOOKUP(B802,ponderaciones!B$2:C$112,2,0)</f>
        <v>-1</v>
      </c>
      <c r="F802" s="41">
        <f t="shared" si="12"/>
        <v>-1</v>
      </c>
    </row>
    <row r="803" spans="1:7">
      <c r="A803" s="40">
        <v>51</v>
      </c>
      <c r="B803" s="40" t="s">
        <v>45</v>
      </c>
      <c r="C803" s="40">
        <v>0.25</v>
      </c>
      <c r="D803" s="41" t="s">
        <v>46</v>
      </c>
      <c r="E803" s="41">
        <f>VLOOKUP(B803,ponderaciones!B$2:C$112,2,0)</f>
        <v>-2</v>
      </c>
      <c r="F803" s="41">
        <f t="shared" si="12"/>
        <v>-0.5</v>
      </c>
    </row>
    <row r="804" spans="1:7">
      <c r="A804" s="40">
        <v>52</v>
      </c>
      <c r="B804" s="40" t="s">
        <v>7</v>
      </c>
      <c r="C804" s="40">
        <v>1</v>
      </c>
      <c r="D804" s="41" t="s">
        <v>8</v>
      </c>
      <c r="E804" s="41">
        <f>VLOOKUP(B804,ponderaciones!B$2:C$112,2,0)</f>
        <v>10</v>
      </c>
      <c r="F804" s="41">
        <f t="shared" si="12"/>
        <v>10</v>
      </c>
      <c r="G804" s="38">
        <v>1</v>
      </c>
    </row>
    <row r="805" spans="1:7">
      <c r="A805" s="40">
        <v>52</v>
      </c>
      <c r="B805" s="40" t="s">
        <v>9</v>
      </c>
      <c r="C805" s="40">
        <v>1</v>
      </c>
      <c r="D805" s="41" t="s">
        <v>218</v>
      </c>
      <c r="E805" s="41">
        <f>VLOOKUP(B805,ponderaciones!B$2:C$112,2,0)</f>
        <v>0</v>
      </c>
      <c r="F805" s="41">
        <f t="shared" si="12"/>
        <v>0</v>
      </c>
    </row>
    <row r="806" spans="1:7">
      <c r="A806" s="40">
        <v>52</v>
      </c>
      <c r="B806" s="40" t="s">
        <v>9</v>
      </c>
      <c r="C806" s="40">
        <v>1</v>
      </c>
      <c r="D806" s="41" t="s">
        <v>173</v>
      </c>
      <c r="E806" s="41">
        <f>VLOOKUP(B806,ponderaciones!B$2:C$112,2,0)</f>
        <v>0</v>
      </c>
      <c r="F806" s="41">
        <f t="shared" si="12"/>
        <v>0</v>
      </c>
    </row>
    <row r="807" spans="1:7">
      <c r="A807" s="40">
        <v>52</v>
      </c>
      <c r="B807" s="40" t="s">
        <v>15</v>
      </c>
      <c r="C807" s="40">
        <v>0</v>
      </c>
      <c r="D807" s="41" t="s">
        <v>86</v>
      </c>
      <c r="E807" s="41">
        <f>VLOOKUP(B807,ponderaciones!B$2:C$112,2,0)</f>
        <v>-0.5</v>
      </c>
      <c r="F807" s="41">
        <f t="shared" si="12"/>
        <v>0</v>
      </c>
    </row>
    <row r="808" spans="1:7">
      <c r="A808" s="40">
        <v>52</v>
      </c>
      <c r="B808" s="40" t="s">
        <v>17</v>
      </c>
      <c r="C808" s="40">
        <v>1</v>
      </c>
      <c r="D808" s="41" t="s">
        <v>301</v>
      </c>
      <c r="E808" s="41">
        <f>VLOOKUP(B808,ponderaciones!B$2:C$112,2,0)</f>
        <v>-0.5</v>
      </c>
      <c r="F808" s="41">
        <f t="shared" si="12"/>
        <v>-0.5</v>
      </c>
    </row>
    <row r="809" spans="1:7">
      <c r="A809" s="40">
        <v>52</v>
      </c>
      <c r="B809" s="40" t="s">
        <v>24</v>
      </c>
      <c r="C809" s="40">
        <v>0.5</v>
      </c>
      <c r="D809" s="41" t="s">
        <v>25</v>
      </c>
      <c r="E809" s="41">
        <f>VLOOKUP(B809,ponderaciones!B$2:C$112,2,0)</f>
        <v>-1</v>
      </c>
      <c r="F809" s="41">
        <f t="shared" si="12"/>
        <v>-0.5</v>
      </c>
    </row>
    <row r="810" spans="1:7">
      <c r="A810" s="40">
        <v>52</v>
      </c>
      <c r="B810" s="40" t="s">
        <v>26</v>
      </c>
      <c r="C810" s="40">
        <v>1</v>
      </c>
      <c r="D810" s="41" t="s">
        <v>27</v>
      </c>
      <c r="E810" s="41">
        <f>VLOOKUP(B810,ponderaciones!B$2:C$112,2,0)</f>
        <v>-1</v>
      </c>
      <c r="F810" s="41">
        <f t="shared" si="12"/>
        <v>-1</v>
      </c>
    </row>
    <row r="811" spans="1:7">
      <c r="A811" s="40">
        <v>52</v>
      </c>
      <c r="B811" s="40" t="s">
        <v>26</v>
      </c>
      <c r="C811" s="40">
        <v>0</v>
      </c>
      <c r="D811" s="41" t="s">
        <v>146</v>
      </c>
      <c r="E811" s="41">
        <f>VLOOKUP(B811,ponderaciones!B$2:C$112,2,0)</f>
        <v>-1</v>
      </c>
      <c r="F811" s="41">
        <f t="shared" si="12"/>
        <v>0</v>
      </c>
    </row>
    <row r="812" spans="1:7">
      <c r="A812" s="40">
        <v>52</v>
      </c>
      <c r="B812" s="40" t="s">
        <v>35</v>
      </c>
      <c r="C812" s="40">
        <v>1</v>
      </c>
      <c r="D812" s="41" t="s">
        <v>73</v>
      </c>
      <c r="E812" s="41">
        <f>VLOOKUP(B812,ponderaciones!B$2:C$112,2,0)</f>
        <v>-0.5</v>
      </c>
      <c r="F812" s="41">
        <f t="shared" si="12"/>
        <v>-0.5</v>
      </c>
    </row>
    <row r="813" spans="1:7">
      <c r="A813" s="40">
        <v>52</v>
      </c>
      <c r="B813" s="40" t="s">
        <v>40</v>
      </c>
      <c r="C813" s="40">
        <v>1</v>
      </c>
      <c r="D813" s="41" t="s">
        <v>302</v>
      </c>
      <c r="E813" s="41">
        <f>VLOOKUP(B813,ponderaciones!B$2:C$112,2,0)</f>
        <v>-1</v>
      </c>
      <c r="F813" s="41">
        <f t="shared" si="12"/>
        <v>-1</v>
      </c>
    </row>
    <row r="814" spans="1:7">
      <c r="A814" s="40">
        <v>52</v>
      </c>
      <c r="B814" s="40" t="s">
        <v>40</v>
      </c>
      <c r="C814" s="40">
        <v>0</v>
      </c>
      <c r="D814" s="41" t="s">
        <v>42</v>
      </c>
      <c r="E814" s="41">
        <f>VLOOKUP(B814,ponderaciones!B$2:C$112,2,0)</f>
        <v>-1</v>
      </c>
      <c r="F814" s="41">
        <f t="shared" si="12"/>
        <v>0</v>
      </c>
    </row>
    <row r="815" spans="1:7">
      <c r="A815" s="40">
        <v>52</v>
      </c>
      <c r="B815" s="40" t="s">
        <v>101</v>
      </c>
      <c r="C815" s="40">
        <v>1</v>
      </c>
      <c r="D815" s="41" t="s">
        <v>102</v>
      </c>
      <c r="E815" s="41">
        <f>VLOOKUP(B815,ponderaciones!B$2:C$112,2,0)</f>
        <v>-20</v>
      </c>
      <c r="F815" s="41">
        <f t="shared" si="12"/>
        <v>-20</v>
      </c>
    </row>
    <row r="816" spans="1:7">
      <c r="A816" s="40">
        <v>52</v>
      </c>
      <c r="B816" s="40" t="s">
        <v>303</v>
      </c>
      <c r="C816" s="40">
        <v>0.5</v>
      </c>
      <c r="D816" s="41" t="s">
        <v>304</v>
      </c>
      <c r="E816" s="41">
        <f>VLOOKUP(B816,ponderaciones!B$2:C$112,2,0)</f>
        <v>-1</v>
      </c>
      <c r="F816" s="41">
        <f t="shared" si="12"/>
        <v>-0.5</v>
      </c>
    </row>
    <row r="817" spans="1:7">
      <c r="A817" s="40">
        <v>52</v>
      </c>
      <c r="B817" s="40" t="s">
        <v>74</v>
      </c>
      <c r="C817" s="40">
        <v>1</v>
      </c>
      <c r="D817" s="41" t="s">
        <v>305</v>
      </c>
      <c r="E817" s="41">
        <f>VLOOKUP(B817,ponderaciones!B$2:C$112,2,0)</f>
        <v>-1</v>
      </c>
      <c r="F817" s="41">
        <f t="shared" si="12"/>
        <v>-1</v>
      </c>
    </row>
    <row r="818" spans="1:7">
      <c r="A818" s="40">
        <v>53</v>
      </c>
      <c r="B818" s="40" t="s">
        <v>7</v>
      </c>
      <c r="C818" s="40">
        <v>1</v>
      </c>
      <c r="D818" s="41" t="s">
        <v>8</v>
      </c>
      <c r="E818" s="41">
        <f>VLOOKUP(B818,ponderaciones!B$2:C$112,2,0)</f>
        <v>10</v>
      </c>
      <c r="F818" s="41">
        <f t="shared" si="12"/>
        <v>10</v>
      </c>
      <c r="G818" s="38">
        <v>1</v>
      </c>
    </row>
    <row r="819" spans="1:7">
      <c r="A819" s="40">
        <v>53</v>
      </c>
      <c r="B819" s="40" t="s">
        <v>9</v>
      </c>
      <c r="C819" s="40">
        <v>1</v>
      </c>
      <c r="D819" s="41" t="s">
        <v>218</v>
      </c>
      <c r="E819" s="41">
        <f>VLOOKUP(B819,ponderaciones!B$2:C$112,2,0)</f>
        <v>0</v>
      </c>
      <c r="F819" s="41">
        <f t="shared" si="12"/>
        <v>0</v>
      </c>
    </row>
    <row r="820" spans="1:7">
      <c r="A820" s="40">
        <v>53</v>
      </c>
      <c r="B820" s="40" t="s">
        <v>9</v>
      </c>
      <c r="C820" s="40">
        <v>1</v>
      </c>
      <c r="D820" s="41" t="s">
        <v>306</v>
      </c>
      <c r="E820" s="41">
        <f>VLOOKUP(B820,ponderaciones!B$2:C$112,2,0)</f>
        <v>0</v>
      </c>
      <c r="F820" s="41">
        <f t="shared" si="12"/>
        <v>0</v>
      </c>
    </row>
    <row r="821" spans="1:7">
      <c r="A821" s="40">
        <v>53</v>
      </c>
      <c r="B821" s="40" t="s">
        <v>15</v>
      </c>
      <c r="C821" s="40">
        <v>0</v>
      </c>
      <c r="D821" s="41" t="s">
        <v>275</v>
      </c>
      <c r="E821" s="41">
        <f>VLOOKUP(B821,ponderaciones!B$2:C$112,2,0)</f>
        <v>-0.5</v>
      </c>
      <c r="F821" s="41">
        <f t="shared" si="12"/>
        <v>0</v>
      </c>
    </row>
    <row r="822" spans="1:7">
      <c r="A822" s="40">
        <v>53</v>
      </c>
      <c r="B822" s="40" t="s">
        <v>65</v>
      </c>
      <c r="C822" s="40">
        <v>1</v>
      </c>
      <c r="D822" s="41" t="s">
        <v>66</v>
      </c>
      <c r="E822" s="41">
        <f>VLOOKUP(B822,ponderaciones!B$2:C$112,2,0)</f>
        <v>-0.5</v>
      </c>
      <c r="F822" s="41">
        <f t="shared" si="12"/>
        <v>-0.5</v>
      </c>
    </row>
    <row r="823" spans="1:7">
      <c r="A823" s="40">
        <v>53</v>
      </c>
      <c r="B823" s="40" t="s">
        <v>24</v>
      </c>
      <c r="C823" s="40">
        <v>0.5</v>
      </c>
      <c r="D823" s="41" t="s">
        <v>25</v>
      </c>
      <c r="E823" s="41">
        <f>VLOOKUP(B823,ponderaciones!B$2:C$112,2,0)</f>
        <v>-1</v>
      </c>
      <c r="F823" s="41">
        <f t="shared" si="12"/>
        <v>-0.5</v>
      </c>
    </row>
    <row r="824" spans="1:7">
      <c r="A824" s="40">
        <v>53</v>
      </c>
      <c r="B824" s="40" t="s">
        <v>26</v>
      </c>
      <c r="C824" s="40">
        <v>1</v>
      </c>
      <c r="D824" s="41" t="s">
        <v>27</v>
      </c>
      <c r="E824" s="41">
        <f>VLOOKUP(B824,ponderaciones!B$2:C$112,2,0)</f>
        <v>-1</v>
      </c>
      <c r="F824" s="41">
        <f t="shared" si="12"/>
        <v>-1</v>
      </c>
    </row>
    <row r="825" spans="1:7">
      <c r="A825" s="40">
        <v>53</v>
      </c>
      <c r="B825" s="40" t="s">
        <v>26</v>
      </c>
      <c r="C825" s="40">
        <v>0</v>
      </c>
      <c r="D825" s="41" t="s">
        <v>28</v>
      </c>
      <c r="E825" s="41">
        <f>VLOOKUP(B825,ponderaciones!B$2:C$112,2,0)</f>
        <v>-1</v>
      </c>
      <c r="F825" s="41">
        <f t="shared" si="12"/>
        <v>0</v>
      </c>
    </row>
    <row r="826" spans="1:7">
      <c r="A826" s="40">
        <v>53</v>
      </c>
      <c r="B826" s="40" t="s">
        <v>35</v>
      </c>
      <c r="C826" s="40">
        <v>1</v>
      </c>
      <c r="D826" s="41" t="s">
        <v>73</v>
      </c>
      <c r="E826" s="41">
        <f>VLOOKUP(B826,ponderaciones!B$2:C$112,2,0)</f>
        <v>-0.5</v>
      </c>
      <c r="F826" s="41">
        <f t="shared" si="12"/>
        <v>-0.5</v>
      </c>
    </row>
    <row r="827" spans="1:7">
      <c r="A827" s="40">
        <v>53</v>
      </c>
      <c r="B827" s="40" t="s">
        <v>38</v>
      </c>
      <c r="C827" s="40">
        <v>1</v>
      </c>
      <c r="D827" s="41" t="s">
        <v>39</v>
      </c>
      <c r="E827" s="41">
        <f>VLOOKUP(B827,ponderaciones!B$2:C$112,2,0)</f>
        <v>-0.5</v>
      </c>
      <c r="F827" s="41">
        <f t="shared" si="12"/>
        <v>-0.5</v>
      </c>
    </row>
    <row r="828" spans="1:7">
      <c r="A828" s="40">
        <v>53</v>
      </c>
      <c r="B828" s="40" t="s">
        <v>163</v>
      </c>
      <c r="C828" s="40">
        <v>1</v>
      </c>
      <c r="D828" s="41" t="s">
        <v>164</v>
      </c>
      <c r="E828" s="41">
        <f>VLOOKUP(B828,ponderaciones!B$2:C$112,2,0)</f>
        <v>-0.5</v>
      </c>
      <c r="F828" s="41">
        <f t="shared" si="12"/>
        <v>-0.5</v>
      </c>
    </row>
    <row r="829" spans="1:7">
      <c r="A829" s="40">
        <v>53</v>
      </c>
      <c r="B829" s="56" t="s">
        <v>74</v>
      </c>
      <c r="C829" s="40">
        <v>1</v>
      </c>
      <c r="D829" s="41" t="s">
        <v>307</v>
      </c>
      <c r="E829" s="41">
        <f>VLOOKUP(B829,ponderaciones!B$2:C$112,2,0)</f>
        <v>-1</v>
      </c>
      <c r="F829" s="41">
        <f t="shared" si="12"/>
        <v>-1</v>
      </c>
    </row>
    <row r="830" spans="1:7">
      <c r="A830" s="40">
        <v>54</v>
      </c>
      <c r="B830" s="40" t="s">
        <v>7</v>
      </c>
      <c r="C830" s="40">
        <v>1</v>
      </c>
      <c r="D830" s="41" t="s">
        <v>8</v>
      </c>
      <c r="E830" s="41">
        <f>VLOOKUP(B830,ponderaciones!B$2:C$112,2,0)</f>
        <v>10</v>
      </c>
      <c r="F830" s="41">
        <f t="shared" si="12"/>
        <v>10</v>
      </c>
      <c r="G830" s="38">
        <v>1</v>
      </c>
    </row>
    <row r="831" spans="1:7">
      <c r="A831" s="40">
        <v>54</v>
      </c>
      <c r="B831" s="40" t="s">
        <v>9</v>
      </c>
      <c r="C831" s="40">
        <v>1</v>
      </c>
      <c r="D831" s="41" t="s">
        <v>10</v>
      </c>
      <c r="E831" s="41">
        <f>VLOOKUP(B831,ponderaciones!B$2:C$112,2,0)</f>
        <v>0</v>
      </c>
      <c r="F831" s="41">
        <f t="shared" si="12"/>
        <v>0</v>
      </c>
    </row>
    <row r="832" spans="1:7">
      <c r="A832" s="40">
        <v>54</v>
      </c>
      <c r="B832" s="40" t="s">
        <v>9</v>
      </c>
      <c r="C832" s="40">
        <v>1</v>
      </c>
      <c r="D832" s="41" t="s">
        <v>173</v>
      </c>
      <c r="E832" s="41">
        <f>VLOOKUP(B832,ponderaciones!B$2:C$112,2,0)</f>
        <v>0</v>
      </c>
      <c r="F832" s="41">
        <f t="shared" si="12"/>
        <v>0</v>
      </c>
    </row>
    <row r="833" spans="1:7">
      <c r="A833" s="40">
        <v>54</v>
      </c>
      <c r="B833" s="40" t="s">
        <v>131</v>
      </c>
      <c r="C833" s="40">
        <v>0.5</v>
      </c>
      <c r="D833" s="41" t="s">
        <v>308</v>
      </c>
      <c r="E833" s="41">
        <f>VLOOKUP(B833,ponderaciones!B$2:C$112,2,0)</f>
        <v>-0.5</v>
      </c>
      <c r="F833" s="41">
        <f t="shared" si="12"/>
        <v>-0.25</v>
      </c>
    </row>
    <row r="834" spans="1:7">
      <c r="A834" s="40">
        <v>54</v>
      </c>
      <c r="B834" s="40" t="s">
        <v>15</v>
      </c>
      <c r="C834" s="40">
        <v>0</v>
      </c>
      <c r="D834" s="41" t="s">
        <v>309</v>
      </c>
      <c r="E834" s="41">
        <f>VLOOKUP(B834,ponderaciones!B$2:C$112,2,0)</f>
        <v>-0.5</v>
      </c>
      <c r="F834" s="41">
        <f t="shared" ref="F834:F897" si="13">IF(C834&lt;&gt;"*",E834*C834,0)</f>
        <v>0</v>
      </c>
    </row>
    <row r="835" spans="1:7">
      <c r="A835" s="40">
        <v>54</v>
      </c>
      <c r="B835" s="40" t="s">
        <v>112</v>
      </c>
      <c r="C835" s="40">
        <v>1</v>
      </c>
      <c r="D835" s="41" t="s">
        <v>310</v>
      </c>
      <c r="E835" s="41">
        <f>VLOOKUP(B835,ponderaciones!B$2:C$112,2,0)</f>
        <v>-0.5</v>
      </c>
      <c r="F835" s="41">
        <f t="shared" si="13"/>
        <v>-0.5</v>
      </c>
    </row>
    <row r="836" spans="1:7">
      <c r="A836" s="40">
        <v>54</v>
      </c>
      <c r="B836" s="40" t="s">
        <v>24</v>
      </c>
      <c r="C836" s="40">
        <v>0.5</v>
      </c>
      <c r="D836" s="41" t="s">
        <v>25</v>
      </c>
      <c r="E836" s="41">
        <f>VLOOKUP(B836,ponderaciones!B$2:C$112,2,0)</f>
        <v>-1</v>
      </c>
      <c r="F836" s="41">
        <f t="shared" si="13"/>
        <v>-0.5</v>
      </c>
    </row>
    <row r="837" spans="1:7">
      <c r="A837" s="40">
        <v>54</v>
      </c>
      <c r="B837" s="40" t="s">
        <v>26</v>
      </c>
      <c r="C837" s="40">
        <v>1</v>
      </c>
      <c r="D837" s="41" t="s">
        <v>28</v>
      </c>
      <c r="E837" s="41">
        <f>VLOOKUP(B837,ponderaciones!B$2:C$112,2,0)</f>
        <v>-1</v>
      </c>
      <c r="F837" s="41">
        <f t="shared" si="13"/>
        <v>-1</v>
      </c>
    </row>
    <row r="838" spans="1:7">
      <c r="A838" s="40">
        <v>54</v>
      </c>
      <c r="B838" s="40" t="s">
        <v>26</v>
      </c>
      <c r="C838" s="40">
        <v>0</v>
      </c>
      <c r="D838" s="41" t="s">
        <v>30</v>
      </c>
      <c r="E838" s="41">
        <f>VLOOKUP(B838,ponderaciones!B$2:C$112,2,0)</f>
        <v>-1</v>
      </c>
      <c r="F838" s="41">
        <f t="shared" si="13"/>
        <v>0</v>
      </c>
    </row>
    <row r="839" spans="1:7">
      <c r="A839" s="40">
        <v>54</v>
      </c>
      <c r="B839" s="40" t="s">
        <v>31</v>
      </c>
      <c r="C839" s="40">
        <v>1</v>
      </c>
      <c r="D839" s="41" t="s">
        <v>311</v>
      </c>
      <c r="E839" s="41">
        <f>VLOOKUP(B839,ponderaciones!B$2:C$112,2,0)</f>
        <v>-0.5</v>
      </c>
      <c r="F839" s="41">
        <f t="shared" si="13"/>
        <v>-0.5</v>
      </c>
    </row>
    <row r="840" spans="1:7">
      <c r="A840" s="40">
        <v>54</v>
      </c>
      <c r="B840" s="40" t="s">
        <v>33</v>
      </c>
      <c r="C840" s="40">
        <v>1</v>
      </c>
      <c r="D840" s="41" t="s">
        <v>116</v>
      </c>
      <c r="E840" s="41">
        <f>VLOOKUP(B840,ponderaciones!B$2:C$112,2,0)</f>
        <v>-0.5</v>
      </c>
      <c r="F840" s="41">
        <f t="shared" si="13"/>
        <v>-0.5</v>
      </c>
    </row>
    <row r="841" spans="1:7">
      <c r="A841" s="40">
        <v>54</v>
      </c>
      <c r="B841" s="40" t="s">
        <v>35</v>
      </c>
      <c r="C841" s="40">
        <v>1</v>
      </c>
      <c r="D841" s="41" t="s">
        <v>73</v>
      </c>
      <c r="E841" s="41">
        <f>VLOOKUP(B841,ponderaciones!B$2:C$112,2,0)</f>
        <v>-0.5</v>
      </c>
      <c r="F841" s="41">
        <f t="shared" si="13"/>
        <v>-0.5</v>
      </c>
    </row>
    <row r="842" spans="1:7">
      <c r="A842" s="40">
        <v>54</v>
      </c>
      <c r="B842" s="40" t="s">
        <v>40</v>
      </c>
      <c r="C842" s="40">
        <v>1</v>
      </c>
      <c r="D842" s="41" t="s">
        <v>312</v>
      </c>
      <c r="E842" s="41">
        <f>VLOOKUP(B842,ponderaciones!B$2:C$112,2,0)</f>
        <v>-1</v>
      </c>
      <c r="F842" s="41">
        <f t="shared" si="13"/>
        <v>-1</v>
      </c>
    </row>
    <row r="843" spans="1:7">
      <c r="A843" s="40">
        <v>54</v>
      </c>
      <c r="B843" s="40" t="s">
        <v>45</v>
      </c>
      <c r="C843" s="40">
        <v>0.25</v>
      </c>
      <c r="D843" s="41" t="s">
        <v>46</v>
      </c>
      <c r="E843" s="41">
        <f>VLOOKUP(B843,ponderaciones!B$2:C$112,2,0)</f>
        <v>-2</v>
      </c>
      <c r="F843" s="41">
        <f t="shared" si="13"/>
        <v>-0.5</v>
      </c>
    </row>
    <row r="844" spans="1:7">
      <c r="A844" s="40">
        <v>54</v>
      </c>
      <c r="B844" s="56" t="s">
        <v>74</v>
      </c>
      <c r="C844" s="40">
        <v>1</v>
      </c>
      <c r="D844" s="41" t="s">
        <v>307</v>
      </c>
      <c r="E844" s="41">
        <f>VLOOKUP(B844,ponderaciones!B$2:C$112,2,0)</f>
        <v>-1</v>
      </c>
      <c r="F844" s="41">
        <f t="shared" si="13"/>
        <v>-1</v>
      </c>
    </row>
    <row r="845" spans="1:7">
      <c r="A845" s="40">
        <v>55</v>
      </c>
      <c r="B845" s="40" t="s">
        <v>7</v>
      </c>
      <c r="C845" s="40">
        <v>1</v>
      </c>
      <c r="D845" s="41" t="s">
        <v>8</v>
      </c>
      <c r="E845" s="41">
        <f>VLOOKUP(B845,ponderaciones!B$2:C$112,2,0)</f>
        <v>10</v>
      </c>
      <c r="F845" s="41">
        <f t="shared" si="13"/>
        <v>10</v>
      </c>
      <c r="G845" s="38">
        <v>1</v>
      </c>
    </row>
    <row r="846" spans="1:7">
      <c r="A846" s="40">
        <v>55</v>
      </c>
      <c r="B846" s="40" t="s">
        <v>9</v>
      </c>
      <c r="C846" s="40">
        <v>1</v>
      </c>
      <c r="D846" s="41" t="s">
        <v>313</v>
      </c>
      <c r="E846" s="41">
        <f>VLOOKUP(B846,ponderaciones!B$2:C$112,2,0)</f>
        <v>0</v>
      </c>
      <c r="F846" s="41">
        <f t="shared" si="13"/>
        <v>0</v>
      </c>
    </row>
    <row r="847" spans="1:7">
      <c r="A847" s="40">
        <v>55</v>
      </c>
      <c r="B847" s="40" t="s">
        <v>9</v>
      </c>
      <c r="C847" s="40">
        <v>1</v>
      </c>
      <c r="D847" s="41" t="s">
        <v>173</v>
      </c>
      <c r="E847" s="41">
        <f>VLOOKUP(B847,ponderaciones!B$2:C$112,2,0)</f>
        <v>0</v>
      </c>
      <c r="F847" s="41">
        <f t="shared" si="13"/>
        <v>0</v>
      </c>
    </row>
    <row r="848" spans="1:7">
      <c r="A848" s="40">
        <v>55</v>
      </c>
      <c r="B848" s="40" t="s">
        <v>131</v>
      </c>
      <c r="C848" s="40">
        <v>0.5</v>
      </c>
      <c r="D848" s="41" t="s">
        <v>226</v>
      </c>
      <c r="E848" s="41">
        <f>VLOOKUP(B848,ponderaciones!B$2:C$112,2,0)</f>
        <v>-0.5</v>
      </c>
      <c r="F848" s="41">
        <f t="shared" si="13"/>
        <v>-0.25</v>
      </c>
    </row>
    <row r="849" spans="1:7">
      <c r="A849" s="40">
        <v>55</v>
      </c>
      <c r="B849" s="40" t="s">
        <v>15</v>
      </c>
      <c r="C849" s="40">
        <v>0</v>
      </c>
      <c r="D849" s="41" t="s">
        <v>86</v>
      </c>
      <c r="E849" s="41">
        <f>VLOOKUP(B849,ponderaciones!B$2:C$112,2,0)</f>
        <v>-0.5</v>
      </c>
      <c r="F849" s="41">
        <f t="shared" si="13"/>
        <v>0</v>
      </c>
    </row>
    <row r="850" spans="1:7">
      <c r="A850" s="40">
        <v>55</v>
      </c>
      <c r="B850" s="40" t="s">
        <v>24</v>
      </c>
      <c r="C850" s="40">
        <v>0.5</v>
      </c>
      <c r="D850" s="41" t="s">
        <v>25</v>
      </c>
      <c r="E850" s="41">
        <f>VLOOKUP(B850,ponderaciones!B$2:C$112,2,0)</f>
        <v>-1</v>
      </c>
      <c r="F850" s="41">
        <f t="shared" si="13"/>
        <v>-0.5</v>
      </c>
    </row>
    <row r="851" spans="1:7">
      <c r="A851" s="40">
        <v>55</v>
      </c>
      <c r="B851" s="40" t="s">
        <v>26</v>
      </c>
      <c r="C851" s="40">
        <v>1</v>
      </c>
      <c r="D851" s="41" t="s">
        <v>27</v>
      </c>
      <c r="E851" s="41">
        <f>VLOOKUP(B851,ponderaciones!B$2:C$112,2,0)</f>
        <v>-1</v>
      </c>
      <c r="F851" s="41">
        <f t="shared" si="13"/>
        <v>-1</v>
      </c>
    </row>
    <row r="852" spans="1:7">
      <c r="A852" s="40">
        <v>55</v>
      </c>
      <c r="B852" s="40" t="s">
        <v>26</v>
      </c>
      <c r="C852" s="40">
        <v>0</v>
      </c>
      <c r="D852" s="41" t="s">
        <v>146</v>
      </c>
      <c r="E852" s="41">
        <f>VLOOKUP(B852,ponderaciones!B$2:C$112,2,0)</f>
        <v>-1</v>
      </c>
      <c r="F852" s="41">
        <f t="shared" si="13"/>
        <v>0</v>
      </c>
    </row>
    <row r="853" spans="1:7">
      <c r="A853" s="40">
        <v>55</v>
      </c>
      <c r="B853" s="40" t="s">
        <v>26</v>
      </c>
      <c r="C853" s="40">
        <v>0</v>
      </c>
      <c r="D853" s="41" t="s">
        <v>28</v>
      </c>
      <c r="E853" s="41">
        <f>VLOOKUP(B853,ponderaciones!B$2:C$112,2,0)</f>
        <v>-1</v>
      </c>
      <c r="F853" s="41">
        <f t="shared" si="13"/>
        <v>0</v>
      </c>
    </row>
    <row r="854" spans="1:7">
      <c r="A854" s="40">
        <v>55</v>
      </c>
      <c r="B854" s="40" t="s">
        <v>26</v>
      </c>
      <c r="C854" s="40">
        <v>0</v>
      </c>
      <c r="D854" s="41" t="s">
        <v>30</v>
      </c>
      <c r="E854" s="41">
        <f>VLOOKUP(B854,ponderaciones!B$2:C$112,2,0)</f>
        <v>-1</v>
      </c>
      <c r="F854" s="41">
        <f t="shared" si="13"/>
        <v>0</v>
      </c>
    </row>
    <row r="855" spans="1:7">
      <c r="A855" s="40">
        <v>55</v>
      </c>
      <c r="B855" s="40" t="s">
        <v>31</v>
      </c>
      <c r="C855" s="40">
        <v>1</v>
      </c>
      <c r="D855" s="41" t="s">
        <v>300</v>
      </c>
      <c r="E855" s="41">
        <f>VLOOKUP(B855,ponderaciones!B$2:C$112,2,0)</f>
        <v>-0.5</v>
      </c>
      <c r="F855" s="41">
        <f t="shared" si="13"/>
        <v>-0.5</v>
      </c>
    </row>
    <row r="856" spans="1:7">
      <c r="A856" s="40">
        <v>55</v>
      </c>
      <c r="B856" s="40" t="s">
        <v>96</v>
      </c>
      <c r="C856" s="40">
        <v>1</v>
      </c>
      <c r="D856" s="41" t="s">
        <v>314</v>
      </c>
      <c r="E856" s="41">
        <f>VLOOKUP(B856,ponderaciones!B$2:C$112,2,0)</f>
        <v>-1</v>
      </c>
      <c r="F856" s="41">
        <f t="shared" si="13"/>
        <v>-1</v>
      </c>
    </row>
    <row r="857" spans="1:7">
      <c r="A857" s="40">
        <v>55</v>
      </c>
      <c r="B857" s="40" t="s">
        <v>33</v>
      </c>
      <c r="C857" s="40">
        <v>1</v>
      </c>
      <c r="D857" s="41" t="s">
        <v>116</v>
      </c>
      <c r="E857" s="41">
        <f>VLOOKUP(B857,ponderaciones!B$2:C$112,2,0)</f>
        <v>-0.5</v>
      </c>
      <c r="F857" s="41">
        <f t="shared" si="13"/>
        <v>-0.5</v>
      </c>
    </row>
    <row r="858" spans="1:7">
      <c r="A858" s="40">
        <v>55</v>
      </c>
      <c r="B858" s="40" t="s">
        <v>33</v>
      </c>
      <c r="C858" s="40">
        <v>0</v>
      </c>
      <c r="D858" s="41" t="s">
        <v>169</v>
      </c>
      <c r="E858" s="41">
        <f>VLOOKUP(B858,ponderaciones!B$2:C$112,2,0)</f>
        <v>-0.5</v>
      </c>
      <c r="F858" s="41">
        <f t="shared" si="13"/>
        <v>0</v>
      </c>
    </row>
    <row r="859" spans="1:7">
      <c r="A859" s="40">
        <v>55</v>
      </c>
      <c r="B859" s="40" t="s">
        <v>33</v>
      </c>
      <c r="C859" s="40">
        <v>0</v>
      </c>
      <c r="D859" s="41" t="s">
        <v>191</v>
      </c>
      <c r="E859" s="41">
        <f>VLOOKUP(B859,ponderaciones!B$2:C$112,2,0)</f>
        <v>-0.5</v>
      </c>
      <c r="F859" s="41">
        <f t="shared" si="13"/>
        <v>0</v>
      </c>
    </row>
    <row r="860" spans="1:7">
      <c r="A860" s="40">
        <v>55</v>
      </c>
      <c r="B860" s="40" t="s">
        <v>101</v>
      </c>
      <c r="C860" s="40">
        <v>1</v>
      </c>
      <c r="D860" s="41" t="s">
        <v>102</v>
      </c>
      <c r="E860" s="41">
        <f>VLOOKUP(B860,ponderaciones!B$2:C$112,2,0)</f>
        <v>-20</v>
      </c>
      <c r="F860" s="41">
        <f t="shared" si="13"/>
        <v>-20</v>
      </c>
    </row>
    <row r="861" spans="1:7">
      <c r="A861" s="40">
        <v>56</v>
      </c>
      <c r="B861" s="40" t="s">
        <v>7</v>
      </c>
      <c r="C861" s="40">
        <v>1</v>
      </c>
      <c r="D861" s="41" t="s">
        <v>8</v>
      </c>
      <c r="E861" s="41">
        <f>VLOOKUP(B861,ponderaciones!B$2:C$112,2,0)</f>
        <v>10</v>
      </c>
      <c r="F861" s="41">
        <f t="shared" si="13"/>
        <v>10</v>
      </c>
      <c r="G861" s="38">
        <v>1</v>
      </c>
    </row>
    <row r="862" spans="1:7">
      <c r="A862" s="40">
        <v>56</v>
      </c>
      <c r="B862" s="40" t="s">
        <v>9</v>
      </c>
      <c r="C862" s="40">
        <v>1</v>
      </c>
      <c r="D862" s="41" t="s">
        <v>315</v>
      </c>
      <c r="E862" s="41">
        <f>VLOOKUP(B862,ponderaciones!B$2:C$112,2,0)</f>
        <v>0</v>
      </c>
      <c r="F862" s="41">
        <f t="shared" si="13"/>
        <v>0</v>
      </c>
    </row>
    <row r="863" spans="1:7">
      <c r="A863" s="40">
        <v>56</v>
      </c>
      <c r="B863" s="40" t="s">
        <v>15</v>
      </c>
      <c r="C863" s="40">
        <v>0</v>
      </c>
      <c r="D863" s="41" t="s">
        <v>275</v>
      </c>
      <c r="E863" s="41">
        <f>VLOOKUP(B863,ponderaciones!B$2:C$112,2,0)</f>
        <v>-0.5</v>
      </c>
      <c r="F863" s="41">
        <f t="shared" si="13"/>
        <v>0</v>
      </c>
    </row>
    <row r="864" spans="1:7">
      <c r="A864" s="40">
        <v>56</v>
      </c>
      <c r="B864" s="40" t="s">
        <v>65</v>
      </c>
      <c r="C864" s="40">
        <v>1</v>
      </c>
      <c r="D864" s="41" t="s">
        <v>66</v>
      </c>
      <c r="E864" s="41">
        <f>VLOOKUP(B864,ponderaciones!B$2:C$112,2,0)</f>
        <v>-0.5</v>
      </c>
      <c r="F864" s="41">
        <f t="shared" si="13"/>
        <v>-0.5</v>
      </c>
    </row>
    <row r="865" spans="1:7">
      <c r="A865" s="40">
        <v>56</v>
      </c>
      <c r="B865" s="40" t="s">
        <v>24</v>
      </c>
      <c r="C865" s="40">
        <v>0.5</v>
      </c>
      <c r="D865" s="41" t="s">
        <v>25</v>
      </c>
      <c r="E865" s="41">
        <f>VLOOKUP(B865,ponderaciones!B$2:C$112,2,0)</f>
        <v>-1</v>
      </c>
      <c r="F865" s="41">
        <f t="shared" si="13"/>
        <v>-0.5</v>
      </c>
    </row>
    <row r="866" spans="1:7">
      <c r="A866" s="40">
        <v>56</v>
      </c>
      <c r="B866" s="40" t="s">
        <v>26</v>
      </c>
      <c r="C866" s="40">
        <v>1</v>
      </c>
      <c r="D866" s="41" t="s">
        <v>27</v>
      </c>
      <c r="E866" s="41">
        <f>VLOOKUP(B866,ponderaciones!B$2:C$112,2,0)</f>
        <v>-1</v>
      </c>
      <c r="F866" s="41">
        <f t="shared" si="13"/>
        <v>-1</v>
      </c>
    </row>
    <row r="867" spans="1:7">
      <c r="A867" s="40">
        <v>56</v>
      </c>
      <c r="B867" s="40" t="s">
        <v>26</v>
      </c>
      <c r="C867" s="40">
        <v>0</v>
      </c>
      <c r="D867" s="41" t="s">
        <v>146</v>
      </c>
      <c r="E867" s="41">
        <f>VLOOKUP(B867,ponderaciones!B$2:C$112,2,0)</f>
        <v>-1</v>
      </c>
      <c r="F867" s="41">
        <f t="shared" si="13"/>
        <v>0</v>
      </c>
    </row>
    <row r="868" spans="1:7">
      <c r="A868" s="40">
        <v>56</v>
      </c>
      <c r="B868" s="40" t="s">
        <v>26</v>
      </c>
      <c r="C868" s="40">
        <v>0</v>
      </c>
      <c r="D868" s="41" t="s">
        <v>28</v>
      </c>
      <c r="E868" s="41">
        <f>VLOOKUP(B868,ponderaciones!B$2:C$112,2,0)</f>
        <v>-1</v>
      </c>
      <c r="F868" s="41">
        <f t="shared" si="13"/>
        <v>0</v>
      </c>
    </row>
    <row r="869" spans="1:7">
      <c r="A869" s="40">
        <v>56</v>
      </c>
      <c r="B869" s="40" t="s">
        <v>31</v>
      </c>
      <c r="C869" s="40">
        <v>1</v>
      </c>
      <c r="D869" s="41" t="s">
        <v>316</v>
      </c>
      <c r="E869" s="41">
        <f>VLOOKUP(B869,ponderaciones!B$2:C$112,2,0)</f>
        <v>-0.5</v>
      </c>
      <c r="F869" s="41">
        <f t="shared" si="13"/>
        <v>-0.5</v>
      </c>
    </row>
    <row r="870" spans="1:7">
      <c r="A870" s="40">
        <v>56</v>
      </c>
      <c r="B870" s="40" t="s">
        <v>33</v>
      </c>
      <c r="C870" s="40">
        <v>1</v>
      </c>
      <c r="D870" s="41" t="s">
        <v>317</v>
      </c>
      <c r="E870" s="41">
        <f>VLOOKUP(B870,ponderaciones!B$2:C$112,2,0)</f>
        <v>-0.5</v>
      </c>
      <c r="F870" s="41">
        <f t="shared" si="13"/>
        <v>-0.5</v>
      </c>
    </row>
    <row r="871" spans="1:7">
      <c r="A871" s="40">
        <v>56</v>
      </c>
      <c r="B871" s="40" t="s">
        <v>35</v>
      </c>
      <c r="C871" s="40">
        <v>1</v>
      </c>
      <c r="D871" s="41" t="s">
        <v>73</v>
      </c>
      <c r="E871" s="41">
        <f>VLOOKUP(B871,ponderaciones!B$2:C$112,2,0)</f>
        <v>-0.5</v>
      </c>
      <c r="F871" s="41">
        <f t="shared" si="13"/>
        <v>-0.5</v>
      </c>
    </row>
    <row r="872" spans="1:7">
      <c r="A872" s="40">
        <v>56</v>
      </c>
      <c r="B872" s="40" t="s">
        <v>40</v>
      </c>
      <c r="C872" s="40">
        <v>1</v>
      </c>
      <c r="D872" s="41" t="s">
        <v>42</v>
      </c>
      <c r="E872" s="41">
        <f>VLOOKUP(B872,ponderaciones!B$2:C$112,2,0)</f>
        <v>-1</v>
      </c>
      <c r="F872" s="41">
        <f t="shared" si="13"/>
        <v>-1</v>
      </c>
    </row>
    <row r="873" spans="1:7">
      <c r="A873" s="40">
        <v>56</v>
      </c>
      <c r="B873" s="40" t="s">
        <v>45</v>
      </c>
      <c r="C873" s="40">
        <v>0.25</v>
      </c>
      <c r="D873" s="41" t="s">
        <v>46</v>
      </c>
      <c r="E873" s="41">
        <f>VLOOKUP(B873,ponderaciones!B$2:C$112,2,0)</f>
        <v>-2</v>
      </c>
      <c r="F873" s="41">
        <f t="shared" si="13"/>
        <v>-0.5</v>
      </c>
    </row>
    <row r="874" spans="1:7">
      <c r="A874" s="40">
        <v>56</v>
      </c>
      <c r="B874" s="40" t="s">
        <v>197</v>
      </c>
      <c r="C874" s="40">
        <v>1</v>
      </c>
      <c r="D874" s="41" t="s">
        <v>198</v>
      </c>
      <c r="E874" s="41">
        <f>VLOOKUP(B874,ponderaciones!B$2:C$112,2,0)</f>
        <v>-0.5</v>
      </c>
      <c r="F874" s="41">
        <f t="shared" si="13"/>
        <v>-0.5</v>
      </c>
    </row>
    <row r="875" spans="1:7">
      <c r="A875" s="40">
        <v>57</v>
      </c>
      <c r="B875" s="40" t="s">
        <v>7</v>
      </c>
      <c r="C875" s="40">
        <v>1</v>
      </c>
      <c r="D875" s="41" t="s">
        <v>8</v>
      </c>
      <c r="E875" s="41">
        <f>VLOOKUP(B875,ponderaciones!B$2:C$112,2,0)</f>
        <v>10</v>
      </c>
      <c r="F875" s="41">
        <f t="shared" si="13"/>
        <v>10</v>
      </c>
      <c r="G875" s="38">
        <v>1</v>
      </c>
    </row>
    <row r="876" spans="1:7">
      <c r="A876" s="40">
        <v>57</v>
      </c>
      <c r="B876" s="40" t="s">
        <v>9</v>
      </c>
      <c r="C876" s="40">
        <v>1</v>
      </c>
      <c r="D876" s="41" t="s">
        <v>10</v>
      </c>
      <c r="E876" s="41">
        <f>VLOOKUP(B876,ponderaciones!B$2:C$112,2,0)</f>
        <v>0</v>
      </c>
      <c r="F876" s="41">
        <f t="shared" si="13"/>
        <v>0</v>
      </c>
    </row>
    <row r="877" spans="1:7">
      <c r="A877" s="40">
        <v>57</v>
      </c>
      <c r="B877" s="40" t="s">
        <v>9</v>
      </c>
      <c r="C877" s="40">
        <v>1</v>
      </c>
      <c r="D877" s="41" t="s">
        <v>218</v>
      </c>
      <c r="E877" s="41">
        <f>VLOOKUP(B877,ponderaciones!B$2:C$112,2,0)</f>
        <v>0</v>
      </c>
      <c r="F877" s="41">
        <f t="shared" si="13"/>
        <v>0</v>
      </c>
    </row>
    <row r="878" spans="1:7">
      <c r="A878" s="40">
        <v>57</v>
      </c>
      <c r="B878" s="40" t="s">
        <v>9</v>
      </c>
      <c r="C878" s="40">
        <v>1</v>
      </c>
      <c r="D878" s="41" t="s">
        <v>318</v>
      </c>
      <c r="E878" s="41">
        <f>VLOOKUP(B878,ponderaciones!B$2:C$112,2,0)</f>
        <v>0</v>
      </c>
      <c r="F878" s="41">
        <f t="shared" si="13"/>
        <v>0</v>
      </c>
    </row>
    <row r="879" spans="1:7">
      <c r="A879" s="40">
        <v>57</v>
      </c>
      <c r="B879" s="40" t="s">
        <v>250</v>
      </c>
      <c r="C879" s="40">
        <v>1</v>
      </c>
      <c r="D879" s="41" t="s">
        <v>319</v>
      </c>
      <c r="E879" s="41">
        <f>VLOOKUP(B879,ponderaciones!B$2:C$112,2,0)</f>
        <v>1</v>
      </c>
      <c r="F879" s="41">
        <f t="shared" si="13"/>
        <v>1</v>
      </c>
    </row>
    <row r="880" spans="1:7">
      <c r="A880" s="40">
        <v>57</v>
      </c>
      <c r="B880" s="40" t="s">
        <v>83</v>
      </c>
      <c r="C880" s="40">
        <v>1</v>
      </c>
      <c r="D880" s="41" t="s">
        <v>266</v>
      </c>
      <c r="E880" s="41">
        <f>VLOOKUP(B880,ponderaciones!B$2:C$112,2,0)</f>
        <v>0.75</v>
      </c>
      <c r="F880" s="41">
        <f t="shared" si="13"/>
        <v>0.75</v>
      </c>
    </row>
    <row r="881" spans="1:7">
      <c r="A881" s="40">
        <v>57</v>
      </c>
      <c r="B881" s="40" t="s">
        <v>104</v>
      </c>
      <c r="C881" s="40">
        <v>1</v>
      </c>
      <c r="D881" s="41" t="s">
        <v>204</v>
      </c>
      <c r="E881" s="41">
        <f>VLOOKUP(B881,ponderaciones!B$2:C$112,2,0)</f>
        <v>1</v>
      </c>
      <c r="F881" s="41">
        <f t="shared" si="13"/>
        <v>1</v>
      </c>
    </row>
    <row r="882" spans="1:7">
      <c r="A882" s="40">
        <v>57</v>
      </c>
      <c r="B882" s="40" t="s">
        <v>15</v>
      </c>
      <c r="C882" s="40">
        <v>1</v>
      </c>
      <c r="D882" s="41" t="s">
        <v>320</v>
      </c>
      <c r="E882" s="41">
        <f>VLOOKUP(B882,ponderaciones!B$2:C$112,2,0)</f>
        <v>-0.5</v>
      </c>
      <c r="F882" s="41">
        <f t="shared" si="13"/>
        <v>-0.5</v>
      </c>
    </row>
    <row r="883" spans="1:7">
      <c r="A883" s="40">
        <v>57</v>
      </c>
      <c r="B883" s="40" t="s">
        <v>65</v>
      </c>
      <c r="C883" s="40">
        <v>1</v>
      </c>
      <c r="D883" s="41" t="s">
        <v>66</v>
      </c>
      <c r="E883" s="41">
        <f>VLOOKUP(B883,ponderaciones!B$2:C$112,2,0)</f>
        <v>-0.5</v>
      </c>
      <c r="F883" s="41">
        <f t="shared" si="13"/>
        <v>-0.5</v>
      </c>
    </row>
    <row r="884" spans="1:7">
      <c r="A884" s="40">
        <v>57</v>
      </c>
      <c r="B884" s="40" t="s">
        <v>321</v>
      </c>
      <c r="C884" s="40">
        <v>0</v>
      </c>
      <c r="D884" s="41" t="s">
        <v>322</v>
      </c>
      <c r="E884" s="41">
        <f>VLOOKUP(B884,ponderaciones!B$2:C$112,2,0)</f>
        <v>-1</v>
      </c>
      <c r="F884" s="41">
        <f t="shared" si="13"/>
        <v>0</v>
      </c>
    </row>
    <row r="885" spans="1:7">
      <c r="A885" s="40">
        <v>57</v>
      </c>
      <c r="B885" s="40" t="s">
        <v>24</v>
      </c>
      <c r="C885" s="40">
        <v>0.5</v>
      </c>
      <c r="D885" s="41" t="s">
        <v>25</v>
      </c>
      <c r="E885" s="41">
        <f>VLOOKUP(B885,ponderaciones!B$2:C$112,2,0)</f>
        <v>-1</v>
      </c>
      <c r="F885" s="41">
        <f t="shared" si="13"/>
        <v>-0.5</v>
      </c>
    </row>
    <row r="886" spans="1:7">
      <c r="A886" s="40">
        <v>57</v>
      </c>
      <c r="B886" s="40" t="s">
        <v>26</v>
      </c>
      <c r="C886" s="40">
        <v>0</v>
      </c>
      <c r="D886" s="41" t="s">
        <v>27</v>
      </c>
      <c r="E886" s="41">
        <f>VLOOKUP(B886,ponderaciones!B$2:C$112,2,0)</f>
        <v>-1</v>
      </c>
      <c r="F886" s="41">
        <f t="shared" si="13"/>
        <v>0</v>
      </c>
    </row>
    <row r="887" spans="1:7">
      <c r="A887" s="40">
        <v>57</v>
      </c>
      <c r="B887" s="40" t="s">
        <v>26</v>
      </c>
      <c r="C887" s="40">
        <v>0</v>
      </c>
      <c r="D887" s="41" t="s">
        <v>146</v>
      </c>
      <c r="E887" s="41">
        <f>VLOOKUP(B887,ponderaciones!B$2:C$112,2,0)</f>
        <v>-1</v>
      </c>
      <c r="F887" s="41">
        <f t="shared" si="13"/>
        <v>0</v>
      </c>
    </row>
    <row r="888" spans="1:7">
      <c r="A888" s="40">
        <v>57</v>
      </c>
      <c r="B888" s="40" t="s">
        <v>26</v>
      </c>
      <c r="C888" s="40">
        <v>0</v>
      </c>
      <c r="D888" s="41" t="s">
        <v>28</v>
      </c>
      <c r="E888" s="41">
        <f>VLOOKUP(B888,ponderaciones!B$2:C$112,2,0)</f>
        <v>-1</v>
      </c>
      <c r="F888" s="41">
        <f t="shared" si="13"/>
        <v>0</v>
      </c>
    </row>
    <row r="889" spans="1:7">
      <c r="A889" s="40">
        <v>57</v>
      </c>
      <c r="B889" s="40" t="s">
        <v>26</v>
      </c>
      <c r="C889" s="40">
        <v>0</v>
      </c>
      <c r="D889" s="41" t="s">
        <v>29</v>
      </c>
      <c r="E889" s="41">
        <f>VLOOKUP(B889,ponderaciones!B$2:C$112,2,0)</f>
        <v>-1</v>
      </c>
      <c r="F889" s="41">
        <f t="shared" si="13"/>
        <v>0</v>
      </c>
    </row>
    <row r="890" spans="1:7">
      <c r="A890" s="40">
        <v>57</v>
      </c>
      <c r="B890" s="40" t="s">
        <v>35</v>
      </c>
      <c r="C890" s="40">
        <v>1</v>
      </c>
      <c r="D890" s="41" t="s">
        <v>73</v>
      </c>
      <c r="E890" s="41">
        <f>VLOOKUP(B890,ponderaciones!B$2:C$112,2,0)</f>
        <v>-0.5</v>
      </c>
      <c r="F890" s="41">
        <f t="shared" si="13"/>
        <v>-0.5</v>
      </c>
    </row>
    <row r="891" spans="1:7">
      <c r="A891" s="40">
        <v>57</v>
      </c>
      <c r="B891" s="40" t="s">
        <v>197</v>
      </c>
      <c r="C891" s="40">
        <v>1</v>
      </c>
      <c r="D891" s="41" t="s">
        <v>198</v>
      </c>
      <c r="E891" s="41">
        <f>VLOOKUP(B891,ponderaciones!B$2:C$112,2,0)</f>
        <v>-0.5</v>
      </c>
      <c r="F891" s="41">
        <f t="shared" si="13"/>
        <v>-0.5</v>
      </c>
    </row>
    <row r="892" spans="1:7">
      <c r="A892" s="40">
        <v>57</v>
      </c>
      <c r="B892" s="40" t="s">
        <v>163</v>
      </c>
      <c r="C892" s="40">
        <v>1</v>
      </c>
      <c r="D892" s="41" t="s">
        <v>164</v>
      </c>
      <c r="E892" s="41">
        <f>VLOOKUP(B892,ponderaciones!B$2:C$112,2,0)</f>
        <v>-0.5</v>
      </c>
      <c r="F892" s="41">
        <f t="shared" si="13"/>
        <v>-0.5</v>
      </c>
    </row>
    <row r="893" spans="1:7">
      <c r="A893" s="40">
        <v>58</v>
      </c>
      <c r="B893" s="40" t="s">
        <v>7</v>
      </c>
      <c r="C893" s="40">
        <v>1</v>
      </c>
      <c r="D893" s="41" t="s">
        <v>8</v>
      </c>
      <c r="E893" s="41">
        <f>VLOOKUP(B893,ponderaciones!B$2:C$112,2,0)</f>
        <v>10</v>
      </c>
      <c r="F893" s="41">
        <f t="shared" si="13"/>
        <v>10</v>
      </c>
      <c r="G893" s="38">
        <v>1</v>
      </c>
    </row>
    <row r="894" spans="1:7">
      <c r="A894" s="40">
        <v>58</v>
      </c>
      <c r="B894" s="40" t="s">
        <v>9</v>
      </c>
      <c r="C894" s="40">
        <v>1</v>
      </c>
      <c r="D894" s="41" t="s">
        <v>10</v>
      </c>
      <c r="E894" s="41">
        <f>VLOOKUP(B894,ponderaciones!B$2:C$112,2,0)</f>
        <v>0</v>
      </c>
      <c r="F894" s="41">
        <f t="shared" si="13"/>
        <v>0</v>
      </c>
    </row>
    <row r="895" spans="1:7">
      <c r="A895" s="40">
        <v>58</v>
      </c>
      <c r="B895" s="40" t="s">
        <v>9</v>
      </c>
      <c r="C895" s="40">
        <v>1</v>
      </c>
      <c r="D895" s="41" t="s">
        <v>323</v>
      </c>
      <c r="E895" s="41">
        <f>VLOOKUP(B895,ponderaciones!B$2:C$112,2,0)</f>
        <v>0</v>
      </c>
      <c r="F895" s="41">
        <f t="shared" si="13"/>
        <v>0</v>
      </c>
    </row>
    <row r="896" spans="1:7">
      <c r="A896" s="40">
        <v>58</v>
      </c>
      <c r="B896" s="40" t="s">
        <v>24</v>
      </c>
      <c r="C896" s="40">
        <v>0.5</v>
      </c>
      <c r="D896" s="41" t="s">
        <v>25</v>
      </c>
      <c r="E896" s="41">
        <f>VLOOKUP(B896,ponderaciones!B$2:C$112,2,0)</f>
        <v>-1</v>
      </c>
      <c r="F896" s="41">
        <f t="shared" si="13"/>
        <v>-0.5</v>
      </c>
    </row>
    <row r="897" spans="1:7">
      <c r="A897" s="40">
        <v>58</v>
      </c>
      <c r="B897" s="40" t="s">
        <v>24</v>
      </c>
      <c r="C897" s="40">
        <v>1</v>
      </c>
      <c r="D897" s="41" t="s">
        <v>260</v>
      </c>
      <c r="E897" s="41">
        <f>VLOOKUP(B897,ponderaciones!B$2:C$112,2,0)</f>
        <v>-1</v>
      </c>
      <c r="F897" s="41">
        <f t="shared" si="13"/>
        <v>-1</v>
      </c>
    </row>
    <row r="898" spans="1:7">
      <c r="A898" s="40">
        <v>58</v>
      </c>
      <c r="B898" s="40" t="s">
        <v>26</v>
      </c>
      <c r="C898" s="40">
        <v>0</v>
      </c>
      <c r="D898" s="41" t="s">
        <v>146</v>
      </c>
      <c r="E898" s="41">
        <f>VLOOKUP(B898,ponderaciones!B$2:C$112,2,0)</f>
        <v>-1</v>
      </c>
      <c r="F898" s="41">
        <f t="shared" ref="F898:F961" si="14">IF(C898&lt;&gt;"*",E898*C898,0)</f>
        <v>0</v>
      </c>
    </row>
    <row r="899" spans="1:7">
      <c r="A899" s="40">
        <v>58</v>
      </c>
      <c r="B899" s="40" t="s">
        <v>26</v>
      </c>
      <c r="C899" s="40">
        <v>1</v>
      </c>
      <c r="D899" s="41" t="s">
        <v>28</v>
      </c>
      <c r="E899" s="41">
        <f>VLOOKUP(B899,ponderaciones!B$2:C$112,2,0)</f>
        <v>-1</v>
      </c>
      <c r="F899" s="41">
        <f t="shared" si="14"/>
        <v>-1</v>
      </c>
    </row>
    <row r="900" spans="1:7">
      <c r="A900" s="40">
        <v>58</v>
      </c>
      <c r="B900" s="40" t="s">
        <v>33</v>
      </c>
      <c r="C900" s="40">
        <v>1</v>
      </c>
      <c r="D900" s="41" t="s">
        <v>116</v>
      </c>
      <c r="E900" s="41">
        <f>VLOOKUP(B900,ponderaciones!B$2:C$112,2,0)</f>
        <v>-0.5</v>
      </c>
      <c r="F900" s="41">
        <f t="shared" si="14"/>
        <v>-0.5</v>
      </c>
    </row>
    <row r="901" spans="1:7">
      <c r="A901" s="40">
        <v>58</v>
      </c>
      <c r="B901" s="40" t="s">
        <v>33</v>
      </c>
      <c r="C901" s="40">
        <v>0</v>
      </c>
      <c r="D901" s="41" t="s">
        <v>169</v>
      </c>
      <c r="E901" s="41">
        <f>VLOOKUP(B901,ponderaciones!B$2:C$112,2,0)</f>
        <v>-0.5</v>
      </c>
      <c r="F901" s="41">
        <f t="shared" si="14"/>
        <v>0</v>
      </c>
    </row>
    <row r="902" spans="1:7">
      <c r="A902" s="40">
        <v>58</v>
      </c>
      <c r="B902" s="40" t="s">
        <v>45</v>
      </c>
      <c r="C902" s="40">
        <v>0.25</v>
      </c>
      <c r="D902" s="41" t="s">
        <v>46</v>
      </c>
      <c r="E902" s="41">
        <f>VLOOKUP(B902,ponderaciones!B$2:C$112,2,0)</f>
        <v>-2</v>
      </c>
      <c r="F902" s="41">
        <f t="shared" si="14"/>
        <v>-0.5</v>
      </c>
    </row>
    <row r="903" spans="1:7">
      <c r="A903" s="40">
        <v>58</v>
      </c>
      <c r="B903" s="40" t="s">
        <v>50</v>
      </c>
      <c r="C903" s="40">
        <v>1</v>
      </c>
      <c r="D903" s="41" t="s">
        <v>12</v>
      </c>
      <c r="E903" s="41">
        <f>VLOOKUP(B903,ponderaciones!B$2:C$112,2,0)</f>
        <v>-20</v>
      </c>
      <c r="F903" s="41">
        <f t="shared" si="14"/>
        <v>-20</v>
      </c>
    </row>
    <row r="904" spans="1:7">
      <c r="A904" s="40">
        <v>59</v>
      </c>
      <c r="B904" s="40" t="s">
        <v>7</v>
      </c>
      <c r="C904" s="40">
        <v>1</v>
      </c>
      <c r="D904" s="41" t="s">
        <v>8</v>
      </c>
      <c r="E904" s="41">
        <f>VLOOKUP(B904,ponderaciones!B$2:C$112,2,0)</f>
        <v>10</v>
      </c>
      <c r="F904" s="41">
        <f t="shared" si="14"/>
        <v>10</v>
      </c>
      <c r="G904" s="38">
        <v>1</v>
      </c>
    </row>
    <row r="905" spans="1:7">
      <c r="A905" s="40">
        <v>59</v>
      </c>
      <c r="B905" s="40" t="s">
        <v>9</v>
      </c>
      <c r="C905" s="40">
        <v>1</v>
      </c>
      <c r="D905" s="41" t="s">
        <v>218</v>
      </c>
      <c r="E905" s="41">
        <f>VLOOKUP(B905,ponderaciones!B$2:C$112,2,0)</f>
        <v>0</v>
      </c>
      <c r="F905" s="41">
        <f t="shared" si="14"/>
        <v>0</v>
      </c>
    </row>
    <row r="906" spans="1:7">
      <c r="A906" s="40">
        <v>59</v>
      </c>
      <c r="B906" s="40" t="s">
        <v>9</v>
      </c>
      <c r="C906" s="40">
        <v>1</v>
      </c>
      <c r="D906" s="41" t="s">
        <v>324</v>
      </c>
      <c r="E906" s="41">
        <f>VLOOKUP(B906,ponderaciones!B$2:C$112,2,0)</f>
        <v>0</v>
      </c>
      <c r="F906" s="41">
        <f t="shared" si="14"/>
        <v>0</v>
      </c>
    </row>
    <row r="907" spans="1:7">
      <c r="A907" s="40">
        <v>59</v>
      </c>
      <c r="B907" s="40" t="s">
        <v>9</v>
      </c>
      <c r="C907" s="40">
        <v>1</v>
      </c>
      <c r="D907" s="41" t="s">
        <v>325</v>
      </c>
      <c r="E907" s="41">
        <f>VLOOKUP(B907,ponderaciones!B$2:C$112,2,0)</f>
        <v>0</v>
      </c>
      <c r="F907" s="41">
        <f t="shared" si="14"/>
        <v>0</v>
      </c>
    </row>
    <row r="908" spans="1:7">
      <c r="A908" s="40">
        <v>59</v>
      </c>
      <c r="B908" s="40" t="s">
        <v>104</v>
      </c>
      <c r="C908" s="40">
        <v>1</v>
      </c>
      <c r="D908" s="41" t="s">
        <v>232</v>
      </c>
      <c r="E908" s="41">
        <f>VLOOKUP(B908,ponderaciones!B$2:C$112,2,0)</f>
        <v>1</v>
      </c>
      <c r="F908" s="41">
        <f t="shared" si="14"/>
        <v>1</v>
      </c>
    </row>
    <row r="909" spans="1:7">
      <c r="A909" s="40">
        <v>59</v>
      </c>
      <c r="B909" s="40" t="s">
        <v>104</v>
      </c>
      <c r="C909" s="40">
        <v>1</v>
      </c>
      <c r="D909" s="41" t="s">
        <v>326</v>
      </c>
      <c r="E909" s="41">
        <f>VLOOKUP(B909,ponderaciones!B$2:C$112,2,0)</f>
        <v>1</v>
      </c>
      <c r="F909" s="41">
        <f t="shared" si="14"/>
        <v>1</v>
      </c>
    </row>
    <row r="910" spans="1:7">
      <c r="A910" s="40">
        <v>59</v>
      </c>
      <c r="B910" s="40" t="s">
        <v>15</v>
      </c>
      <c r="C910" s="40">
        <v>0</v>
      </c>
      <c r="D910" s="41" t="s">
        <v>86</v>
      </c>
      <c r="E910" s="41">
        <f>VLOOKUP(B910,ponderaciones!B$2:C$112,2,0)</f>
        <v>-0.5</v>
      </c>
      <c r="F910" s="41">
        <f t="shared" si="14"/>
        <v>0</v>
      </c>
    </row>
    <row r="911" spans="1:7">
      <c r="A911" s="40">
        <v>59</v>
      </c>
      <c r="B911" s="40" t="s">
        <v>112</v>
      </c>
      <c r="C911" s="40">
        <v>0</v>
      </c>
      <c r="D911" s="41" t="s">
        <v>327</v>
      </c>
      <c r="E911" s="41">
        <f>VLOOKUP(B911,ponderaciones!B$2:C$112,2,0)</f>
        <v>-0.5</v>
      </c>
      <c r="F911" s="41">
        <f t="shared" si="14"/>
        <v>0</v>
      </c>
    </row>
    <row r="912" spans="1:7">
      <c r="A912" s="40">
        <v>59</v>
      </c>
      <c r="B912" s="40" t="s">
        <v>123</v>
      </c>
      <c r="C912" s="40">
        <v>0.5</v>
      </c>
      <c r="D912" s="41" t="s">
        <v>124</v>
      </c>
      <c r="E912" s="41">
        <f>VLOOKUP(B912,ponderaciones!B$2:C$112,2,0)</f>
        <v>-2</v>
      </c>
      <c r="F912" s="41">
        <f t="shared" si="14"/>
        <v>-1</v>
      </c>
    </row>
    <row r="913" spans="1:7">
      <c r="A913" s="40">
        <v>59</v>
      </c>
      <c r="B913" s="40" t="s">
        <v>24</v>
      </c>
      <c r="C913" s="40">
        <v>0.5</v>
      </c>
      <c r="D913" s="41" t="s">
        <v>25</v>
      </c>
      <c r="E913" s="41">
        <f>VLOOKUP(B913,ponderaciones!B$2:C$112,2,0)</f>
        <v>-1</v>
      </c>
      <c r="F913" s="41">
        <f t="shared" si="14"/>
        <v>-0.5</v>
      </c>
    </row>
    <row r="914" spans="1:7">
      <c r="A914" s="40">
        <v>59</v>
      </c>
      <c r="B914" s="40" t="s">
        <v>26</v>
      </c>
      <c r="C914" s="40">
        <v>1</v>
      </c>
      <c r="D914" s="41" t="s">
        <v>27</v>
      </c>
      <c r="E914" s="41">
        <f>VLOOKUP(B914,ponderaciones!B$2:C$112,2,0)</f>
        <v>-1</v>
      </c>
      <c r="F914" s="41">
        <f t="shared" si="14"/>
        <v>-1</v>
      </c>
    </row>
    <row r="915" spans="1:7">
      <c r="A915" s="40">
        <v>59</v>
      </c>
      <c r="B915" s="40" t="s">
        <v>26</v>
      </c>
      <c r="C915" s="40">
        <v>0</v>
      </c>
      <c r="D915" s="41" t="s">
        <v>146</v>
      </c>
      <c r="E915" s="41">
        <f>VLOOKUP(B915,ponderaciones!B$2:C$112,2,0)</f>
        <v>-1</v>
      </c>
      <c r="F915" s="41">
        <f t="shared" si="14"/>
        <v>0</v>
      </c>
    </row>
    <row r="916" spans="1:7">
      <c r="A916" s="40">
        <v>59</v>
      </c>
      <c r="B916" s="40" t="s">
        <v>26</v>
      </c>
      <c r="C916" s="40">
        <v>0</v>
      </c>
      <c r="D916" s="41" t="s">
        <v>28</v>
      </c>
      <c r="E916" s="41">
        <f>VLOOKUP(B916,ponderaciones!B$2:C$112,2,0)</f>
        <v>-1</v>
      </c>
      <c r="F916" s="41">
        <f t="shared" si="14"/>
        <v>0</v>
      </c>
    </row>
    <row r="917" spans="1:7">
      <c r="A917" s="40">
        <v>59</v>
      </c>
      <c r="B917" s="40" t="s">
        <v>26</v>
      </c>
      <c r="C917" s="40">
        <v>0</v>
      </c>
      <c r="D917" s="41" t="s">
        <v>28</v>
      </c>
      <c r="E917" s="41">
        <f>VLOOKUP(B917,ponderaciones!B$2:C$112,2,0)</f>
        <v>-1</v>
      </c>
      <c r="F917" s="41">
        <f t="shared" si="14"/>
        <v>0</v>
      </c>
    </row>
    <row r="918" spans="1:7">
      <c r="A918" s="40">
        <v>59</v>
      </c>
      <c r="B918" s="40" t="s">
        <v>26</v>
      </c>
      <c r="C918" s="40">
        <v>0</v>
      </c>
      <c r="D918" s="41" t="s">
        <v>30</v>
      </c>
      <c r="E918" s="41">
        <f>VLOOKUP(B918,ponderaciones!B$2:C$112,2,0)</f>
        <v>-1</v>
      </c>
      <c r="F918" s="41">
        <f t="shared" si="14"/>
        <v>0</v>
      </c>
    </row>
    <row r="919" spans="1:7">
      <c r="A919" s="40">
        <v>59</v>
      </c>
      <c r="B919" s="40" t="s">
        <v>96</v>
      </c>
      <c r="C919" s="40">
        <v>1</v>
      </c>
      <c r="D919" s="41" t="s">
        <v>328</v>
      </c>
      <c r="E919" s="41">
        <f>VLOOKUP(B919,ponderaciones!B$2:C$112,2,0)</f>
        <v>-1</v>
      </c>
      <c r="F919" s="41">
        <f t="shared" si="14"/>
        <v>-1</v>
      </c>
    </row>
    <row r="920" spans="1:7">
      <c r="A920" s="40">
        <v>59</v>
      </c>
      <c r="B920" s="40" t="s">
        <v>33</v>
      </c>
      <c r="C920" s="40">
        <v>1</v>
      </c>
      <c r="D920" s="41" t="s">
        <v>116</v>
      </c>
      <c r="E920" s="41">
        <f>VLOOKUP(B920,ponderaciones!B$2:C$112,2,0)</f>
        <v>-0.5</v>
      </c>
      <c r="F920" s="41">
        <f t="shared" si="14"/>
        <v>-0.5</v>
      </c>
    </row>
    <row r="921" spans="1:7">
      <c r="A921" s="40">
        <v>59</v>
      </c>
      <c r="B921" s="40" t="s">
        <v>33</v>
      </c>
      <c r="C921" s="40">
        <v>0</v>
      </c>
      <c r="D921" s="41" t="s">
        <v>169</v>
      </c>
      <c r="E921" s="41">
        <f>VLOOKUP(B921,ponderaciones!B$2:C$112,2,0)</f>
        <v>-0.5</v>
      </c>
      <c r="F921" s="41">
        <f t="shared" si="14"/>
        <v>0</v>
      </c>
    </row>
    <row r="922" spans="1:7">
      <c r="A922" s="40">
        <v>59</v>
      </c>
      <c r="B922" s="40" t="s">
        <v>35</v>
      </c>
      <c r="C922" s="40">
        <v>1</v>
      </c>
      <c r="D922" s="41" t="s">
        <v>73</v>
      </c>
      <c r="E922" s="41">
        <f>VLOOKUP(B922,ponderaciones!B$2:C$112,2,0)</f>
        <v>-0.5</v>
      </c>
      <c r="F922" s="41">
        <f t="shared" si="14"/>
        <v>-0.5</v>
      </c>
    </row>
    <row r="923" spans="1:7">
      <c r="A923" s="40">
        <v>59</v>
      </c>
      <c r="B923" s="40" t="s">
        <v>48</v>
      </c>
      <c r="C923" s="40">
        <v>1</v>
      </c>
      <c r="D923" s="41" t="s">
        <v>329</v>
      </c>
      <c r="E923" s="41">
        <f>VLOOKUP(B923,ponderaciones!B$2:C$112,2,0)</f>
        <v>-1</v>
      </c>
      <c r="F923" s="41">
        <f t="shared" si="14"/>
        <v>-1</v>
      </c>
    </row>
    <row r="924" spans="1:7">
      <c r="A924" s="40">
        <v>59</v>
      </c>
      <c r="B924" s="40" t="s">
        <v>101</v>
      </c>
      <c r="C924" s="40">
        <v>1</v>
      </c>
      <c r="D924" s="41" t="s">
        <v>102</v>
      </c>
      <c r="E924" s="41">
        <f>VLOOKUP(B924,ponderaciones!B$2:C$112,2,0)</f>
        <v>-20</v>
      </c>
      <c r="F924" s="41">
        <f t="shared" si="14"/>
        <v>-20</v>
      </c>
    </row>
    <row r="925" spans="1:7">
      <c r="A925" s="40">
        <v>60</v>
      </c>
      <c r="B925" s="40" t="s">
        <v>7</v>
      </c>
      <c r="C925" s="40">
        <v>1</v>
      </c>
      <c r="D925" s="41" t="s">
        <v>8</v>
      </c>
      <c r="E925" s="41">
        <f>VLOOKUP(B925,ponderaciones!B$2:C$112,2,0)</f>
        <v>10</v>
      </c>
      <c r="F925" s="41">
        <f t="shared" si="14"/>
        <v>10</v>
      </c>
      <c r="G925" s="38">
        <v>1</v>
      </c>
    </row>
    <row r="926" spans="1:7">
      <c r="A926" s="40">
        <v>60</v>
      </c>
      <c r="B926" s="40" t="s">
        <v>9</v>
      </c>
      <c r="C926" s="40">
        <v>1</v>
      </c>
      <c r="D926" s="41" t="s">
        <v>10</v>
      </c>
      <c r="E926" s="41">
        <f>VLOOKUP(B926,ponderaciones!B$2:C$112,2,0)</f>
        <v>0</v>
      </c>
      <c r="F926" s="41">
        <f t="shared" si="14"/>
        <v>0</v>
      </c>
    </row>
    <row r="927" spans="1:7">
      <c r="A927" s="40">
        <v>60</v>
      </c>
      <c r="B927" s="40" t="s">
        <v>9</v>
      </c>
      <c r="C927" s="40">
        <v>1</v>
      </c>
      <c r="D927" s="41" t="s">
        <v>330</v>
      </c>
      <c r="E927" s="41">
        <f>VLOOKUP(B927,ponderaciones!B$2:C$112,2,0)</f>
        <v>0</v>
      </c>
      <c r="F927" s="41">
        <f t="shared" si="14"/>
        <v>0</v>
      </c>
    </row>
    <row r="928" spans="1:7">
      <c r="A928" s="40">
        <v>60</v>
      </c>
      <c r="B928" s="40" t="s">
        <v>9</v>
      </c>
      <c r="C928" s="40">
        <v>1</v>
      </c>
      <c r="D928" s="41" t="s">
        <v>331</v>
      </c>
      <c r="E928" s="41">
        <f>VLOOKUP(B928,ponderaciones!B$2:C$112,2,0)</f>
        <v>0</v>
      </c>
      <c r="F928" s="41">
        <f t="shared" si="14"/>
        <v>0</v>
      </c>
    </row>
    <row r="929" spans="1:7">
      <c r="A929" s="40">
        <v>60</v>
      </c>
      <c r="B929" s="40" t="s">
        <v>9</v>
      </c>
      <c r="C929" s="40">
        <v>1</v>
      </c>
      <c r="D929" s="41" t="s">
        <v>332</v>
      </c>
      <c r="E929" s="41">
        <f>VLOOKUP(B929,ponderaciones!B$2:C$112,2,0)</f>
        <v>0</v>
      </c>
      <c r="F929" s="41">
        <f t="shared" si="14"/>
        <v>0</v>
      </c>
    </row>
    <row r="930" spans="1:7">
      <c r="A930" s="40">
        <v>60</v>
      </c>
      <c r="B930" s="40" t="s">
        <v>15</v>
      </c>
      <c r="C930" s="40">
        <v>0</v>
      </c>
      <c r="D930" s="41" t="s">
        <v>86</v>
      </c>
      <c r="E930" s="41">
        <f>VLOOKUP(B930,ponderaciones!B$2:C$112,2,0)</f>
        <v>-0.5</v>
      </c>
      <c r="F930" s="41">
        <f t="shared" si="14"/>
        <v>0</v>
      </c>
    </row>
    <row r="931" spans="1:7">
      <c r="A931" s="40">
        <v>60</v>
      </c>
      <c r="B931" s="40" t="s">
        <v>17</v>
      </c>
      <c r="C931" s="40">
        <v>1</v>
      </c>
      <c r="D931" s="41" t="s">
        <v>301</v>
      </c>
      <c r="E931" s="41">
        <f>VLOOKUP(B931,ponderaciones!B$2:C$112,2,0)</f>
        <v>-0.5</v>
      </c>
      <c r="F931" s="41">
        <f t="shared" si="14"/>
        <v>-0.5</v>
      </c>
    </row>
    <row r="932" spans="1:7">
      <c r="A932" s="40">
        <v>60</v>
      </c>
      <c r="B932" s="40" t="s">
        <v>24</v>
      </c>
      <c r="C932" s="40">
        <v>0.5</v>
      </c>
      <c r="D932" s="41" t="s">
        <v>25</v>
      </c>
      <c r="E932" s="41">
        <f>VLOOKUP(B932,ponderaciones!B$2:C$112,2,0)</f>
        <v>-1</v>
      </c>
      <c r="F932" s="41">
        <f t="shared" si="14"/>
        <v>-0.5</v>
      </c>
    </row>
    <row r="933" spans="1:7">
      <c r="A933" s="40">
        <v>60</v>
      </c>
      <c r="B933" s="40" t="s">
        <v>26</v>
      </c>
      <c r="C933" s="40">
        <v>0</v>
      </c>
      <c r="D933" s="41" t="s">
        <v>27</v>
      </c>
      <c r="E933" s="41">
        <f>VLOOKUP(B933,ponderaciones!B$2:C$112,2,0)</f>
        <v>-1</v>
      </c>
      <c r="F933" s="41">
        <f t="shared" si="14"/>
        <v>0</v>
      </c>
    </row>
    <row r="934" spans="1:7">
      <c r="A934" s="40">
        <v>60</v>
      </c>
      <c r="B934" s="40" t="s">
        <v>26</v>
      </c>
      <c r="C934" s="40">
        <v>0</v>
      </c>
      <c r="D934" s="41" t="s">
        <v>146</v>
      </c>
      <c r="E934" s="41">
        <f>VLOOKUP(B934,ponderaciones!B$2:C$112,2,0)</f>
        <v>-1</v>
      </c>
      <c r="F934" s="41">
        <f t="shared" si="14"/>
        <v>0</v>
      </c>
    </row>
    <row r="935" spans="1:7">
      <c r="A935" s="40">
        <v>60</v>
      </c>
      <c r="B935" s="40" t="s">
        <v>26</v>
      </c>
      <c r="C935" s="40">
        <v>0</v>
      </c>
      <c r="D935" s="41" t="s">
        <v>28</v>
      </c>
      <c r="E935" s="41">
        <f>VLOOKUP(B935,ponderaciones!B$2:C$112,2,0)</f>
        <v>-1</v>
      </c>
      <c r="F935" s="41">
        <f t="shared" si="14"/>
        <v>0</v>
      </c>
    </row>
    <row r="936" spans="1:7">
      <c r="A936" s="40">
        <v>60</v>
      </c>
      <c r="B936" s="40" t="s">
        <v>26</v>
      </c>
      <c r="C936" s="40">
        <v>0</v>
      </c>
      <c r="D936" s="41" t="s">
        <v>28</v>
      </c>
      <c r="E936" s="41">
        <f>VLOOKUP(B936,ponderaciones!B$2:C$112,2,0)</f>
        <v>-1</v>
      </c>
      <c r="F936" s="41">
        <f t="shared" si="14"/>
        <v>0</v>
      </c>
    </row>
    <row r="937" spans="1:7">
      <c r="A937" s="40">
        <v>60</v>
      </c>
      <c r="B937" s="40" t="s">
        <v>26</v>
      </c>
      <c r="C937" s="40">
        <v>1</v>
      </c>
      <c r="D937" s="41" t="s">
        <v>29</v>
      </c>
      <c r="E937" s="41">
        <f>VLOOKUP(B937,ponderaciones!B$2:C$112,2,0)</f>
        <v>-1</v>
      </c>
      <c r="F937" s="41">
        <f t="shared" si="14"/>
        <v>-1</v>
      </c>
    </row>
    <row r="938" spans="1:7">
      <c r="A938" s="40">
        <v>60</v>
      </c>
      <c r="B938" s="40" t="s">
        <v>33</v>
      </c>
      <c r="C938" s="40">
        <v>1</v>
      </c>
      <c r="D938" s="41" t="s">
        <v>333</v>
      </c>
      <c r="E938" s="41">
        <f>VLOOKUP(B938,ponderaciones!B$2:C$112,2,0)</f>
        <v>-0.5</v>
      </c>
      <c r="F938" s="41">
        <f t="shared" si="14"/>
        <v>-0.5</v>
      </c>
    </row>
    <row r="939" spans="1:7">
      <c r="A939" s="40">
        <v>60</v>
      </c>
      <c r="B939" s="40" t="s">
        <v>35</v>
      </c>
      <c r="C939" s="40">
        <v>1</v>
      </c>
      <c r="D939" s="41" t="s">
        <v>73</v>
      </c>
      <c r="E939" s="41">
        <f>VLOOKUP(B939,ponderaciones!B$2:C$112,2,0)</f>
        <v>-0.5</v>
      </c>
      <c r="F939" s="41">
        <f t="shared" si="14"/>
        <v>-0.5</v>
      </c>
    </row>
    <row r="940" spans="1:7">
      <c r="A940" s="40">
        <v>60</v>
      </c>
      <c r="B940" s="40" t="s">
        <v>38</v>
      </c>
      <c r="C940" s="40">
        <v>1</v>
      </c>
      <c r="D940" s="41" t="s">
        <v>334</v>
      </c>
      <c r="E940" s="41">
        <f>VLOOKUP(B940,ponderaciones!B$2:C$112,2,0)</f>
        <v>-0.5</v>
      </c>
      <c r="F940" s="41">
        <f t="shared" si="14"/>
        <v>-0.5</v>
      </c>
    </row>
    <row r="941" spans="1:7">
      <c r="A941" s="40">
        <v>60</v>
      </c>
      <c r="B941" s="40" t="s">
        <v>40</v>
      </c>
      <c r="C941" s="40">
        <v>1</v>
      </c>
      <c r="D941" s="41" t="s">
        <v>170</v>
      </c>
      <c r="E941" s="41">
        <f>VLOOKUP(B941,ponderaciones!B$2:C$112,2,0)</f>
        <v>-1</v>
      </c>
      <c r="F941" s="41">
        <f t="shared" si="14"/>
        <v>-1</v>
      </c>
    </row>
    <row r="942" spans="1:7">
      <c r="A942" s="40">
        <v>60</v>
      </c>
      <c r="B942" s="40" t="s">
        <v>45</v>
      </c>
      <c r="C942" s="40">
        <v>0.25</v>
      </c>
      <c r="D942" s="41" t="s">
        <v>46</v>
      </c>
      <c r="E942" s="41">
        <f>VLOOKUP(B942,ponderaciones!B$2:C$112,2,0)</f>
        <v>-2</v>
      </c>
      <c r="F942" s="41">
        <f t="shared" si="14"/>
        <v>-0.5</v>
      </c>
    </row>
    <row r="943" spans="1:7">
      <c r="A943" s="40">
        <v>61</v>
      </c>
      <c r="B943" s="40" t="s">
        <v>7</v>
      </c>
      <c r="C943" s="40">
        <v>1</v>
      </c>
      <c r="D943" s="41" t="s">
        <v>8</v>
      </c>
      <c r="E943" s="41">
        <f>VLOOKUP(B943,ponderaciones!B$2:C$112,2,0)</f>
        <v>10</v>
      </c>
      <c r="F943" s="41">
        <f t="shared" si="14"/>
        <v>10</v>
      </c>
      <c r="G943" s="38">
        <v>1</v>
      </c>
    </row>
    <row r="944" spans="1:7">
      <c r="A944" s="40">
        <v>61</v>
      </c>
      <c r="B944" s="40" t="s">
        <v>9</v>
      </c>
      <c r="C944" s="40">
        <v>1</v>
      </c>
      <c r="D944" s="41" t="s">
        <v>218</v>
      </c>
      <c r="E944" s="41">
        <f>VLOOKUP(B944,ponderaciones!B$2:C$112,2,0)</f>
        <v>0</v>
      </c>
      <c r="F944" s="41">
        <f t="shared" si="14"/>
        <v>0</v>
      </c>
    </row>
    <row r="945" spans="1:7">
      <c r="A945" s="40">
        <v>61</v>
      </c>
      <c r="B945" s="40" t="s">
        <v>17</v>
      </c>
      <c r="C945" s="40">
        <v>1</v>
      </c>
      <c r="D945" s="41" t="s">
        <v>335</v>
      </c>
      <c r="E945" s="41">
        <f>VLOOKUP(B945,ponderaciones!B$2:C$112,2,0)</f>
        <v>-0.5</v>
      </c>
      <c r="F945" s="41">
        <f t="shared" si="14"/>
        <v>-0.5</v>
      </c>
    </row>
    <row r="946" spans="1:7">
      <c r="A946" s="40">
        <v>61</v>
      </c>
      <c r="B946" s="40" t="s">
        <v>24</v>
      </c>
      <c r="C946" s="40">
        <v>0.5</v>
      </c>
      <c r="D946" s="41" t="s">
        <v>25</v>
      </c>
      <c r="E946" s="41">
        <f>VLOOKUP(B946,ponderaciones!B$2:C$112,2,0)</f>
        <v>-1</v>
      </c>
      <c r="F946" s="41">
        <f t="shared" si="14"/>
        <v>-0.5</v>
      </c>
    </row>
    <row r="947" spans="1:7">
      <c r="A947" s="40">
        <v>61</v>
      </c>
      <c r="B947" s="40" t="s">
        <v>26</v>
      </c>
      <c r="C947" s="40">
        <v>1</v>
      </c>
      <c r="D947" s="41" t="s">
        <v>27</v>
      </c>
      <c r="E947" s="41">
        <f>VLOOKUP(B947,ponderaciones!B$2:C$112,2,0)</f>
        <v>-1</v>
      </c>
      <c r="F947" s="41">
        <f t="shared" si="14"/>
        <v>-1</v>
      </c>
    </row>
    <row r="948" spans="1:7">
      <c r="A948" s="40">
        <v>61</v>
      </c>
      <c r="B948" s="40" t="s">
        <v>26</v>
      </c>
      <c r="C948" s="40">
        <v>0</v>
      </c>
      <c r="D948" s="41" t="s">
        <v>146</v>
      </c>
      <c r="E948" s="41">
        <f>VLOOKUP(B948,ponderaciones!B$2:C$112,2,0)</f>
        <v>-1</v>
      </c>
      <c r="F948" s="41">
        <f t="shared" si="14"/>
        <v>0</v>
      </c>
    </row>
    <row r="949" spans="1:7">
      <c r="A949" s="40">
        <v>61</v>
      </c>
      <c r="B949" s="40" t="s">
        <v>31</v>
      </c>
      <c r="C949" s="40">
        <v>1</v>
      </c>
      <c r="D949" s="41" t="s">
        <v>95</v>
      </c>
      <c r="E949" s="41">
        <f>VLOOKUP(B949,ponderaciones!B$2:C$112,2,0)</f>
        <v>-0.5</v>
      </c>
      <c r="F949" s="41">
        <f t="shared" si="14"/>
        <v>-0.5</v>
      </c>
    </row>
    <row r="950" spans="1:7">
      <c r="A950" s="40">
        <v>61</v>
      </c>
      <c r="B950" s="40" t="s">
        <v>35</v>
      </c>
      <c r="C950" s="40">
        <v>1</v>
      </c>
      <c r="D950" s="41" t="s">
        <v>73</v>
      </c>
      <c r="E950" s="41">
        <f>VLOOKUP(B950,ponderaciones!B$2:C$112,2,0)</f>
        <v>-0.5</v>
      </c>
      <c r="F950" s="41">
        <f t="shared" si="14"/>
        <v>-0.5</v>
      </c>
    </row>
    <row r="951" spans="1:7">
      <c r="A951" s="40">
        <v>61</v>
      </c>
      <c r="B951" s="40" t="s">
        <v>40</v>
      </c>
      <c r="C951" s="40">
        <v>1</v>
      </c>
      <c r="D951" s="41" t="s">
        <v>336</v>
      </c>
      <c r="E951" s="41">
        <f>VLOOKUP(B951,ponderaciones!B$2:C$112,2,0)</f>
        <v>-1</v>
      </c>
      <c r="F951" s="41">
        <f t="shared" si="14"/>
        <v>-1</v>
      </c>
    </row>
    <row r="952" spans="1:7">
      <c r="A952" s="40">
        <v>61</v>
      </c>
      <c r="B952" s="40" t="s">
        <v>40</v>
      </c>
      <c r="C952" s="40">
        <v>0</v>
      </c>
      <c r="D952" s="41" t="s">
        <v>337</v>
      </c>
      <c r="E952" s="41">
        <f>VLOOKUP(B952,ponderaciones!B$2:C$112,2,0)</f>
        <v>-1</v>
      </c>
      <c r="F952" s="41">
        <f t="shared" si="14"/>
        <v>0</v>
      </c>
    </row>
    <row r="953" spans="1:7">
      <c r="A953" s="40">
        <v>61</v>
      </c>
      <c r="B953" s="40" t="s">
        <v>50</v>
      </c>
      <c r="C953" s="40">
        <v>1</v>
      </c>
      <c r="D953" s="41" t="s">
        <v>338</v>
      </c>
      <c r="E953" s="41">
        <f>VLOOKUP(B953,ponderaciones!B$2:C$112,2,0)</f>
        <v>-20</v>
      </c>
      <c r="F953" s="41">
        <f t="shared" si="14"/>
        <v>-20</v>
      </c>
    </row>
    <row r="954" spans="1:7">
      <c r="A954" s="40">
        <v>61</v>
      </c>
      <c r="B954" s="40" t="s">
        <v>163</v>
      </c>
      <c r="C954" s="40">
        <v>1</v>
      </c>
      <c r="D954" s="41" t="s">
        <v>164</v>
      </c>
      <c r="E954" s="41">
        <f>VLOOKUP(B954,ponderaciones!B$2:C$112,2,0)</f>
        <v>-0.5</v>
      </c>
      <c r="F954" s="41">
        <f t="shared" si="14"/>
        <v>-0.5</v>
      </c>
    </row>
    <row r="955" spans="1:7">
      <c r="A955" s="40">
        <v>62</v>
      </c>
      <c r="B955" s="40" t="s">
        <v>7</v>
      </c>
      <c r="C955" s="40">
        <v>1</v>
      </c>
      <c r="D955" s="41" t="s">
        <v>8</v>
      </c>
      <c r="E955" s="41">
        <f>VLOOKUP(B955,ponderaciones!B$2:C$112,2,0)</f>
        <v>10</v>
      </c>
      <c r="F955" s="41">
        <f t="shared" si="14"/>
        <v>10</v>
      </c>
      <c r="G955" s="38">
        <v>1</v>
      </c>
    </row>
    <row r="956" spans="1:7">
      <c r="A956" s="40">
        <v>62</v>
      </c>
      <c r="B956" s="40" t="s">
        <v>9</v>
      </c>
      <c r="C956" s="40">
        <v>1</v>
      </c>
      <c r="D956" s="41" t="s">
        <v>10</v>
      </c>
      <c r="E956" s="41">
        <f>VLOOKUP(B956,ponderaciones!B$2:C$112,2,0)</f>
        <v>0</v>
      </c>
      <c r="F956" s="41">
        <f t="shared" si="14"/>
        <v>0</v>
      </c>
    </row>
    <row r="957" spans="1:7">
      <c r="A957" s="40">
        <v>62</v>
      </c>
      <c r="B957" s="40" t="s">
        <v>9</v>
      </c>
      <c r="C957" s="40">
        <v>1</v>
      </c>
      <c r="D957" s="41" t="s">
        <v>173</v>
      </c>
      <c r="E957" s="41">
        <f>VLOOKUP(B957,ponderaciones!B$2:C$112,2,0)</f>
        <v>0</v>
      </c>
      <c r="F957" s="41">
        <f t="shared" si="14"/>
        <v>0</v>
      </c>
    </row>
    <row r="958" spans="1:7">
      <c r="A958" s="40">
        <v>62</v>
      </c>
      <c r="B958" s="40" t="s">
        <v>65</v>
      </c>
      <c r="C958" s="40">
        <v>1</v>
      </c>
      <c r="D958" s="41" t="s">
        <v>66</v>
      </c>
      <c r="E958" s="41">
        <f>VLOOKUP(B958,ponderaciones!B$2:C$112,2,0)</f>
        <v>-0.5</v>
      </c>
      <c r="F958" s="41">
        <f t="shared" si="14"/>
        <v>-0.5</v>
      </c>
    </row>
    <row r="959" spans="1:7">
      <c r="A959" s="40">
        <v>62</v>
      </c>
      <c r="B959" s="40" t="s">
        <v>24</v>
      </c>
      <c r="C959" s="40">
        <v>0.5</v>
      </c>
      <c r="D959" s="41" t="s">
        <v>25</v>
      </c>
      <c r="E959" s="41">
        <f>VLOOKUP(B959,ponderaciones!B$2:C$112,2,0)</f>
        <v>-1</v>
      </c>
      <c r="F959" s="41">
        <f t="shared" si="14"/>
        <v>-0.5</v>
      </c>
    </row>
    <row r="960" spans="1:7">
      <c r="A960" s="40">
        <v>62</v>
      </c>
      <c r="B960" s="40" t="s">
        <v>24</v>
      </c>
      <c r="C960" s="40">
        <v>1</v>
      </c>
      <c r="D960" s="41" t="s">
        <v>339</v>
      </c>
      <c r="E960" s="41">
        <f>VLOOKUP(B960,ponderaciones!B$2:C$112,2,0)</f>
        <v>-1</v>
      </c>
      <c r="F960" s="41">
        <f t="shared" si="14"/>
        <v>-1</v>
      </c>
    </row>
    <row r="961" spans="1:6">
      <c r="A961" s="40">
        <v>62</v>
      </c>
      <c r="B961" s="40" t="s">
        <v>26</v>
      </c>
      <c r="C961" s="40">
        <v>1</v>
      </c>
      <c r="D961" s="52" t="s">
        <v>27</v>
      </c>
      <c r="E961" s="41">
        <f>VLOOKUP(B961,ponderaciones!B$2:C$112,2,0)</f>
        <v>-1</v>
      </c>
      <c r="F961" s="41">
        <f t="shared" si="14"/>
        <v>-1</v>
      </c>
    </row>
    <row r="962" spans="1:6">
      <c r="A962" s="40">
        <v>62</v>
      </c>
      <c r="B962" s="40" t="s">
        <v>26</v>
      </c>
      <c r="C962" s="40">
        <v>0</v>
      </c>
      <c r="D962" s="52" t="s">
        <v>146</v>
      </c>
      <c r="E962" s="41">
        <f>VLOOKUP(B962,ponderaciones!B$2:C$112,2,0)</f>
        <v>-1</v>
      </c>
      <c r="F962" s="41">
        <f t="shared" ref="F962:F1025" si="15">IF(C962&lt;&gt;"*",E962*C962,0)</f>
        <v>0</v>
      </c>
    </row>
    <row r="963" spans="1:6">
      <c r="A963" s="40">
        <v>62</v>
      </c>
      <c r="B963" s="40" t="s">
        <v>26</v>
      </c>
      <c r="C963" s="40">
        <v>0</v>
      </c>
      <c r="D963" s="41" t="s">
        <v>146</v>
      </c>
      <c r="E963" s="41">
        <f>VLOOKUP(B963,ponderaciones!B$2:C$112,2,0)</f>
        <v>-1</v>
      </c>
      <c r="F963" s="41">
        <f t="shared" si="15"/>
        <v>0</v>
      </c>
    </row>
    <row r="964" spans="1:6">
      <c r="A964" s="40">
        <v>62</v>
      </c>
      <c r="B964" s="40" t="s">
        <v>26</v>
      </c>
      <c r="C964" s="40">
        <v>0</v>
      </c>
      <c r="D964" s="41" t="s">
        <v>28</v>
      </c>
      <c r="E964" s="41">
        <f>VLOOKUP(B964,ponderaciones!B$2:C$112,2,0)</f>
        <v>-1</v>
      </c>
      <c r="F964" s="41">
        <f t="shared" si="15"/>
        <v>0</v>
      </c>
    </row>
    <row r="965" spans="1:6">
      <c r="A965" s="40">
        <v>62</v>
      </c>
      <c r="B965" s="40" t="s">
        <v>26</v>
      </c>
      <c r="C965" s="40">
        <v>0</v>
      </c>
      <c r="D965" s="41" t="s">
        <v>28</v>
      </c>
      <c r="E965" s="41">
        <f>VLOOKUP(B965,ponderaciones!B$2:C$112,2,0)</f>
        <v>-1</v>
      </c>
      <c r="F965" s="41">
        <f t="shared" si="15"/>
        <v>0</v>
      </c>
    </row>
    <row r="966" spans="1:6">
      <c r="A966" s="40">
        <v>62</v>
      </c>
      <c r="B966" s="40" t="s">
        <v>26</v>
      </c>
      <c r="C966" s="40">
        <v>0</v>
      </c>
      <c r="D966" s="41" t="s">
        <v>29</v>
      </c>
      <c r="E966" s="41">
        <f>VLOOKUP(B966,ponderaciones!B$2:C$112,2,0)</f>
        <v>-1</v>
      </c>
      <c r="F966" s="41">
        <f t="shared" si="15"/>
        <v>0</v>
      </c>
    </row>
    <row r="967" spans="1:6">
      <c r="A967" s="40">
        <v>62</v>
      </c>
      <c r="B967" s="40" t="s">
        <v>31</v>
      </c>
      <c r="C967" s="40">
        <v>1</v>
      </c>
      <c r="D967" s="41" t="s">
        <v>340</v>
      </c>
      <c r="E967" s="41">
        <f>VLOOKUP(B967,ponderaciones!B$2:C$112,2,0)</f>
        <v>-0.5</v>
      </c>
      <c r="F967" s="41">
        <f t="shared" si="15"/>
        <v>-0.5</v>
      </c>
    </row>
    <row r="968" spans="1:6">
      <c r="A968" s="40">
        <v>62</v>
      </c>
      <c r="B968" s="40" t="s">
        <v>96</v>
      </c>
      <c r="C968" s="40">
        <v>1</v>
      </c>
      <c r="D968" s="41" t="s">
        <v>341</v>
      </c>
      <c r="E968" s="41">
        <f>VLOOKUP(B968,ponderaciones!B$2:C$112,2,0)</f>
        <v>-1</v>
      </c>
      <c r="F968" s="41">
        <f t="shared" si="15"/>
        <v>-1</v>
      </c>
    </row>
    <row r="969" spans="1:6">
      <c r="A969" s="40">
        <v>62</v>
      </c>
      <c r="B969" s="40" t="s">
        <v>33</v>
      </c>
      <c r="C969" s="40">
        <v>1</v>
      </c>
      <c r="D969" s="41" t="s">
        <v>116</v>
      </c>
      <c r="E969" s="41">
        <f>VLOOKUP(B969,ponderaciones!B$2:C$112,2,0)</f>
        <v>-0.5</v>
      </c>
      <c r="F969" s="41">
        <f t="shared" si="15"/>
        <v>-0.5</v>
      </c>
    </row>
    <row r="970" spans="1:6">
      <c r="A970" s="40">
        <v>62</v>
      </c>
      <c r="B970" s="40" t="s">
        <v>35</v>
      </c>
      <c r="C970" s="40">
        <v>1</v>
      </c>
      <c r="D970" s="41" t="s">
        <v>182</v>
      </c>
      <c r="E970" s="41">
        <f>VLOOKUP(B970,ponderaciones!B$2:C$112,2,0)</f>
        <v>-0.5</v>
      </c>
      <c r="F970" s="41">
        <f t="shared" si="15"/>
        <v>-0.5</v>
      </c>
    </row>
    <row r="971" spans="1:6">
      <c r="A971" s="40">
        <v>62</v>
      </c>
      <c r="B971" s="40" t="s">
        <v>35</v>
      </c>
      <c r="C971" s="40">
        <v>0</v>
      </c>
      <c r="D971" s="41" t="s">
        <v>73</v>
      </c>
      <c r="E971" s="41">
        <f>VLOOKUP(B971,ponderaciones!B$2:C$112,2,0)</f>
        <v>-0.5</v>
      </c>
      <c r="F971" s="41">
        <f t="shared" si="15"/>
        <v>0</v>
      </c>
    </row>
    <row r="972" spans="1:6">
      <c r="A972" s="40">
        <v>62</v>
      </c>
      <c r="B972" s="40" t="s">
        <v>40</v>
      </c>
      <c r="C972" s="40">
        <v>1</v>
      </c>
      <c r="D972" s="41" t="s">
        <v>336</v>
      </c>
      <c r="E972" s="41">
        <f>VLOOKUP(B972,ponderaciones!B$2:C$112,2,0)</f>
        <v>-1</v>
      </c>
      <c r="F972" s="41">
        <f t="shared" si="15"/>
        <v>-1</v>
      </c>
    </row>
    <row r="973" spans="1:6">
      <c r="A973" s="40">
        <v>62</v>
      </c>
      <c r="B973" s="40" t="s">
        <v>40</v>
      </c>
      <c r="C973" s="40">
        <v>0</v>
      </c>
      <c r="D973" s="41" t="s">
        <v>42</v>
      </c>
      <c r="E973" s="41">
        <f>VLOOKUP(B973,ponderaciones!B$2:C$112,2,0)</f>
        <v>-1</v>
      </c>
      <c r="F973" s="41">
        <f t="shared" si="15"/>
        <v>0</v>
      </c>
    </row>
    <row r="974" spans="1:6">
      <c r="A974" s="40">
        <v>62</v>
      </c>
      <c r="B974" s="40" t="s">
        <v>45</v>
      </c>
      <c r="C974" s="40">
        <v>0.5</v>
      </c>
      <c r="D974" s="41" t="s">
        <v>134</v>
      </c>
      <c r="E974" s="41">
        <f>VLOOKUP(B974,ponderaciones!B$2:C$112,2,0)</f>
        <v>-2</v>
      </c>
      <c r="F974" s="41">
        <f t="shared" si="15"/>
        <v>-1</v>
      </c>
    </row>
    <row r="975" spans="1:6">
      <c r="A975" s="40">
        <v>62</v>
      </c>
      <c r="B975" s="40" t="s">
        <v>45</v>
      </c>
      <c r="C975" s="40">
        <v>0.25</v>
      </c>
      <c r="D975" s="41" t="s">
        <v>46</v>
      </c>
      <c r="E975" s="41">
        <f>VLOOKUP(B975,ponderaciones!B$2:C$112,2,0)</f>
        <v>-2</v>
      </c>
      <c r="F975" s="41">
        <f t="shared" si="15"/>
        <v>-0.5</v>
      </c>
    </row>
    <row r="976" spans="1:6">
      <c r="A976" s="40">
        <v>62</v>
      </c>
      <c r="B976" s="40" t="s">
        <v>22</v>
      </c>
      <c r="C976" s="40">
        <v>1</v>
      </c>
      <c r="D976" s="41" t="s">
        <v>342</v>
      </c>
      <c r="E976" s="41">
        <f>VLOOKUP(B976,ponderaciones!B$2:C$112,2,0)</f>
        <v>-1</v>
      </c>
      <c r="F976" s="41">
        <f t="shared" si="15"/>
        <v>-1</v>
      </c>
    </row>
    <row r="977" spans="1:7">
      <c r="A977" s="40">
        <v>62</v>
      </c>
      <c r="B977" s="40" t="s">
        <v>50</v>
      </c>
      <c r="C977" s="40">
        <v>1</v>
      </c>
      <c r="D977" s="41" t="s">
        <v>343</v>
      </c>
      <c r="E977" s="41">
        <f>VLOOKUP(B977,ponderaciones!B$2:C$112,2,0)</f>
        <v>-20</v>
      </c>
      <c r="F977" s="41">
        <f t="shared" si="15"/>
        <v>-20</v>
      </c>
    </row>
    <row r="978" spans="1:7">
      <c r="A978" s="40">
        <v>62</v>
      </c>
      <c r="B978" s="40" t="s">
        <v>50</v>
      </c>
      <c r="C978" s="40">
        <v>1</v>
      </c>
      <c r="D978" s="41" t="s">
        <v>51</v>
      </c>
      <c r="E978" s="41">
        <f>VLOOKUP(B978,ponderaciones!B$2:C$112,2,0)</f>
        <v>-20</v>
      </c>
      <c r="F978" s="41">
        <f t="shared" si="15"/>
        <v>-20</v>
      </c>
    </row>
    <row r="979" spans="1:7">
      <c r="A979" s="40">
        <v>63</v>
      </c>
      <c r="B979" s="40" t="s">
        <v>7</v>
      </c>
      <c r="C979" s="40">
        <v>1</v>
      </c>
      <c r="D979" s="41" t="s">
        <v>8</v>
      </c>
      <c r="E979" s="41">
        <f>VLOOKUP(B979,ponderaciones!B$2:C$112,2,0)</f>
        <v>10</v>
      </c>
      <c r="F979" s="41">
        <f t="shared" si="15"/>
        <v>10</v>
      </c>
      <c r="G979" s="38">
        <v>1</v>
      </c>
    </row>
    <row r="980" spans="1:7">
      <c r="A980" s="40">
        <v>63</v>
      </c>
      <c r="B980" s="40" t="s">
        <v>9</v>
      </c>
      <c r="C980" s="40">
        <v>1</v>
      </c>
      <c r="D980" s="41" t="s">
        <v>10</v>
      </c>
      <c r="E980" s="41">
        <f>VLOOKUP(B980,ponderaciones!B$2:C$112,2,0)</f>
        <v>0</v>
      </c>
      <c r="F980" s="41">
        <f t="shared" si="15"/>
        <v>0</v>
      </c>
    </row>
    <row r="981" spans="1:7">
      <c r="A981" s="40">
        <v>63</v>
      </c>
      <c r="B981" s="40" t="s">
        <v>9</v>
      </c>
      <c r="C981" s="40">
        <v>1</v>
      </c>
      <c r="D981" s="41" t="s">
        <v>344</v>
      </c>
      <c r="E981" s="41">
        <f>VLOOKUP(B981,ponderaciones!B$2:C$112,2,0)</f>
        <v>0</v>
      </c>
      <c r="F981" s="41">
        <f t="shared" si="15"/>
        <v>0</v>
      </c>
    </row>
    <row r="982" spans="1:7">
      <c r="A982" s="40">
        <v>63</v>
      </c>
      <c r="B982" s="40" t="s">
        <v>9</v>
      </c>
      <c r="C982" s="40">
        <v>1</v>
      </c>
      <c r="D982" s="41" t="s">
        <v>173</v>
      </c>
      <c r="E982" s="41">
        <f>VLOOKUP(B982,ponderaciones!B$2:C$112,2,0)</f>
        <v>0</v>
      </c>
      <c r="F982" s="41">
        <f t="shared" si="15"/>
        <v>0</v>
      </c>
    </row>
    <row r="983" spans="1:7">
      <c r="A983" s="40">
        <v>63</v>
      </c>
      <c r="B983" s="40" t="s">
        <v>65</v>
      </c>
      <c r="C983" s="40">
        <v>1</v>
      </c>
      <c r="D983" s="41" t="s">
        <v>66</v>
      </c>
      <c r="E983" s="41">
        <f>VLOOKUP(B983,ponderaciones!B$2:C$112,2,0)</f>
        <v>-0.5</v>
      </c>
      <c r="F983" s="41">
        <f t="shared" si="15"/>
        <v>-0.5</v>
      </c>
    </row>
    <row r="984" spans="1:7">
      <c r="A984" s="40">
        <v>63</v>
      </c>
      <c r="B984" s="40" t="s">
        <v>24</v>
      </c>
      <c r="C984" s="40">
        <v>0.5</v>
      </c>
      <c r="D984" s="41" t="s">
        <v>25</v>
      </c>
      <c r="E984" s="41">
        <f>VLOOKUP(B984,ponderaciones!B$2:C$112,2,0)</f>
        <v>-1</v>
      </c>
      <c r="F984" s="41">
        <f t="shared" si="15"/>
        <v>-0.5</v>
      </c>
    </row>
    <row r="985" spans="1:7">
      <c r="A985" s="40">
        <v>63</v>
      </c>
      <c r="B985" s="40" t="s">
        <v>26</v>
      </c>
      <c r="C985" s="40">
        <v>0</v>
      </c>
      <c r="D985" s="41" t="s">
        <v>27</v>
      </c>
      <c r="E985" s="41">
        <f>VLOOKUP(B985,ponderaciones!B$2:C$112,2,0)</f>
        <v>-1</v>
      </c>
      <c r="F985" s="41">
        <f t="shared" si="15"/>
        <v>0</v>
      </c>
    </row>
    <row r="986" spans="1:7">
      <c r="A986" s="40">
        <v>63</v>
      </c>
      <c r="B986" s="40" t="s">
        <v>26</v>
      </c>
      <c r="C986" s="40">
        <v>1</v>
      </c>
      <c r="D986" s="41" t="s">
        <v>146</v>
      </c>
      <c r="E986" s="41">
        <f>VLOOKUP(B986,ponderaciones!B$2:C$112,2,0)</f>
        <v>-1</v>
      </c>
      <c r="F986" s="41">
        <f t="shared" si="15"/>
        <v>-1</v>
      </c>
    </row>
    <row r="987" spans="1:7">
      <c r="A987" s="40">
        <v>63</v>
      </c>
      <c r="B987" s="40" t="s">
        <v>35</v>
      </c>
      <c r="C987" s="40">
        <v>1</v>
      </c>
      <c r="D987" s="41" t="s">
        <v>73</v>
      </c>
      <c r="E987" s="41">
        <f>VLOOKUP(B987,ponderaciones!B$2:C$112,2,0)</f>
        <v>-0.5</v>
      </c>
      <c r="F987" s="41">
        <f t="shared" si="15"/>
        <v>-0.5</v>
      </c>
    </row>
    <row r="988" spans="1:7">
      <c r="A988" s="40">
        <v>63</v>
      </c>
      <c r="B988" s="40" t="s">
        <v>40</v>
      </c>
      <c r="C988" s="40">
        <v>1</v>
      </c>
      <c r="D988" s="41" t="s">
        <v>336</v>
      </c>
      <c r="E988" s="41">
        <f>VLOOKUP(B988,ponderaciones!B$2:C$112,2,0)</f>
        <v>-1</v>
      </c>
      <c r="F988" s="41">
        <f t="shared" si="15"/>
        <v>-1</v>
      </c>
    </row>
    <row r="989" spans="1:7">
      <c r="A989" s="40">
        <v>63</v>
      </c>
      <c r="B989" s="40" t="s">
        <v>40</v>
      </c>
      <c r="C989" s="40">
        <v>0</v>
      </c>
      <c r="D989" s="41" t="s">
        <v>42</v>
      </c>
      <c r="E989" s="41">
        <f>VLOOKUP(B989,ponderaciones!B$2:C$112,2,0)</f>
        <v>-1</v>
      </c>
      <c r="F989" s="41">
        <f t="shared" si="15"/>
        <v>0</v>
      </c>
    </row>
    <row r="990" spans="1:7">
      <c r="A990" s="40">
        <v>63</v>
      </c>
      <c r="B990" s="40" t="s">
        <v>45</v>
      </c>
      <c r="C990" s="40">
        <v>0.25</v>
      </c>
      <c r="D990" s="41" t="s">
        <v>46</v>
      </c>
      <c r="E990" s="41">
        <f>VLOOKUP(B990,ponderaciones!B$2:C$112,2,0)</f>
        <v>-2</v>
      </c>
      <c r="F990" s="41">
        <f t="shared" si="15"/>
        <v>-0.5</v>
      </c>
    </row>
    <row r="991" spans="1:7">
      <c r="A991" s="40">
        <v>64</v>
      </c>
      <c r="B991" s="40" t="s">
        <v>7</v>
      </c>
      <c r="C991" s="40">
        <v>1</v>
      </c>
      <c r="D991" s="41" t="s">
        <v>8</v>
      </c>
      <c r="E991" s="41">
        <f>VLOOKUP(B991,ponderaciones!B$2:C$112,2,0)</f>
        <v>10</v>
      </c>
      <c r="F991" s="41">
        <f t="shared" si="15"/>
        <v>10</v>
      </c>
      <c r="G991" s="38">
        <v>1</v>
      </c>
    </row>
    <row r="992" spans="1:7">
      <c r="A992" s="40">
        <v>64</v>
      </c>
      <c r="B992" s="40" t="s">
        <v>9</v>
      </c>
      <c r="C992" s="40">
        <v>1</v>
      </c>
      <c r="D992" s="41" t="s">
        <v>345</v>
      </c>
      <c r="E992" s="41">
        <f>VLOOKUP(B992,ponderaciones!B$2:C$112,2,0)</f>
        <v>0</v>
      </c>
      <c r="F992" s="41">
        <f t="shared" si="15"/>
        <v>0</v>
      </c>
    </row>
    <row r="993" spans="1:6">
      <c r="A993" s="40">
        <v>64</v>
      </c>
      <c r="B993" s="40" t="s">
        <v>9</v>
      </c>
      <c r="C993" s="40">
        <v>1</v>
      </c>
      <c r="D993" s="41" t="s">
        <v>346</v>
      </c>
      <c r="E993" s="41">
        <f>VLOOKUP(B993,ponderaciones!B$2:C$112,2,0)</f>
        <v>0</v>
      </c>
      <c r="F993" s="41">
        <f t="shared" si="15"/>
        <v>0</v>
      </c>
    </row>
    <row r="994" spans="1:6">
      <c r="A994" s="40">
        <v>64</v>
      </c>
      <c r="B994" s="40" t="s">
        <v>15</v>
      </c>
      <c r="C994" s="40">
        <v>0</v>
      </c>
      <c r="D994" s="41" t="s">
        <v>86</v>
      </c>
      <c r="E994" s="41">
        <f>VLOOKUP(B994,ponderaciones!B$2:C$112,2,0)</f>
        <v>-0.5</v>
      </c>
      <c r="F994" s="41">
        <f t="shared" si="15"/>
        <v>0</v>
      </c>
    </row>
    <row r="995" spans="1:6">
      <c r="A995" s="40">
        <v>64</v>
      </c>
      <c r="B995" s="40" t="s">
        <v>123</v>
      </c>
      <c r="C995" s="40">
        <v>0.5</v>
      </c>
      <c r="D995" s="41" t="s">
        <v>347</v>
      </c>
      <c r="E995" s="41">
        <f>VLOOKUP(B995,ponderaciones!B$2:C$112,2,0)</f>
        <v>-2</v>
      </c>
      <c r="F995" s="41">
        <f t="shared" si="15"/>
        <v>-1</v>
      </c>
    </row>
    <row r="996" spans="1:6">
      <c r="A996" s="40">
        <v>64</v>
      </c>
      <c r="B996" s="40" t="s">
        <v>24</v>
      </c>
      <c r="C996" s="40">
        <v>0.5</v>
      </c>
      <c r="D996" s="41" t="s">
        <v>25</v>
      </c>
      <c r="E996" s="41">
        <f>VLOOKUP(B996,ponderaciones!B$2:C$112,2,0)</f>
        <v>-1</v>
      </c>
      <c r="F996" s="41">
        <f t="shared" si="15"/>
        <v>-0.5</v>
      </c>
    </row>
    <row r="997" spans="1:6">
      <c r="A997" s="40">
        <v>64</v>
      </c>
      <c r="B997" s="40" t="s">
        <v>26</v>
      </c>
      <c r="C997" s="40">
        <v>1</v>
      </c>
      <c r="D997" s="41" t="s">
        <v>27</v>
      </c>
      <c r="E997" s="41">
        <f>VLOOKUP(B997,ponderaciones!B$2:C$112,2,0)</f>
        <v>-1</v>
      </c>
      <c r="F997" s="41">
        <f t="shared" si="15"/>
        <v>-1</v>
      </c>
    </row>
    <row r="998" spans="1:6">
      <c r="A998" s="40">
        <v>64</v>
      </c>
      <c r="B998" s="40" t="s">
        <v>26</v>
      </c>
      <c r="C998" s="40">
        <v>0</v>
      </c>
      <c r="D998" s="41" t="s">
        <v>146</v>
      </c>
      <c r="E998" s="41">
        <f>VLOOKUP(B998,ponderaciones!B$2:C$112,2,0)</f>
        <v>-1</v>
      </c>
      <c r="F998" s="41">
        <f t="shared" si="15"/>
        <v>0</v>
      </c>
    </row>
    <row r="999" spans="1:6">
      <c r="A999" s="40">
        <v>64</v>
      </c>
      <c r="B999" s="40" t="s">
        <v>26</v>
      </c>
      <c r="C999" s="40">
        <v>0</v>
      </c>
      <c r="D999" s="41" t="s">
        <v>28</v>
      </c>
      <c r="E999" s="41">
        <f>VLOOKUP(B999,ponderaciones!B$2:C$112,2,0)</f>
        <v>-1</v>
      </c>
      <c r="F999" s="41">
        <f t="shared" si="15"/>
        <v>0</v>
      </c>
    </row>
    <row r="1000" spans="1:6">
      <c r="A1000" s="40">
        <v>64</v>
      </c>
      <c r="B1000" s="40" t="s">
        <v>26</v>
      </c>
      <c r="C1000" s="40">
        <v>0</v>
      </c>
      <c r="D1000" s="41" t="s">
        <v>30</v>
      </c>
      <c r="E1000" s="41">
        <f>VLOOKUP(B1000,ponderaciones!B$2:C$112,2,0)</f>
        <v>-1</v>
      </c>
      <c r="F1000" s="41">
        <f t="shared" si="15"/>
        <v>0</v>
      </c>
    </row>
    <row r="1001" spans="1:6">
      <c r="A1001" s="40">
        <v>64</v>
      </c>
      <c r="B1001" s="40" t="s">
        <v>96</v>
      </c>
      <c r="C1001" s="40">
        <v>1</v>
      </c>
      <c r="D1001" s="41" t="s">
        <v>348</v>
      </c>
      <c r="E1001" s="41">
        <f>VLOOKUP(B1001,ponderaciones!B$2:C$112,2,0)</f>
        <v>-1</v>
      </c>
      <c r="F1001" s="41">
        <f t="shared" si="15"/>
        <v>-1</v>
      </c>
    </row>
    <row r="1002" spans="1:6">
      <c r="A1002" s="40">
        <v>64</v>
      </c>
      <c r="B1002" s="40" t="s">
        <v>96</v>
      </c>
      <c r="C1002" s="40">
        <v>0</v>
      </c>
      <c r="D1002" s="41" t="s">
        <v>349</v>
      </c>
      <c r="E1002" s="41">
        <f>VLOOKUP(B1002,ponderaciones!B$2:C$112,2,0)</f>
        <v>-1</v>
      </c>
      <c r="F1002" s="41">
        <f t="shared" si="15"/>
        <v>0</v>
      </c>
    </row>
    <row r="1003" spans="1:6">
      <c r="A1003" s="40">
        <v>64</v>
      </c>
      <c r="B1003" s="40" t="s">
        <v>33</v>
      </c>
      <c r="C1003" s="40">
        <v>1</v>
      </c>
      <c r="D1003" s="41" t="s">
        <v>169</v>
      </c>
      <c r="E1003" s="41">
        <f>VLOOKUP(B1003,ponderaciones!B$2:C$112,2,0)</f>
        <v>-0.5</v>
      </c>
      <c r="F1003" s="41">
        <f t="shared" si="15"/>
        <v>-0.5</v>
      </c>
    </row>
    <row r="1004" spans="1:6">
      <c r="A1004" s="40">
        <v>64</v>
      </c>
      <c r="B1004" s="40" t="s">
        <v>35</v>
      </c>
      <c r="C1004" s="40">
        <v>1</v>
      </c>
      <c r="D1004" s="41" t="s">
        <v>182</v>
      </c>
      <c r="E1004" s="41">
        <f>VLOOKUP(B1004,ponderaciones!B$2:C$112,2,0)</f>
        <v>-0.5</v>
      </c>
      <c r="F1004" s="41">
        <f t="shared" si="15"/>
        <v>-0.5</v>
      </c>
    </row>
    <row r="1005" spans="1:6">
      <c r="A1005" s="40">
        <v>64</v>
      </c>
      <c r="B1005" s="40" t="s">
        <v>35</v>
      </c>
      <c r="C1005" s="40">
        <v>0</v>
      </c>
      <c r="D1005" s="41" t="s">
        <v>73</v>
      </c>
      <c r="E1005" s="41">
        <f>VLOOKUP(B1005,ponderaciones!B$2:C$112,2,0)</f>
        <v>-0.5</v>
      </c>
      <c r="F1005" s="41">
        <f t="shared" si="15"/>
        <v>0</v>
      </c>
    </row>
    <row r="1006" spans="1:6">
      <c r="A1006" s="40">
        <v>64</v>
      </c>
      <c r="B1006" s="40" t="s">
        <v>38</v>
      </c>
      <c r="C1006" s="40">
        <v>1</v>
      </c>
      <c r="D1006" s="41" t="s">
        <v>39</v>
      </c>
      <c r="E1006" s="41">
        <f>VLOOKUP(B1006,ponderaciones!B$2:C$112,2,0)</f>
        <v>-0.5</v>
      </c>
      <c r="F1006" s="41">
        <f t="shared" si="15"/>
        <v>-0.5</v>
      </c>
    </row>
    <row r="1007" spans="1:6">
      <c r="A1007" s="40">
        <v>64</v>
      </c>
      <c r="B1007" s="40" t="s">
        <v>40</v>
      </c>
      <c r="C1007" s="40">
        <v>1</v>
      </c>
      <c r="D1007" s="41" t="s">
        <v>336</v>
      </c>
      <c r="E1007" s="41">
        <f>VLOOKUP(B1007,ponderaciones!B$2:C$112,2,0)</f>
        <v>-1</v>
      </c>
      <c r="F1007" s="41">
        <f t="shared" si="15"/>
        <v>-1</v>
      </c>
    </row>
    <row r="1008" spans="1:6">
      <c r="A1008" s="40">
        <v>64</v>
      </c>
      <c r="B1008" s="40" t="s">
        <v>40</v>
      </c>
      <c r="C1008" s="40">
        <v>0</v>
      </c>
      <c r="D1008" s="41" t="s">
        <v>42</v>
      </c>
      <c r="E1008" s="41">
        <f>VLOOKUP(B1008,ponderaciones!B$2:C$112,2,0)</f>
        <v>-1</v>
      </c>
      <c r="F1008" s="41">
        <f t="shared" si="15"/>
        <v>0</v>
      </c>
    </row>
    <row r="1009" spans="1:7">
      <c r="A1009" s="40">
        <v>64</v>
      </c>
      <c r="B1009" s="40" t="s">
        <v>45</v>
      </c>
      <c r="C1009" s="40">
        <v>0.5</v>
      </c>
      <c r="D1009" s="41" t="s">
        <v>134</v>
      </c>
      <c r="E1009" s="41">
        <f>VLOOKUP(B1009,ponderaciones!B$2:C$112,2,0)</f>
        <v>-2</v>
      </c>
      <c r="F1009" s="41">
        <f t="shared" si="15"/>
        <v>-1</v>
      </c>
    </row>
    <row r="1010" spans="1:7">
      <c r="A1010" s="40">
        <v>64</v>
      </c>
      <c r="B1010" s="40" t="s">
        <v>45</v>
      </c>
      <c r="C1010" s="40">
        <v>0.25</v>
      </c>
      <c r="D1010" s="41" t="s">
        <v>46</v>
      </c>
      <c r="E1010" s="41">
        <f>VLOOKUP(B1010,ponderaciones!B$2:C$112,2,0)</f>
        <v>-2</v>
      </c>
      <c r="F1010" s="41">
        <f t="shared" si="15"/>
        <v>-0.5</v>
      </c>
    </row>
    <row r="1011" spans="1:7">
      <c r="A1011" s="40">
        <v>64</v>
      </c>
      <c r="B1011" s="40" t="s">
        <v>57</v>
      </c>
      <c r="C1011" s="40">
        <v>1</v>
      </c>
      <c r="D1011" s="41" t="s">
        <v>58</v>
      </c>
      <c r="E1011" s="41">
        <f>VLOOKUP(B1011,ponderaciones!B$2:C$112,2,0)</f>
        <v>-1</v>
      </c>
      <c r="F1011" s="41">
        <f t="shared" si="15"/>
        <v>-1</v>
      </c>
    </row>
    <row r="1012" spans="1:7">
      <c r="A1012" s="40">
        <v>64</v>
      </c>
      <c r="B1012" s="40" t="s">
        <v>350</v>
      </c>
      <c r="C1012" s="40">
        <v>1</v>
      </c>
      <c r="D1012" s="41" t="s">
        <v>351</v>
      </c>
      <c r="E1012" s="41">
        <f>VLOOKUP(B1012,ponderaciones!B$2:C$112,2,0)</f>
        <v>-20</v>
      </c>
      <c r="F1012" s="41">
        <f t="shared" si="15"/>
        <v>-20</v>
      </c>
    </row>
    <row r="1013" spans="1:7">
      <c r="A1013" s="40">
        <v>64</v>
      </c>
      <c r="B1013" s="40" t="s">
        <v>350</v>
      </c>
      <c r="C1013" s="40">
        <v>1</v>
      </c>
      <c r="D1013" s="41" t="s">
        <v>351</v>
      </c>
      <c r="E1013" s="41">
        <f>VLOOKUP(B1013,ponderaciones!B$2:C$112,2,0)</f>
        <v>-20</v>
      </c>
      <c r="F1013" s="41">
        <f t="shared" si="15"/>
        <v>-20</v>
      </c>
    </row>
    <row r="1014" spans="1:7">
      <c r="A1014" s="40">
        <v>64</v>
      </c>
      <c r="B1014" s="40" t="s">
        <v>48</v>
      </c>
      <c r="C1014" s="40">
        <v>0.5</v>
      </c>
      <c r="D1014" s="50" t="s">
        <v>49</v>
      </c>
      <c r="E1014" s="41">
        <f>VLOOKUP(B1014,ponderaciones!B$2:C$112,2,0)</f>
        <v>-1</v>
      </c>
      <c r="F1014" s="41">
        <f t="shared" si="15"/>
        <v>-0.5</v>
      </c>
    </row>
    <row r="1015" spans="1:7">
      <c r="A1015" s="40">
        <v>64</v>
      </c>
      <c r="B1015" s="40" t="s">
        <v>101</v>
      </c>
      <c r="C1015" s="40">
        <v>1</v>
      </c>
      <c r="D1015" s="41" t="s">
        <v>102</v>
      </c>
      <c r="E1015" s="41">
        <f>VLOOKUP(B1015,ponderaciones!B$2:C$112,2,0)</f>
        <v>-20</v>
      </c>
      <c r="F1015" s="41">
        <f t="shared" si="15"/>
        <v>-20</v>
      </c>
    </row>
    <row r="1016" spans="1:7">
      <c r="A1016" s="40">
        <v>64</v>
      </c>
      <c r="B1016" s="40" t="s">
        <v>163</v>
      </c>
      <c r="C1016" s="40">
        <v>1</v>
      </c>
      <c r="D1016" s="41" t="s">
        <v>164</v>
      </c>
      <c r="E1016" s="41">
        <f>VLOOKUP(B1016,ponderaciones!B$2:C$112,2,0)</f>
        <v>-0.5</v>
      </c>
      <c r="F1016" s="41">
        <f t="shared" si="15"/>
        <v>-0.5</v>
      </c>
    </row>
    <row r="1017" spans="1:7">
      <c r="A1017" s="40">
        <v>65</v>
      </c>
      <c r="B1017" s="40" t="s">
        <v>7</v>
      </c>
      <c r="C1017" s="40">
        <v>1</v>
      </c>
      <c r="D1017" s="41" t="s">
        <v>8</v>
      </c>
      <c r="E1017" s="41">
        <f>VLOOKUP(B1017,ponderaciones!B$2:C$112,2,0)</f>
        <v>10</v>
      </c>
      <c r="F1017" s="41">
        <f t="shared" si="15"/>
        <v>10</v>
      </c>
      <c r="G1017" s="38">
        <v>1</v>
      </c>
    </row>
    <row r="1018" spans="1:7">
      <c r="A1018" s="40">
        <v>65</v>
      </c>
      <c r="B1018" s="40" t="s">
        <v>9</v>
      </c>
      <c r="C1018" s="40">
        <v>1</v>
      </c>
      <c r="D1018" s="41" t="s">
        <v>173</v>
      </c>
      <c r="E1018" s="41">
        <f>VLOOKUP(B1018,ponderaciones!B$2:C$112,2,0)</f>
        <v>0</v>
      </c>
      <c r="F1018" s="41">
        <f t="shared" si="15"/>
        <v>0</v>
      </c>
    </row>
    <row r="1019" spans="1:7">
      <c r="A1019" s="40">
        <v>65</v>
      </c>
      <c r="B1019" s="40" t="s">
        <v>104</v>
      </c>
      <c r="C1019" s="40">
        <v>1</v>
      </c>
      <c r="D1019" s="41" t="s">
        <v>204</v>
      </c>
      <c r="E1019" s="41">
        <f>VLOOKUP(B1019,ponderaciones!B$2:C$112,2,0)</f>
        <v>1</v>
      </c>
      <c r="F1019" s="41">
        <f t="shared" si="15"/>
        <v>1</v>
      </c>
    </row>
    <row r="1020" spans="1:7">
      <c r="A1020" s="40">
        <v>65</v>
      </c>
      <c r="B1020" s="40" t="s">
        <v>65</v>
      </c>
      <c r="C1020" s="40">
        <v>1</v>
      </c>
      <c r="D1020" s="41" t="s">
        <v>66</v>
      </c>
      <c r="E1020" s="41">
        <f>VLOOKUP(B1020,ponderaciones!B$2:C$112,2,0)</f>
        <v>-0.5</v>
      </c>
      <c r="F1020" s="41">
        <f t="shared" si="15"/>
        <v>-0.5</v>
      </c>
    </row>
    <row r="1021" spans="1:7">
      <c r="A1021" s="40">
        <v>65</v>
      </c>
      <c r="B1021" s="40" t="s">
        <v>321</v>
      </c>
      <c r="C1021" s="40">
        <v>0</v>
      </c>
      <c r="D1021" s="41" t="s">
        <v>352</v>
      </c>
      <c r="E1021" s="41">
        <f>VLOOKUP(B1021,ponderaciones!B$2:C$112,2,0)</f>
        <v>-1</v>
      </c>
      <c r="F1021" s="41">
        <f t="shared" si="15"/>
        <v>0</v>
      </c>
    </row>
    <row r="1022" spans="1:7">
      <c r="A1022" s="40">
        <v>65</v>
      </c>
      <c r="B1022" s="40" t="s">
        <v>24</v>
      </c>
      <c r="C1022" s="40">
        <v>0.5</v>
      </c>
      <c r="D1022" s="41" t="s">
        <v>25</v>
      </c>
      <c r="E1022" s="41">
        <f>VLOOKUP(B1022,ponderaciones!B$2:C$112,2,0)</f>
        <v>-1</v>
      </c>
      <c r="F1022" s="41">
        <f t="shared" si="15"/>
        <v>-0.5</v>
      </c>
    </row>
    <row r="1023" spans="1:7">
      <c r="A1023" s="40">
        <v>65</v>
      </c>
      <c r="B1023" s="40" t="s">
        <v>26</v>
      </c>
      <c r="C1023" s="40">
        <v>0</v>
      </c>
      <c r="D1023" s="41" t="s">
        <v>27</v>
      </c>
      <c r="E1023" s="41">
        <f>VLOOKUP(B1023,ponderaciones!B$2:C$112,2,0)</f>
        <v>-1</v>
      </c>
      <c r="F1023" s="41">
        <f t="shared" si="15"/>
        <v>0</v>
      </c>
    </row>
    <row r="1024" spans="1:7">
      <c r="A1024" s="40">
        <v>65</v>
      </c>
      <c r="B1024" s="40" t="s">
        <v>26</v>
      </c>
      <c r="C1024" s="40">
        <v>0</v>
      </c>
      <c r="D1024" s="41" t="s">
        <v>146</v>
      </c>
      <c r="E1024" s="41">
        <f>VLOOKUP(B1024,ponderaciones!B$2:C$112,2,0)</f>
        <v>-1</v>
      </c>
      <c r="F1024" s="41">
        <f t="shared" si="15"/>
        <v>0</v>
      </c>
    </row>
    <row r="1025" spans="1:7">
      <c r="A1025" s="40">
        <v>65</v>
      </c>
      <c r="B1025" s="40" t="s">
        <v>26</v>
      </c>
      <c r="C1025" s="40">
        <v>0</v>
      </c>
      <c r="D1025" s="41" t="s">
        <v>28</v>
      </c>
      <c r="E1025" s="41">
        <f>VLOOKUP(B1025,ponderaciones!B$2:C$112,2,0)</f>
        <v>-1</v>
      </c>
      <c r="F1025" s="41">
        <f t="shared" si="15"/>
        <v>0</v>
      </c>
    </row>
    <row r="1026" spans="1:7">
      <c r="A1026" s="40">
        <v>65</v>
      </c>
      <c r="B1026" s="40" t="s">
        <v>26</v>
      </c>
      <c r="C1026" s="40">
        <v>1</v>
      </c>
      <c r="D1026" s="41" t="s">
        <v>30</v>
      </c>
      <c r="E1026" s="41">
        <f>VLOOKUP(B1026,ponderaciones!B$2:C$112,2,0)</f>
        <v>-1</v>
      </c>
      <c r="F1026" s="41">
        <f t="shared" ref="F1026:F1089" si="16">IF(C1026&lt;&gt;"*",E1026*C1026,0)</f>
        <v>-1</v>
      </c>
    </row>
    <row r="1027" spans="1:7">
      <c r="A1027" s="40">
        <v>65</v>
      </c>
      <c r="B1027" s="40" t="s">
        <v>33</v>
      </c>
      <c r="C1027" s="40">
        <v>1</v>
      </c>
      <c r="D1027" s="41" t="s">
        <v>116</v>
      </c>
      <c r="E1027" s="41">
        <f>VLOOKUP(B1027,ponderaciones!B$2:C$112,2,0)</f>
        <v>-0.5</v>
      </c>
      <c r="F1027" s="41">
        <f t="shared" si="16"/>
        <v>-0.5</v>
      </c>
    </row>
    <row r="1028" spans="1:7">
      <c r="A1028" s="40">
        <v>65</v>
      </c>
      <c r="B1028" s="40" t="s">
        <v>33</v>
      </c>
      <c r="C1028" s="40">
        <v>0</v>
      </c>
      <c r="D1028" s="41" t="s">
        <v>169</v>
      </c>
      <c r="E1028" s="41">
        <f>VLOOKUP(B1028,ponderaciones!B$2:C$112,2,0)</f>
        <v>-0.5</v>
      </c>
      <c r="F1028" s="41">
        <f t="shared" si="16"/>
        <v>0</v>
      </c>
    </row>
    <row r="1029" spans="1:7">
      <c r="A1029" s="40">
        <v>65</v>
      </c>
      <c r="B1029" s="40" t="s">
        <v>35</v>
      </c>
      <c r="C1029" s="40">
        <v>1</v>
      </c>
      <c r="D1029" s="41" t="s">
        <v>73</v>
      </c>
      <c r="E1029" s="41">
        <f>VLOOKUP(B1029,ponderaciones!B$2:C$112,2,0)</f>
        <v>-0.5</v>
      </c>
      <c r="F1029" s="41">
        <f t="shared" si="16"/>
        <v>-0.5</v>
      </c>
    </row>
    <row r="1030" spans="1:7">
      <c r="A1030" s="40">
        <v>65</v>
      </c>
      <c r="B1030" s="40" t="s">
        <v>45</v>
      </c>
      <c r="C1030" s="40">
        <v>0.25</v>
      </c>
      <c r="D1030" s="41" t="s">
        <v>46</v>
      </c>
      <c r="E1030" s="41">
        <f>VLOOKUP(B1030,ponderaciones!B$2:C$112,2,0)</f>
        <v>-2</v>
      </c>
      <c r="F1030" s="41">
        <f t="shared" si="16"/>
        <v>-0.5</v>
      </c>
    </row>
    <row r="1031" spans="1:7">
      <c r="A1031" s="40">
        <v>66</v>
      </c>
      <c r="B1031" s="40" t="s">
        <v>7</v>
      </c>
      <c r="C1031" s="40">
        <v>1</v>
      </c>
      <c r="D1031" s="41" t="s">
        <v>8</v>
      </c>
      <c r="E1031" s="41">
        <f>VLOOKUP(B1031,ponderaciones!B$2:C$112,2,0)</f>
        <v>10</v>
      </c>
      <c r="F1031" s="41">
        <f t="shared" si="16"/>
        <v>10</v>
      </c>
      <c r="G1031" s="38">
        <v>1</v>
      </c>
    </row>
    <row r="1032" spans="1:7">
      <c r="A1032" s="40">
        <v>66</v>
      </c>
      <c r="B1032" s="40" t="s">
        <v>9</v>
      </c>
      <c r="C1032" s="40">
        <v>1</v>
      </c>
      <c r="D1032" s="41" t="s">
        <v>353</v>
      </c>
      <c r="E1032" s="41">
        <f>VLOOKUP(B1032,ponderaciones!B$2:C$112,2,0)</f>
        <v>0</v>
      </c>
      <c r="F1032" s="41">
        <f t="shared" si="16"/>
        <v>0</v>
      </c>
    </row>
    <row r="1033" spans="1:7">
      <c r="A1033" s="40">
        <v>66</v>
      </c>
      <c r="B1033" s="40" t="s">
        <v>15</v>
      </c>
      <c r="C1033" s="40">
        <v>0</v>
      </c>
      <c r="D1033" s="41" t="s">
        <v>354</v>
      </c>
      <c r="E1033" s="41">
        <f>VLOOKUP(B1033,ponderaciones!B$2:C$112,2,0)</f>
        <v>-0.5</v>
      </c>
      <c r="F1033" s="41">
        <f t="shared" si="16"/>
        <v>0</v>
      </c>
    </row>
    <row r="1034" spans="1:7">
      <c r="A1034" s="40">
        <v>66</v>
      </c>
      <c r="B1034" s="40" t="s">
        <v>24</v>
      </c>
      <c r="C1034" s="40">
        <v>0.5</v>
      </c>
      <c r="D1034" s="41" t="s">
        <v>25</v>
      </c>
      <c r="E1034" s="41">
        <f>VLOOKUP(B1034,ponderaciones!B$2:C$112,2,0)</f>
        <v>-1</v>
      </c>
      <c r="F1034" s="41">
        <f t="shared" si="16"/>
        <v>-0.5</v>
      </c>
    </row>
    <row r="1035" spans="1:7">
      <c r="A1035" s="40">
        <v>66</v>
      </c>
      <c r="B1035" s="40" t="s">
        <v>26</v>
      </c>
      <c r="C1035" s="40">
        <v>1</v>
      </c>
      <c r="D1035" s="41" t="s">
        <v>27</v>
      </c>
      <c r="E1035" s="41">
        <f>VLOOKUP(B1035,ponderaciones!B$2:C$112,2,0)</f>
        <v>-1</v>
      </c>
      <c r="F1035" s="41">
        <f t="shared" si="16"/>
        <v>-1</v>
      </c>
    </row>
    <row r="1036" spans="1:7">
      <c r="A1036" s="40">
        <v>66</v>
      </c>
      <c r="B1036" s="40" t="s">
        <v>26</v>
      </c>
      <c r="C1036" s="40">
        <v>0</v>
      </c>
      <c r="D1036" s="41" t="s">
        <v>146</v>
      </c>
      <c r="E1036" s="41">
        <f>VLOOKUP(B1036,ponderaciones!B$2:C$112,2,0)</f>
        <v>-1</v>
      </c>
      <c r="F1036" s="41">
        <f t="shared" si="16"/>
        <v>0</v>
      </c>
    </row>
    <row r="1037" spans="1:7">
      <c r="A1037" s="40">
        <v>66</v>
      </c>
      <c r="B1037" s="40" t="s">
        <v>26</v>
      </c>
      <c r="C1037" s="40">
        <v>0</v>
      </c>
      <c r="D1037" s="41" t="s">
        <v>28</v>
      </c>
      <c r="E1037" s="41">
        <f>VLOOKUP(B1037,ponderaciones!B$2:C$112,2,0)</f>
        <v>-1</v>
      </c>
      <c r="F1037" s="41">
        <f t="shared" si="16"/>
        <v>0</v>
      </c>
    </row>
    <row r="1038" spans="1:7">
      <c r="A1038" s="40">
        <v>66</v>
      </c>
      <c r="B1038" s="40" t="s">
        <v>35</v>
      </c>
      <c r="C1038" s="40">
        <v>1</v>
      </c>
      <c r="D1038" s="41" t="s">
        <v>73</v>
      </c>
      <c r="E1038" s="41">
        <f>VLOOKUP(B1038,ponderaciones!B$2:C$112,2,0)</f>
        <v>-0.5</v>
      </c>
      <c r="F1038" s="41">
        <f t="shared" si="16"/>
        <v>-0.5</v>
      </c>
    </row>
    <row r="1039" spans="1:7">
      <c r="A1039" s="40">
        <v>66</v>
      </c>
      <c r="B1039" s="40" t="s">
        <v>38</v>
      </c>
      <c r="C1039" s="40">
        <v>1</v>
      </c>
      <c r="D1039" s="41" t="s">
        <v>39</v>
      </c>
      <c r="E1039" s="41">
        <f>VLOOKUP(B1039,ponderaciones!B$2:C$112,2,0)</f>
        <v>-0.5</v>
      </c>
      <c r="F1039" s="41">
        <f t="shared" si="16"/>
        <v>-0.5</v>
      </c>
    </row>
    <row r="1040" spans="1:7">
      <c r="A1040" s="40">
        <v>66</v>
      </c>
      <c r="B1040" s="40" t="s">
        <v>40</v>
      </c>
      <c r="C1040" s="40">
        <v>1</v>
      </c>
      <c r="D1040" s="41" t="s">
        <v>170</v>
      </c>
      <c r="E1040" s="41">
        <f>VLOOKUP(B1040,ponderaciones!B$2:C$112,2,0)</f>
        <v>-1</v>
      </c>
      <c r="F1040" s="41">
        <f t="shared" si="16"/>
        <v>-1</v>
      </c>
    </row>
    <row r="1041" spans="1:7">
      <c r="A1041" s="40">
        <v>66</v>
      </c>
      <c r="B1041" s="40" t="s">
        <v>48</v>
      </c>
      <c r="C1041" s="40">
        <v>0.5</v>
      </c>
      <c r="D1041" s="50" t="s">
        <v>49</v>
      </c>
      <c r="E1041" s="41">
        <f>VLOOKUP(B1041,ponderaciones!B$2:C$112,2,0)</f>
        <v>-1</v>
      </c>
      <c r="F1041" s="41">
        <f t="shared" si="16"/>
        <v>-0.5</v>
      </c>
    </row>
    <row r="1042" spans="1:7">
      <c r="A1042" s="40">
        <v>67</v>
      </c>
      <c r="B1042" s="40" t="s">
        <v>7</v>
      </c>
      <c r="C1042" s="40">
        <v>1</v>
      </c>
      <c r="D1042" s="41" t="s">
        <v>8</v>
      </c>
      <c r="E1042" s="41">
        <f>VLOOKUP(B1042,ponderaciones!B$2:C$112,2,0)</f>
        <v>10</v>
      </c>
      <c r="F1042" s="41">
        <f t="shared" si="16"/>
        <v>10</v>
      </c>
      <c r="G1042" s="38">
        <v>1</v>
      </c>
    </row>
    <row r="1043" spans="1:7">
      <c r="A1043" s="40">
        <v>67</v>
      </c>
      <c r="B1043" s="40" t="s">
        <v>9</v>
      </c>
      <c r="C1043" s="40">
        <v>1</v>
      </c>
      <c r="D1043" s="41" t="s">
        <v>173</v>
      </c>
      <c r="E1043" s="41">
        <f>VLOOKUP(B1043,ponderaciones!B$2:C$112,2,0)</f>
        <v>0</v>
      </c>
      <c r="F1043" s="41">
        <f t="shared" si="16"/>
        <v>0</v>
      </c>
    </row>
    <row r="1044" spans="1:7">
      <c r="A1044" s="40">
        <v>67</v>
      </c>
      <c r="B1044" s="40" t="s">
        <v>131</v>
      </c>
      <c r="C1044" s="40">
        <v>0.5</v>
      </c>
      <c r="D1044" s="41" t="s">
        <v>355</v>
      </c>
      <c r="E1044" s="41">
        <f>VLOOKUP(B1044,ponderaciones!B$2:C$112,2,0)</f>
        <v>-0.5</v>
      </c>
      <c r="F1044" s="41">
        <f t="shared" si="16"/>
        <v>-0.25</v>
      </c>
    </row>
    <row r="1045" spans="1:7">
      <c r="A1045" s="40">
        <v>67</v>
      </c>
      <c r="B1045" s="40" t="s">
        <v>15</v>
      </c>
      <c r="C1045" s="40">
        <v>0</v>
      </c>
      <c r="D1045" s="41" t="s">
        <v>354</v>
      </c>
      <c r="E1045" s="41">
        <f>VLOOKUP(B1045,ponderaciones!B$2:C$112,2,0)</f>
        <v>-0.5</v>
      </c>
      <c r="F1045" s="41">
        <f t="shared" si="16"/>
        <v>0</v>
      </c>
    </row>
    <row r="1046" spans="1:7">
      <c r="A1046" s="40">
        <v>67</v>
      </c>
      <c r="B1046" s="40" t="s">
        <v>65</v>
      </c>
      <c r="C1046" s="40">
        <v>1</v>
      </c>
      <c r="D1046" s="41" t="s">
        <v>66</v>
      </c>
      <c r="E1046" s="41">
        <f>VLOOKUP(B1046,ponderaciones!B$2:C$112,2,0)</f>
        <v>-0.5</v>
      </c>
      <c r="F1046" s="41">
        <f t="shared" si="16"/>
        <v>-0.5</v>
      </c>
    </row>
    <row r="1047" spans="1:7">
      <c r="A1047" s="40">
        <v>67</v>
      </c>
      <c r="B1047" s="40" t="s">
        <v>24</v>
      </c>
      <c r="C1047" s="40">
        <v>1</v>
      </c>
      <c r="D1047" s="41" t="s">
        <v>25</v>
      </c>
      <c r="E1047" s="41">
        <f>VLOOKUP(B1047,ponderaciones!B$2:C$112,2,0)</f>
        <v>-1</v>
      </c>
      <c r="F1047" s="41">
        <f t="shared" si="16"/>
        <v>-1</v>
      </c>
    </row>
    <row r="1048" spans="1:7">
      <c r="A1048" s="40">
        <v>67</v>
      </c>
      <c r="B1048" s="40" t="s">
        <v>24</v>
      </c>
      <c r="C1048" s="40">
        <v>0</v>
      </c>
      <c r="D1048" s="41" t="s">
        <v>356</v>
      </c>
      <c r="E1048" s="41">
        <f>VLOOKUP(B1048,ponderaciones!B$2:C$112,2,0)</f>
        <v>-1</v>
      </c>
      <c r="F1048" s="41">
        <f t="shared" si="16"/>
        <v>0</v>
      </c>
    </row>
    <row r="1049" spans="1:7">
      <c r="A1049" s="40">
        <v>67</v>
      </c>
      <c r="B1049" s="40" t="s">
        <v>26</v>
      </c>
      <c r="C1049" s="40">
        <v>0</v>
      </c>
      <c r="D1049" s="41" t="s">
        <v>27</v>
      </c>
      <c r="E1049" s="41">
        <f>VLOOKUP(B1049,ponderaciones!B$2:C$112,2,0)</f>
        <v>-1</v>
      </c>
      <c r="F1049" s="41">
        <f t="shared" si="16"/>
        <v>0</v>
      </c>
    </row>
    <row r="1050" spans="1:7">
      <c r="A1050" s="40">
        <v>67</v>
      </c>
      <c r="B1050" s="40" t="s">
        <v>26</v>
      </c>
      <c r="C1050" s="40">
        <v>0</v>
      </c>
      <c r="D1050" s="41" t="s">
        <v>28</v>
      </c>
      <c r="E1050" s="41">
        <f>VLOOKUP(B1050,ponderaciones!B$2:C$112,2,0)</f>
        <v>-1</v>
      </c>
      <c r="F1050" s="41">
        <f t="shared" si="16"/>
        <v>0</v>
      </c>
    </row>
    <row r="1051" spans="1:7">
      <c r="A1051" s="40">
        <v>67</v>
      </c>
      <c r="B1051" s="40" t="s">
        <v>26</v>
      </c>
      <c r="C1051" s="40">
        <v>0</v>
      </c>
      <c r="D1051" s="41" t="s">
        <v>29</v>
      </c>
      <c r="E1051" s="41">
        <f>VLOOKUP(B1051,ponderaciones!B$2:C$112,2,0)</f>
        <v>-1</v>
      </c>
      <c r="F1051" s="41">
        <f t="shared" si="16"/>
        <v>0</v>
      </c>
    </row>
    <row r="1052" spans="1:7">
      <c r="A1052" s="40">
        <v>67</v>
      </c>
      <c r="B1052" s="40" t="s">
        <v>26</v>
      </c>
      <c r="C1052" s="40">
        <v>1</v>
      </c>
      <c r="D1052" s="41" t="s">
        <v>30</v>
      </c>
      <c r="E1052" s="41">
        <f>VLOOKUP(B1052,ponderaciones!B$2:C$112,2,0)</f>
        <v>-1</v>
      </c>
      <c r="F1052" s="41">
        <f t="shared" si="16"/>
        <v>-1</v>
      </c>
    </row>
    <row r="1053" spans="1:7">
      <c r="A1053" s="40">
        <v>67</v>
      </c>
      <c r="B1053" s="40" t="s">
        <v>35</v>
      </c>
      <c r="C1053" s="40">
        <v>1</v>
      </c>
      <c r="D1053" s="41" t="s">
        <v>182</v>
      </c>
      <c r="E1053" s="41">
        <f>VLOOKUP(B1053,ponderaciones!B$2:C$112,2,0)</f>
        <v>-0.5</v>
      </c>
      <c r="F1053" s="41">
        <f t="shared" si="16"/>
        <v>-0.5</v>
      </c>
    </row>
    <row r="1054" spans="1:7">
      <c r="A1054" s="40">
        <v>67</v>
      </c>
      <c r="B1054" s="40" t="s">
        <v>35</v>
      </c>
      <c r="C1054" s="40">
        <v>0</v>
      </c>
      <c r="D1054" s="41" t="s">
        <v>73</v>
      </c>
      <c r="E1054" s="41">
        <f>VLOOKUP(B1054,ponderaciones!B$2:C$112,2,0)</f>
        <v>-0.5</v>
      </c>
      <c r="F1054" s="41">
        <f t="shared" si="16"/>
        <v>0</v>
      </c>
    </row>
    <row r="1055" spans="1:7">
      <c r="A1055" s="40">
        <v>67</v>
      </c>
      <c r="B1055" s="40" t="s">
        <v>40</v>
      </c>
      <c r="C1055" s="40">
        <v>1</v>
      </c>
      <c r="D1055" s="41" t="s">
        <v>336</v>
      </c>
      <c r="E1055" s="41">
        <f>VLOOKUP(B1055,ponderaciones!B$2:C$112,2,0)</f>
        <v>-1</v>
      </c>
      <c r="F1055" s="41">
        <f t="shared" si="16"/>
        <v>-1</v>
      </c>
    </row>
    <row r="1056" spans="1:7">
      <c r="A1056" s="40">
        <v>67</v>
      </c>
      <c r="B1056" s="40" t="s">
        <v>40</v>
      </c>
      <c r="C1056" s="40">
        <v>0</v>
      </c>
      <c r="D1056" s="41" t="s">
        <v>42</v>
      </c>
      <c r="E1056" s="41">
        <f>VLOOKUP(B1056,ponderaciones!B$2:C$112,2,0)</f>
        <v>-1</v>
      </c>
      <c r="F1056" s="41">
        <f t="shared" si="16"/>
        <v>0</v>
      </c>
    </row>
    <row r="1057" spans="1:7">
      <c r="A1057" s="40">
        <v>67</v>
      </c>
      <c r="B1057" s="40" t="s">
        <v>48</v>
      </c>
      <c r="C1057" s="40">
        <v>0.5</v>
      </c>
      <c r="D1057" s="50" t="s">
        <v>49</v>
      </c>
      <c r="E1057" s="41">
        <f>VLOOKUP(B1057,ponderaciones!B$2:C$112,2,0)</f>
        <v>-1</v>
      </c>
      <c r="F1057" s="41">
        <f t="shared" si="16"/>
        <v>-0.5</v>
      </c>
    </row>
    <row r="1058" spans="1:7">
      <c r="A1058" s="40">
        <v>68</v>
      </c>
      <c r="B1058" s="40" t="s">
        <v>7</v>
      </c>
      <c r="C1058" s="40">
        <v>1</v>
      </c>
      <c r="D1058" s="41" t="s">
        <v>8</v>
      </c>
      <c r="E1058" s="41">
        <f>VLOOKUP(B1058,ponderaciones!B$2:C$112,2,0)</f>
        <v>10</v>
      </c>
      <c r="F1058" s="41">
        <f t="shared" si="16"/>
        <v>10</v>
      </c>
      <c r="G1058" s="38">
        <v>1</v>
      </c>
    </row>
    <row r="1059" spans="1:7">
      <c r="A1059" s="40">
        <v>68</v>
      </c>
      <c r="B1059" s="40" t="s">
        <v>9</v>
      </c>
      <c r="C1059" s="40">
        <v>1</v>
      </c>
      <c r="D1059" s="41" t="s">
        <v>10</v>
      </c>
      <c r="E1059" s="41">
        <f>VLOOKUP(B1059,ponderaciones!B$2:C$112,2,0)</f>
        <v>0</v>
      </c>
      <c r="F1059" s="41">
        <f t="shared" si="16"/>
        <v>0</v>
      </c>
    </row>
    <row r="1060" spans="1:7">
      <c r="A1060" s="40">
        <v>68</v>
      </c>
      <c r="B1060" s="40" t="s">
        <v>9</v>
      </c>
      <c r="C1060" s="40">
        <v>1</v>
      </c>
      <c r="D1060" s="41" t="s">
        <v>173</v>
      </c>
      <c r="E1060" s="41">
        <f>VLOOKUP(B1060,ponderaciones!B$2:C$112,2,0)</f>
        <v>0</v>
      </c>
      <c r="F1060" s="41">
        <f t="shared" si="16"/>
        <v>0</v>
      </c>
    </row>
    <row r="1061" spans="1:7">
      <c r="A1061" s="40">
        <v>68</v>
      </c>
      <c r="B1061" s="40" t="s">
        <v>9</v>
      </c>
      <c r="C1061" s="40">
        <v>1</v>
      </c>
      <c r="D1061" s="41" t="s">
        <v>91</v>
      </c>
      <c r="E1061" s="41">
        <f>VLOOKUP(B1061,ponderaciones!B$2:C$112,2,0)</f>
        <v>0</v>
      </c>
      <c r="F1061" s="41">
        <f t="shared" si="16"/>
        <v>0</v>
      </c>
    </row>
    <row r="1062" spans="1:7">
      <c r="A1062" s="40">
        <v>68</v>
      </c>
      <c r="B1062" s="51" t="s">
        <v>209</v>
      </c>
      <c r="C1062" s="51">
        <v>0.25</v>
      </c>
      <c r="D1062" s="52" t="s">
        <v>357</v>
      </c>
      <c r="E1062" s="41">
        <f>VLOOKUP(B1062,ponderaciones!B$2:C$112,2,0)</f>
        <v>-10</v>
      </c>
      <c r="F1062" s="52">
        <f t="shared" si="16"/>
        <v>-2.5</v>
      </c>
    </row>
    <row r="1063" spans="1:7">
      <c r="A1063" s="40">
        <v>68</v>
      </c>
      <c r="B1063" s="40" t="s">
        <v>65</v>
      </c>
      <c r="C1063" s="40">
        <v>1</v>
      </c>
      <c r="D1063" s="41" t="s">
        <v>66</v>
      </c>
      <c r="E1063" s="41">
        <f>VLOOKUP(B1063,ponderaciones!B$2:C$112,2,0)</f>
        <v>-0.5</v>
      </c>
      <c r="F1063" s="41">
        <f t="shared" si="16"/>
        <v>-0.5</v>
      </c>
    </row>
    <row r="1064" spans="1:7">
      <c r="A1064" s="40">
        <v>68</v>
      </c>
      <c r="B1064" s="40" t="s">
        <v>17</v>
      </c>
      <c r="C1064" s="40">
        <v>1</v>
      </c>
      <c r="D1064" s="41" t="s">
        <v>358</v>
      </c>
      <c r="E1064" s="41">
        <f>VLOOKUP(B1064,ponderaciones!B$2:C$112,2,0)</f>
        <v>-0.5</v>
      </c>
      <c r="F1064" s="41">
        <f t="shared" si="16"/>
        <v>-0.5</v>
      </c>
    </row>
    <row r="1065" spans="1:7">
      <c r="A1065" s="40">
        <v>68</v>
      </c>
      <c r="B1065" s="40" t="s">
        <v>17</v>
      </c>
      <c r="C1065" s="40">
        <v>1</v>
      </c>
      <c r="D1065" s="41" t="s">
        <v>359</v>
      </c>
      <c r="E1065" s="41">
        <f>VLOOKUP(B1065,ponderaciones!B$2:C$112,2,0)</f>
        <v>-0.5</v>
      </c>
      <c r="F1065" s="41">
        <f t="shared" si="16"/>
        <v>-0.5</v>
      </c>
    </row>
    <row r="1066" spans="1:7">
      <c r="A1066" s="40">
        <v>68</v>
      </c>
      <c r="B1066" s="40" t="s">
        <v>17</v>
      </c>
      <c r="C1066" s="40">
        <v>1</v>
      </c>
      <c r="D1066" s="41" t="s">
        <v>360</v>
      </c>
      <c r="E1066" s="41">
        <f>VLOOKUP(B1066,ponderaciones!B$2:C$112,2,0)</f>
        <v>-0.5</v>
      </c>
      <c r="F1066" s="41">
        <f t="shared" si="16"/>
        <v>-0.5</v>
      </c>
    </row>
    <row r="1067" spans="1:7">
      <c r="A1067" s="40">
        <v>68</v>
      </c>
      <c r="B1067" s="40" t="s">
        <v>24</v>
      </c>
      <c r="C1067" s="40">
        <v>0.5</v>
      </c>
      <c r="D1067" s="41" t="s">
        <v>25</v>
      </c>
      <c r="E1067" s="41">
        <f>VLOOKUP(B1067,ponderaciones!B$2:C$112,2,0)</f>
        <v>-1</v>
      </c>
      <c r="F1067" s="41">
        <f t="shared" si="16"/>
        <v>-0.5</v>
      </c>
    </row>
    <row r="1068" spans="1:7">
      <c r="A1068" s="40">
        <v>68</v>
      </c>
      <c r="B1068" s="40" t="s">
        <v>26</v>
      </c>
      <c r="C1068" s="40">
        <v>1</v>
      </c>
      <c r="D1068" s="41" t="s">
        <v>27</v>
      </c>
      <c r="E1068" s="41">
        <f>VLOOKUP(B1068,ponderaciones!B$2:C$112,2,0)</f>
        <v>-1</v>
      </c>
      <c r="F1068" s="41">
        <f t="shared" si="16"/>
        <v>-1</v>
      </c>
    </row>
    <row r="1069" spans="1:7">
      <c r="A1069" s="40">
        <v>68</v>
      </c>
      <c r="B1069" s="40" t="s">
        <v>26</v>
      </c>
      <c r="C1069" s="40">
        <v>0</v>
      </c>
      <c r="D1069" s="41" t="s">
        <v>28</v>
      </c>
      <c r="E1069" s="41">
        <f>VLOOKUP(B1069,ponderaciones!B$2:C$112,2,0)</f>
        <v>-1</v>
      </c>
      <c r="F1069" s="41">
        <f t="shared" si="16"/>
        <v>0</v>
      </c>
    </row>
    <row r="1070" spans="1:7">
      <c r="A1070" s="40">
        <v>68</v>
      </c>
      <c r="B1070" s="40" t="s">
        <v>26</v>
      </c>
      <c r="C1070" s="40">
        <v>0</v>
      </c>
      <c r="D1070" s="41" t="s">
        <v>30</v>
      </c>
      <c r="E1070" s="41">
        <f>VLOOKUP(B1070,ponderaciones!B$2:C$112,2,0)</f>
        <v>-1</v>
      </c>
      <c r="F1070" s="41">
        <f t="shared" si="16"/>
        <v>0</v>
      </c>
    </row>
    <row r="1071" spans="1:7">
      <c r="A1071" s="40">
        <v>68</v>
      </c>
      <c r="B1071" s="40" t="s">
        <v>118</v>
      </c>
      <c r="C1071" s="40">
        <v>1</v>
      </c>
      <c r="D1071" s="41" t="s">
        <v>119</v>
      </c>
      <c r="E1071" s="41">
        <f>VLOOKUP(B1071,ponderaciones!B$2:C$112,2,0)</f>
        <v>-0.5</v>
      </c>
      <c r="F1071" s="41">
        <f t="shared" si="16"/>
        <v>-0.5</v>
      </c>
    </row>
    <row r="1072" spans="1:7">
      <c r="A1072" s="40">
        <v>68</v>
      </c>
      <c r="B1072" s="40" t="s">
        <v>35</v>
      </c>
      <c r="C1072" s="40">
        <v>1</v>
      </c>
      <c r="D1072" s="41" t="s">
        <v>148</v>
      </c>
      <c r="E1072" s="41">
        <f>VLOOKUP(B1072,ponderaciones!B$2:C$112,2,0)</f>
        <v>-0.5</v>
      </c>
      <c r="F1072" s="41">
        <f t="shared" si="16"/>
        <v>-0.5</v>
      </c>
    </row>
    <row r="1073" spans="1:7">
      <c r="A1073" s="40">
        <v>68</v>
      </c>
      <c r="B1073" s="40" t="s">
        <v>35</v>
      </c>
      <c r="C1073" s="40">
        <v>0</v>
      </c>
      <c r="D1073" s="41" t="s">
        <v>73</v>
      </c>
      <c r="E1073" s="41">
        <f>VLOOKUP(B1073,ponderaciones!B$2:C$112,2,0)</f>
        <v>-0.5</v>
      </c>
      <c r="F1073" s="41">
        <f t="shared" si="16"/>
        <v>0</v>
      </c>
    </row>
    <row r="1074" spans="1:7">
      <c r="A1074" s="40">
        <v>68</v>
      </c>
      <c r="B1074" s="40" t="s">
        <v>40</v>
      </c>
      <c r="C1074" s="40">
        <v>1</v>
      </c>
      <c r="D1074" s="41" t="s">
        <v>336</v>
      </c>
      <c r="E1074" s="41">
        <f>VLOOKUP(B1074,ponderaciones!B$2:C$112,2,0)</f>
        <v>-1</v>
      </c>
      <c r="F1074" s="41">
        <f t="shared" si="16"/>
        <v>-1</v>
      </c>
    </row>
    <row r="1075" spans="1:7">
      <c r="A1075" s="40">
        <v>68</v>
      </c>
      <c r="B1075" s="40" t="s">
        <v>40</v>
      </c>
      <c r="C1075" s="40">
        <v>0</v>
      </c>
      <c r="D1075" s="41" t="s">
        <v>42</v>
      </c>
      <c r="E1075" s="41">
        <f>VLOOKUP(B1075,ponderaciones!B$2:C$112,2,0)</f>
        <v>-1</v>
      </c>
      <c r="F1075" s="41">
        <f t="shared" si="16"/>
        <v>0</v>
      </c>
    </row>
    <row r="1076" spans="1:7">
      <c r="A1076" s="40">
        <v>68</v>
      </c>
      <c r="B1076" s="40" t="s">
        <v>45</v>
      </c>
      <c r="C1076" s="40">
        <v>0.25</v>
      </c>
      <c r="D1076" s="41" t="s">
        <v>46</v>
      </c>
      <c r="E1076" s="41">
        <f>VLOOKUP(B1076,ponderaciones!B$2:C$112,2,0)</f>
        <v>-2</v>
      </c>
      <c r="F1076" s="41">
        <f t="shared" si="16"/>
        <v>-0.5</v>
      </c>
    </row>
    <row r="1077" spans="1:7">
      <c r="A1077" s="40">
        <v>69</v>
      </c>
      <c r="B1077" s="40" t="s">
        <v>7</v>
      </c>
      <c r="C1077" s="40">
        <v>1</v>
      </c>
      <c r="D1077" s="41" t="s">
        <v>8</v>
      </c>
      <c r="E1077" s="41">
        <f>VLOOKUP(B1077,ponderaciones!B$2:C$112,2,0)</f>
        <v>10</v>
      </c>
      <c r="F1077" s="41">
        <f t="shared" si="16"/>
        <v>10</v>
      </c>
      <c r="G1077" s="38">
        <v>1</v>
      </c>
    </row>
    <row r="1078" spans="1:7">
      <c r="A1078" s="40">
        <v>69</v>
      </c>
      <c r="B1078" s="40" t="s">
        <v>9</v>
      </c>
      <c r="C1078" s="40">
        <v>1</v>
      </c>
      <c r="D1078" s="41" t="s">
        <v>361</v>
      </c>
      <c r="E1078" s="41">
        <f>VLOOKUP(B1078,ponderaciones!B$2:C$112,2,0)</f>
        <v>0</v>
      </c>
      <c r="F1078" s="41">
        <f t="shared" si="16"/>
        <v>0</v>
      </c>
    </row>
    <row r="1079" spans="1:7">
      <c r="A1079" s="40">
        <v>69</v>
      </c>
      <c r="B1079" s="40" t="s">
        <v>9</v>
      </c>
      <c r="C1079" s="40">
        <v>1</v>
      </c>
      <c r="D1079" s="41" t="s">
        <v>362</v>
      </c>
      <c r="E1079" s="41">
        <f>VLOOKUP(B1079,ponderaciones!B$2:C$112,2,0)</f>
        <v>0</v>
      </c>
      <c r="F1079" s="41">
        <f t="shared" si="16"/>
        <v>0</v>
      </c>
    </row>
    <row r="1080" spans="1:7">
      <c r="A1080" s="40">
        <v>69</v>
      </c>
      <c r="B1080" s="40" t="s">
        <v>15</v>
      </c>
      <c r="C1080" s="40">
        <v>0</v>
      </c>
      <c r="D1080" s="41" t="s">
        <v>288</v>
      </c>
      <c r="E1080" s="41">
        <f>VLOOKUP(B1080,ponderaciones!B$2:C$112,2,0)</f>
        <v>-0.5</v>
      </c>
      <c r="F1080" s="41">
        <f t="shared" si="16"/>
        <v>0</v>
      </c>
    </row>
    <row r="1081" spans="1:7">
      <c r="A1081" s="40">
        <v>69</v>
      </c>
      <c r="B1081" s="40" t="s">
        <v>24</v>
      </c>
      <c r="C1081" s="40">
        <v>0.5</v>
      </c>
      <c r="D1081" s="41" t="s">
        <v>25</v>
      </c>
      <c r="E1081" s="41">
        <f>VLOOKUP(B1081,ponderaciones!B$2:C$112,2,0)</f>
        <v>-1</v>
      </c>
      <c r="F1081" s="41">
        <f t="shared" si="16"/>
        <v>-0.5</v>
      </c>
    </row>
    <row r="1082" spans="1:7">
      <c r="A1082" s="40">
        <v>69</v>
      </c>
      <c r="B1082" s="40" t="s">
        <v>26</v>
      </c>
      <c r="C1082" s="40">
        <v>0</v>
      </c>
      <c r="D1082" s="41" t="s">
        <v>27</v>
      </c>
      <c r="E1082" s="41">
        <f>VLOOKUP(B1082,ponderaciones!B$2:C$112,2,0)</f>
        <v>-1</v>
      </c>
      <c r="F1082" s="41">
        <f t="shared" si="16"/>
        <v>0</v>
      </c>
    </row>
    <row r="1083" spans="1:7">
      <c r="A1083" s="40">
        <v>69</v>
      </c>
      <c r="B1083" s="40" t="s">
        <v>26</v>
      </c>
      <c r="C1083" s="40">
        <v>0</v>
      </c>
      <c r="D1083" s="41" t="s">
        <v>146</v>
      </c>
      <c r="E1083" s="41">
        <f>VLOOKUP(B1083,ponderaciones!B$2:C$112,2,0)</f>
        <v>-1</v>
      </c>
      <c r="F1083" s="41">
        <f t="shared" si="16"/>
        <v>0</v>
      </c>
    </row>
    <row r="1084" spans="1:7">
      <c r="A1084" s="40">
        <v>69</v>
      </c>
      <c r="B1084" s="40" t="s">
        <v>26</v>
      </c>
      <c r="C1084" s="40">
        <v>0</v>
      </c>
      <c r="D1084" s="41" t="s">
        <v>28</v>
      </c>
      <c r="E1084" s="41">
        <f>VLOOKUP(B1084,ponderaciones!B$2:C$112,2,0)</f>
        <v>-1</v>
      </c>
      <c r="F1084" s="41">
        <f t="shared" si="16"/>
        <v>0</v>
      </c>
    </row>
    <row r="1085" spans="1:7">
      <c r="A1085" s="40">
        <v>69</v>
      </c>
      <c r="B1085" s="40" t="s">
        <v>26</v>
      </c>
      <c r="C1085" s="40">
        <v>1</v>
      </c>
      <c r="D1085" s="41" t="s">
        <v>30</v>
      </c>
      <c r="E1085" s="41">
        <f>VLOOKUP(B1085,ponderaciones!B$2:C$112,2,0)</f>
        <v>-1</v>
      </c>
      <c r="F1085" s="41">
        <f t="shared" si="16"/>
        <v>-1</v>
      </c>
    </row>
    <row r="1086" spans="1:7">
      <c r="A1086" s="40">
        <v>69</v>
      </c>
      <c r="B1086" s="40" t="s">
        <v>33</v>
      </c>
      <c r="C1086" s="40">
        <v>1</v>
      </c>
      <c r="D1086" s="41" t="s">
        <v>116</v>
      </c>
      <c r="E1086" s="41">
        <f>VLOOKUP(B1086,ponderaciones!B$2:C$112,2,0)</f>
        <v>-0.5</v>
      </c>
      <c r="F1086" s="41">
        <f t="shared" si="16"/>
        <v>-0.5</v>
      </c>
    </row>
    <row r="1087" spans="1:7">
      <c r="A1087" s="40">
        <v>69</v>
      </c>
      <c r="B1087" s="40" t="s">
        <v>33</v>
      </c>
      <c r="C1087" s="40">
        <v>0</v>
      </c>
      <c r="D1087" s="41" t="s">
        <v>169</v>
      </c>
      <c r="E1087" s="41">
        <f>VLOOKUP(B1087,ponderaciones!B$2:C$112,2,0)</f>
        <v>-0.5</v>
      </c>
      <c r="F1087" s="41">
        <f t="shared" si="16"/>
        <v>0</v>
      </c>
    </row>
    <row r="1088" spans="1:7">
      <c r="A1088" s="40">
        <v>69</v>
      </c>
      <c r="B1088" s="40" t="s">
        <v>35</v>
      </c>
      <c r="C1088" s="40">
        <v>1</v>
      </c>
      <c r="D1088" s="41" t="s">
        <v>73</v>
      </c>
      <c r="E1088" s="41">
        <f>VLOOKUP(B1088,ponderaciones!B$2:C$112,2,0)</f>
        <v>-0.5</v>
      </c>
      <c r="F1088" s="41">
        <f t="shared" si="16"/>
        <v>-0.5</v>
      </c>
    </row>
    <row r="1089" spans="1:7">
      <c r="A1089" s="40">
        <v>69</v>
      </c>
      <c r="B1089" s="40" t="s">
        <v>38</v>
      </c>
      <c r="C1089" s="40">
        <v>1</v>
      </c>
      <c r="D1089" s="41" t="s">
        <v>39</v>
      </c>
      <c r="E1089" s="41">
        <f>VLOOKUP(B1089,ponderaciones!B$2:C$112,2,0)</f>
        <v>-0.5</v>
      </c>
      <c r="F1089" s="41">
        <f t="shared" si="16"/>
        <v>-0.5</v>
      </c>
    </row>
    <row r="1090" spans="1:7">
      <c r="A1090" s="40">
        <v>69</v>
      </c>
      <c r="B1090" s="40" t="s">
        <v>40</v>
      </c>
      <c r="C1090" s="40">
        <v>1</v>
      </c>
      <c r="D1090" s="41" t="s">
        <v>170</v>
      </c>
      <c r="E1090" s="41">
        <f>VLOOKUP(B1090,ponderaciones!B$2:C$112,2,0)</f>
        <v>-1</v>
      </c>
      <c r="F1090" s="41">
        <f t="shared" ref="F1090:F1153" si="17">IF(C1090&lt;&gt;"*",E1090*C1090,0)</f>
        <v>-1</v>
      </c>
    </row>
    <row r="1091" spans="1:7">
      <c r="A1091" s="40">
        <v>69</v>
      </c>
      <c r="B1091" s="40" t="s">
        <v>45</v>
      </c>
      <c r="C1091" s="40">
        <v>0.25</v>
      </c>
      <c r="D1091" s="41" t="s">
        <v>46</v>
      </c>
      <c r="E1091" s="41">
        <f>VLOOKUP(B1091,ponderaciones!B$2:C$112,2,0)</f>
        <v>-2</v>
      </c>
      <c r="F1091" s="41">
        <f t="shared" si="17"/>
        <v>-0.5</v>
      </c>
    </row>
    <row r="1092" spans="1:7">
      <c r="A1092" s="40">
        <v>69</v>
      </c>
      <c r="B1092" s="40" t="s">
        <v>197</v>
      </c>
      <c r="C1092" s="40">
        <v>1</v>
      </c>
      <c r="D1092" s="41" t="s">
        <v>198</v>
      </c>
      <c r="E1092" s="41">
        <f>VLOOKUP(B1092,ponderaciones!B$2:C$112,2,0)</f>
        <v>-0.5</v>
      </c>
      <c r="F1092" s="41">
        <f t="shared" si="17"/>
        <v>-0.5</v>
      </c>
    </row>
    <row r="1093" spans="1:7">
      <c r="A1093" s="40">
        <v>69</v>
      </c>
      <c r="B1093" s="40" t="s">
        <v>50</v>
      </c>
      <c r="C1093" s="40">
        <v>1</v>
      </c>
      <c r="D1093" s="57" t="s">
        <v>363</v>
      </c>
      <c r="E1093" s="41">
        <f>VLOOKUP(B1093,ponderaciones!B$2:C$112,2,0)</f>
        <v>-20</v>
      </c>
      <c r="F1093" s="41">
        <f t="shared" si="17"/>
        <v>-20</v>
      </c>
    </row>
    <row r="1094" spans="1:7">
      <c r="A1094" s="40">
        <v>70</v>
      </c>
      <c r="B1094" s="40" t="s">
        <v>7</v>
      </c>
      <c r="C1094" s="40">
        <v>1</v>
      </c>
      <c r="D1094" s="41" t="s">
        <v>8</v>
      </c>
      <c r="E1094" s="41">
        <f>VLOOKUP(B1094,ponderaciones!B$2:C$112,2,0)</f>
        <v>10</v>
      </c>
      <c r="F1094" s="41">
        <f t="shared" si="17"/>
        <v>10</v>
      </c>
      <c r="G1094" s="38">
        <v>1</v>
      </c>
    </row>
    <row r="1095" spans="1:7">
      <c r="A1095" s="40">
        <v>70</v>
      </c>
      <c r="B1095" s="40" t="s">
        <v>9</v>
      </c>
      <c r="C1095" s="40">
        <v>1</v>
      </c>
      <c r="D1095" s="41" t="s">
        <v>207</v>
      </c>
      <c r="E1095" s="41">
        <f>VLOOKUP(B1095,ponderaciones!B$2:C$112,2,0)</f>
        <v>0</v>
      </c>
      <c r="F1095" s="41">
        <f t="shared" si="17"/>
        <v>0</v>
      </c>
    </row>
    <row r="1096" spans="1:7">
      <c r="A1096" s="40">
        <v>70</v>
      </c>
      <c r="B1096" s="40" t="s">
        <v>9</v>
      </c>
      <c r="C1096" s="40">
        <v>1</v>
      </c>
      <c r="D1096" s="41" t="s">
        <v>91</v>
      </c>
      <c r="E1096" s="41">
        <f>VLOOKUP(B1096,ponderaciones!B$2:C$112,2,0)</f>
        <v>0</v>
      </c>
      <c r="F1096" s="41">
        <f t="shared" si="17"/>
        <v>0</v>
      </c>
    </row>
    <row r="1097" spans="1:7">
      <c r="A1097" s="40">
        <v>70</v>
      </c>
      <c r="B1097" s="40" t="s">
        <v>15</v>
      </c>
      <c r="C1097" s="40">
        <v>0</v>
      </c>
      <c r="D1097" s="41" t="s">
        <v>309</v>
      </c>
      <c r="E1097" s="41">
        <f>VLOOKUP(B1097,ponderaciones!B$2:C$112,2,0)</f>
        <v>-0.5</v>
      </c>
      <c r="F1097" s="41">
        <f t="shared" si="17"/>
        <v>0</v>
      </c>
    </row>
    <row r="1098" spans="1:7">
      <c r="A1098" s="40">
        <v>70</v>
      </c>
      <c r="B1098" s="40" t="s">
        <v>65</v>
      </c>
      <c r="C1098" s="40">
        <v>1</v>
      </c>
      <c r="D1098" s="41" t="s">
        <v>66</v>
      </c>
      <c r="E1098" s="41">
        <f>VLOOKUP(B1098,ponderaciones!B$2:C$112,2,0)</f>
        <v>-0.5</v>
      </c>
      <c r="F1098" s="41">
        <f t="shared" si="17"/>
        <v>-0.5</v>
      </c>
    </row>
    <row r="1099" spans="1:7">
      <c r="A1099" s="40">
        <v>70</v>
      </c>
      <c r="B1099" s="40" t="s">
        <v>24</v>
      </c>
      <c r="C1099" s="40">
        <v>0.5</v>
      </c>
      <c r="D1099" s="41" t="s">
        <v>25</v>
      </c>
      <c r="E1099" s="41">
        <f>VLOOKUP(B1099,ponderaciones!B$2:C$112,2,0)</f>
        <v>-1</v>
      </c>
      <c r="F1099" s="41">
        <f t="shared" si="17"/>
        <v>-0.5</v>
      </c>
    </row>
    <row r="1100" spans="1:7">
      <c r="A1100" s="40">
        <v>70</v>
      </c>
      <c r="B1100" s="40" t="s">
        <v>26</v>
      </c>
      <c r="C1100" s="40">
        <v>1</v>
      </c>
      <c r="D1100" s="41" t="s">
        <v>27</v>
      </c>
      <c r="E1100" s="41">
        <f>VLOOKUP(B1100,ponderaciones!B$2:C$112,2,0)</f>
        <v>-1</v>
      </c>
      <c r="F1100" s="41">
        <f t="shared" si="17"/>
        <v>-1</v>
      </c>
    </row>
    <row r="1101" spans="1:7">
      <c r="A1101" s="40">
        <v>70</v>
      </c>
      <c r="B1101" s="40" t="s">
        <v>26</v>
      </c>
      <c r="C1101" s="40">
        <v>0</v>
      </c>
      <c r="D1101" s="41" t="s">
        <v>146</v>
      </c>
      <c r="E1101" s="41">
        <f>VLOOKUP(B1101,ponderaciones!B$2:C$112,2,0)</f>
        <v>-1</v>
      </c>
      <c r="F1101" s="41">
        <f t="shared" si="17"/>
        <v>0</v>
      </c>
    </row>
    <row r="1102" spans="1:7">
      <c r="A1102" s="40">
        <v>70</v>
      </c>
      <c r="B1102" s="40" t="s">
        <v>26</v>
      </c>
      <c r="C1102" s="40">
        <v>0</v>
      </c>
      <c r="D1102" s="41" t="s">
        <v>28</v>
      </c>
      <c r="E1102" s="41">
        <f>VLOOKUP(B1102,ponderaciones!B$2:C$112,2,0)</f>
        <v>-1</v>
      </c>
      <c r="F1102" s="41">
        <f t="shared" si="17"/>
        <v>0</v>
      </c>
    </row>
    <row r="1103" spans="1:7">
      <c r="A1103" s="40">
        <v>70</v>
      </c>
      <c r="B1103" s="40" t="s">
        <v>26</v>
      </c>
      <c r="C1103" s="40">
        <v>0</v>
      </c>
      <c r="D1103" s="41" t="s">
        <v>30</v>
      </c>
      <c r="E1103" s="41">
        <f>VLOOKUP(B1103,ponderaciones!B$2:C$112,2,0)</f>
        <v>-1</v>
      </c>
      <c r="F1103" s="41">
        <f t="shared" si="17"/>
        <v>0</v>
      </c>
    </row>
    <row r="1104" spans="1:7">
      <c r="A1104" s="40">
        <v>70</v>
      </c>
      <c r="B1104" s="40" t="s">
        <v>33</v>
      </c>
      <c r="C1104" s="40">
        <v>1</v>
      </c>
      <c r="D1104" s="41" t="s">
        <v>116</v>
      </c>
      <c r="E1104" s="41">
        <f>VLOOKUP(B1104,ponderaciones!B$2:C$112,2,0)</f>
        <v>-0.5</v>
      </c>
      <c r="F1104" s="41">
        <f t="shared" si="17"/>
        <v>-0.5</v>
      </c>
    </row>
    <row r="1105" spans="1:7">
      <c r="A1105" s="40">
        <v>70</v>
      </c>
      <c r="B1105" s="40" t="s">
        <v>33</v>
      </c>
      <c r="C1105" s="40">
        <v>0</v>
      </c>
      <c r="D1105" s="41" t="s">
        <v>169</v>
      </c>
      <c r="E1105" s="41">
        <f>VLOOKUP(B1105,ponderaciones!B$2:C$112,2,0)</f>
        <v>-0.5</v>
      </c>
      <c r="F1105" s="41">
        <f t="shared" si="17"/>
        <v>0</v>
      </c>
    </row>
    <row r="1106" spans="1:7">
      <c r="A1106" s="40">
        <v>70</v>
      </c>
      <c r="B1106" s="40" t="s">
        <v>35</v>
      </c>
      <c r="C1106" s="40">
        <v>1</v>
      </c>
      <c r="D1106" s="41" t="s">
        <v>73</v>
      </c>
      <c r="E1106" s="41">
        <f>VLOOKUP(B1106,ponderaciones!B$2:C$112,2,0)</f>
        <v>-0.5</v>
      </c>
      <c r="F1106" s="41">
        <f t="shared" si="17"/>
        <v>-0.5</v>
      </c>
    </row>
    <row r="1107" spans="1:7">
      <c r="A1107" s="40">
        <v>70</v>
      </c>
      <c r="B1107" s="40" t="s">
        <v>40</v>
      </c>
      <c r="C1107" s="40">
        <v>1</v>
      </c>
      <c r="D1107" s="41" t="s">
        <v>170</v>
      </c>
      <c r="E1107" s="41">
        <f>VLOOKUP(B1107,ponderaciones!B$2:C$112,2,0)</f>
        <v>-1</v>
      </c>
      <c r="F1107" s="41">
        <f t="shared" si="17"/>
        <v>-1</v>
      </c>
    </row>
    <row r="1108" spans="1:7">
      <c r="A1108" s="40">
        <v>70</v>
      </c>
      <c r="B1108" s="40" t="s">
        <v>45</v>
      </c>
      <c r="C1108" s="40">
        <v>0.25</v>
      </c>
      <c r="D1108" s="41" t="s">
        <v>46</v>
      </c>
      <c r="E1108" s="41">
        <f>VLOOKUP(B1108,ponderaciones!B$2:C$112,2,0)</f>
        <v>-2</v>
      </c>
      <c r="F1108" s="41">
        <f t="shared" si="17"/>
        <v>-0.5</v>
      </c>
    </row>
    <row r="1109" spans="1:7">
      <c r="A1109" s="40">
        <v>70</v>
      </c>
      <c r="B1109" s="40" t="s">
        <v>48</v>
      </c>
      <c r="C1109" s="40">
        <v>0.5</v>
      </c>
      <c r="D1109" s="41" t="s">
        <v>364</v>
      </c>
      <c r="E1109" s="41">
        <f>VLOOKUP(B1109,ponderaciones!B$2:C$112,2,0)</f>
        <v>-1</v>
      </c>
      <c r="F1109" s="41">
        <f t="shared" si="17"/>
        <v>-0.5</v>
      </c>
    </row>
    <row r="1110" spans="1:7">
      <c r="A1110" s="40">
        <v>71</v>
      </c>
      <c r="B1110" s="40" t="s">
        <v>7</v>
      </c>
      <c r="C1110" s="40">
        <v>1</v>
      </c>
      <c r="D1110" s="41" t="s">
        <v>8</v>
      </c>
      <c r="E1110" s="41">
        <f>VLOOKUP(B1110,ponderaciones!B$2:C$112,2,0)</f>
        <v>10</v>
      </c>
      <c r="F1110" s="41">
        <f t="shared" si="17"/>
        <v>10</v>
      </c>
      <c r="G1110" s="38">
        <v>1</v>
      </c>
    </row>
    <row r="1111" spans="1:7">
      <c r="A1111" s="40">
        <v>71</v>
      </c>
      <c r="B1111" s="40" t="s">
        <v>9</v>
      </c>
      <c r="C1111" s="40">
        <v>1</v>
      </c>
      <c r="D1111" s="41" t="s">
        <v>218</v>
      </c>
      <c r="E1111" s="41">
        <f>VLOOKUP(B1111,ponderaciones!B$2:C$112,2,0)</f>
        <v>0</v>
      </c>
      <c r="F1111" s="41">
        <f t="shared" si="17"/>
        <v>0</v>
      </c>
    </row>
    <row r="1112" spans="1:7">
      <c r="A1112" s="40">
        <v>71</v>
      </c>
      <c r="B1112" s="40" t="s">
        <v>9</v>
      </c>
      <c r="C1112" s="40">
        <v>1</v>
      </c>
      <c r="D1112" s="41" t="s">
        <v>365</v>
      </c>
      <c r="E1112" s="41">
        <f>VLOOKUP(B1112,ponderaciones!B$2:C$112,2,0)</f>
        <v>0</v>
      </c>
      <c r="F1112" s="41">
        <f t="shared" si="17"/>
        <v>0</v>
      </c>
    </row>
    <row r="1113" spans="1:7">
      <c r="A1113" s="40">
        <v>71</v>
      </c>
      <c r="B1113" s="40" t="s">
        <v>9</v>
      </c>
      <c r="C1113" s="40">
        <v>1</v>
      </c>
      <c r="D1113" s="41" t="s">
        <v>366</v>
      </c>
      <c r="E1113" s="41">
        <f>VLOOKUP(B1113,ponderaciones!B$2:C$112,2,0)</f>
        <v>0</v>
      </c>
      <c r="F1113" s="41">
        <f t="shared" si="17"/>
        <v>0</v>
      </c>
    </row>
    <row r="1114" spans="1:7">
      <c r="A1114" s="40">
        <v>71</v>
      </c>
      <c r="B1114" s="40" t="s">
        <v>17</v>
      </c>
      <c r="C1114" s="40">
        <v>1</v>
      </c>
      <c r="D1114" s="41" t="s">
        <v>367</v>
      </c>
      <c r="E1114" s="41">
        <f>VLOOKUP(B1114,ponderaciones!B$2:C$112,2,0)</f>
        <v>-0.5</v>
      </c>
      <c r="F1114" s="41">
        <f t="shared" si="17"/>
        <v>-0.5</v>
      </c>
    </row>
    <row r="1115" spans="1:7">
      <c r="A1115" s="40">
        <v>71</v>
      </c>
      <c r="B1115" s="40" t="s">
        <v>24</v>
      </c>
      <c r="C1115" s="40">
        <v>0.5</v>
      </c>
      <c r="D1115" s="41" t="s">
        <v>25</v>
      </c>
      <c r="E1115" s="41">
        <f>VLOOKUP(B1115,ponderaciones!B$2:C$112,2,0)</f>
        <v>-1</v>
      </c>
      <c r="F1115" s="41">
        <f t="shared" si="17"/>
        <v>-0.5</v>
      </c>
    </row>
    <row r="1116" spans="1:7">
      <c r="A1116" s="40">
        <v>71</v>
      </c>
      <c r="B1116" s="40" t="s">
        <v>35</v>
      </c>
      <c r="C1116" s="40">
        <v>1</v>
      </c>
      <c r="D1116" s="41" t="s">
        <v>73</v>
      </c>
      <c r="E1116" s="41">
        <f>VLOOKUP(B1116,ponderaciones!B$2:C$112,2,0)</f>
        <v>-0.5</v>
      </c>
      <c r="F1116" s="41">
        <f t="shared" si="17"/>
        <v>-0.5</v>
      </c>
    </row>
    <row r="1117" spans="1:7">
      <c r="A1117" s="40">
        <v>71</v>
      </c>
      <c r="B1117" s="40" t="s">
        <v>40</v>
      </c>
      <c r="C1117" s="40">
        <v>1</v>
      </c>
      <c r="D1117" s="41" t="s">
        <v>42</v>
      </c>
      <c r="E1117" s="41">
        <f>VLOOKUP(B1117,ponderaciones!B$2:C$112,2,0)</f>
        <v>-1</v>
      </c>
      <c r="F1117" s="41">
        <f t="shared" si="17"/>
        <v>-1</v>
      </c>
    </row>
    <row r="1118" spans="1:7">
      <c r="A1118" s="40">
        <v>71</v>
      </c>
      <c r="B1118" s="56" t="s">
        <v>74</v>
      </c>
      <c r="C1118" s="40">
        <v>1</v>
      </c>
      <c r="D1118" s="41" t="s">
        <v>109</v>
      </c>
      <c r="E1118" s="41">
        <f>VLOOKUP(B1118,ponderaciones!B$2:C$112,2,0)</f>
        <v>-1</v>
      </c>
      <c r="F1118" s="41">
        <f t="shared" si="17"/>
        <v>-1</v>
      </c>
    </row>
    <row r="1119" spans="1:7">
      <c r="A1119" s="40">
        <v>72</v>
      </c>
      <c r="B1119" s="40" t="s">
        <v>7</v>
      </c>
      <c r="C1119" s="40">
        <v>1</v>
      </c>
      <c r="D1119" s="41" t="s">
        <v>8</v>
      </c>
      <c r="E1119" s="41">
        <f>VLOOKUP(B1119,ponderaciones!B$2:C$112,2,0)</f>
        <v>10</v>
      </c>
      <c r="F1119" s="41">
        <f t="shared" si="17"/>
        <v>10</v>
      </c>
      <c r="G1119" s="38">
        <v>1</v>
      </c>
    </row>
    <row r="1120" spans="1:7">
      <c r="A1120" s="40">
        <v>72</v>
      </c>
      <c r="B1120" s="40" t="s">
        <v>9</v>
      </c>
      <c r="C1120" s="40">
        <v>1</v>
      </c>
      <c r="D1120" s="41" t="s">
        <v>10</v>
      </c>
      <c r="E1120" s="41">
        <f>VLOOKUP(B1120,ponderaciones!B$2:C$112,2,0)</f>
        <v>0</v>
      </c>
      <c r="F1120" s="41">
        <f t="shared" si="17"/>
        <v>0</v>
      </c>
    </row>
    <row r="1121" spans="1:7">
      <c r="A1121" s="40">
        <v>72</v>
      </c>
      <c r="B1121" s="40" t="s">
        <v>9</v>
      </c>
      <c r="C1121" s="40">
        <v>1</v>
      </c>
      <c r="D1121" s="41" t="s">
        <v>173</v>
      </c>
      <c r="E1121" s="41">
        <f>VLOOKUP(B1121,ponderaciones!B$2:C$112,2,0)</f>
        <v>0</v>
      </c>
      <c r="F1121" s="41">
        <f t="shared" si="17"/>
        <v>0</v>
      </c>
    </row>
    <row r="1122" spans="1:7">
      <c r="A1122" s="40">
        <v>72</v>
      </c>
      <c r="B1122" s="40" t="s">
        <v>65</v>
      </c>
      <c r="C1122" s="40">
        <v>1</v>
      </c>
      <c r="D1122" s="41" t="s">
        <v>66</v>
      </c>
      <c r="E1122" s="41">
        <f>VLOOKUP(B1122,ponderaciones!B$2:C$112,2,0)</f>
        <v>-0.5</v>
      </c>
      <c r="F1122" s="41">
        <f t="shared" si="17"/>
        <v>-0.5</v>
      </c>
    </row>
    <row r="1123" spans="1:7">
      <c r="A1123" s="40">
        <v>72</v>
      </c>
      <c r="B1123" s="40" t="s">
        <v>17</v>
      </c>
      <c r="C1123" s="40">
        <v>1</v>
      </c>
      <c r="D1123" s="41" t="s">
        <v>368</v>
      </c>
      <c r="E1123" s="41">
        <f>VLOOKUP(B1123,ponderaciones!B$2:C$112,2,0)</f>
        <v>-0.5</v>
      </c>
      <c r="F1123" s="41">
        <f t="shared" si="17"/>
        <v>-0.5</v>
      </c>
    </row>
    <row r="1124" spans="1:7">
      <c r="A1124" s="40">
        <v>72</v>
      </c>
      <c r="B1124" s="40" t="s">
        <v>24</v>
      </c>
      <c r="C1124" s="40">
        <v>0.5</v>
      </c>
      <c r="D1124" s="41" t="s">
        <v>25</v>
      </c>
      <c r="E1124" s="41">
        <f>VLOOKUP(B1124,ponderaciones!B$2:C$112,2,0)</f>
        <v>-1</v>
      </c>
      <c r="F1124" s="41">
        <f t="shared" si="17"/>
        <v>-0.5</v>
      </c>
    </row>
    <row r="1125" spans="1:7">
      <c r="A1125" s="40">
        <v>72</v>
      </c>
      <c r="B1125" s="40" t="s">
        <v>26</v>
      </c>
      <c r="C1125" s="40">
        <v>1</v>
      </c>
      <c r="D1125" s="41" t="s">
        <v>27</v>
      </c>
      <c r="E1125" s="41">
        <f>VLOOKUP(B1125,ponderaciones!B$2:C$112,2,0)</f>
        <v>-1</v>
      </c>
      <c r="F1125" s="41">
        <f t="shared" si="17"/>
        <v>-1</v>
      </c>
    </row>
    <row r="1126" spans="1:7">
      <c r="A1126" s="40">
        <v>72</v>
      </c>
      <c r="B1126" s="40" t="s">
        <v>26</v>
      </c>
      <c r="C1126" s="40">
        <v>0</v>
      </c>
      <c r="D1126" s="41" t="s">
        <v>146</v>
      </c>
      <c r="E1126" s="41">
        <f>VLOOKUP(B1126,ponderaciones!B$2:C$112,2,0)</f>
        <v>-1</v>
      </c>
      <c r="F1126" s="41">
        <f t="shared" si="17"/>
        <v>0</v>
      </c>
    </row>
    <row r="1127" spans="1:7">
      <c r="A1127" s="40">
        <v>72</v>
      </c>
      <c r="B1127" s="40" t="s">
        <v>26</v>
      </c>
      <c r="C1127" s="40">
        <v>0</v>
      </c>
      <c r="D1127" s="41" t="s">
        <v>28</v>
      </c>
      <c r="E1127" s="41">
        <f>VLOOKUP(B1127,ponderaciones!B$2:C$112,2,0)</f>
        <v>-1</v>
      </c>
      <c r="F1127" s="41">
        <f t="shared" si="17"/>
        <v>0</v>
      </c>
    </row>
    <row r="1128" spans="1:7">
      <c r="A1128" s="40">
        <v>72</v>
      </c>
      <c r="B1128" s="40" t="s">
        <v>118</v>
      </c>
      <c r="C1128" s="40">
        <v>1</v>
      </c>
      <c r="D1128" s="41" t="s">
        <v>119</v>
      </c>
      <c r="E1128" s="41">
        <f>VLOOKUP(B1128,ponderaciones!B$2:C$112,2,0)</f>
        <v>-0.5</v>
      </c>
      <c r="F1128" s="41">
        <f t="shared" si="17"/>
        <v>-0.5</v>
      </c>
    </row>
    <row r="1129" spans="1:7">
      <c r="A1129" s="40">
        <v>72</v>
      </c>
      <c r="B1129" s="40" t="s">
        <v>118</v>
      </c>
      <c r="C1129" s="40">
        <v>0</v>
      </c>
      <c r="D1129" s="41" t="s">
        <v>369</v>
      </c>
      <c r="E1129" s="41">
        <f>VLOOKUP(B1129,ponderaciones!B$2:C$112,2,0)</f>
        <v>-0.5</v>
      </c>
      <c r="F1129" s="41">
        <f t="shared" si="17"/>
        <v>0</v>
      </c>
    </row>
    <row r="1130" spans="1:7">
      <c r="A1130" s="40">
        <v>72</v>
      </c>
      <c r="B1130" s="40" t="s">
        <v>40</v>
      </c>
      <c r="C1130" s="40">
        <v>1</v>
      </c>
      <c r="D1130" s="41" t="s">
        <v>170</v>
      </c>
      <c r="E1130" s="41">
        <f>VLOOKUP(B1130,ponderaciones!B$2:C$112,2,0)</f>
        <v>-1</v>
      </c>
      <c r="F1130" s="41">
        <f t="shared" si="17"/>
        <v>-1</v>
      </c>
    </row>
    <row r="1131" spans="1:7">
      <c r="A1131" s="40">
        <v>72</v>
      </c>
      <c r="B1131" s="40" t="s">
        <v>40</v>
      </c>
      <c r="C1131" s="40">
        <v>0</v>
      </c>
      <c r="D1131" s="41" t="s">
        <v>42</v>
      </c>
      <c r="E1131" s="41">
        <f>VLOOKUP(B1131,ponderaciones!B$2:C$112,2,0)</f>
        <v>-1</v>
      </c>
      <c r="F1131" s="41">
        <f t="shared" si="17"/>
        <v>0</v>
      </c>
    </row>
    <row r="1132" spans="1:7">
      <c r="A1132" s="40">
        <v>72</v>
      </c>
      <c r="B1132" s="40" t="s">
        <v>45</v>
      </c>
      <c r="C1132" s="40">
        <v>0.25</v>
      </c>
      <c r="D1132" s="41" t="s">
        <v>46</v>
      </c>
      <c r="E1132" s="41">
        <f>VLOOKUP(B1132,ponderaciones!B$2:C$112,2,0)</f>
        <v>-2</v>
      </c>
      <c r="F1132" s="41">
        <f t="shared" si="17"/>
        <v>-0.5</v>
      </c>
    </row>
    <row r="1133" spans="1:7">
      <c r="A1133" s="40">
        <v>72</v>
      </c>
      <c r="B1133" s="40" t="s">
        <v>370</v>
      </c>
      <c r="C1133" s="40">
        <v>0.5</v>
      </c>
      <c r="D1133" s="41" t="s">
        <v>371</v>
      </c>
      <c r="E1133" s="41">
        <f>VLOOKUP(B1133,ponderaciones!B$2:C$112,2,0)</f>
        <v>-2</v>
      </c>
      <c r="F1133" s="41">
        <f t="shared" si="17"/>
        <v>-1</v>
      </c>
    </row>
    <row r="1134" spans="1:7">
      <c r="A1134" s="40">
        <v>72</v>
      </c>
      <c r="B1134" s="40" t="s">
        <v>48</v>
      </c>
      <c r="C1134" s="40">
        <v>0.5</v>
      </c>
      <c r="D1134" s="50" t="s">
        <v>49</v>
      </c>
      <c r="E1134" s="41">
        <f>VLOOKUP(B1134,ponderaciones!B$2:C$112,2,0)</f>
        <v>-1</v>
      </c>
      <c r="F1134" s="41">
        <f t="shared" si="17"/>
        <v>-0.5</v>
      </c>
    </row>
    <row r="1135" spans="1:7">
      <c r="A1135" s="40">
        <v>72</v>
      </c>
      <c r="B1135" s="40" t="s">
        <v>50</v>
      </c>
      <c r="C1135" s="40">
        <v>1</v>
      </c>
      <c r="D1135" s="41" t="s">
        <v>372</v>
      </c>
      <c r="E1135" s="41">
        <f>VLOOKUP(B1135,ponderaciones!B$2:C$112,2,0)</f>
        <v>-20</v>
      </c>
      <c r="F1135" s="41">
        <f t="shared" si="17"/>
        <v>-20</v>
      </c>
    </row>
    <row r="1136" spans="1:7">
      <c r="A1136" s="40">
        <v>73</v>
      </c>
      <c r="B1136" s="40" t="s">
        <v>7</v>
      </c>
      <c r="C1136" s="40">
        <v>1</v>
      </c>
      <c r="D1136" s="41" t="s">
        <v>8</v>
      </c>
      <c r="E1136" s="41">
        <f>VLOOKUP(B1136,ponderaciones!B$2:C$112,2,0)</f>
        <v>10</v>
      </c>
      <c r="F1136" s="41">
        <f t="shared" si="17"/>
        <v>10</v>
      </c>
      <c r="G1136" s="38">
        <v>1</v>
      </c>
    </row>
    <row r="1137" spans="1:7">
      <c r="A1137" s="40">
        <v>73</v>
      </c>
      <c r="B1137" s="40" t="s">
        <v>9</v>
      </c>
      <c r="C1137" s="40">
        <v>1</v>
      </c>
      <c r="D1137" s="41" t="s">
        <v>218</v>
      </c>
      <c r="E1137" s="41">
        <f>VLOOKUP(B1137,ponderaciones!B$2:C$112,2,0)</f>
        <v>0</v>
      </c>
      <c r="F1137" s="41">
        <f t="shared" si="17"/>
        <v>0</v>
      </c>
    </row>
    <row r="1138" spans="1:7">
      <c r="A1138" s="40">
        <v>73</v>
      </c>
      <c r="B1138" s="40" t="s">
        <v>65</v>
      </c>
      <c r="C1138" s="40">
        <v>1</v>
      </c>
      <c r="D1138" s="41" t="s">
        <v>66</v>
      </c>
      <c r="E1138" s="41">
        <f>VLOOKUP(B1138,ponderaciones!B$2:C$112,2,0)</f>
        <v>-0.5</v>
      </c>
      <c r="F1138" s="41">
        <f t="shared" si="17"/>
        <v>-0.5</v>
      </c>
    </row>
    <row r="1139" spans="1:7">
      <c r="A1139" s="40">
        <v>73</v>
      </c>
      <c r="B1139" s="40" t="s">
        <v>17</v>
      </c>
      <c r="C1139" s="40">
        <v>1</v>
      </c>
      <c r="D1139" s="41" t="s">
        <v>188</v>
      </c>
      <c r="E1139" s="41">
        <f>VLOOKUP(B1139,ponderaciones!B$2:C$112,2,0)</f>
        <v>-0.5</v>
      </c>
      <c r="F1139" s="41">
        <f t="shared" si="17"/>
        <v>-0.5</v>
      </c>
    </row>
    <row r="1140" spans="1:7">
      <c r="A1140" s="40">
        <v>73</v>
      </c>
      <c r="B1140" s="40" t="s">
        <v>17</v>
      </c>
      <c r="C1140" s="40">
        <v>1</v>
      </c>
      <c r="D1140" s="41" t="s">
        <v>373</v>
      </c>
      <c r="E1140" s="41">
        <f>VLOOKUP(B1140,ponderaciones!B$2:C$112,2,0)</f>
        <v>-0.5</v>
      </c>
      <c r="F1140" s="41">
        <f t="shared" si="17"/>
        <v>-0.5</v>
      </c>
    </row>
    <row r="1141" spans="1:7">
      <c r="A1141" s="40">
        <v>73</v>
      </c>
      <c r="B1141" s="40" t="s">
        <v>24</v>
      </c>
      <c r="C1141" s="40">
        <v>1</v>
      </c>
      <c r="D1141" s="41" t="s">
        <v>25</v>
      </c>
      <c r="E1141" s="41">
        <f>VLOOKUP(B1141,ponderaciones!B$2:C$112,2,0)</f>
        <v>-1</v>
      </c>
      <c r="F1141" s="41">
        <f t="shared" si="17"/>
        <v>-1</v>
      </c>
    </row>
    <row r="1142" spans="1:7">
      <c r="A1142" s="40">
        <v>73</v>
      </c>
      <c r="B1142" s="40" t="s">
        <v>24</v>
      </c>
      <c r="C1142" s="40">
        <v>0</v>
      </c>
      <c r="D1142" s="41" t="s">
        <v>374</v>
      </c>
      <c r="E1142" s="41">
        <f>VLOOKUP(B1142,ponderaciones!B$2:C$112,2,0)</f>
        <v>-1</v>
      </c>
      <c r="F1142" s="41">
        <f t="shared" si="17"/>
        <v>0</v>
      </c>
    </row>
    <row r="1143" spans="1:7">
      <c r="A1143" s="40">
        <v>73</v>
      </c>
      <c r="B1143" s="40" t="s">
        <v>26</v>
      </c>
      <c r="C1143" s="40">
        <v>0</v>
      </c>
      <c r="D1143" s="41" t="s">
        <v>27</v>
      </c>
      <c r="E1143" s="41">
        <f>VLOOKUP(B1143,ponderaciones!B$2:C$112,2,0)</f>
        <v>-1</v>
      </c>
      <c r="F1143" s="41">
        <f t="shared" si="17"/>
        <v>0</v>
      </c>
    </row>
    <row r="1144" spans="1:7">
      <c r="A1144" s="40">
        <v>73</v>
      </c>
      <c r="B1144" s="40" t="s">
        <v>26</v>
      </c>
      <c r="C1144" s="40">
        <v>0</v>
      </c>
      <c r="D1144" s="41" t="s">
        <v>146</v>
      </c>
      <c r="E1144" s="41">
        <f>VLOOKUP(B1144,ponderaciones!B$2:C$112,2,0)</f>
        <v>-1</v>
      </c>
      <c r="F1144" s="41">
        <f t="shared" si="17"/>
        <v>0</v>
      </c>
    </row>
    <row r="1145" spans="1:7">
      <c r="A1145" s="40">
        <v>73</v>
      </c>
      <c r="B1145" s="40" t="s">
        <v>26</v>
      </c>
      <c r="C1145" s="40">
        <v>0</v>
      </c>
      <c r="D1145" s="41" t="s">
        <v>28</v>
      </c>
      <c r="E1145" s="41">
        <f>VLOOKUP(B1145,ponderaciones!B$2:C$112,2,0)</f>
        <v>-1</v>
      </c>
      <c r="F1145" s="41">
        <f t="shared" si="17"/>
        <v>0</v>
      </c>
    </row>
    <row r="1146" spans="1:7">
      <c r="A1146" s="40">
        <v>73</v>
      </c>
      <c r="B1146" s="40" t="s">
        <v>26</v>
      </c>
      <c r="C1146" s="40">
        <v>1</v>
      </c>
      <c r="D1146" s="41" t="s">
        <v>29</v>
      </c>
      <c r="E1146" s="41">
        <f>VLOOKUP(B1146,ponderaciones!B$2:C$112,2,0)</f>
        <v>-1</v>
      </c>
      <c r="F1146" s="41">
        <f t="shared" si="17"/>
        <v>-1</v>
      </c>
    </row>
    <row r="1147" spans="1:7">
      <c r="A1147" s="40">
        <v>73</v>
      </c>
      <c r="B1147" s="40" t="s">
        <v>96</v>
      </c>
      <c r="C1147" s="40">
        <v>1</v>
      </c>
      <c r="D1147" s="41" t="s">
        <v>375</v>
      </c>
      <c r="E1147" s="41">
        <f>VLOOKUP(B1147,ponderaciones!B$2:C$112,2,0)</f>
        <v>-1</v>
      </c>
      <c r="F1147" s="41">
        <f t="shared" si="17"/>
        <v>-1</v>
      </c>
    </row>
    <row r="1148" spans="1:7">
      <c r="A1148" s="40">
        <v>73</v>
      </c>
      <c r="B1148" s="40" t="s">
        <v>35</v>
      </c>
      <c r="C1148" s="40">
        <v>1</v>
      </c>
      <c r="D1148" s="41" t="s">
        <v>73</v>
      </c>
      <c r="E1148" s="41">
        <f>VLOOKUP(B1148,ponderaciones!B$2:C$112,2,0)</f>
        <v>-0.5</v>
      </c>
      <c r="F1148" s="41">
        <f t="shared" si="17"/>
        <v>-0.5</v>
      </c>
    </row>
    <row r="1149" spans="1:7">
      <c r="A1149" s="40">
        <v>73</v>
      </c>
      <c r="B1149" s="40" t="s">
        <v>40</v>
      </c>
      <c r="C1149" s="40">
        <v>1</v>
      </c>
      <c r="D1149" s="41" t="s">
        <v>170</v>
      </c>
      <c r="E1149" s="41">
        <f>VLOOKUP(B1149,ponderaciones!B$2:C$112,2,0)</f>
        <v>-1</v>
      </c>
      <c r="F1149" s="41">
        <f t="shared" si="17"/>
        <v>-1</v>
      </c>
    </row>
    <row r="1150" spans="1:7">
      <c r="A1150" s="40">
        <v>73</v>
      </c>
      <c r="B1150" s="40" t="s">
        <v>48</v>
      </c>
      <c r="C1150" s="40">
        <v>0.5</v>
      </c>
      <c r="D1150" s="50" t="s">
        <v>49</v>
      </c>
      <c r="E1150" s="41">
        <f>VLOOKUP(B1150,ponderaciones!B$2:C$112,2,0)</f>
        <v>-1</v>
      </c>
      <c r="F1150" s="41">
        <f t="shared" si="17"/>
        <v>-0.5</v>
      </c>
    </row>
    <row r="1151" spans="1:7">
      <c r="A1151" s="40">
        <v>74</v>
      </c>
      <c r="B1151" s="40" t="s">
        <v>7</v>
      </c>
      <c r="C1151" s="40">
        <v>1</v>
      </c>
      <c r="D1151" s="41" t="s">
        <v>8</v>
      </c>
      <c r="E1151" s="41">
        <f>VLOOKUP(B1151,ponderaciones!B$2:C$112,2,0)</f>
        <v>10</v>
      </c>
      <c r="F1151" s="41">
        <f t="shared" si="17"/>
        <v>10</v>
      </c>
      <c r="G1151" s="38">
        <v>1</v>
      </c>
    </row>
    <row r="1152" spans="1:7">
      <c r="A1152" s="40">
        <v>74</v>
      </c>
      <c r="B1152" s="40" t="s">
        <v>9</v>
      </c>
      <c r="C1152" s="40">
        <v>1</v>
      </c>
      <c r="D1152" s="41" t="s">
        <v>376</v>
      </c>
      <c r="E1152" s="41">
        <f>VLOOKUP(B1152,ponderaciones!B$2:C$112,2,0)</f>
        <v>0</v>
      </c>
      <c r="F1152" s="41">
        <f t="shared" si="17"/>
        <v>0</v>
      </c>
    </row>
    <row r="1153" spans="1:6">
      <c r="A1153" s="40">
        <v>74</v>
      </c>
      <c r="B1153" s="40" t="s">
        <v>104</v>
      </c>
      <c r="C1153" s="40">
        <v>1</v>
      </c>
      <c r="D1153" s="41" t="s">
        <v>232</v>
      </c>
      <c r="E1153" s="41">
        <f>VLOOKUP(B1153,ponderaciones!B$2:C$112,2,0)</f>
        <v>1</v>
      </c>
      <c r="F1153" s="41">
        <f t="shared" si="17"/>
        <v>1</v>
      </c>
    </row>
    <row r="1154" spans="1:6">
      <c r="A1154" s="40">
        <v>74</v>
      </c>
      <c r="B1154" s="40" t="s">
        <v>104</v>
      </c>
      <c r="C1154" s="40">
        <v>1</v>
      </c>
      <c r="D1154" s="41" t="s">
        <v>377</v>
      </c>
      <c r="E1154" s="41">
        <f>VLOOKUP(B1154,ponderaciones!B$2:C$112,2,0)</f>
        <v>1</v>
      </c>
      <c r="F1154" s="41">
        <f t="shared" ref="F1154:F1217" si="18">IF(C1154&lt;&gt;"*",E1154*C1154,0)</f>
        <v>1</v>
      </c>
    </row>
    <row r="1155" spans="1:6">
      <c r="A1155" s="40">
        <v>74</v>
      </c>
      <c r="B1155" s="40" t="s">
        <v>131</v>
      </c>
      <c r="C1155" s="40">
        <v>0.5</v>
      </c>
      <c r="D1155" s="41" t="s">
        <v>378</v>
      </c>
      <c r="E1155" s="41">
        <f>VLOOKUP(B1155,ponderaciones!B$2:C$112,2,0)</f>
        <v>-0.5</v>
      </c>
      <c r="F1155" s="41">
        <f t="shared" si="18"/>
        <v>-0.25</v>
      </c>
    </row>
    <row r="1156" spans="1:6">
      <c r="A1156" s="40">
        <v>74</v>
      </c>
      <c r="B1156" s="40" t="s">
        <v>15</v>
      </c>
      <c r="C1156" s="40">
        <v>0</v>
      </c>
      <c r="D1156" s="41" t="s">
        <v>86</v>
      </c>
      <c r="E1156" s="41">
        <f>VLOOKUP(B1156,ponderaciones!B$2:C$112,2,0)</f>
        <v>-0.5</v>
      </c>
      <c r="F1156" s="41">
        <f t="shared" si="18"/>
        <v>0</v>
      </c>
    </row>
    <row r="1157" spans="1:6">
      <c r="A1157" s="40">
        <v>74</v>
      </c>
      <c r="B1157" s="40" t="s">
        <v>112</v>
      </c>
      <c r="C1157" s="40">
        <v>1</v>
      </c>
      <c r="D1157" s="41" t="s">
        <v>379</v>
      </c>
      <c r="E1157" s="41">
        <f>VLOOKUP(B1157,ponderaciones!B$2:C$112,2,0)</f>
        <v>-0.5</v>
      </c>
      <c r="F1157" s="41">
        <f t="shared" si="18"/>
        <v>-0.5</v>
      </c>
    </row>
    <row r="1158" spans="1:6">
      <c r="A1158" s="40">
        <v>74</v>
      </c>
      <c r="B1158" s="40" t="s">
        <v>24</v>
      </c>
      <c r="C1158" s="40">
        <v>1</v>
      </c>
      <c r="D1158" s="41" t="s">
        <v>25</v>
      </c>
      <c r="E1158" s="41">
        <f>VLOOKUP(B1158,ponderaciones!B$2:C$112,2,0)</f>
        <v>-1</v>
      </c>
      <c r="F1158" s="41">
        <f t="shared" si="18"/>
        <v>-1</v>
      </c>
    </row>
    <row r="1159" spans="1:6">
      <c r="A1159" s="40">
        <v>74</v>
      </c>
      <c r="B1159" s="40" t="s">
        <v>24</v>
      </c>
      <c r="C1159" s="40">
        <v>0</v>
      </c>
      <c r="D1159" s="41" t="s">
        <v>380</v>
      </c>
      <c r="E1159" s="41">
        <f>VLOOKUP(B1159,ponderaciones!B$2:C$112,2,0)</f>
        <v>-1</v>
      </c>
      <c r="F1159" s="41">
        <f t="shared" si="18"/>
        <v>0</v>
      </c>
    </row>
    <row r="1160" spans="1:6">
      <c r="A1160" s="40">
        <v>74</v>
      </c>
      <c r="B1160" s="40" t="s">
        <v>24</v>
      </c>
      <c r="C1160" s="40">
        <v>0</v>
      </c>
      <c r="D1160" s="41" t="s">
        <v>381</v>
      </c>
      <c r="E1160" s="41">
        <f>VLOOKUP(B1160,ponderaciones!B$2:C$112,2,0)</f>
        <v>-1</v>
      </c>
      <c r="F1160" s="41">
        <f t="shared" si="18"/>
        <v>0</v>
      </c>
    </row>
    <row r="1161" spans="1:6">
      <c r="A1161" s="40">
        <v>74</v>
      </c>
      <c r="B1161" s="40" t="s">
        <v>24</v>
      </c>
      <c r="C1161" s="40">
        <v>0</v>
      </c>
      <c r="D1161" s="41" t="s">
        <v>382</v>
      </c>
      <c r="E1161" s="41">
        <f>VLOOKUP(B1161,ponderaciones!B$2:C$112,2,0)</f>
        <v>-1</v>
      </c>
      <c r="F1161" s="41">
        <f t="shared" si="18"/>
        <v>0</v>
      </c>
    </row>
    <row r="1162" spans="1:6">
      <c r="A1162" s="40">
        <v>74</v>
      </c>
      <c r="B1162" s="40" t="s">
        <v>26</v>
      </c>
      <c r="C1162" s="40">
        <v>0.5</v>
      </c>
      <c r="D1162" s="41" t="s">
        <v>146</v>
      </c>
      <c r="E1162" s="41">
        <f>VLOOKUP(B1162,ponderaciones!B$2:C$112,2,0)</f>
        <v>-1</v>
      </c>
      <c r="F1162" s="41">
        <f t="shared" si="18"/>
        <v>-0.5</v>
      </c>
    </row>
    <row r="1163" spans="1:6">
      <c r="A1163" s="40">
        <v>74</v>
      </c>
      <c r="B1163" s="40" t="s">
        <v>33</v>
      </c>
      <c r="C1163" s="40">
        <v>1</v>
      </c>
      <c r="D1163" s="41" t="s">
        <v>169</v>
      </c>
      <c r="E1163" s="41">
        <f>VLOOKUP(B1163,ponderaciones!B$2:C$112,2,0)</f>
        <v>-0.5</v>
      </c>
      <c r="F1163" s="41">
        <f t="shared" si="18"/>
        <v>-0.5</v>
      </c>
    </row>
    <row r="1164" spans="1:6">
      <c r="A1164" s="40">
        <v>74</v>
      </c>
      <c r="B1164" s="40" t="s">
        <v>33</v>
      </c>
      <c r="C1164" s="40">
        <v>0</v>
      </c>
      <c r="D1164" s="41" t="s">
        <v>191</v>
      </c>
      <c r="E1164" s="41">
        <f>VLOOKUP(B1164,ponderaciones!B$2:C$112,2,0)</f>
        <v>-0.5</v>
      </c>
      <c r="F1164" s="41">
        <f t="shared" si="18"/>
        <v>0</v>
      </c>
    </row>
    <row r="1165" spans="1:6">
      <c r="A1165" s="40">
        <v>74</v>
      </c>
      <c r="B1165" s="40" t="s">
        <v>215</v>
      </c>
      <c r="C1165" s="40">
        <v>0</v>
      </c>
      <c r="D1165" s="41" t="s">
        <v>383</v>
      </c>
      <c r="E1165" s="41">
        <f>VLOOKUP(B1165,ponderaciones!B$2:C$112,2,0)</f>
        <v>-0.5</v>
      </c>
      <c r="F1165" s="41">
        <f t="shared" si="18"/>
        <v>0</v>
      </c>
    </row>
    <row r="1166" spans="1:6">
      <c r="A1166" s="40">
        <v>74</v>
      </c>
      <c r="B1166" s="40" t="s">
        <v>35</v>
      </c>
      <c r="C1166" s="40">
        <v>1</v>
      </c>
      <c r="D1166" s="41" t="s">
        <v>73</v>
      </c>
      <c r="E1166" s="41">
        <f>VLOOKUP(B1166,ponderaciones!B$2:C$112,2,0)</f>
        <v>-0.5</v>
      </c>
      <c r="F1166" s="41">
        <f t="shared" si="18"/>
        <v>-0.5</v>
      </c>
    </row>
    <row r="1167" spans="1:6">
      <c r="A1167" s="40">
        <v>74</v>
      </c>
      <c r="B1167" s="40" t="s">
        <v>40</v>
      </c>
      <c r="C1167" s="40">
        <v>0.5</v>
      </c>
      <c r="D1167" s="52" t="s">
        <v>384</v>
      </c>
      <c r="E1167" s="41">
        <f>VLOOKUP(B1167,ponderaciones!B$2:C$112,2,0)</f>
        <v>-1</v>
      </c>
      <c r="F1167" s="41">
        <f t="shared" si="18"/>
        <v>-0.5</v>
      </c>
    </row>
    <row r="1168" spans="1:6">
      <c r="A1168" s="40">
        <v>74</v>
      </c>
      <c r="B1168" s="40" t="s">
        <v>45</v>
      </c>
      <c r="C1168" s="40">
        <v>0.25</v>
      </c>
      <c r="D1168" s="41" t="s">
        <v>46</v>
      </c>
      <c r="E1168" s="41">
        <f>VLOOKUP(B1168,ponderaciones!B$2:C$112,2,0)</f>
        <v>-2</v>
      </c>
      <c r="F1168" s="41">
        <f t="shared" si="18"/>
        <v>-0.5</v>
      </c>
    </row>
    <row r="1169" spans="1:7">
      <c r="A1169" s="40">
        <v>74</v>
      </c>
      <c r="B1169" s="40" t="s">
        <v>50</v>
      </c>
      <c r="C1169" s="40">
        <v>1</v>
      </c>
      <c r="D1169" s="41" t="s">
        <v>385</v>
      </c>
      <c r="E1169" s="41">
        <f>VLOOKUP(B1169,ponderaciones!B$2:C$112,2,0)</f>
        <v>-20</v>
      </c>
      <c r="F1169" s="41">
        <f t="shared" si="18"/>
        <v>-20</v>
      </c>
    </row>
    <row r="1170" spans="1:7">
      <c r="A1170" s="40">
        <v>75</v>
      </c>
      <c r="B1170" s="40" t="s">
        <v>7</v>
      </c>
      <c r="C1170" s="40">
        <v>1</v>
      </c>
      <c r="D1170" s="41" t="s">
        <v>8</v>
      </c>
      <c r="E1170" s="41">
        <f>VLOOKUP(B1170,ponderaciones!B$2:C$112,2,0)</f>
        <v>10</v>
      </c>
      <c r="F1170" s="41">
        <f t="shared" si="18"/>
        <v>10</v>
      </c>
      <c r="G1170" s="38">
        <v>1</v>
      </c>
    </row>
    <row r="1171" spans="1:7">
      <c r="A1171" s="40">
        <v>75</v>
      </c>
      <c r="B1171" s="40" t="s">
        <v>9</v>
      </c>
      <c r="C1171" s="40">
        <v>1</v>
      </c>
      <c r="D1171" s="41" t="s">
        <v>218</v>
      </c>
      <c r="E1171" s="41">
        <f>VLOOKUP(B1171,ponderaciones!B$2:C$112,2,0)</f>
        <v>0</v>
      </c>
      <c r="F1171" s="41">
        <f t="shared" si="18"/>
        <v>0</v>
      </c>
    </row>
    <row r="1172" spans="1:7">
      <c r="A1172" s="40">
        <v>75</v>
      </c>
      <c r="B1172" s="40" t="s">
        <v>9</v>
      </c>
      <c r="C1172" s="40">
        <v>1</v>
      </c>
      <c r="D1172" s="41" t="s">
        <v>386</v>
      </c>
      <c r="E1172" s="41">
        <f>VLOOKUP(B1172,ponderaciones!B$2:C$112,2,0)</f>
        <v>0</v>
      </c>
      <c r="F1172" s="41">
        <f t="shared" si="18"/>
        <v>0</v>
      </c>
    </row>
    <row r="1173" spans="1:7">
      <c r="A1173" s="40">
        <v>75</v>
      </c>
      <c r="B1173" s="40" t="s">
        <v>65</v>
      </c>
      <c r="C1173" s="40">
        <v>1</v>
      </c>
      <c r="D1173" s="41" t="s">
        <v>66</v>
      </c>
      <c r="E1173" s="41">
        <f>VLOOKUP(B1173,ponderaciones!B$2:C$112,2,0)</f>
        <v>-0.5</v>
      </c>
      <c r="F1173" s="41">
        <f t="shared" si="18"/>
        <v>-0.5</v>
      </c>
    </row>
    <row r="1174" spans="1:7">
      <c r="A1174" s="40">
        <v>75</v>
      </c>
      <c r="B1174" s="40" t="s">
        <v>24</v>
      </c>
      <c r="C1174" s="40">
        <v>0.5</v>
      </c>
      <c r="D1174" s="41" t="s">
        <v>25</v>
      </c>
      <c r="E1174" s="41">
        <f>VLOOKUP(B1174,ponderaciones!B$2:C$112,2,0)</f>
        <v>-1</v>
      </c>
      <c r="F1174" s="41">
        <f t="shared" si="18"/>
        <v>-0.5</v>
      </c>
    </row>
    <row r="1175" spans="1:7">
      <c r="A1175" s="40">
        <v>75</v>
      </c>
      <c r="B1175" s="40" t="s">
        <v>26</v>
      </c>
      <c r="C1175" s="40">
        <v>1</v>
      </c>
      <c r="D1175" s="41" t="s">
        <v>27</v>
      </c>
      <c r="E1175" s="41">
        <f>VLOOKUP(B1175,ponderaciones!B$2:C$112,2,0)</f>
        <v>-1</v>
      </c>
      <c r="F1175" s="41">
        <f t="shared" si="18"/>
        <v>-1</v>
      </c>
    </row>
    <row r="1176" spans="1:7">
      <c r="A1176" s="40">
        <v>75</v>
      </c>
      <c r="B1176" s="40" t="s">
        <v>26</v>
      </c>
      <c r="C1176" s="40">
        <v>0</v>
      </c>
      <c r="D1176" s="41" t="s">
        <v>28</v>
      </c>
      <c r="E1176" s="41">
        <f>VLOOKUP(B1176,ponderaciones!B$2:C$112,2,0)</f>
        <v>-1</v>
      </c>
      <c r="F1176" s="41">
        <f t="shared" si="18"/>
        <v>0</v>
      </c>
    </row>
    <row r="1177" spans="1:7">
      <c r="A1177" s="40">
        <v>75</v>
      </c>
      <c r="B1177" s="40" t="s">
        <v>26</v>
      </c>
      <c r="C1177" s="40">
        <v>0</v>
      </c>
      <c r="D1177" s="41" t="s">
        <v>30</v>
      </c>
      <c r="E1177" s="41">
        <f>VLOOKUP(B1177,ponderaciones!B$2:C$112,2,0)</f>
        <v>-1</v>
      </c>
      <c r="F1177" s="41">
        <f t="shared" si="18"/>
        <v>0</v>
      </c>
    </row>
    <row r="1178" spans="1:7">
      <c r="A1178" s="40">
        <v>75</v>
      </c>
      <c r="B1178" s="40" t="s">
        <v>33</v>
      </c>
      <c r="C1178" s="40">
        <v>1</v>
      </c>
      <c r="D1178" s="41" t="s">
        <v>116</v>
      </c>
      <c r="E1178" s="41">
        <f>VLOOKUP(B1178,ponderaciones!B$2:C$112,2,0)</f>
        <v>-0.5</v>
      </c>
      <c r="F1178" s="41">
        <f t="shared" si="18"/>
        <v>-0.5</v>
      </c>
    </row>
    <row r="1179" spans="1:7">
      <c r="A1179" s="40">
        <v>75</v>
      </c>
      <c r="B1179" s="40" t="s">
        <v>33</v>
      </c>
      <c r="C1179" s="40">
        <v>0</v>
      </c>
      <c r="D1179" s="41" t="s">
        <v>169</v>
      </c>
      <c r="E1179" s="41">
        <f>VLOOKUP(B1179,ponderaciones!B$2:C$112,2,0)</f>
        <v>-0.5</v>
      </c>
      <c r="F1179" s="41">
        <f t="shared" si="18"/>
        <v>0</v>
      </c>
    </row>
    <row r="1180" spans="1:7">
      <c r="A1180" s="40">
        <v>75</v>
      </c>
      <c r="B1180" s="40" t="s">
        <v>33</v>
      </c>
      <c r="C1180" s="40">
        <v>0</v>
      </c>
      <c r="D1180" s="41" t="s">
        <v>191</v>
      </c>
      <c r="E1180" s="41">
        <f>VLOOKUP(B1180,ponderaciones!B$2:C$112,2,0)</f>
        <v>-0.5</v>
      </c>
      <c r="F1180" s="41">
        <f t="shared" si="18"/>
        <v>0</v>
      </c>
    </row>
    <row r="1181" spans="1:7">
      <c r="A1181" s="40">
        <v>75</v>
      </c>
      <c r="B1181" s="40" t="s">
        <v>35</v>
      </c>
      <c r="C1181" s="40">
        <v>1</v>
      </c>
      <c r="D1181" s="41" t="s">
        <v>73</v>
      </c>
      <c r="E1181" s="41">
        <f>VLOOKUP(B1181,ponderaciones!B$2:C$112,2,0)</f>
        <v>-0.5</v>
      </c>
      <c r="F1181" s="41">
        <f t="shared" si="18"/>
        <v>-0.5</v>
      </c>
    </row>
    <row r="1182" spans="1:7">
      <c r="A1182" s="40">
        <v>75</v>
      </c>
      <c r="B1182" s="40" t="s">
        <v>38</v>
      </c>
      <c r="C1182" s="40">
        <v>1</v>
      </c>
      <c r="D1182" s="41" t="s">
        <v>39</v>
      </c>
      <c r="E1182" s="41">
        <f>VLOOKUP(B1182,ponderaciones!B$2:C$112,2,0)</f>
        <v>-0.5</v>
      </c>
      <c r="F1182" s="41">
        <f t="shared" si="18"/>
        <v>-0.5</v>
      </c>
    </row>
    <row r="1183" spans="1:7">
      <c r="A1183" s="40">
        <v>75</v>
      </c>
      <c r="B1183" s="40" t="s">
        <v>40</v>
      </c>
      <c r="C1183" s="40">
        <v>1</v>
      </c>
      <c r="D1183" s="41" t="s">
        <v>170</v>
      </c>
      <c r="E1183" s="41">
        <f>VLOOKUP(B1183,ponderaciones!B$2:C$112,2,0)</f>
        <v>-1</v>
      </c>
      <c r="F1183" s="41">
        <f t="shared" si="18"/>
        <v>-1</v>
      </c>
    </row>
    <row r="1184" spans="1:7">
      <c r="A1184" s="40">
        <v>76</v>
      </c>
      <c r="B1184" s="40" t="s">
        <v>7</v>
      </c>
      <c r="C1184" s="40">
        <v>1</v>
      </c>
      <c r="D1184" s="41" t="s">
        <v>8</v>
      </c>
      <c r="E1184" s="41">
        <f>VLOOKUP(B1184,ponderaciones!B$2:C$112,2,0)</f>
        <v>10</v>
      </c>
      <c r="F1184" s="41">
        <f t="shared" si="18"/>
        <v>10</v>
      </c>
      <c r="G1184" s="38">
        <v>1</v>
      </c>
    </row>
    <row r="1185" spans="1:6">
      <c r="A1185" s="40">
        <v>76</v>
      </c>
      <c r="B1185" s="40" t="s">
        <v>9</v>
      </c>
      <c r="C1185" s="40">
        <v>1</v>
      </c>
      <c r="D1185" s="41" t="s">
        <v>10</v>
      </c>
      <c r="E1185" s="41">
        <f>VLOOKUP(B1185,ponderaciones!B$2:C$112,2,0)</f>
        <v>0</v>
      </c>
      <c r="F1185" s="41">
        <f t="shared" si="18"/>
        <v>0</v>
      </c>
    </row>
    <row r="1186" spans="1:6">
      <c r="A1186" s="40">
        <v>76</v>
      </c>
      <c r="B1186" s="40" t="s">
        <v>9</v>
      </c>
      <c r="C1186" s="40">
        <v>1</v>
      </c>
      <c r="D1186" s="52" t="s">
        <v>387</v>
      </c>
      <c r="E1186" s="41">
        <f>VLOOKUP(B1186,ponderaciones!B$2:C$112,2,0)</f>
        <v>0</v>
      </c>
      <c r="F1186" s="41">
        <f t="shared" si="18"/>
        <v>0</v>
      </c>
    </row>
    <row r="1187" spans="1:6">
      <c r="A1187" s="40">
        <v>76</v>
      </c>
      <c r="B1187" s="40" t="s">
        <v>9</v>
      </c>
      <c r="C1187" s="40">
        <v>1</v>
      </c>
      <c r="D1187" s="41" t="s">
        <v>388</v>
      </c>
      <c r="E1187" s="41">
        <f>VLOOKUP(B1187,ponderaciones!B$2:C$112,2,0)</f>
        <v>0</v>
      </c>
      <c r="F1187" s="41">
        <f t="shared" si="18"/>
        <v>0</v>
      </c>
    </row>
    <row r="1188" spans="1:6">
      <c r="A1188" s="40">
        <v>76</v>
      </c>
      <c r="B1188" s="40" t="s">
        <v>9</v>
      </c>
      <c r="C1188" s="40">
        <v>1</v>
      </c>
      <c r="D1188" s="52" t="s">
        <v>389</v>
      </c>
      <c r="E1188" s="41">
        <f>VLOOKUP(B1188,ponderaciones!B$2:C$112,2,0)</f>
        <v>0</v>
      </c>
      <c r="F1188" s="41">
        <f t="shared" si="18"/>
        <v>0</v>
      </c>
    </row>
    <row r="1189" spans="1:6">
      <c r="A1189" s="40">
        <v>76</v>
      </c>
      <c r="B1189" s="51" t="s">
        <v>9</v>
      </c>
      <c r="C1189" s="51">
        <v>1</v>
      </c>
      <c r="D1189" s="52" t="s">
        <v>390</v>
      </c>
      <c r="E1189" s="52">
        <f>VLOOKUP(B1189,ponderaciones!B$2:C$112,2,0)</f>
        <v>0</v>
      </c>
      <c r="F1189" s="52">
        <f t="shared" si="18"/>
        <v>0</v>
      </c>
    </row>
    <row r="1190" spans="1:6">
      <c r="A1190" s="40">
        <v>76</v>
      </c>
      <c r="B1190" s="40" t="s">
        <v>15</v>
      </c>
      <c r="C1190" s="40">
        <v>0</v>
      </c>
      <c r="D1190" s="41" t="s">
        <v>288</v>
      </c>
      <c r="E1190" s="41">
        <f>VLOOKUP(B1190,ponderaciones!B$2:C$112,2,0)</f>
        <v>-0.5</v>
      </c>
      <c r="F1190" s="41">
        <f t="shared" si="18"/>
        <v>0</v>
      </c>
    </row>
    <row r="1191" spans="1:6">
      <c r="A1191" s="40">
        <v>76</v>
      </c>
      <c r="B1191" s="40" t="s">
        <v>24</v>
      </c>
      <c r="C1191" s="40">
        <v>1</v>
      </c>
      <c r="D1191" s="41" t="s">
        <v>25</v>
      </c>
      <c r="E1191" s="41">
        <f>VLOOKUP(B1191,ponderaciones!B$2:C$112,2,0)</f>
        <v>-1</v>
      </c>
      <c r="F1191" s="41">
        <f t="shared" si="18"/>
        <v>-1</v>
      </c>
    </row>
    <row r="1192" spans="1:6">
      <c r="A1192" s="40">
        <v>76</v>
      </c>
      <c r="B1192" s="40" t="s">
        <v>24</v>
      </c>
      <c r="C1192" s="40">
        <v>0</v>
      </c>
      <c r="D1192" s="41" t="s">
        <v>391</v>
      </c>
      <c r="E1192" s="41">
        <f>VLOOKUP(B1192,ponderaciones!B$2:C$112,2,0)</f>
        <v>-1</v>
      </c>
      <c r="F1192" s="41">
        <f t="shared" si="18"/>
        <v>0</v>
      </c>
    </row>
    <row r="1193" spans="1:6">
      <c r="A1193" s="40">
        <v>76</v>
      </c>
      <c r="B1193" s="40" t="s">
        <v>26</v>
      </c>
      <c r="C1193" s="40">
        <v>0</v>
      </c>
      <c r="D1193" s="41" t="s">
        <v>146</v>
      </c>
      <c r="E1193" s="41">
        <f>VLOOKUP(B1193,ponderaciones!B$2:C$112,2,0)</f>
        <v>-1</v>
      </c>
      <c r="F1193" s="41">
        <f t="shared" si="18"/>
        <v>0</v>
      </c>
    </row>
    <row r="1194" spans="1:6">
      <c r="A1194" s="40">
        <v>76</v>
      </c>
      <c r="B1194" s="40" t="s">
        <v>26</v>
      </c>
      <c r="C1194" s="40">
        <v>0</v>
      </c>
      <c r="D1194" s="41" t="s">
        <v>28</v>
      </c>
      <c r="E1194" s="41">
        <f>VLOOKUP(B1194,ponderaciones!B$2:C$112,2,0)</f>
        <v>-1</v>
      </c>
      <c r="F1194" s="41">
        <f t="shared" si="18"/>
        <v>0</v>
      </c>
    </row>
    <row r="1195" spans="1:6">
      <c r="A1195" s="40">
        <v>76</v>
      </c>
      <c r="B1195" s="40" t="s">
        <v>26</v>
      </c>
      <c r="C1195" s="40">
        <v>1</v>
      </c>
      <c r="D1195" s="41" t="s">
        <v>30</v>
      </c>
      <c r="E1195" s="41">
        <f>VLOOKUP(B1195,ponderaciones!B$2:C$112,2,0)</f>
        <v>-1</v>
      </c>
      <c r="F1195" s="41">
        <f t="shared" si="18"/>
        <v>-1</v>
      </c>
    </row>
    <row r="1196" spans="1:6">
      <c r="A1196" s="40">
        <v>76</v>
      </c>
      <c r="B1196" s="40" t="s">
        <v>31</v>
      </c>
      <c r="C1196" s="40">
        <v>1</v>
      </c>
      <c r="D1196" s="41" t="s">
        <v>178</v>
      </c>
      <c r="E1196" s="41">
        <f>VLOOKUP(B1196,ponderaciones!B$2:C$112,2,0)</f>
        <v>-0.5</v>
      </c>
      <c r="F1196" s="41">
        <f t="shared" si="18"/>
        <v>-0.5</v>
      </c>
    </row>
    <row r="1197" spans="1:6">
      <c r="A1197" s="40">
        <v>76</v>
      </c>
      <c r="B1197" s="40" t="s">
        <v>96</v>
      </c>
      <c r="C1197" s="40">
        <v>1</v>
      </c>
      <c r="D1197" s="41" t="s">
        <v>392</v>
      </c>
      <c r="E1197" s="41">
        <f>VLOOKUP(B1197,ponderaciones!B$2:C$112,2,0)</f>
        <v>-1</v>
      </c>
      <c r="F1197" s="41">
        <f t="shared" si="18"/>
        <v>-1</v>
      </c>
    </row>
    <row r="1198" spans="1:6">
      <c r="A1198" s="40">
        <v>76</v>
      </c>
      <c r="B1198" s="40" t="s">
        <v>33</v>
      </c>
      <c r="C1198" s="40">
        <v>1</v>
      </c>
      <c r="D1198" s="41" t="s">
        <v>191</v>
      </c>
      <c r="E1198" s="41">
        <f>VLOOKUP(B1198,ponderaciones!B$2:C$112,2,0)</f>
        <v>-0.5</v>
      </c>
      <c r="F1198" s="41">
        <f t="shared" si="18"/>
        <v>-0.5</v>
      </c>
    </row>
    <row r="1199" spans="1:6">
      <c r="A1199" s="40">
        <v>76</v>
      </c>
      <c r="B1199" s="40" t="s">
        <v>35</v>
      </c>
      <c r="C1199" s="40">
        <v>1</v>
      </c>
      <c r="D1199" s="41" t="s">
        <v>73</v>
      </c>
      <c r="E1199" s="41">
        <f>VLOOKUP(B1199,ponderaciones!B$2:C$112,2,0)</f>
        <v>-0.5</v>
      </c>
      <c r="F1199" s="41">
        <f t="shared" si="18"/>
        <v>-0.5</v>
      </c>
    </row>
    <row r="1200" spans="1:6">
      <c r="A1200" s="40">
        <v>76</v>
      </c>
      <c r="B1200" s="40" t="s">
        <v>40</v>
      </c>
      <c r="C1200" s="40">
        <v>1</v>
      </c>
      <c r="D1200" s="41" t="s">
        <v>170</v>
      </c>
      <c r="E1200" s="41">
        <f>VLOOKUP(B1200,ponderaciones!B$2:C$112,2,0)</f>
        <v>-1</v>
      </c>
      <c r="F1200" s="41">
        <f t="shared" si="18"/>
        <v>-1</v>
      </c>
    </row>
    <row r="1201" spans="1:7">
      <c r="A1201" s="40">
        <v>76</v>
      </c>
      <c r="B1201" s="40" t="s">
        <v>43</v>
      </c>
      <c r="C1201" s="40">
        <v>1</v>
      </c>
      <c r="D1201" s="41" t="s">
        <v>44</v>
      </c>
      <c r="E1201" s="41">
        <f>VLOOKUP(B1201,ponderaciones!B$2:C$112,2,0)</f>
        <v>-1</v>
      </c>
      <c r="F1201" s="41">
        <f t="shared" si="18"/>
        <v>-1</v>
      </c>
    </row>
    <row r="1202" spans="1:7">
      <c r="A1202" s="40">
        <v>76</v>
      </c>
      <c r="B1202" s="40" t="s">
        <v>45</v>
      </c>
      <c r="C1202" s="40">
        <v>0.25</v>
      </c>
      <c r="D1202" s="41" t="s">
        <v>46</v>
      </c>
      <c r="E1202" s="41">
        <f>VLOOKUP(B1202,ponderaciones!B$2:C$112,2,0)</f>
        <v>-2</v>
      </c>
      <c r="F1202" s="41">
        <f t="shared" si="18"/>
        <v>-0.5</v>
      </c>
    </row>
    <row r="1203" spans="1:7">
      <c r="A1203" s="40">
        <v>76</v>
      </c>
      <c r="B1203" s="40" t="s">
        <v>57</v>
      </c>
      <c r="C1203" s="40">
        <v>1</v>
      </c>
      <c r="D1203" s="41" t="s">
        <v>58</v>
      </c>
      <c r="E1203" s="41">
        <f>VLOOKUP(B1203,ponderaciones!B$2:C$112,2,0)</f>
        <v>-1</v>
      </c>
      <c r="F1203" s="41">
        <f t="shared" si="18"/>
        <v>-1</v>
      </c>
    </row>
    <row r="1204" spans="1:7">
      <c r="A1204" s="40">
        <v>76</v>
      </c>
      <c r="B1204" s="40" t="s">
        <v>101</v>
      </c>
      <c r="C1204" s="40">
        <v>1</v>
      </c>
      <c r="D1204" s="41" t="s">
        <v>393</v>
      </c>
      <c r="E1204" s="41">
        <f>VLOOKUP(B1204,ponderaciones!B$2:C$112,2,0)</f>
        <v>-20</v>
      </c>
      <c r="F1204" s="41">
        <f t="shared" si="18"/>
        <v>-20</v>
      </c>
    </row>
    <row r="1205" spans="1:7">
      <c r="A1205" s="40">
        <v>76</v>
      </c>
      <c r="B1205" s="40" t="s">
        <v>50</v>
      </c>
      <c r="C1205" s="40">
        <v>1</v>
      </c>
      <c r="D1205" s="41" t="s">
        <v>51</v>
      </c>
      <c r="E1205" s="41">
        <f>VLOOKUP(B1205,ponderaciones!B$2:C$112,2,0)</f>
        <v>-20</v>
      </c>
      <c r="F1205" s="41">
        <f t="shared" si="18"/>
        <v>-20</v>
      </c>
    </row>
    <row r="1206" spans="1:7">
      <c r="A1206" s="40">
        <v>76</v>
      </c>
      <c r="B1206" s="40" t="s">
        <v>163</v>
      </c>
      <c r="C1206" s="40">
        <v>1</v>
      </c>
      <c r="D1206" s="41" t="s">
        <v>164</v>
      </c>
      <c r="E1206" s="41">
        <f>VLOOKUP(B1206,ponderaciones!B$2:C$112,2,0)</f>
        <v>-0.5</v>
      </c>
      <c r="F1206" s="41">
        <f t="shared" si="18"/>
        <v>-0.5</v>
      </c>
    </row>
    <row r="1207" spans="1:7">
      <c r="A1207" s="40">
        <v>77</v>
      </c>
      <c r="B1207" s="40" t="s">
        <v>7</v>
      </c>
      <c r="C1207" s="40">
        <v>1</v>
      </c>
      <c r="D1207" s="41" t="s">
        <v>8</v>
      </c>
      <c r="E1207" s="41">
        <f>VLOOKUP(B1207,ponderaciones!B$2:C$112,2,0)</f>
        <v>10</v>
      </c>
      <c r="F1207" s="41">
        <f t="shared" si="18"/>
        <v>10</v>
      </c>
      <c r="G1207" s="38">
        <v>1</v>
      </c>
    </row>
    <row r="1208" spans="1:7">
      <c r="A1208" s="40">
        <v>77</v>
      </c>
      <c r="B1208" s="40" t="s">
        <v>9</v>
      </c>
      <c r="C1208" s="40">
        <v>1</v>
      </c>
      <c r="D1208" s="41" t="s">
        <v>10</v>
      </c>
      <c r="E1208" s="41">
        <f>VLOOKUP(B1208,ponderaciones!B$2:C$112,2,0)</f>
        <v>0</v>
      </c>
      <c r="F1208" s="41">
        <f t="shared" si="18"/>
        <v>0</v>
      </c>
    </row>
    <row r="1209" spans="1:7">
      <c r="A1209" s="40">
        <v>77</v>
      </c>
      <c r="B1209" s="40" t="s">
        <v>9</v>
      </c>
      <c r="C1209" s="40">
        <v>1</v>
      </c>
      <c r="D1209" s="41" t="s">
        <v>218</v>
      </c>
      <c r="E1209" s="41">
        <f>VLOOKUP(B1209,ponderaciones!B$2:C$112,2,0)</f>
        <v>0</v>
      </c>
      <c r="F1209" s="41">
        <f t="shared" si="18"/>
        <v>0</v>
      </c>
    </row>
    <row r="1210" spans="1:7">
      <c r="A1210" s="40">
        <v>77</v>
      </c>
      <c r="B1210" s="40" t="s">
        <v>9</v>
      </c>
      <c r="C1210" s="40">
        <v>1</v>
      </c>
      <c r="D1210" s="41" t="s">
        <v>173</v>
      </c>
      <c r="E1210" s="41">
        <f>VLOOKUP(B1210,ponderaciones!B$2:C$112,2,0)</f>
        <v>0</v>
      </c>
      <c r="F1210" s="41">
        <f t="shared" si="18"/>
        <v>0</v>
      </c>
    </row>
    <row r="1211" spans="1:7">
      <c r="A1211" s="40">
        <v>77</v>
      </c>
      <c r="B1211" s="40" t="s">
        <v>15</v>
      </c>
      <c r="C1211" s="40">
        <v>0</v>
      </c>
      <c r="D1211" s="41" t="s">
        <v>86</v>
      </c>
      <c r="E1211" s="41">
        <f>VLOOKUP(B1211,ponderaciones!B$2:C$112,2,0)</f>
        <v>-0.5</v>
      </c>
      <c r="F1211" s="41">
        <f t="shared" si="18"/>
        <v>0</v>
      </c>
    </row>
    <row r="1212" spans="1:7">
      <c r="A1212" s="40">
        <v>77</v>
      </c>
      <c r="B1212" s="40" t="s">
        <v>24</v>
      </c>
      <c r="C1212" s="40">
        <v>0.5</v>
      </c>
      <c r="D1212" s="41" t="s">
        <v>25</v>
      </c>
      <c r="E1212" s="41">
        <f>VLOOKUP(B1212,ponderaciones!B$2:C$112,2,0)</f>
        <v>-1</v>
      </c>
      <c r="F1212" s="41">
        <f t="shared" si="18"/>
        <v>-0.5</v>
      </c>
    </row>
    <row r="1213" spans="1:7">
      <c r="A1213" s="40">
        <v>77</v>
      </c>
      <c r="B1213" s="40" t="s">
        <v>26</v>
      </c>
      <c r="C1213" s="40">
        <v>1</v>
      </c>
      <c r="D1213" s="41" t="s">
        <v>27</v>
      </c>
      <c r="E1213" s="41">
        <f>VLOOKUP(B1213,ponderaciones!B$2:C$112,2,0)</f>
        <v>-1</v>
      </c>
      <c r="F1213" s="41">
        <f t="shared" si="18"/>
        <v>-1</v>
      </c>
    </row>
    <row r="1214" spans="1:7">
      <c r="A1214" s="40">
        <v>77</v>
      </c>
      <c r="B1214" s="40" t="s">
        <v>26</v>
      </c>
      <c r="C1214" s="40">
        <v>0</v>
      </c>
      <c r="D1214" s="41" t="s">
        <v>146</v>
      </c>
      <c r="E1214" s="41">
        <f>VLOOKUP(B1214,ponderaciones!B$2:C$112,2,0)</f>
        <v>-1</v>
      </c>
      <c r="F1214" s="41">
        <f t="shared" si="18"/>
        <v>0</v>
      </c>
    </row>
    <row r="1215" spans="1:7">
      <c r="A1215" s="40">
        <v>77</v>
      </c>
      <c r="B1215" s="40" t="s">
        <v>33</v>
      </c>
      <c r="C1215" s="40">
        <v>1</v>
      </c>
      <c r="D1215" s="41" t="s">
        <v>169</v>
      </c>
      <c r="E1215" s="41">
        <f>VLOOKUP(B1215,ponderaciones!B$2:C$112,2,0)</f>
        <v>-0.5</v>
      </c>
      <c r="F1215" s="41">
        <f t="shared" si="18"/>
        <v>-0.5</v>
      </c>
    </row>
    <row r="1216" spans="1:7">
      <c r="A1216" s="40">
        <v>77</v>
      </c>
      <c r="B1216" s="40" t="s">
        <v>35</v>
      </c>
      <c r="C1216" s="40">
        <v>1</v>
      </c>
      <c r="D1216" s="41" t="s">
        <v>73</v>
      </c>
      <c r="E1216" s="41">
        <f>VLOOKUP(B1216,ponderaciones!B$2:C$112,2,0)</f>
        <v>-0.5</v>
      </c>
      <c r="F1216" s="41">
        <f t="shared" si="18"/>
        <v>-0.5</v>
      </c>
    </row>
    <row r="1217" spans="1:7">
      <c r="A1217" s="40">
        <v>77</v>
      </c>
      <c r="B1217" s="40" t="s">
        <v>48</v>
      </c>
      <c r="C1217" s="40">
        <v>0.5</v>
      </c>
      <c r="D1217" s="50" t="s">
        <v>49</v>
      </c>
      <c r="E1217" s="41">
        <f>VLOOKUP(B1217,ponderaciones!B$2:C$112,2,0)</f>
        <v>-1</v>
      </c>
      <c r="F1217" s="41">
        <f t="shared" si="18"/>
        <v>-0.5</v>
      </c>
    </row>
    <row r="1218" spans="1:7">
      <c r="A1218" s="40">
        <v>77</v>
      </c>
      <c r="B1218" s="40" t="s">
        <v>50</v>
      </c>
      <c r="C1218" s="40">
        <v>1</v>
      </c>
      <c r="D1218" s="41" t="s">
        <v>130</v>
      </c>
      <c r="E1218" s="41">
        <f>VLOOKUP(B1218,ponderaciones!B$2:C$112,2,0)</f>
        <v>-20</v>
      </c>
      <c r="F1218" s="41">
        <f t="shared" ref="F1218:F1281" si="19">IF(C1218&lt;&gt;"*",E1218*C1218,0)</f>
        <v>-20</v>
      </c>
    </row>
    <row r="1219" spans="1:7">
      <c r="A1219" s="40">
        <v>78</v>
      </c>
      <c r="B1219" s="40" t="s">
        <v>7</v>
      </c>
      <c r="C1219" s="40">
        <v>1</v>
      </c>
      <c r="D1219" s="41" t="s">
        <v>8</v>
      </c>
      <c r="E1219" s="41">
        <f>VLOOKUP(B1219,ponderaciones!B$2:C$112,2,0)</f>
        <v>10</v>
      </c>
      <c r="F1219" s="41">
        <f t="shared" si="19"/>
        <v>10</v>
      </c>
      <c r="G1219" s="38">
        <v>1</v>
      </c>
    </row>
    <row r="1220" spans="1:7">
      <c r="A1220" s="40">
        <v>78</v>
      </c>
      <c r="B1220" s="40" t="s">
        <v>9</v>
      </c>
      <c r="C1220" s="40">
        <v>1</v>
      </c>
      <c r="D1220" s="41" t="s">
        <v>394</v>
      </c>
      <c r="E1220" s="41">
        <f>VLOOKUP(B1220,ponderaciones!B$2:C$112,2,0)</f>
        <v>0</v>
      </c>
      <c r="F1220" s="41">
        <f t="shared" si="19"/>
        <v>0</v>
      </c>
    </row>
    <row r="1221" spans="1:7">
      <c r="A1221" s="40">
        <v>78</v>
      </c>
      <c r="B1221" s="40" t="s">
        <v>9</v>
      </c>
      <c r="C1221" s="40">
        <v>1</v>
      </c>
      <c r="D1221" s="41" t="s">
        <v>395</v>
      </c>
      <c r="E1221" s="41">
        <f>VLOOKUP(B1221,ponderaciones!B$2:C$112,2,0)</f>
        <v>0</v>
      </c>
      <c r="F1221" s="41">
        <f t="shared" si="19"/>
        <v>0</v>
      </c>
    </row>
    <row r="1222" spans="1:7">
      <c r="A1222" s="40">
        <v>78</v>
      </c>
      <c r="B1222" s="40" t="s">
        <v>104</v>
      </c>
      <c r="C1222" s="40">
        <v>1</v>
      </c>
      <c r="D1222" s="41" t="s">
        <v>105</v>
      </c>
      <c r="E1222" s="41">
        <f>VLOOKUP(B1222,ponderaciones!B$2:C$112,2,0)</f>
        <v>1</v>
      </c>
      <c r="F1222" s="41">
        <f t="shared" si="19"/>
        <v>1</v>
      </c>
    </row>
    <row r="1223" spans="1:7">
      <c r="A1223" s="40">
        <v>78</v>
      </c>
      <c r="B1223" s="40" t="s">
        <v>104</v>
      </c>
      <c r="C1223" s="40">
        <v>1</v>
      </c>
      <c r="D1223" s="41" t="s">
        <v>204</v>
      </c>
      <c r="E1223" s="41">
        <f>VLOOKUP(B1223,ponderaciones!B$2:C$112,2,0)</f>
        <v>1</v>
      </c>
      <c r="F1223" s="41">
        <f t="shared" si="19"/>
        <v>1</v>
      </c>
    </row>
    <row r="1224" spans="1:7">
      <c r="A1224" s="40">
        <v>78</v>
      </c>
      <c r="B1224" s="40" t="s">
        <v>15</v>
      </c>
      <c r="C1224" s="40">
        <v>0</v>
      </c>
      <c r="D1224" s="41" t="s">
        <v>86</v>
      </c>
      <c r="E1224" s="41">
        <f>VLOOKUP(B1224,ponderaciones!B$2:C$112,2,0)</f>
        <v>-0.5</v>
      </c>
      <c r="F1224" s="41">
        <f t="shared" si="19"/>
        <v>0</v>
      </c>
    </row>
    <row r="1225" spans="1:7">
      <c r="A1225" s="40">
        <v>78</v>
      </c>
      <c r="B1225" s="40" t="s">
        <v>24</v>
      </c>
      <c r="C1225" s="40">
        <v>0.5</v>
      </c>
      <c r="D1225" s="41" t="s">
        <v>25</v>
      </c>
      <c r="E1225" s="41">
        <f>VLOOKUP(B1225,ponderaciones!B$2:C$112,2,0)</f>
        <v>-1</v>
      </c>
      <c r="F1225" s="41">
        <f t="shared" si="19"/>
        <v>-0.5</v>
      </c>
    </row>
    <row r="1226" spans="1:7">
      <c r="A1226" s="40">
        <v>78</v>
      </c>
      <c r="B1226" s="40" t="s">
        <v>31</v>
      </c>
      <c r="C1226" s="40">
        <v>1</v>
      </c>
      <c r="D1226" s="41" t="s">
        <v>178</v>
      </c>
      <c r="E1226" s="41">
        <f>VLOOKUP(B1226,ponderaciones!B$2:C$112,2,0)</f>
        <v>-0.5</v>
      </c>
      <c r="F1226" s="41">
        <f t="shared" si="19"/>
        <v>-0.5</v>
      </c>
    </row>
    <row r="1227" spans="1:7">
      <c r="A1227" s="40">
        <v>78</v>
      </c>
      <c r="B1227" s="40" t="s">
        <v>33</v>
      </c>
      <c r="C1227" s="40">
        <v>1</v>
      </c>
      <c r="D1227" s="41" t="s">
        <v>116</v>
      </c>
      <c r="E1227" s="41">
        <f>VLOOKUP(B1227,ponderaciones!B$2:C$112,2,0)</f>
        <v>-0.5</v>
      </c>
      <c r="F1227" s="41">
        <f t="shared" si="19"/>
        <v>-0.5</v>
      </c>
    </row>
    <row r="1228" spans="1:7">
      <c r="A1228" s="40">
        <v>78</v>
      </c>
      <c r="B1228" s="40" t="s">
        <v>33</v>
      </c>
      <c r="C1228" s="40">
        <v>0</v>
      </c>
      <c r="D1228" s="41" t="s">
        <v>169</v>
      </c>
      <c r="E1228" s="41">
        <f>VLOOKUP(B1228,ponderaciones!B$2:C$112,2,0)</f>
        <v>-0.5</v>
      </c>
      <c r="F1228" s="41">
        <f t="shared" si="19"/>
        <v>0</v>
      </c>
    </row>
    <row r="1229" spans="1:7">
      <c r="A1229" s="40">
        <v>78</v>
      </c>
      <c r="B1229" s="40" t="s">
        <v>35</v>
      </c>
      <c r="C1229" s="40">
        <v>1</v>
      </c>
      <c r="D1229" s="41" t="s">
        <v>73</v>
      </c>
      <c r="E1229" s="41">
        <f>VLOOKUP(B1229,ponderaciones!B$2:C$112,2,0)</f>
        <v>-0.5</v>
      </c>
      <c r="F1229" s="41">
        <f t="shared" si="19"/>
        <v>-0.5</v>
      </c>
    </row>
    <row r="1230" spans="1:7">
      <c r="A1230" s="40">
        <v>78</v>
      </c>
      <c r="B1230" s="40" t="s">
        <v>50</v>
      </c>
      <c r="C1230" s="40">
        <v>1</v>
      </c>
      <c r="D1230" s="41" t="s">
        <v>385</v>
      </c>
      <c r="E1230" s="41">
        <f>VLOOKUP(B1230,ponderaciones!B$2:C$112,2,0)</f>
        <v>-20</v>
      </c>
      <c r="F1230" s="41">
        <f t="shared" si="19"/>
        <v>-20</v>
      </c>
    </row>
    <row r="1231" spans="1:7">
      <c r="A1231" s="40">
        <v>79</v>
      </c>
      <c r="B1231" s="40" t="s">
        <v>7</v>
      </c>
      <c r="C1231" s="40">
        <v>1</v>
      </c>
      <c r="D1231" s="41" t="s">
        <v>8</v>
      </c>
      <c r="E1231" s="41">
        <f>VLOOKUP(B1231,ponderaciones!B$2:C$112,2,0)</f>
        <v>10</v>
      </c>
      <c r="F1231" s="41">
        <f t="shared" si="19"/>
        <v>10</v>
      </c>
      <c r="G1231" s="38">
        <v>1</v>
      </c>
    </row>
    <row r="1232" spans="1:7">
      <c r="A1232" s="40">
        <v>79</v>
      </c>
      <c r="B1232" s="40" t="s">
        <v>9</v>
      </c>
      <c r="C1232" s="40">
        <v>1</v>
      </c>
      <c r="D1232" s="41" t="s">
        <v>396</v>
      </c>
      <c r="E1232" s="41">
        <f>VLOOKUP(B1232,ponderaciones!B$2:C$112,2,0)</f>
        <v>0</v>
      </c>
      <c r="F1232" s="41">
        <f t="shared" si="19"/>
        <v>0</v>
      </c>
    </row>
    <row r="1233" spans="1:6">
      <c r="A1233" s="40">
        <v>79</v>
      </c>
      <c r="B1233" s="40" t="s">
        <v>15</v>
      </c>
      <c r="C1233" s="40">
        <v>1</v>
      </c>
      <c r="D1233" s="41" t="s">
        <v>397</v>
      </c>
      <c r="E1233" s="41">
        <f>VLOOKUP(B1233,ponderaciones!B$2:C$112,2,0)</f>
        <v>-0.5</v>
      </c>
      <c r="F1233" s="41">
        <f t="shared" si="19"/>
        <v>-0.5</v>
      </c>
    </row>
    <row r="1234" spans="1:6">
      <c r="A1234" s="40">
        <v>79</v>
      </c>
      <c r="B1234" s="40" t="s">
        <v>65</v>
      </c>
      <c r="C1234" s="40">
        <v>1</v>
      </c>
      <c r="D1234" s="41" t="s">
        <v>66</v>
      </c>
      <c r="E1234" s="41">
        <f>VLOOKUP(B1234,ponderaciones!B$2:C$112,2,0)</f>
        <v>-0.5</v>
      </c>
      <c r="F1234" s="41">
        <f t="shared" si="19"/>
        <v>-0.5</v>
      </c>
    </row>
    <row r="1235" spans="1:6">
      <c r="A1235" s="40">
        <v>79</v>
      </c>
      <c r="B1235" s="40" t="s">
        <v>17</v>
      </c>
      <c r="C1235" s="40">
        <v>1</v>
      </c>
      <c r="D1235" s="41" t="s">
        <v>188</v>
      </c>
      <c r="E1235" s="41">
        <f>VLOOKUP(B1235,ponderaciones!B$2:C$112,2,0)</f>
        <v>-0.5</v>
      </c>
      <c r="F1235" s="41">
        <f t="shared" si="19"/>
        <v>-0.5</v>
      </c>
    </row>
    <row r="1236" spans="1:6">
      <c r="A1236" s="40">
        <v>79</v>
      </c>
      <c r="B1236" s="40" t="s">
        <v>123</v>
      </c>
      <c r="C1236" s="40">
        <v>0.5</v>
      </c>
      <c r="D1236" s="41" t="s">
        <v>398</v>
      </c>
      <c r="E1236" s="41">
        <f>VLOOKUP(B1236,ponderaciones!B$2:C$112,2,0)</f>
        <v>-2</v>
      </c>
      <c r="F1236" s="41">
        <f t="shared" si="19"/>
        <v>-1</v>
      </c>
    </row>
    <row r="1237" spans="1:6">
      <c r="A1237" s="40">
        <v>79</v>
      </c>
      <c r="B1237" s="40" t="s">
        <v>24</v>
      </c>
      <c r="C1237" s="40">
        <v>0.5</v>
      </c>
      <c r="D1237" s="41" t="s">
        <v>25</v>
      </c>
      <c r="E1237" s="41">
        <f>VLOOKUP(B1237,ponderaciones!B$2:C$112,2,0)</f>
        <v>-1</v>
      </c>
      <c r="F1237" s="41">
        <f t="shared" si="19"/>
        <v>-0.5</v>
      </c>
    </row>
    <row r="1238" spans="1:6">
      <c r="A1238" s="40">
        <v>79</v>
      </c>
      <c r="B1238" s="40" t="s">
        <v>26</v>
      </c>
      <c r="C1238" s="40">
        <v>1</v>
      </c>
      <c r="D1238" s="41" t="s">
        <v>28</v>
      </c>
      <c r="E1238" s="41">
        <f>VLOOKUP(B1238,ponderaciones!B$2:C$112,2,0)</f>
        <v>-1</v>
      </c>
      <c r="F1238" s="41">
        <f t="shared" si="19"/>
        <v>-1</v>
      </c>
    </row>
    <row r="1239" spans="1:6">
      <c r="A1239" s="40">
        <v>79</v>
      </c>
      <c r="B1239" s="40" t="s">
        <v>26</v>
      </c>
      <c r="C1239" s="40">
        <v>0</v>
      </c>
      <c r="D1239" s="41" t="s">
        <v>29</v>
      </c>
      <c r="E1239" s="41">
        <f>VLOOKUP(B1239,ponderaciones!B$2:C$112,2,0)</f>
        <v>-1</v>
      </c>
      <c r="F1239" s="41">
        <f t="shared" si="19"/>
        <v>0</v>
      </c>
    </row>
    <row r="1240" spans="1:6">
      <c r="A1240" s="40">
        <v>79</v>
      </c>
      <c r="B1240" s="40" t="s">
        <v>33</v>
      </c>
      <c r="C1240" s="40">
        <v>1</v>
      </c>
      <c r="D1240" s="41" t="s">
        <v>317</v>
      </c>
      <c r="E1240" s="41">
        <f>VLOOKUP(B1240,ponderaciones!B$2:C$112,2,0)</f>
        <v>-0.5</v>
      </c>
      <c r="F1240" s="41">
        <f t="shared" si="19"/>
        <v>-0.5</v>
      </c>
    </row>
    <row r="1241" spans="1:6">
      <c r="A1241" s="40">
        <v>79</v>
      </c>
      <c r="B1241" s="40" t="s">
        <v>35</v>
      </c>
      <c r="C1241" s="40">
        <v>1</v>
      </c>
      <c r="D1241" s="41" t="s">
        <v>73</v>
      </c>
      <c r="E1241" s="41">
        <f>VLOOKUP(B1241,ponderaciones!B$2:C$112,2,0)</f>
        <v>-0.5</v>
      </c>
      <c r="F1241" s="41">
        <f t="shared" si="19"/>
        <v>-0.5</v>
      </c>
    </row>
    <row r="1242" spans="1:6">
      <c r="A1242" s="40">
        <v>79</v>
      </c>
      <c r="B1242" s="40" t="s">
        <v>55</v>
      </c>
      <c r="C1242" s="40">
        <v>1</v>
      </c>
      <c r="D1242" s="41" t="s">
        <v>399</v>
      </c>
      <c r="E1242" s="41">
        <f>VLOOKUP(B1242,ponderaciones!B$2:C$112,2,0)</f>
        <v>-0.5</v>
      </c>
      <c r="F1242" s="41">
        <f t="shared" si="19"/>
        <v>-0.5</v>
      </c>
    </row>
    <row r="1243" spans="1:6">
      <c r="A1243" s="40">
        <v>79</v>
      </c>
      <c r="B1243" s="40" t="s">
        <v>55</v>
      </c>
      <c r="C1243" s="40">
        <v>0</v>
      </c>
      <c r="D1243" s="41" t="s">
        <v>400</v>
      </c>
      <c r="E1243" s="41">
        <f>VLOOKUP(B1243,ponderaciones!B$2:C$112,2,0)</f>
        <v>-0.5</v>
      </c>
      <c r="F1243" s="41">
        <f t="shared" si="19"/>
        <v>0</v>
      </c>
    </row>
    <row r="1244" spans="1:6">
      <c r="A1244" s="40">
        <v>79</v>
      </c>
      <c r="B1244" s="40" t="s">
        <v>40</v>
      </c>
      <c r="C1244" s="40">
        <v>1</v>
      </c>
      <c r="D1244" s="41" t="s">
        <v>336</v>
      </c>
      <c r="E1244" s="41">
        <f>VLOOKUP(B1244,ponderaciones!B$2:C$112,2,0)</f>
        <v>-1</v>
      </c>
      <c r="F1244" s="41">
        <f t="shared" si="19"/>
        <v>-1</v>
      </c>
    </row>
    <row r="1245" spans="1:6">
      <c r="A1245" s="40">
        <v>79</v>
      </c>
      <c r="B1245" s="40" t="s">
        <v>40</v>
      </c>
      <c r="C1245" s="40">
        <v>0</v>
      </c>
      <c r="D1245" s="41" t="s">
        <v>42</v>
      </c>
      <c r="E1245" s="41">
        <f>VLOOKUP(B1245,ponderaciones!B$2:C$112,2,0)</f>
        <v>-1</v>
      </c>
      <c r="F1245" s="41">
        <f t="shared" si="19"/>
        <v>0</v>
      </c>
    </row>
    <row r="1246" spans="1:6">
      <c r="A1246" s="40">
        <v>79</v>
      </c>
      <c r="B1246" s="40" t="s">
        <v>45</v>
      </c>
      <c r="C1246" s="40">
        <v>0.25</v>
      </c>
      <c r="D1246" s="41" t="s">
        <v>46</v>
      </c>
      <c r="E1246" s="41">
        <f>VLOOKUP(B1246,ponderaciones!B$2:C$112,2,0)</f>
        <v>-2</v>
      </c>
      <c r="F1246" s="41">
        <f t="shared" si="19"/>
        <v>-0.5</v>
      </c>
    </row>
    <row r="1247" spans="1:6">
      <c r="A1247" s="40">
        <v>79</v>
      </c>
      <c r="B1247" s="40" t="s">
        <v>48</v>
      </c>
      <c r="C1247" s="40">
        <v>0.5</v>
      </c>
      <c r="D1247" s="50" t="s">
        <v>49</v>
      </c>
      <c r="E1247" s="41">
        <f>VLOOKUP(B1247,ponderaciones!B$2:C$112,2,0)</f>
        <v>-1</v>
      </c>
      <c r="F1247" s="41">
        <f t="shared" si="19"/>
        <v>-0.5</v>
      </c>
    </row>
    <row r="1248" spans="1:6">
      <c r="A1248" s="40">
        <v>79</v>
      </c>
      <c r="B1248" s="40" t="s">
        <v>50</v>
      </c>
      <c r="C1248" s="40">
        <v>1</v>
      </c>
      <c r="D1248" s="41" t="s">
        <v>130</v>
      </c>
      <c r="E1248" s="41">
        <f>VLOOKUP(B1248,ponderaciones!B$2:C$112,2,0)</f>
        <v>-20</v>
      </c>
      <c r="F1248" s="41">
        <f t="shared" si="19"/>
        <v>-20</v>
      </c>
    </row>
    <row r="1249" spans="1:7">
      <c r="A1249" s="40">
        <v>80</v>
      </c>
      <c r="B1249" s="40" t="s">
        <v>7</v>
      </c>
      <c r="C1249" s="40">
        <v>1</v>
      </c>
      <c r="D1249" s="41" t="s">
        <v>8</v>
      </c>
      <c r="E1249" s="41">
        <f>VLOOKUP(B1249,ponderaciones!B$2:C$112,2,0)</f>
        <v>10</v>
      </c>
      <c r="F1249" s="41">
        <f t="shared" si="19"/>
        <v>10</v>
      </c>
      <c r="G1249" s="38">
        <v>1</v>
      </c>
    </row>
    <row r="1250" spans="1:7">
      <c r="A1250" s="40">
        <v>80</v>
      </c>
      <c r="B1250" s="40" t="s">
        <v>9</v>
      </c>
      <c r="C1250" s="40">
        <v>1</v>
      </c>
      <c r="D1250" s="41" t="s">
        <v>173</v>
      </c>
      <c r="E1250" s="41">
        <f>VLOOKUP(B1250,ponderaciones!B$2:C$112,2,0)</f>
        <v>0</v>
      </c>
      <c r="F1250" s="41">
        <f t="shared" si="19"/>
        <v>0</v>
      </c>
    </row>
    <row r="1251" spans="1:7">
      <c r="A1251" s="40">
        <v>80</v>
      </c>
      <c r="B1251" s="40" t="s">
        <v>15</v>
      </c>
      <c r="C1251" s="40">
        <v>1</v>
      </c>
      <c r="D1251" s="41" t="s">
        <v>401</v>
      </c>
      <c r="E1251" s="41">
        <f>VLOOKUP(B1251,ponderaciones!B$2:C$112,2,0)</f>
        <v>-0.5</v>
      </c>
      <c r="F1251" s="41">
        <f t="shared" si="19"/>
        <v>-0.5</v>
      </c>
    </row>
    <row r="1252" spans="1:7">
      <c r="A1252" s="40">
        <v>80</v>
      </c>
      <c r="B1252" s="40" t="s">
        <v>17</v>
      </c>
      <c r="C1252" s="40">
        <v>1</v>
      </c>
      <c r="D1252" s="41" t="s">
        <v>402</v>
      </c>
      <c r="E1252" s="41">
        <f>VLOOKUP(B1252,ponderaciones!B$2:C$112,2,0)</f>
        <v>-0.5</v>
      </c>
      <c r="F1252" s="41">
        <f t="shared" si="19"/>
        <v>-0.5</v>
      </c>
    </row>
    <row r="1253" spans="1:7">
      <c r="A1253" s="40">
        <v>80</v>
      </c>
      <c r="B1253" s="40" t="s">
        <v>24</v>
      </c>
      <c r="C1253" s="40">
        <v>1</v>
      </c>
      <c r="D1253" s="41" t="s">
        <v>25</v>
      </c>
      <c r="E1253" s="41">
        <f>VLOOKUP(B1253,ponderaciones!B$2:C$112,2,0)</f>
        <v>-1</v>
      </c>
      <c r="F1253" s="41">
        <f t="shared" si="19"/>
        <v>-1</v>
      </c>
    </row>
    <row r="1254" spans="1:7">
      <c r="A1254" s="40">
        <v>80</v>
      </c>
      <c r="B1254" s="40" t="s">
        <v>24</v>
      </c>
      <c r="C1254" s="40">
        <v>0</v>
      </c>
      <c r="D1254" s="41" t="s">
        <v>403</v>
      </c>
      <c r="E1254" s="41">
        <f>VLOOKUP(B1254,ponderaciones!B$2:C$112,2,0)</f>
        <v>-1</v>
      </c>
      <c r="F1254" s="41">
        <f t="shared" si="19"/>
        <v>0</v>
      </c>
    </row>
    <row r="1255" spans="1:7">
      <c r="A1255" s="40">
        <v>80</v>
      </c>
      <c r="B1255" s="40" t="s">
        <v>26</v>
      </c>
      <c r="C1255" s="40">
        <v>1</v>
      </c>
      <c r="D1255" s="41" t="s">
        <v>27</v>
      </c>
      <c r="E1255" s="41">
        <f>VLOOKUP(B1255,ponderaciones!B$2:C$112,2,0)</f>
        <v>-1</v>
      </c>
      <c r="F1255" s="41">
        <f t="shared" si="19"/>
        <v>-1</v>
      </c>
    </row>
    <row r="1256" spans="1:7">
      <c r="A1256" s="40">
        <v>80</v>
      </c>
      <c r="B1256" s="40" t="s">
        <v>26</v>
      </c>
      <c r="C1256" s="40">
        <v>0</v>
      </c>
      <c r="D1256" s="41" t="s">
        <v>146</v>
      </c>
      <c r="E1256" s="41">
        <f>VLOOKUP(B1256,ponderaciones!B$2:C$112,2,0)</f>
        <v>-1</v>
      </c>
      <c r="F1256" s="41">
        <f t="shared" si="19"/>
        <v>0</v>
      </c>
    </row>
    <row r="1257" spans="1:7">
      <c r="A1257" s="40">
        <v>80</v>
      </c>
      <c r="B1257" s="40" t="s">
        <v>26</v>
      </c>
      <c r="C1257" s="40">
        <v>0</v>
      </c>
      <c r="D1257" s="41" t="s">
        <v>28</v>
      </c>
      <c r="E1257" s="41">
        <f>VLOOKUP(B1257,ponderaciones!B$2:C$112,2,0)</f>
        <v>-1</v>
      </c>
      <c r="F1257" s="41">
        <f t="shared" si="19"/>
        <v>0</v>
      </c>
    </row>
    <row r="1258" spans="1:7">
      <c r="A1258" s="40">
        <v>80</v>
      </c>
      <c r="B1258" s="40" t="s">
        <v>26</v>
      </c>
      <c r="C1258" s="40">
        <v>0</v>
      </c>
      <c r="D1258" s="41" t="s">
        <v>30</v>
      </c>
      <c r="E1258" s="41">
        <f>VLOOKUP(B1258,ponderaciones!B$2:C$112,2,0)</f>
        <v>-1</v>
      </c>
      <c r="F1258" s="41">
        <f t="shared" si="19"/>
        <v>0</v>
      </c>
    </row>
    <row r="1259" spans="1:7">
      <c r="A1259" s="40">
        <v>80</v>
      </c>
      <c r="B1259" s="40" t="s">
        <v>26</v>
      </c>
      <c r="C1259" s="40">
        <v>0</v>
      </c>
      <c r="D1259" s="41" t="s">
        <v>404</v>
      </c>
      <c r="E1259" s="41">
        <f>VLOOKUP(B1259,ponderaciones!B$2:C$112,2,0)</f>
        <v>-1</v>
      </c>
      <c r="F1259" s="41">
        <f t="shared" si="19"/>
        <v>0</v>
      </c>
    </row>
    <row r="1260" spans="1:7">
      <c r="A1260" s="40">
        <v>80</v>
      </c>
      <c r="B1260" s="40" t="s">
        <v>35</v>
      </c>
      <c r="C1260" s="40">
        <v>1</v>
      </c>
      <c r="D1260" s="41" t="s">
        <v>73</v>
      </c>
      <c r="E1260" s="41">
        <f>VLOOKUP(B1260,ponderaciones!B$2:C$112,2,0)</f>
        <v>-0.5</v>
      </c>
      <c r="F1260" s="41">
        <f t="shared" si="19"/>
        <v>-0.5</v>
      </c>
    </row>
    <row r="1261" spans="1:7">
      <c r="A1261" s="40">
        <v>80</v>
      </c>
      <c r="B1261" s="40" t="s">
        <v>40</v>
      </c>
      <c r="C1261" s="40">
        <v>1</v>
      </c>
      <c r="D1261" s="41" t="s">
        <v>170</v>
      </c>
      <c r="E1261" s="41">
        <f>VLOOKUP(B1261,ponderaciones!B$2:C$112,2,0)</f>
        <v>-1</v>
      </c>
      <c r="F1261" s="41">
        <f t="shared" si="19"/>
        <v>-1</v>
      </c>
    </row>
    <row r="1262" spans="1:7">
      <c r="A1262" s="40">
        <v>80</v>
      </c>
      <c r="B1262" s="40" t="s">
        <v>40</v>
      </c>
      <c r="C1262" s="40">
        <v>0</v>
      </c>
      <c r="D1262" s="41" t="s">
        <v>312</v>
      </c>
      <c r="E1262" s="41">
        <f>VLOOKUP(B1262,ponderaciones!B$2:C$112,2,0)</f>
        <v>-1</v>
      </c>
      <c r="F1262" s="41">
        <f t="shared" si="19"/>
        <v>0</v>
      </c>
    </row>
    <row r="1263" spans="1:7">
      <c r="A1263" s="40">
        <v>80</v>
      </c>
      <c r="B1263" s="40" t="s">
        <v>45</v>
      </c>
      <c r="C1263" s="40">
        <v>0.25</v>
      </c>
      <c r="D1263" s="41" t="s">
        <v>46</v>
      </c>
      <c r="E1263" s="41">
        <f>VLOOKUP(B1263,ponderaciones!B$2:C$112,2,0)</f>
        <v>-2</v>
      </c>
      <c r="F1263" s="41">
        <f t="shared" si="19"/>
        <v>-0.5</v>
      </c>
    </row>
    <row r="1264" spans="1:7">
      <c r="A1264" s="40">
        <v>80</v>
      </c>
      <c r="B1264" s="40" t="s">
        <v>57</v>
      </c>
      <c r="C1264" s="40">
        <v>1</v>
      </c>
      <c r="D1264" s="41" t="s">
        <v>58</v>
      </c>
      <c r="E1264" s="41">
        <f>VLOOKUP(B1264,ponderaciones!B$2:C$112,2,0)</f>
        <v>-1</v>
      </c>
      <c r="F1264" s="41">
        <f t="shared" si="19"/>
        <v>-1</v>
      </c>
    </row>
    <row r="1265" spans="1:7">
      <c r="A1265" s="40">
        <v>81</v>
      </c>
      <c r="B1265" s="40" t="s">
        <v>7</v>
      </c>
      <c r="C1265" s="40">
        <v>1</v>
      </c>
      <c r="D1265" s="41" t="s">
        <v>8</v>
      </c>
      <c r="E1265" s="41">
        <f>VLOOKUP(B1265,ponderaciones!B$2:C$112,2,0)</f>
        <v>10</v>
      </c>
      <c r="F1265" s="41">
        <f t="shared" si="19"/>
        <v>10</v>
      </c>
      <c r="G1265" s="38">
        <v>1</v>
      </c>
    </row>
    <row r="1266" spans="1:7">
      <c r="A1266" s="40">
        <v>81</v>
      </c>
      <c r="B1266" s="40" t="s">
        <v>9</v>
      </c>
      <c r="C1266" s="40">
        <v>1</v>
      </c>
      <c r="D1266" s="41" t="s">
        <v>405</v>
      </c>
      <c r="E1266" s="41">
        <f>VLOOKUP(B1266,ponderaciones!B$2:C$112,2,0)</f>
        <v>0</v>
      </c>
      <c r="F1266" s="41">
        <f t="shared" si="19"/>
        <v>0</v>
      </c>
    </row>
    <row r="1267" spans="1:7">
      <c r="A1267" s="40">
        <v>81</v>
      </c>
      <c r="B1267" s="40" t="s">
        <v>9</v>
      </c>
      <c r="C1267" s="40">
        <v>1</v>
      </c>
      <c r="D1267" s="41" t="s">
        <v>406</v>
      </c>
      <c r="E1267" s="41">
        <f>VLOOKUP(B1267,ponderaciones!B$2:C$112,2,0)</f>
        <v>0</v>
      </c>
      <c r="F1267" s="41">
        <f t="shared" si="19"/>
        <v>0</v>
      </c>
    </row>
    <row r="1268" spans="1:7">
      <c r="A1268" s="40">
        <v>81</v>
      </c>
      <c r="B1268" s="40" t="s">
        <v>65</v>
      </c>
      <c r="C1268" s="40">
        <v>1</v>
      </c>
      <c r="D1268" s="41" t="s">
        <v>66</v>
      </c>
      <c r="E1268" s="41">
        <f>VLOOKUP(B1268,ponderaciones!B$2:C$112,2,0)</f>
        <v>-0.5</v>
      </c>
      <c r="F1268" s="41">
        <f t="shared" si="19"/>
        <v>-0.5</v>
      </c>
    </row>
    <row r="1269" spans="1:7">
      <c r="A1269" s="40">
        <v>81</v>
      </c>
      <c r="B1269" s="40" t="s">
        <v>123</v>
      </c>
      <c r="C1269" s="40">
        <v>1</v>
      </c>
      <c r="D1269" s="41" t="s">
        <v>407</v>
      </c>
      <c r="E1269" s="41">
        <f>VLOOKUP(B1269,ponderaciones!B$2:C$112,2,0)</f>
        <v>-2</v>
      </c>
      <c r="F1269" s="41">
        <f t="shared" si="19"/>
        <v>-2</v>
      </c>
    </row>
    <row r="1270" spans="1:7">
      <c r="A1270" s="40">
        <v>81</v>
      </c>
      <c r="B1270" s="40" t="s">
        <v>24</v>
      </c>
      <c r="C1270" s="40">
        <v>0.5</v>
      </c>
      <c r="D1270" s="41" t="s">
        <v>25</v>
      </c>
      <c r="E1270" s="41">
        <f>VLOOKUP(B1270,ponderaciones!B$2:C$112,2,0)</f>
        <v>-1</v>
      </c>
      <c r="F1270" s="41">
        <f t="shared" si="19"/>
        <v>-0.5</v>
      </c>
    </row>
    <row r="1271" spans="1:7">
      <c r="A1271" s="40">
        <v>81</v>
      </c>
      <c r="B1271" s="40" t="s">
        <v>144</v>
      </c>
      <c r="C1271" s="40">
        <v>1</v>
      </c>
      <c r="D1271" s="41" t="s">
        <v>408</v>
      </c>
      <c r="E1271" s="41">
        <f>VLOOKUP(B1271,ponderaciones!B$2:C$112,2,0)</f>
        <v>-1</v>
      </c>
      <c r="F1271" s="41">
        <f t="shared" si="19"/>
        <v>-1</v>
      </c>
    </row>
    <row r="1272" spans="1:7">
      <c r="A1272" s="40">
        <v>81</v>
      </c>
      <c r="B1272" s="40" t="s">
        <v>26</v>
      </c>
      <c r="C1272" s="40">
        <v>0</v>
      </c>
      <c r="D1272" s="41" t="s">
        <v>27</v>
      </c>
      <c r="E1272" s="41">
        <f>VLOOKUP(B1272,ponderaciones!B$2:C$112,2,0)</f>
        <v>-1</v>
      </c>
      <c r="F1272" s="41">
        <f t="shared" si="19"/>
        <v>0</v>
      </c>
    </row>
    <row r="1273" spans="1:7">
      <c r="A1273" s="40">
        <v>81</v>
      </c>
      <c r="B1273" s="40" t="s">
        <v>26</v>
      </c>
      <c r="C1273" s="40">
        <v>0</v>
      </c>
      <c r="D1273" s="41" t="s">
        <v>146</v>
      </c>
      <c r="E1273" s="41">
        <f>VLOOKUP(B1273,ponderaciones!B$2:C$112,2,0)</f>
        <v>-1</v>
      </c>
      <c r="F1273" s="41">
        <f t="shared" si="19"/>
        <v>0</v>
      </c>
    </row>
    <row r="1274" spans="1:7">
      <c r="A1274" s="40">
        <v>81</v>
      </c>
      <c r="B1274" s="40" t="s">
        <v>26</v>
      </c>
      <c r="C1274" s="40">
        <v>1</v>
      </c>
      <c r="D1274" s="41" t="s">
        <v>28</v>
      </c>
      <c r="E1274" s="41">
        <f>VLOOKUP(B1274,ponderaciones!B$2:C$112,2,0)</f>
        <v>-1</v>
      </c>
      <c r="F1274" s="41">
        <f t="shared" si="19"/>
        <v>-1</v>
      </c>
    </row>
    <row r="1275" spans="1:7">
      <c r="A1275" s="40">
        <v>81</v>
      </c>
      <c r="B1275" s="40" t="s">
        <v>33</v>
      </c>
      <c r="C1275" s="40">
        <v>1</v>
      </c>
      <c r="D1275" s="41" t="s">
        <v>116</v>
      </c>
      <c r="E1275" s="41">
        <f>VLOOKUP(B1275,ponderaciones!B$2:C$112,2,0)</f>
        <v>-0.5</v>
      </c>
      <c r="F1275" s="41">
        <f t="shared" si="19"/>
        <v>-0.5</v>
      </c>
    </row>
    <row r="1276" spans="1:7">
      <c r="A1276" s="40">
        <v>81</v>
      </c>
      <c r="B1276" s="40" t="s">
        <v>33</v>
      </c>
      <c r="C1276" s="40">
        <v>0</v>
      </c>
      <c r="D1276" s="41" t="s">
        <v>169</v>
      </c>
      <c r="E1276" s="41">
        <f>VLOOKUP(B1276,ponderaciones!B$2:C$112,2,0)</f>
        <v>-0.5</v>
      </c>
      <c r="F1276" s="41">
        <f t="shared" si="19"/>
        <v>0</v>
      </c>
    </row>
    <row r="1277" spans="1:7">
      <c r="A1277" s="40">
        <v>81</v>
      </c>
      <c r="B1277" s="40" t="s">
        <v>35</v>
      </c>
      <c r="C1277" s="40">
        <v>1</v>
      </c>
      <c r="D1277" s="41" t="s">
        <v>73</v>
      </c>
      <c r="E1277" s="41">
        <f>VLOOKUP(B1277,ponderaciones!B$2:C$112,2,0)</f>
        <v>-0.5</v>
      </c>
      <c r="F1277" s="41">
        <f t="shared" si="19"/>
        <v>-0.5</v>
      </c>
    </row>
    <row r="1278" spans="1:7">
      <c r="A1278" s="40">
        <v>81</v>
      </c>
      <c r="B1278" s="40" t="s">
        <v>40</v>
      </c>
      <c r="C1278" s="40">
        <v>1</v>
      </c>
      <c r="D1278" s="41" t="s">
        <v>42</v>
      </c>
      <c r="E1278" s="41">
        <f>VLOOKUP(B1278,ponderaciones!B$2:C$112,2,0)</f>
        <v>-1</v>
      </c>
      <c r="F1278" s="41">
        <f t="shared" si="19"/>
        <v>-1</v>
      </c>
    </row>
    <row r="1279" spans="1:7">
      <c r="A1279" s="40">
        <v>81</v>
      </c>
      <c r="B1279" s="40" t="s">
        <v>45</v>
      </c>
      <c r="C1279" s="40">
        <v>0.5</v>
      </c>
      <c r="D1279" s="41" t="s">
        <v>134</v>
      </c>
      <c r="E1279" s="41">
        <f>VLOOKUP(B1279,ponderaciones!B$2:C$112,2,0)</f>
        <v>-2</v>
      </c>
      <c r="F1279" s="41">
        <f t="shared" si="19"/>
        <v>-1</v>
      </c>
    </row>
    <row r="1280" spans="1:7">
      <c r="A1280" s="40">
        <v>81</v>
      </c>
      <c r="B1280" s="40" t="s">
        <v>45</v>
      </c>
      <c r="C1280" s="40">
        <v>0.25</v>
      </c>
      <c r="D1280" s="41" t="s">
        <v>46</v>
      </c>
      <c r="E1280" s="41">
        <f>VLOOKUP(B1280,ponderaciones!B$2:C$112,2,0)</f>
        <v>-2</v>
      </c>
      <c r="F1280" s="41">
        <f t="shared" si="19"/>
        <v>-0.5</v>
      </c>
    </row>
    <row r="1281" spans="1:7">
      <c r="A1281" s="40">
        <v>81</v>
      </c>
      <c r="B1281" s="40" t="s">
        <v>50</v>
      </c>
      <c r="C1281" s="40">
        <v>1</v>
      </c>
      <c r="D1281" s="41" t="s">
        <v>130</v>
      </c>
      <c r="E1281" s="41">
        <f>VLOOKUP(B1281,ponderaciones!B$2:C$112,2,0)</f>
        <v>-20</v>
      </c>
      <c r="F1281" s="41">
        <f t="shared" si="19"/>
        <v>-20</v>
      </c>
    </row>
    <row r="1282" spans="1:7">
      <c r="A1282" s="40">
        <v>82</v>
      </c>
      <c r="B1282" s="40" t="s">
        <v>7</v>
      </c>
      <c r="C1282" s="40">
        <v>1</v>
      </c>
      <c r="D1282" s="41" t="s">
        <v>8</v>
      </c>
      <c r="E1282" s="41">
        <f>VLOOKUP(B1282,ponderaciones!B$2:C$112,2,0)</f>
        <v>10</v>
      </c>
      <c r="F1282" s="41">
        <f t="shared" ref="F1282:F1345" si="20">IF(C1282&lt;&gt;"*",E1282*C1282,0)</f>
        <v>10</v>
      </c>
      <c r="G1282" s="38">
        <v>1</v>
      </c>
    </row>
    <row r="1283" spans="1:7">
      <c r="A1283" s="40">
        <v>82</v>
      </c>
      <c r="B1283" s="40" t="s">
        <v>104</v>
      </c>
      <c r="C1283" s="40">
        <v>1</v>
      </c>
      <c r="D1283" s="41" t="s">
        <v>232</v>
      </c>
      <c r="E1283" s="41">
        <f>VLOOKUP(B1283,ponderaciones!B$2:C$112,2,0)</f>
        <v>1</v>
      </c>
      <c r="F1283" s="41">
        <f t="shared" si="20"/>
        <v>1</v>
      </c>
    </row>
    <row r="1284" spans="1:7">
      <c r="A1284" s="40">
        <v>82</v>
      </c>
      <c r="B1284" s="40" t="s">
        <v>104</v>
      </c>
      <c r="C1284" s="40">
        <v>1</v>
      </c>
      <c r="D1284" s="41" t="s">
        <v>204</v>
      </c>
      <c r="E1284" s="41">
        <f>VLOOKUP(B1284,ponderaciones!B$2:C$112,2,0)</f>
        <v>1</v>
      </c>
      <c r="F1284" s="41">
        <f t="shared" si="20"/>
        <v>1</v>
      </c>
    </row>
    <row r="1285" spans="1:7">
      <c r="A1285" s="40">
        <v>82</v>
      </c>
      <c r="B1285" s="40" t="s">
        <v>273</v>
      </c>
      <c r="C1285" s="40">
        <v>1</v>
      </c>
      <c r="D1285" s="41" t="s">
        <v>409</v>
      </c>
      <c r="E1285" s="41">
        <f>VLOOKUP(B1285,ponderaciones!B$2:C$112,2,0)</f>
        <v>-0.5</v>
      </c>
      <c r="F1285" s="41">
        <f t="shared" si="20"/>
        <v>-0.5</v>
      </c>
    </row>
    <row r="1286" spans="1:7">
      <c r="A1286" s="40">
        <v>82</v>
      </c>
      <c r="B1286" s="40" t="s">
        <v>15</v>
      </c>
      <c r="C1286" s="40">
        <v>0</v>
      </c>
      <c r="D1286" s="41" t="s">
        <v>309</v>
      </c>
      <c r="E1286" s="41">
        <f>VLOOKUP(B1286,ponderaciones!B$2:C$112,2,0)</f>
        <v>-0.5</v>
      </c>
      <c r="F1286" s="41">
        <f t="shared" si="20"/>
        <v>0</v>
      </c>
    </row>
    <row r="1287" spans="1:7">
      <c r="A1287" s="40">
        <v>82</v>
      </c>
      <c r="B1287" s="40" t="s">
        <v>65</v>
      </c>
      <c r="C1287" s="40">
        <v>1</v>
      </c>
      <c r="D1287" s="41" t="s">
        <v>66</v>
      </c>
      <c r="E1287" s="41">
        <f>VLOOKUP(B1287,ponderaciones!B$2:C$112,2,0)</f>
        <v>-0.5</v>
      </c>
      <c r="F1287" s="41">
        <f t="shared" si="20"/>
        <v>-0.5</v>
      </c>
    </row>
    <row r="1288" spans="1:7">
      <c r="A1288" s="40">
        <v>82</v>
      </c>
      <c r="B1288" s="40" t="s">
        <v>17</v>
      </c>
      <c r="C1288" s="40">
        <v>1</v>
      </c>
      <c r="D1288" s="41" t="s">
        <v>358</v>
      </c>
      <c r="E1288" s="41">
        <f>VLOOKUP(B1288,ponderaciones!B$2:C$112,2,0)</f>
        <v>-0.5</v>
      </c>
      <c r="F1288" s="41">
        <f t="shared" si="20"/>
        <v>-0.5</v>
      </c>
    </row>
    <row r="1289" spans="1:7">
      <c r="A1289" s="40">
        <v>82</v>
      </c>
      <c r="B1289" s="40" t="s">
        <v>24</v>
      </c>
      <c r="C1289" s="40">
        <v>0.5</v>
      </c>
      <c r="D1289" s="41" t="s">
        <v>25</v>
      </c>
      <c r="E1289" s="41">
        <f>VLOOKUP(B1289,ponderaciones!B$2:C$112,2,0)</f>
        <v>-1</v>
      </c>
      <c r="F1289" s="41">
        <f t="shared" si="20"/>
        <v>-0.5</v>
      </c>
    </row>
    <row r="1290" spans="1:7">
      <c r="A1290" s="40">
        <v>82</v>
      </c>
      <c r="B1290" s="40" t="s">
        <v>26</v>
      </c>
      <c r="C1290" s="40">
        <v>1</v>
      </c>
      <c r="D1290" s="41" t="s">
        <v>27</v>
      </c>
      <c r="E1290" s="41">
        <f>VLOOKUP(B1290,ponderaciones!B$2:C$112,2,0)</f>
        <v>-1</v>
      </c>
      <c r="F1290" s="41">
        <f t="shared" si="20"/>
        <v>-1</v>
      </c>
    </row>
    <row r="1291" spans="1:7">
      <c r="A1291" s="40">
        <v>82</v>
      </c>
      <c r="B1291" s="40" t="s">
        <v>26</v>
      </c>
      <c r="C1291" s="40">
        <v>0</v>
      </c>
      <c r="D1291" s="41" t="s">
        <v>146</v>
      </c>
      <c r="E1291" s="41">
        <f>VLOOKUP(B1291,ponderaciones!B$2:C$112,2,0)</f>
        <v>-1</v>
      </c>
      <c r="F1291" s="41">
        <f t="shared" si="20"/>
        <v>0</v>
      </c>
    </row>
    <row r="1292" spans="1:7">
      <c r="A1292" s="40">
        <v>82</v>
      </c>
      <c r="B1292" s="40" t="s">
        <v>35</v>
      </c>
      <c r="C1292" s="40">
        <v>1</v>
      </c>
      <c r="D1292" s="41" t="s">
        <v>73</v>
      </c>
      <c r="E1292" s="41">
        <f>VLOOKUP(B1292,ponderaciones!B$2:C$112,2,0)</f>
        <v>-0.5</v>
      </c>
      <c r="F1292" s="41">
        <f t="shared" si="20"/>
        <v>-0.5</v>
      </c>
    </row>
    <row r="1293" spans="1:7">
      <c r="A1293" s="40">
        <v>82</v>
      </c>
      <c r="B1293" s="40" t="s">
        <v>55</v>
      </c>
      <c r="C1293" s="40">
        <v>1</v>
      </c>
      <c r="D1293" s="41" t="s">
        <v>410</v>
      </c>
      <c r="E1293" s="41">
        <f>VLOOKUP(B1293,ponderaciones!B$2:C$112,2,0)</f>
        <v>-0.5</v>
      </c>
      <c r="F1293" s="41">
        <f t="shared" si="20"/>
        <v>-0.5</v>
      </c>
    </row>
    <row r="1294" spans="1:7">
      <c r="A1294" s="40">
        <v>82</v>
      </c>
      <c r="B1294" s="40" t="s">
        <v>45</v>
      </c>
      <c r="C1294" s="40">
        <v>0.25</v>
      </c>
      <c r="D1294" s="41" t="s">
        <v>46</v>
      </c>
      <c r="E1294" s="41">
        <f>VLOOKUP(B1294,ponderaciones!B$2:C$112,2,0)</f>
        <v>-2</v>
      </c>
      <c r="F1294" s="41">
        <f t="shared" si="20"/>
        <v>-0.5</v>
      </c>
    </row>
    <row r="1295" spans="1:7">
      <c r="A1295" s="40">
        <v>82</v>
      </c>
      <c r="B1295" s="40" t="s">
        <v>197</v>
      </c>
      <c r="C1295" s="40">
        <v>1</v>
      </c>
      <c r="D1295" s="41" t="s">
        <v>198</v>
      </c>
      <c r="E1295" s="41">
        <f>VLOOKUP(B1295,ponderaciones!B$2:C$112,2,0)</f>
        <v>-0.5</v>
      </c>
      <c r="F1295" s="41">
        <f t="shared" si="20"/>
        <v>-0.5</v>
      </c>
    </row>
    <row r="1296" spans="1:7">
      <c r="A1296" s="40">
        <v>83</v>
      </c>
      <c r="B1296" s="40" t="s">
        <v>7</v>
      </c>
      <c r="C1296" s="40">
        <v>1</v>
      </c>
      <c r="D1296" s="41" t="s">
        <v>8</v>
      </c>
      <c r="E1296" s="41">
        <f>VLOOKUP(B1296,ponderaciones!B$2:C$112,2,0)</f>
        <v>10</v>
      </c>
      <c r="F1296" s="41">
        <f t="shared" si="20"/>
        <v>10</v>
      </c>
      <c r="G1296" s="38">
        <v>1</v>
      </c>
    </row>
    <row r="1297" spans="1:7">
      <c r="A1297" s="40">
        <v>83</v>
      </c>
      <c r="B1297" s="40" t="s">
        <v>9</v>
      </c>
      <c r="C1297" s="40">
        <v>1</v>
      </c>
      <c r="D1297" s="41" t="s">
        <v>218</v>
      </c>
      <c r="E1297" s="41">
        <f>VLOOKUP(B1297,ponderaciones!B$2:C$112,2,0)</f>
        <v>0</v>
      </c>
      <c r="F1297" s="41">
        <f t="shared" si="20"/>
        <v>0</v>
      </c>
    </row>
    <row r="1298" spans="1:7">
      <c r="A1298" s="40">
        <v>83</v>
      </c>
      <c r="B1298" s="40" t="s">
        <v>9</v>
      </c>
      <c r="C1298" s="40">
        <v>1</v>
      </c>
      <c r="D1298" s="41" t="s">
        <v>411</v>
      </c>
      <c r="E1298" s="41">
        <f>VLOOKUP(B1298,ponderaciones!B$2:C$112,2,0)</f>
        <v>0</v>
      </c>
      <c r="F1298" s="41">
        <f t="shared" si="20"/>
        <v>0</v>
      </c>
    </row>
    <row r="1299" spans="1:7">
      <c r="A1299" s="40">
        <v>83</v>
      </c>
      <c r="B1299" s="40" t="s">
        <v>104</v>
      </c>
      <c r="C1299" s="40">
        <v>1</v>
      </c>
      <c r="D1299" s="41" t="s">
        <v>105</v>
      </c>
      <c r="E1299" s="41">
        <f>VLOOKUP(B1299,ponderaciones!B$2:C$112,2,0)</f>
        <v>1</v>
      </c>
      <c r="F1299" s="41">
        <f t="shared" si="20"/>
        <v>1</v>
      </c>
    </row>
    <row r="1300" spans="1:7">
      <c r="A1300" s="40">
        <v>83</v>
      </c>
      <c r="B1300" s="40" t="s">
        <v>104</v>
      </c>
      <c r="C1300" s="40">
        <v>1</v>
      </c>
      <c r="D1300" s="41" t="s">
        <v>204</v>
      </c>
      <c r="E1300" s="41">
        <f>VLOOKUP(B1300,ponderaciones!B$2:C$112,2,0)</f>
        <v>1</v>
      </c>
      <c r="F1300" s="41">
        <f t="shared" si="20"/>
        <v>1</v>
      </c>
    </row>
    <row r="1301" spans="1:7">
      <c r="A1301" s="40">
        <v>83</v>
      </c>
      <c r="B1301" s="40" t="s">
        <v>65</v>
      </c>
      <c r="C1301" s="40">
        <v>1</v>
      </c>
      <c r="D1301" s="41" t="s">
        <v>66</v>
      </c>
      <c r="E1301" s="41">
        <f>VLOOKUP(B1301,ponderaciones!B$2:C$112,2,0)</f>
        <v>-0.5</v>
      </c>
      <c r="F1301" s="41">
        <f t="shared" si="20"/>
        <v>-0.5</v>
      </c>
    </row>
    <row r="1302" spans="1:7">
      <c r="A1302" s="40">
        <v>83</v>
      </c>
      <c r="B1302" s="40" t="s">
        <v>24</v>
      </c>
      <c r="C1302" s="40">
        <v>0.5</v>
      </c>
      <c r="D1302" s="41" t="s">
        <v>25</v>
      </c>
      <c r="E1302" s="41">
        <f>VLOOKUP(B1302,ponderaciones!B$2:C$112,2,0)</f>
        <v>-1</v>
      </c>
      <c r="F1302" s="41">
        <f t="shared" si="20"/>
        <v>-0.5</v>
      </c>
    </row>
    <row r="1303" spans="1:7">
      <c r="A1303" s="40">
        <v>83</v>
      </c>
      <c r="B1303" s="40" t="s">
        <v>26</v>
      </c>
      <c r="C1303" s="40">
        <v>1</v>
      </c>
      <c r="D1303" s="41" t="s">
        <v>146</v>
      </c>
      <c r="E1303" s="41">
        <f>VLOOKUP(B1303,ponderaciones!B$2:C$112,2,0)</f>
        <v>-1</v>
      </c>
      <c r="F1303" s="41">
        <f t="shared" si="20"/>
        <v>-1</v>
      </c>
    </row>
    <row r="1304" spans="1:7">
      <c r="A1304" s="40">
        <v>83</v>
      </c>
      <c r="B1304" s="40" t="s">
        <v>26</v>
      </c>
      <c r="C1304" s="40">
        <v>0</v>
      </c>
      <c r="D1304" s="41" t="s">
        <v>28</v>
      </c>
      <c r="E1304" s="41">
        <f>VLOOKUP(B1304,ponderaciones!B$2:C$112,2,0)</f>
        <v>-1</v>
      </c>
      <c r="F1304" s="41">
        <f t="shared" si="20"/>
        <v>0</v>
      </c>
    </row>
    <row r="1305" spans="1:7">
      <c r="A1305" s="40">
        <v>83</v>
      </c>
      <c r="B1305" s="40" t="s">
        <v>26</v>
      </c>
      <c r="C1305" s="40">
        <v>0</v>
      </c>
      <c r="D1305" s="41" t="s">
        <v>29</v>
      </c>
      <c r="E1305" s="41">
        <f>VLOOKUP(B1305,ponderaciones!B$2:C$112,2,0)</f>
        <v>-1</v>
      </c>
      <c r="F1305" s="41">
        <f t="shared" si="20"/>
        <v>0</v>
      </c>
    </row>
    <row r="1306" spans="1:7">
      <c r="A1306" s="40">
        <v>83</v>
      </c>
      <c r="B1306" s="40" t="s">
        <v>31</v>
      </c>
      <c r="C1306" s="40">
        <v>1</v>
      </c>
      <c r="D1306" s="41" t="s">
        <v>178</v>
      </c>
      <c r="E1306" s="41">
        <f>VLOOKUP(B1306,ponderaciones!B$2:C$112,2,0)</f>
        <v>-0.5</v>
      </c>
      <c r="F1306" s="41">
        <f t="shared" si="20"/>
        <v>-0.5</v>
      </c>
    </row>
    <row r="1307" spans="1:7">
      <c r="A1307" s="40">
        <v>83</v>
      </c>
      <c r="B1307" s="40" t="s">
        <v>35</v>
      </c>
      <c r="C1307" s="40">
        <v>1</v>
      </c>
      <c r="D1307" s="41" t="s">
        <v>73</v>
      </c>
      <c r="E1307" s="41">
        <f>VLOOKUP(B1307,ponderaciones!B$2:C$112,2,0)</f>
        <v>-0.5</v>
      </c>
      <c r="F1307" s="41">
        <f t="shared" si="20"/>
        <v>-0.5</v>
      </c>
    </row>
    <row r="1308" spans="1:7">
      <c r="A1308" s="40">
        <v>84</v>
      </c>
      <c r="B1308" s="40" t="s">
        <v>7</v>
      </c>
      <c r="C1308" s="40">
        <v>1</v>
      </c>
      <c r="D1308" s="41" t="s">
        <v>8</v>
      </c>
      <c r="E1308" s="41">
        <f>VLOOKUP(B1308,ponderaciones!B$2:C$112,2,0)</f>
        <v>10</v>
      </c>
      <c r="F1308" s="41">
        <f t="shared" si="20"/>
        <v>10</v>
      </c>
      <c r="G1308" s="38">
        <v>1</v>
      </c>
    </row>
    <row r="1309" spans="1:7">
      <c r="A1309" s="40">
        <v>84</v>
      </c>
      <c r="B1309" s="40" t="s">
        <v>9</v>
      </c>
      <c r="C1309" s="40">
        <v>1</v>
      </c>
      <c r="D1309" s="41" t="s">
        <v>315</v>
      </c>
      <c r="E1309" s="41">
        <f>VLOOKUP(B1309,ponderaciones!B$2:C$112,2,0)</f>
        <v>0</v>
      </c>
      <c r="F1309" s="41">
        <f t="shared" si="20"/>
        <v>0</v>
      </c>
    </row>
    <row r="1310" spans="1:7">
      <c r="A1310" s="40">
        <v>84</v>
      </c>
      <c r="B1310" s="40" t="s">
        <v>9</v>
      </c>
      <c r="C1310" s="40">
        <v>1</v>
      </c>
      <c r="D1310" s="41" t="s">
        <v>412</v>
      </c>
      <c r="E1310" s="41">
        <f>VLOOKUP(B1310,ponderaciones!B$2:C$112,2,0)</f>
        <v>0</v>
      </c>
      <c r="F1310" s="41">
        <f t="shared" si="20"/>
        <v>0</v>
      </c>
    </row>
    <row r="1311" spans="1:7">
      <c r="A1311" s="40">
        <v>84</v>
      </c>
      <c r="B1311" s="40" t="s">
        <v>9</v>
      </c>
      <c r="C1311" s="40">
        <v>1</v>
      </c>
      <c r="D1311" s="41" t="s">
        <v>173</v>
      </c>
      <c r="E1311" s="41">
        <f>VLOOKUP(B1311,ponderaciones!B$2:C$112,2,0)</f>
        <v>0</v>
      </c>
      <c r="F1311" s="41">
        <f t="shared" si="20"/>
        <v>0</v>
      </c>
    </row>
    <row r="1312" spans="1:7">
      <c r="A1312" s="40">
        <v>84</v>
      </c>
      <c r="B1312" s="40" t="s">
        <v>15</v>
      </c>
      <c r="C1312" s="40">
        <v>1</v>
      </c>
      <c r="D1312" s="41" t="s">
        <v>257</v>
      </c>
      <c r="E1312" s="41">
        <f>VLOOKUP(B1312,ponderaciones!B$2:C$112,2,0)</f>
        <v>-0.5</v>
      </c>
      <c r="F1312" s="41">
        <f t="shared" si="20"/>
        <v>-0.5</v>
      </c>
    </row>
    <row r="1313" spans="1:7">
      <c r="A1313" s="40">
        <v>84</v>
      </c>
      <c r="B1313" s="40" t="s">
        <v>112</v>
      </c>
      <c r="C1313" s="40">
        <v>1</v>
      </c>
      <c r="D1313" s="41" t="s">
        <v>413</v>
      </c>
      <c r="E1313" s="41">
        <f>VLOOKUP(B1313,ponderaciones!B$2:C$112,2,0)</f>
        <v>-0.5</v>
      </c>
      <c r="F1313" s="41">
        <f t="shared" si="20"/>
        <v>-0.5</v>
      </c>
    </row>
    <row r="1314" spans="1:7">
      <c r="A1314" s="40">
        <v>84</v>
      </c>
      <c r="B1314" s="40" t="s">
        <v>112</v>
      </c>
      <c r="C1314" s="40">
        <v>0</v>
      </c>
      <c r="D1314" s="41" t="s">
        <v>414</v>
      </c>
      <c r="E1314" s="41">
        <f>VLOOKUP(B1314,ponderaciones!B$2:C$112,2,0)</f>
        <v>-0.5</v>
      </c>
      <c r="F1314" s="41">
        <f t="shared" si="20"/>
        <v>0</v>
      </c>
    </row>
    <row r="1315" spans="1:7">
      <c r="A1315" s="40">
        <v>84</v>
      </c>
      <c r="B1315" s="40" t="s">
        <v>24</v>
      </c>
      <c r="C1315" s="40">
        <v>0.5</v>
      </c>
      <c r="D1315" s="41" t="s">
        <v>25</v>
      </c>
      <c r="E1315" s="41">
        <f>VLOOKUP(B1315,ponderaciones!B$2:C$112,2,0)</f>
        <v>-1</v>
      </c>
      <c r="F1315" s="41">
        <f t="shared" si="20"/>
        <v>-0.5</v>
      </c>
    </row>
    <row r="1316" spans="1:7">
      <c r="A1316" s="40">
        <v>84</v>
      </c>
      <c r="B1316" s="40" t="s">
        <v>26</v>
      </c>
      <c r="C1316" s="40">
        <v>0.5</v>
      </c>
      <c r="D1316" s="41" t="s">
        <v>146</v>
      </c>
      <c r="E1316" s="41">
        <f>VLOOKUP(B1316,ponderaciones!B$2:C$112,2,0)</f>
        <v>-1</v>
      </c>
      <c r="F1316" s="41">
        <f t="shared" si="20"/>
        <v>-0.5</v>
      </c>
    </row>
    <row r="1317" spans="1:7">
      <c r="A1317" s="40">
        <v>84</v>
      </c>
      <c r="B1317" s="40" t="s">
        <v>96</v>
      </c>
      <c r="C1317" s="40">
        <v>1</v>
      </c>
      <c r="D1317" s="41" t="s">
        <v>415</v>
      </c>
      <c r="E1317" s="41">
        <f>VLOOKUP(B1317,ponderaciones!B$2:C$112,2,0)</f>
        <v>-1</v>
      </c>
      <c r="F1317" s="41">
        <f t="shared" si="20"/>
        <v>-1</v>
      </c>
    </row>
    <row r="1318" spans="1:7">
      <c r="A1318" s="40">
        <v>84</v>
      </c>
      <c r="B1318" s="40" t="s">
        <v>33</v>
      </c>
      <c r="C1318" s="40">
        <v>1</v>
      </c>
      <c r="D1318" s="41" t="s">
        <v>116</v>
      </c>
      <c r="E1318" s="41">
        <f>VLOOKUP(B1318,ponderaciones!B$2:C$112,2,0)</f>
        <v>-0.5</v>
      </c>
      <c r="F1318" s="41">
        <f t="shared" si="20"/>
        <v>-0.5</v>
      </c>
    </row>
    <row r="1319" spans="1:7">
      <c r="A1319" s="40">
        <v>84</v>
      </c>
      <c r="B1319" s="40" t="s">
        <v>33</v>
      </c>
      <c r="C1319" s="40">
        <v>0</v>
      </c>
      <c r="D1319" s="41" t="s">
        <v>169</v>
      </c>
      <c r="E1319" s="41">
        <f>VLOOKUP(B1319,ponderaciones!B$2:C$112,2,0)</f>
        <v>-0.5</v>
      </c>
      <c r="F1319" s="41">
        <f t="shared" si="20"/>
        <v>0</v>
      </c>
    </row>
    <row r="1320" spans="1:7">
      <c r="A1320" s="40">
        <v>84</v>
      </c>
      <c r="B1320" s="40" t="s">
        <v>35</v>
      </c>
      <c r="C1320" s="40">
        <v>1</v>
      </c>
      <c r="D1320" s="41" t="s">
        <v>73</v>
      </c>
      <c r="E1320" s="41">
        <f>VLOOKUP(B1320,ponderaciones!B$2:C$112,2,0)</f>
        <v>-0.5</v>
      </c>
      <c r="F1320" s="41">
        <f t="shared" si="20"/>
        <v>-0.5</v>
      </c>
    </row>
    <row r="1321" spans="1:7">
      <c r="A1321" s="40">
        <v>84</v>
      </c>
      <c r="B1321" s="40" t="s">
        <v>45</v>
      </c>
      <c r="C1321" s="40">
        <v>0.25</v>
      </c>
      <c r="D1321" s="41" t="s">
        <v>46</v>
      </c>
      <c r="E1321" s="41">
        <f>VLOOKUP(B1321,ponderaciones!B$2:C$112,2,0)</f>
        <v>-2</v>
      </c>
      <c r="F1321" s="41">
        <f t="shared" si="20"/>
        <v>-0.5</v>
      </c>
    </row>
    <row r="1322" spans="1:7">
      <c r="A1322" s="40">
        <v>84</v>
      </c>
      <c r="B1322" s="40" t="s">
        <v>48</v>
      </c>
      <c r="C1322" s="40">
        <v>1</v>
      </c>
      <c r="D1322" s="41" t="s">
        <v>201</v>
      </c>
      <c r="E1322" s="41">
        <f>VLOOKUP(B1322,ponderaciones!B$2:C$112,2,0)</f>
        <v>-1</v>
      </c>
      <c r="F1322" s="41">
        <f t="shared" si="20"/>
        <v>-1</v>
      </c>
    </row>
    <row r="1323" spans="1:7">
      <c r="A1323" s="40">
        <v>84</v>
      </c>
      <c r="B1323" s="40" t="s">
        <v>50</v>
      </c>
      <c r="C1323" s="40">
        <v>1</v>
      </c>
      <c r="D1323" s="41" t="s">
        <v>202</v>
      </c>
      <c r="E1323" s="41">
        <f>VLOOKUP(B1323,ponderaciones!B$2:C$112,2,0)</f>
        <v>-20</v>
      </c>
      <c r="F1323" s="41">
        <f t="shared" si="20"/>
        <v>-20</v>
      </c>
    </row>
    <row r="1324" spans="1:7">
      <c r="A1324" s="40">
        <v>84</v>
      </c>
      <c r="B1324" s="56" t="s">
        <v>74</v>
      </c>
      <c r="C1324" s="40">
        <v>1</v>
      </c>
      <c r="D1324" s="41" t="s">
        <v>109</v>
      </c>
      <c r="E1324" s="41">
        <f>VLOOKUP(B1324,ponderaciones!B$2:C$112,2,0)</f>
        <v>-1</v>
      </c>
      <c r="F1324" s="41">
        <f t="shared" si="20"/>
        <v>-1</v>
      </c>
    </row>
    <row r="1325" spans="1:7">
      <c r="A1325" s="40">
        <v>85</v>
      </c>
      <c r="B1325" s="40" t="s">
        <v>7</v>
      </c>
      <c r="C1325" s="40">
        <v>1</v>
      </c>
      <c r="D1325" s="41" t="s">
        <v>8</v>
      </c>
      <c r="E1325" s="41">
        <f>VLOOKUP(B1325,ponderaciones!B$2:C$112,2,0)</f>
        <v>10</v>
      </c>
      <c r="F1325" s="41">
        <f t="shared" si="20"/>
        <v>10</v>
      </c>
      <c r="G1325" s="38">
        <v>1</v>
      </c>
    </row>
    <row r="1326" spans="1:7">
      <c r="A1326" s="40">
        <v>85</v>
      </c>
      <c r="B1326" s="40" t="s">
        <v>9</v>
      </c>
      <c r="C1326" s="40">
        <v>1</v>
      </c>
      <c r="D1326" s="41" t="s">
        <v>416</v>
      </c>
      <c r="E1326" s="41">
        <f>VLOOKUP(B1326,ponderaciones!B$2:C$112,2,0)</f>
        <v>0</v>
      </c>
      <c r="F1326" s="41">
        <f t="shared" si="20"/>
        <v>0</v>
      </c>
    </row>
    <row r="1327" spans="1:7">
      <c r="A1327" s="40">
        <v>85</v>
      </c>
      <c r="B1327" s="40" t="s">
        <v>65</v>
      </c>
      <c r="C1327" s="40">
        <v>1</v>
      </c>
      <c r="D1327" s="41" t="s">
        <v>66</v>
      </c>
      <c r="E1327" s="41">
        <f>VLOOKUP(B1327,ponderaciones!B$2:C$112,2,0)</f>
        <v>-0.5</v>
      </c>
      <c r="F1327" s="41">
        <f t="shared" si="20"/>
        <v>-0.5</v>
      </c>
    </row>
    <row r="1328" spans="1:7">
      <c r="A1328" s="40">
        <v>85</v>
      </c>
      <c r="B1328" s="40" t="s">
        <v>24</v>
      </c>
      <c r="C1328" s="40">
        <v>0.5</v>
      </c>
      <c r="D1328" s="41" t="s">
        <v>25</v>
      </c>
      <c r="E1328" s="41">
        <f>VLOOKUP(B1328,ponderaciones!B$2:C$112,2,0)</f>
        <v>-1</v>
      </c>
      <c r="F1328" s="41">
        <f t="shared" si="20"/>
        <v>-0.5</v>
      </c>
    </row>
    <row r="1329" spans="1:7">
      <c r="A1329" s="40">
        <v>85</v>
      </c>
      <c r="B1329" s="40" t="s">
        <v>26</v>
      </c>
      <c r="C1329" s="40">
        <v>1</v>
      </c>
      <c r="D1329" s="41" t="s">
        <v>27</v>
      </c>
      <c r="E1329" s="41">
        <f>VLOOKUP(B1329,ponderaciones!B$2:C$112,2,0)</f>
        <v>-1</v>
      </c>
      <c r="F1329" s="41">
        <f t="shared" si="20"/>
        <v>-1</v>
      </c>
    </row>
    <row r="1330" spans="1:7">
      <c r="A1330" s="40">
        <v>85</v>
      </c>
      <c r="B1330" s="40" t="s">
        <v>26</v>
      </c>
      <c r="C1330" s="40">
        <v>0</v>
      </c>
      <c r="D1330" s="41" t="s">
        <v>146</v>
      </c>
      <c r="E1330" s="41">
        <f>VLOOKUP(B1330,ponderaciones!B$2:C$112,2,0)</f>
        <v>-1</v>
      </c>
      <c r="F1330" s="41">
        <f t="shared" si="20"/>
        <v>0</v>
      </c>
    </row>
    <row r="1331" spans="1:7">
      <c r="A1331" s="40">
        <v>85</v>
      </c>
      <c r="B1331" s="40" t="s">
        <v>26</v>
      </c>
      <c r="C1331" s="40">
        <v>0</v>
      </c>
      <c r="D1331" s="41" t="s">
        <v>28</v>
      </c>
      <c r="E1331" s="41">
        <f>VLOOKUP(B1331,ponderaciones!B$2:C$112,2,0)</f>
        <v>-1</v>
      </c>
      <c r="F1331" s="41">
        <f t="shared" si="20"/>
        <v>0</v>
      </c>
    </row>
    <row r="1332" spans="1:7">
      <c r="A1332" s="40">
        <v>85</v>
      </c>
      <c r="B1332" s="40" t="s">
        <v>26</v>
      </c>
      <c r="C1332" s="40">
        <v>0</v>
      </c>
      <c r="D1332" s="41" t="s">
        <v>30</v>
      </c>
      <c r="E1332" s="41">
        <f>VLOOKUP(B1332,ponderaciones!B$2:C$112,2,0)</f>
        <v>-1</v>
      </c>
      <c r="F1332" s="41">
        <f t="shared" si="20"/>
        <v>0</v>
      </c>
    </row>
    <row r="1333" spans="1:7">
      <c r="A1333" s="40">
        <v>85</v>
      </c>
      <c r="B1333" s="40" t="s">
        <v>31</v>
      </c>
      <c r="C1333" s="40">
        <v>1</v>
      </c>
      <c r="D1333" s="41" t="s">
        <v>178</v>
      </c>
      <c r="E1333" s="41">
        <f>VLOOKUP(B1333,ponderaciones!B$2:C$112,2,0)</f>
        <v>-0.5</v>
      </c>
      <c r="F1333" s="41">
        <f t="shared" si="20"/>
        <v>-0.5</v>
      </c>
    </row>
    <row r="1334" spans="1:7">
      <c r="A1334" s="40">
        <v>85</v>
      </c>
      <c r="B1334" s="40" t="s">
        <v>33</v>
      </c>
      <c r="C1334" s="40">
        <v>1</v>
      </c>
      <c r="D1334" s="41" t="s">
        <v>116</v>
      </c>
      <c r="E1334" s="41">
        <f>VLOOKUP(B1334,ponderaciones!B$2:C$112,2,0)</f>
        <v>-0.5</v>
      </c>
      <c r="F1334" s="41">
        <f t="shared" si="20"/>
        <v>-0.5</v>
      </c>
    </row>
    <row r="1335" spans="1:7">
      <c r="A1335" s="40">
        <v>85</v>
      </c>
      <c r="B1335" s="40" t="s">
        <v>33</v>
      </c>
      <c r="C1335" s="40">
        <v>0</v>
      </c>
      <c r="D1335" s="41" t="s">
        <v>169</v>
      </c>
      <c r="E1335" s="41">
        <f>VLOOKUP(B1335,ponderaciones!B$2:C$112,2,0)</f>
        <v>-0.5</v>
      </c>
      <c r="F1335" s="41">
        <f t="shared" si="20"/>
        <v>0</v>
      </c>
    </row>
    <row r="1336" spans="1:7">
      <c r="A1336" s="40">
        <v>85</v>
      </c>
      <c r="B1336" s="40" t="s">
        <v>35</v>
      </c>
      <c r="C1336" s="40">
        <v>1</v>
      </c>
      <c r="D1336" s="41" t="s">
        <v>182</v>
      </c>
      <c r="E1336" s="41">
        <f>VLOOKUP(B1336,ponderaciones!B$2:C$112,2,0)</f>
        <v>-0.5</v>
      </c>
      <c r="F1336" s="41">
        <f t="shared" si="20"/>
        <v>-0.5</v>
      </c>
    </row>
    <row r="1337" spans="1:7">
      <c r="A1337" s="40">
        <v>85</v>
      </c>
      <c r="B1337" s="40" t="s">
        <v>35</v>
      </c>
      <c r="C1337" s="40">
        <v>0</v>
      </c>
      <c r="D1337" s="41" t="s">
        <v>73</v>
      </c>
      <c r="E1337" s="41">
        <f>VLOOKUP(B1337,ponderaciones!B$2:C$112,2,0)</f>
        <v>-0.5</v>
      </c>
      <c r="F1337" s="41">
        <f t="shared" si="20"/>
        <v>0</v>
      </c>
    </row>
    <row r="1338" spans="1:7">
      <c r="A1338" s="40">
        <v>85</v>
      </c>
      <c r="B1338" s="40" t="s">
        <v>38</v>
      </c>
      <c r="C1338" s="40">
        <v>1</v>
      </c>
      <c r="D1338" s="41" t="s">
        <v>39</v>
      </c>
      <c r="E1338" s="41">
        <f>VLOOKUP(B1338,ponderaciones!B$2:C$112,2,0)</f>
        <v>-0.5</v>
      </c>
      <c r="F1338" s="41">
        <f t="shared" si="20"/>
        <v>-0.5</v>
      </c>
    </row>
    <row r="1339" spans="1:7">
      <c r="A1339" s="40">
        <v>85</v>
      </c>
      <c r="B1339" s="40" t="s">
        <v>45</v>
      </c>
      <c r="C1339" s="40">
        <v>0.25</v>
      </c>
      <c r="D1339" s="41" t="s">
        <v>46</v>
      </c>
      <c r="E1339" s="41">
        <f>VLOOKUP(B1339,ponderaciones!B$2:C$112,2,0)</f>
        <v>-2</v>
      </c>
      <c r="F1339" s="41">
        <f t="shared" si="20"/>
        <v>-0.5</v>
      </c>
    </row>
    <row r="1340" spans="1:7">
      <c r="A1340" s="40">
        <v>85</v>
      </c>
      <c r="B1340" s="40" t="s">
        <v>57</v>
      </c>
      <c r="C1340" s="40">
        <v>1</v>
      </c>
      <c r="D1340" s="41" t="s">
        <v>58</v>
      </c>
      <c r="E1340" s="41">
        <f>VLOOKUP(B1340,ponderaciones!B$2:C$112,2,0)</f>
        <v>-1</v>
      </c>
      <c r="F1340" s="41">
        <f t="shared" si="20"/>
        <v>-1</v>
      </c>
    </row>
    <row r="1341" spans="1:7">
      <c r="A1341" s="40">
        <v>85</v>
      </c>
      <c r="B1341" s="40" t="s">
        <v>163</v>
      </c>
      <c r="C1341" s="40">
        <v>1</v>
      </c>
      <c r="D1341" s="41" t="s">
        <v>164</v>
      </c>
      <c r="E1341" s="41">
        <f>VLOOKUP(B1341,ponderaciones!B$2:C$112,2,0)</f>
        <v>-0.5</v>
      </c>
      <c r="F1341" s="41">
        <f t="shared" si="20"/>
        <v>-0.5</v>
      </c>
    </row>
    <row r="1342" spans="1:7">
      <c r="A1342" s="40">
        <v>86</v>
      </c>
      <c r="B1342" s="40" t="s">
        <v>7</v>
      </c>
      <c r="C1342" s="40">
        <v>1</v>
      </c>
      <c r="D1342" s="41" t="s">
        <v>8</v>
      </c>
      <c r="E1342" s="41">
        <f>VLOOKUP(B1342,ponderaciones!B$2:C$112,2,0)</f>
        <v>10</v>
      </c>
      <c r="F1342" s="41">
        <f t="shared" si="20"/>
        <v>10</v>
      </c>
      <c r="G1342" s="38">
        <v>1</v>
      </c>
    </row>
    <row r="1343" spans="1:7">
      <c r="A1343" s="40">
        <v>86</v>
      </c>
      <c r="B1343" s="40" t="s">
        <v>9</v>
      </c>
      <c r="C1343" s="40">
        <v>1</v>
      </c>
      <c r="D1343" s="41" t="s">
        <v>417</v>
      </c>
      <c r="E1343" s="41">
        <f>VLOOKUP(B1343,ponderaciones!B$2:C$112,2,0)</f>
        <v>0</v>
      </c>
      <c r="F1343" s="41">
        <f t="shared" si="20"/>
        <v>0</v>
      </c>
    </row>
    <row r="1344" spans="1:7">
      <c r="A1344" s="40">
        <v>86</v>
      </c>
      <c r="B1344" s="40" t="s">
        <v>9</v>
      </c>
      <c r="C1344" s="40">
        <v>1</v>
      </c>
      <c r="D1344" s="41" t="s">
        <v>418</v>
      </c>
      <c r="E1344" s="41">
        <f>VLOOKUP(B1344,ponderaciones!B$2:C$112,2,0)</f>
        <v>0</v>
      </c>
      <c r="F1344" s="41">
        <f t="shared" si="20"/>
        <v>0</v>
      </c>
    </row>
    <row r="1345" spans="1:7">
      <c r="A1345" s="40">
        <v>86</v>
      </c>
      <c r="B1345" s="40" t="s">
        <v>15</v>
      </c>
      <c r="C1345" s="40">
        <v>0</v>
      </c>
      <c r="D1345" s="41" t="s">
        <v>288</v>
      </c>
      <c r="E1345" s="41">
        <f>VLOOKUP(B1345,ponderaciones!B$2:C$112,2,0)</f>
        <v>-0.5</v>
      </c>
      <c r="F1345" s="41">
        <f t="shared" si="20"/>
        <v>0</v>
      </c>
    </row>
    <row r="1346" spans="1:7">
      <c r="A1346" s="40">
        <v>86</v>
      </c>
      <c r="B1346" s="40" t="s">
        <v>17</v>
      </c>
      <c r="C1346" s="40">
        <v>1</v>
      </c>
      <c r="D1346" s="41" t="s">
        <v>402</v>
      </c>
      <c r="E1346" s="41">
        <f>VLOOKUP(B1346,ponderaciones!B$2:C$112,2,0)</f>
        <v>-0.5</v>
      </c>
      <c r="F1346" s="41">
        <f t="shared" ref="F1346:F1409" si="21">IF(C1346&lt;&gt;"*",E1346*C1346,0)</f>
        <v>-0.5</v>
      </c>
    </row>
    <row r="1347" spans="1:7">
      <c r="A1347" s="40">
        <v>86</v>
      </c>
      <c r="B1347" s="40" t="s">
        <v>17</v>
      </c>
      <c r="C1347" s="40">
        <v>1</v>
      </c>
      <c r="D1347" s="41" t="s">
        <v>419</v>
      </c>
      <c r="E1347" s="41">
        <f>VLOOKUP(B1347,ponderaciones!B$2:C$112,2,0)</f>
        <v>-0.5</v>
      </c>
      <c r="F1347" s="41">
        <f t="shared" si="21"/>
        <v>-0.5</v>
      </c>
    </row>
    <row r="1348" spans="1:7">
      <c r="A1348" s="40">
        <v>86</v>
      </c>
      <c r="B1348" s="40" t="s">
        <v>33</v>
      </c>
      <c r="C1348" s="40">
        <v>1</v>
      </c>
      <c r="D1348" s="41" t="s">
        <v>116</v>
      </c>
      <c r="E1348" s="41">
        <f>VLOOKUP(B1348,ponderaciones!B$2:C$112,2,0)</f>
        <v>-0.5</v>
      </c>
      <c r="F1348" s="41">
        <f t="shared" si="21"/>
        <v>-0.5</v>
      </c>
    </row>
    <row r="1349" spans="1:7">
      <c r="A1349" s="40">
        <v>86</v>
      </c>
      <c r="B1349" s="40" t="s">
        <v>33</v>
      </c>
      <c r="C1349" s="40">
        <v>0</v>
      </c>
      <c r="D1349" s="41" t="s">
        <v>169</v>
      </c>
      <c r="E1349" s="41">
        <f>VLOOKUP(B1349,ponderaciones!B$2:C$112,2,0)</f>
        <v>-0.5</v>
      </c>
      <c r="F1349" s="41">
        <f t="shared" si="21"/>
        <v>0</v>
      </c>
    </row>
    <row r="1350" spans="1:7">
      <c r="A1350" s="40">
        <v>86</v>
      </c>
      <c r="B1350" s="40" t="s">
        <v>35</v>
      </c>
      <c r="C1350" s="40">
        <v>1</v>
      </c>
      <c r="D1350" s="41" t="s">
        <v>73</v>
      </c>
      <c r="E1350" s="41">
        <f>VLOOKUP(B1350,ponderaciones!B$2:C$112,2,0)</f>
        <v>-0.5</v>
      </c>
      <c r="F1350" s="41">
        <f t="shared" si="21"/>
        <v>-0.5</v>
      </c>
    </row>
    <row r="1351" spans="1:7">
      <c r="A1351" s="40">
        <v>86</v>
      </c>
      <c r="B1351" s="40" t="s">
        <v>45</v>
      </c>
      <c r="C1351" s="40">
        <v>0.25</v>
      </c>
      <c r="D1351" s="41" t="s">
        <v>46</v>
      </c>
      <c r="E1351" s="41">
        <f>VLOOKUP(B1351,ponderaciones!B$2:C$112,2,0)</f>
        <v>-2</v>
      </c>
      <c r="F1351" s="41">
        <f t="shared" si="21"/>
        <v>-0.5</v>
      </c>
    </row>
    <row r="1352" spans="1:7">
      <c r="A1352" s="40">
        <v>86</v>
      </c>
      <c r="B1352" s="40" t="s">
        <v>420</v>
      </c>
      <c r="C1352" s="40">
        <v>0.1</v>
      </c>
      <c r="D1352" s="41" t="s">
        <v>421</v>
      </c>
      <c r="E1352" s="41">
        <f>VLOOKUP(B1352,ponderaciones!B$2:C$112,2,0)</f>
        <v>-20</v>
      </c>
      <c r="F1352" s="41">
        <f t="shared" si="21"/>
        <v>-2</v>
      </c>
    </row>
    <row r="1353" spans="1:7">
      <c r="A1353" s="40">
        <v>86</v>
      </c>
      <c r="B1353" s="40" t="s">
        <v>163</v>
      </c>
      <c r="C1353" s="40">
        <v>1</v>
      </c>
      <c r="D1353" s="41" t="s">
        <v>164</v>
      </c>
      <c r="E1353" s="41">
        <f>VLOOKUP(B1353,ponderaciones!B$2:C$112,2,0)</f>
        <v>-0.5</v>
      </c>
      <c r="F1353" s="41">
        <f t="shared" si="21"/>
        <v>-0.5</v>
      </c>
    </row>
    <row r="1354" spans="1:7">
      <c r="A1354" s="40">
        <v>87</v>
      </c>
      <c r="B1354" s="40" t="s">
        <v>7</v>
      </c>
      <c r="C1354" s="40">
        <v>1</v>
      </c>
      <c r="D1354" s="41" t="s">
        <v>8</v>
      </c>
      <c r="E1354" s="41">
        <f>VLOOKUP(B1354,ponderaciones!B$2:C$112,2,0)</f>
        <v>10</v>
      </c>
      <c r="F1354" s="41">
        <f t="shared" si="21"/>
        <v>10</v>
      </c>
      <c r="G1354" s="38">
        <v>1</v>
      </c>
    </row>
    <row r="1355" spans="1:7">
      <c r="A1355" s="40">
        <v>87</v>
      </c>
      <c r="B1355" s="40" t="s">
        <v>9</v>
      </c>
      <c r="C1355" s="40">
        <v>1</v>
      </c>
      <c r="D1355" s="41" t="s">
        <v>422</v>
      </c>
      <c r="E1355" s="41">
        <f>VLOOKUP(B1355,ponderaciones!B$2:C$112,2,0)</f>
        <v>0</v>
      </c>
      <c r="F1355" s="41">
        <f t="shared" si="21"/>
        <v>0</v>
      </c>
    </row>
    <row r="1356" spans="1:7">
      <c r="A1356" s="40">
        <v>87</v>
      </c>
      <c r="B1356" s="40" t="s">
        <v>9</v>
      </c>
      <c r="C1356" s="40">
        <v>1</v>
      </c>
      <c r="D1356" s="41" t="s">
        <v>423</v>
      </c>
      <c r="E1356" s="41">
        <f>VLOOKUP(B1356,ponderaciones!B$2:C$112,2,0)</f>
        <v>0</v>
      </c>
      <c r="F1356" s="41">
        <f t="shared" si="21"/>
        <v>0</v>
      </c>
    </row>
    <row r="1357" spans="1:7">
      <c r="A1357" s="40">
        <v>87</v>
      </c>
      <c r="B1357" s="40" t="s">
        <v>83</v>
      </c>
      <c r="C1357" s="40">
        <v>1</v>
      </c>
      <c r="D1357" s="41" t="s">
        <v>424</v>
      </c>
      <c r="E1357" s="41">
        <f>VLOOKUP(B1357,ponderaciones!B$2:C$112,2,0)</f>
        <v>0.75</v>
      </c>
      <c r="F1357" s="41">
        <f t="shared" si="21"/>
        <v>0.75</v>
      </c>
    </row>
    <row r="1358" spans="1:7">
      <c r="A1358" s="40">
        <v>87</v>
      </c>
      <c r="B1358" s="40" t="s">
        <v>83</v>
      </c>
      <c r="C1358" s="40">
        <v>1</v>
      </c>
      <c r="D1358" s="41" t="s">
        <v>266</v>
      </c>
      <c r="E1358" s="41">
        <f>VLOOKUP(B1358,ponderaciones!B$2:C$112,2,0)</f>
        <v>0.75</v>
      </c>
      <c r="F1358" s="41">
        <f t="shared" si="21"/>
        <v>0.75</v>
      </c>
    </row>
    <row r="1359" spans="1:7">
      <c r="A1359" s="40">
        <v>87</v>
      </c>
      <c r="B1359" s="40" t="s">
        <v>15</v>
      </c>
      <c r="C1359" s="40">
        <v>1</v>
      </c>
      <c r="D1359" s="41" t="s">
        <v>425</v>
      </c>
      <c r="E1359" s="41">
        <f>VLOOKUP(B1359,ponderaciones!B$2:C$112,2,0)</f>
        <v>-0.5</v>
      </c>
      <c r="F1359" s="41">
        <f t="shared" si="21"/>
        <v>-0.5</v>
      </c>
    </row>
    <row r="1360" spans="1:7">
      <c r="A1360" s="40">
        <v>87</v>
      </c>
      <c r="B1360" s="40" t="s">
        <v>65</v>
      </c>
      <c r="C1360" s="40">
        <v>1</v>
      </c>
      <c r="D1360" s="41" t="s">
        <v>66</v>
      </c>
      <c r="E1360" s="41">
        <f>VLOOKUP(B1360,ponderaciones!B$2:C$112,2,0)</f>
        <v>-0.5</v>
      </c>
      <c r="F1360" s="41">
        <f t="shared" si="21"/>
        <v>-0.5</v>
      </c>
    </row>
    <row r="1361" spans="1:6">
      <c r="A1361" s="40">
        <v>87</v>
      </c>
      <c r="B1361" s="40" t="s">
        <v>17</v>
      </c>
      <c r="C1361" s="40">
        <v>1</v>
      </c>
      <c r="D1361" s="41" t="s">
        <v>188</v>
      </c>
      <c r="E1361" s="41">
        <f>VLOOKUP(B1361,ponderaciones!B$2:C$112,2,0)</f>
        <v>-0.5</v>
      </c>
      <c r="F1361" s="41">
        <f t="shared" si="21"/>
        <v>-0.5</v>
      </c>
    </row>
    <row r="1362" spans="1:6">
      <c r="A1362" s="40">
        <v>87</v>
      </c>
      <c r="B1362" s="40" t="s">
        <v>123</v>
      </c>
      <c r="C1362" s="40">
        <v>0.5</v>
      </c>
      <c r="D1362" s="41" t="s">
        <v>426</v>
      </c>
      <c r="E1362" s="41">
        <f>VLOOKUP(B1362,ponderaciones!B$2:C$112,2,0)</f>
        <v>-2</v>
      </c>
      <c r="F1362" s="41">
        <f t="shared" si="21"/>
        <v>-1</v>
      </c>
    </row>
    <row r="1363" spans="1:6">
      <c r="A1363" s="40">
        <v>87</v>
      </c>
      <c r="B1363" s="40" t="s">
        <v>123</v>
      </c>
      <c r="C1363" s="40">
        <v>0.5</v>
      </c>
      <c r="D1363" s="41" t="s">
        <v>427</v>
      </c>
      <c r="E1363" s="41">
        <f>VLOOKUP(B1363,ponderaciones!B$2:C$112,2,0)</f>
        <v>-2</v>
      </c>
      <c r="F1363" s="41">
        <f t="shared" si="21"/>
        <v>-1</v>
      </c>
    </row>
    <row r="1364" spans="1:6">
      <c r="A1364" s="40">
        <v>87</v>
      </c>
      <c r="B1364" s="40" t="s">
        <v>24</v>
      </c>
      <c r="C1364" s="40">
        <v>0.5</v>
      </c>
      <c r="D1364" s="41" t="s">
        <v>25</v>
      </c>
      <c r="E1364" s="41">
        <f>VLOOKUP(B1364,ponderaciones!B$2:C$112,2,0)</f>
        <v>-1</v>
      </c>
      <c r="F1364" s="41">
        <f t="shared" si="21"/>
        <v>-0.5</v>
      </c>
    </row>
    <row r="1365" spans="1:6">
      <c r="A1365" s="40">
        <v>87</v>
      </c>
      <c r="B1365" s="40" t="s">
        <v>144</v>
      </c>
      <c r="C1365" s="40">
        <v>1</v>
      </c>
      <c r="D1365" s="41" t="s">
        <v>428</v>
      </c>
      <c r="E1365" s="41">
        <f>VLOOKUP(B1365,ponderaciones!B$2:C$112,2,0)</f>
        <v>-1</v>
      </c>
      <c r="F1365" s="41">
        <f t="shared" si="21"/>
        <v>-1</v>
      </c>
    </row>
    <row r="1366" spans="1:6">
      <c r="A1366" s="40">
        <v>87</v>
      </c>
      <c r="B1366" s="40" t="s">
        <v>26</v>
      </c>
      <c r="C1366" s="40">
        <v>1</v>
      </c>
      <c r="D1366" s="41" t="s">
        <v>27</v>
      </c>
      <c r="E1366" s="41">
        <f>VLOOKUP(B1366,ponderaciones!B$2:C$112,2,0)</f>
        <v>-1</v>
      </c>
      <c r="F1366" s="41">
        <f t="shared" si="21"/>
        <v>-1</v>
      </c>
    </row>
    <row r="1367" spans="1:6">
      <c r="A1367" s="40">
        <v>87</v>
      </c>
      <c r="B1367" s="40" t="s">
        <v>26</v>
      </c>
      <c r="C1367" s="40">
        <v>0</v>
      </c>
      <c r="D1367" s="41" t="s">
        <v>146</v>
      </c>
      <c r="E1367" s="41">
        <f>VLOOKUP(B1367,ponderaciones!B$2:C$112,2,0)</f>
        <v>-1</v>
      </c>
      <c r="F1367" s="41">
        <f t="shared" si="21"/>
        <v>0</v>
      </c>
    </row>
    <row r="1368" spans="1:6">
      <c r="A1368" s="40">
        <v>87</v>
      </c>
      <c r="B1368" s="40" t="s">
        <v>26</v>
      </c>
      <c r="C1368" s="40">
        <v>0</v>
      </c>
      <c r="D1368" s="41" t="s">
        <v>29</v>
      </c>
      <c r="E1368" s="41">
        <f>VLOOKUP(B1368,ponderaciones!B$2:C$112,2,0)</f>
        <v>-1</v>
      </c>
      <c r="F1368" s="41">
        <f t="shared" si="21"/>
        <v>0</v>
      </c>
    </row>
    <row r="1369" spans="1:6">
      <c r="A1369" s="40">
        <v>87</v>
      </c>
      <c r="B1369" s="40" t="s">
        <v>26</v>
      </c>
      <c r="C1369" s="40">
        <v>0</v>
      </c>
      <c r="D1369" s="41" t="s">
        <v>30</v>
      </c>
      <c r="E1369" s="41">
        <f>VLOOKUP(B1369,ponderaciones!B$2:C$112,2,0)</f>
        <v>-1</v>
      </c>
      <c r="F1369" s="41">
        <f t="shared" si="21"/>
        <v>0</v>
      </c>
    </row>
    <row r="1370" spans="1:6">
      <c r="A1370" s="40">
        <v>87</v>
      </c>
      <c r="B1370" s="40" t="s">
        <v>33</v>
      </c>
      <c r="C1370" s="40">
        <v>1</v>
      </c>
      <c r="D1370" s="41" t="s">
        <v>333</v>
      </c>
      <c r="E1370" s="41">
        <f>VLOOKUP(B1370,ponderaciones!B$2:C$112,2,0)</f>
        <v>-0.5</v>
      </c>
      <c r="F1370" s="41">
        <f t="shared" si="21"/>
        <v>-0.5</v>
      </c>
    </row>
    <row r="1371" spans="1:6">
      <c r="A1371" s="40">
        <v>87</v>
      </c>
      <c r="B1371" s="40" t="s">
        <v>35</v>
      </c>
      <c r="C1371" s="40">
        <v>1</v>
      </c>
      <c r="D1371" s="41" t="s">
        <v>182</v>
      </c>
      <c r="E1371" s="41">
        <f>VLOOKUP(B1371,ponderaciones!B$2:C$112,2,0)</f>
        <v>-0.5</v>
      </c>
      <c r="F1371" s="41">
        <f t="shared" si="21"/>
        <v>-0.5</v>
      </c>
    </row>
    <row r="1372" spans="1:6">
      <c r="A1372" s="40">
        <v>87</v>
      </c>
      <c r="B1372" s="40" t="s">
        <v>35</v>
      </c>
      <c r="C1372" s="40">
        <v>0</v>
      </c>
      <c r="D1372" s="41" t="s">
        <v>73</v>
      </c>
      <c r="E1372" s="41">
        <f>VLOOKUP(B1372,ponderaciones!B$2:C$112,2,0)</f>
        <v>-0.5</v>
      </c>
      <c r="F1372" s="41">
        <f t="shared" si="21"/>
        <v>0</v>
      </c>
    </row>
    <row r="1373" spans="1:6">
      <c r="A1373" s="40">
        <v>87</v>
      </c>
      <c r="B1373" s="40" t="s">
        <v>55</v>
      </c>
      <c r="C1373" s="40">
        <v>1</v>
      </c>
      <c r="D1373" s="41" t="s">
        <v>399</v>
      </c>
      <c r="E1373" s="41">
        <f>VLOOKUP(B1373,ponderaciones!B$2:C$112,2,0)</f>
        <v>-0.5</v>
      </c>
      <c r="F1373" s="41">
        <f t="shared" si="21"/>
        <v>-0.5</v>
      </c>
    </row>
    <row r="1374" spans="1:6">
      <c r="A1374" s="40">
        <v>87</v>
      </c>
      <c r="B1374" s="40" t="s">
        <v>55</v>
      </c>
      <c r="C1374" s="40">
        <v>0</v>
      </c>
      <c r="D1374" s="41" t="s">
        <v>400</v>
      </c>
      <c r="E1374" s="41">
        <f>VLOOKUP(B1374,ponderaciones!B$2:C$112,2,0)</f>
        <v>-0.5</v>
      </c>
      <c r="F1374" s="41">
        <f t="shared" si="21"/>
        <v>0</v>
      </c>
    </row>
    <row r="1375" spans="1:6">
      <c r="A1375" s="40">
        <v>87</v>
      </c>
      <c r="B1375" s="40" t="s">
        <v>40</v>
      </c>
      <c r="C1375" s="40">
        <v>1</v>
      </c>
      <c r="D1375" s="41" t="s">
        <v>336</v>
      </c>
      <c r="E1375" s="41">
        <f>VLOOKUP(B1375,ponderaciones!B$2:C$112,2,0)</f>
        <v>-1</v>
      </c>
      <c r="F1375" s="41">
        <f t="shared" si="21"/>
        <v>-1</v>
      </c>
    </row>
    <row r="1376" spans="1:6">
      <c r="A1376" s="40">
        <v>87</v>
      </c>
      <c r="B1376" s="40" t="s">
        <v>40</v>
      </c>
      <c r="C1376" s="40">
        <v>0</v>
      </c>
      <c r="D1376" s="41" t="s">
        <v>42</v>
      </c>
      <c r="E1376" s="41">
        <f>VLOOKUP(B1376,ponderaciones!B$2:C$112,2,0)</f>
        <v>-1</v>
      </c>
      <c r="F1376" s="41">
        <f t="shared" si="21"/>
        <v>0</v>
      </c>
    </row>
    <row r="1377" spans="1:7">
      <c r="A1377" s="40">
        <v>87</v>
      </c>
      <c r="B1377" s="40" t="s">
        <v>45</v>
      </c>
      <c r="C1377" s="40">
        <v>0.25</v>
      </c>
      <c r="D1377" s="41" t="s">
        <v>46</v>
      </c>
      <c r="E1377" s="41">
        <f>VLOOKUP(B1377,ponderaciones!B$2:C$112,2,0)</f>
        <v>-2</v>
      </c>
      <c r="F1377" s="41">
        <f t="shared" si="21"/>
        <v>-0.5</v>
      </c>
    </row>
    <row r="1378" spans="1:7">
      <c r="A1378" s="40">
        <v>87</v>
      </c>
      <c r="B1378" s="40" t="s">
        <v>429</v>
      </c>
      <c r="C1378" s="40">
        <v>0.5</v>
      </c>
      <c r="D1378" s="41" t="s">
        <v>430</v>
      </c>
      <c r="E1378" s="41">
        <f>VLOOKUP(B1378,ponderaciones!B$2:C$112,2,0)</f>
        <v>-2</v>
      </c>
      <c r="F1378" s="41">
        <f t="shared" si="21"/>
        <v>-1</v>
      </c>
    </row>
    <row r="1379" spans="1:7">
      <c r="A1379" s="40">
        <v>87</v>
      </c>
      <c r="B1379" s="40" t="s">
        <v>50</v>
      </c>
      <c r="C1379" s="40">
        <v>0.1</v>
      </c>
      <c r="D1379" s="41" t="s">
        <v>431</v>
      </c>
      <c r="E1379" s="41">
        <f>VLOOKUP(B1379,ponderaciones!B$2:C$112,2,0)</f>
        <v>-20</v>
      </c>
      <c r="F1379" s="41">
        <f t="shared" si="21"/>
        <v>-2</v>
      </c>
    </row>
    <row r="1380" spans="1:7">
      <c r="A1380" s="40">
        <v>88</v>
      </c>
      <c r="B1380" s="40" t="s">
        <v>7</v>
      </c>
      <c r="C1380" s="40">
        <v>1</v>
      </c>
      <c r="D1380" s="41" t="s">
        <v>8</v>
      </c>
      <c r="E1380" s="41">
        <f>VLOOKUP(B1380,ponderaciones!B$2:C$112,2,0)</f>
        <v>10</v>
      </c>
      <c r="F1380" s="41">
        <f t="shared" si="21"/>
        <v>10</v>
      </c>
      <c r="G1380" s="38">
        <v>1</v>
      </c>
    </row>
    <row r="1381" spans="1:7">
      <c r="A1381" s="40">
        <v>88</v>
      </c>
      <c r="B1381" s="40" t="s">
        <v>9</v>
      </c>
      <c r="C1381" s="40">
        <v>1</v>
      </c>
      <c r="D1381" s="41" t="s">
        <v>10</v>
      </c>
      <c r="E1381" s="41">
        <f>VLOOKUP(B1381,ponderaciones!B$2:C$112,2,0)</f>
        <v>0</v>
      </c>
      <c r="F1381" s="41">
        <f t="shared" si="21"/>
        <v>0</v>
      </c>
    </row>
    <row r="1382" spans="1:7">
      <c r="A1382" s="40">
        <v>88</v>
      </c>
      <c r="B1382" s="40" t="s">
        <v>9</v>
      </c>
      <c r="C1382" s="40">
        <v>1</v>
      </c>
      <c r="D1382" s="41" t="s">
        <v>432</v>
      </c>
      <c r="E1382" s="41">
        <f>VLOOKUP(B1382,ponderaciones!B$2:C$112,2,0)</f>
        <v>0</v>
      </c>
      <c r="F1382" s="41">
        <f t="shared" si="21"/>
        <v>0</v>
      </c>
    </row>
    <row r="1383" spans="1:7">
      <c r="A1383" s="40">
        <v>88</v>
      </c>
      <c r="B1383" s="40" t="s">
        <v>9</v>
      </c>
      <c r="C1383" s="40">
        <v>1</v>
      </c>
      <c r="D1383" s="41" t="s">
        <v>433</v>
      </c>
      <c r="E1383" s="41">
        <f>VLOOKUP(B1383,ponderaciones!B$2:C$112,2,0)</f>
        <v>0</v>
      </c>
      <c r="F1383" s="41">
        <f t="shared" si="21"/>
        <v>0</v>
      </c>
    </row>
    <row r="1384" spans="1:7">
      <c r="A1384" s="40">
        <v>88</v>
      </c>
      <c r="B1384" s="40" t="s">
        <v>15</v>
      </c>
      <c r="C1384" s="40">
        <v>0</v>
      </c>
      <c r="D1384" s="41" t="s">
        <v>434</v>
      </c>
      <c r="E1384" s="41">
        <f>VLOOKUP(B1384,ponderaciones!B$2:C$112,2,0)</f>
        <v>-0.5</v>
      </c>
      <c r="F1384" s="41">
        <f t="shared" si="21"/>
        <v>0</v>
      </c>
    </row>
    <row r="1385" spans="1:7">
      <c r="A1385" s="40">
        <v>88</v>
      </c>
      <c r="B1385" s="40" t="s">
        <v>65</v>
      </c>
      <c r="C1385" s="40">
        <v>1</v>
      </c>
      <c r="D1385" s="41" t="s">
        <v>66</v>
      </c>
      <c r="E1385" s="41">
        <f>VLOOKUP(B1385,ponderaciones!B$2:C$112,2,0)</f>
        <v>-0.5</v>
      </c>
      <c r="F1385" s="41">
        <f t="shared" si="21"/>
        <v>-0.5</v>
      </c>
    </row>
    <row r="1386" spans="1:7">
      <c r="A1386" s="40">
        <v>88</v>
      </c>
      <c r="B1386" s="40" t="s">
        <v>24</v>
      </c>
      <c r="C1386" s="40">
        <v>0.5</v>
      </c>
      <c r="D1386" s="41" t="s">
        <v>25</v>
      </c>
      <c r="E1386" s="41">
        <f>VLOOKUP(B1386,ponderaciones!B$2:C$112,2,0)</f>
        <v>-1</v>
      </c>
      <c r="F1386" s="41">
        <f t="shared" si="21"/>
        <v>-0.5</v>
      </c>
    </row>
    <row r="1387" spans="1:7">
      <c r="A1387" s="40">
        <v>88</v>
      </c>
      <c r="B1387" s="40" t="s">
        <v>26</v>
      </c>
      <c r="C1387" s="40">
        <v>1</v>
      </c>
      <c r="D1387" s="41" t="s">
        <v>27</v>
      </c>
      <c r="E1387" s="41">
        <f>VLOOKUP(B1387,ponderaciones!B$2:C$112,2,0)</f>
        <v>-1</v>
      </c>
      <c r="F1387" s="41">
        <f t="shared" si="21"/>
        <v>-1</v>
      </c>
    </row>
    <row r="1388" spans="1:7">
      <c r="A1388" s="40">
        <v>88</v>
      </c>
      <c r="B1388" s="40" t="s">
        <v>26</v>
      </c>
      <c r="C1388" s="40">
        <v>0</v>
      </c>
      <c r="D1388" s="41" t="s">
        <v>146</v>
      </c>
      <c r="E1388" s="41">
        <f>VLOOKUP(B1388,ponderaciones!B$2:C$112,2,0)</f>
        <v>-1</v>
      </c>
      <c r="F1388" s="41">
        <f t="shared" si="21"/>
        <v>0</v>
      </c>
    </row>
    <row r="1389" spans="1:7">
      <c r="A1389" s="40">
        <v>88</v>
      </c>
      <c r="B1389" s="40" t="s">
        <v>26</v>
      </c>
      <c r="C1389" s="40">
        <v>0</v>
      </c>
      <c r="D1389" s="41" t="s">
        <v>28</v>
      </c>
      <c r="E1389" s="41">
        <f>VLOOKUP(B1389,ponderaciones!B$2:C$112,2,0)</f>
        <v>-1</v>
      </c>
      <c r="F1389" s="41">
        <f t="shared" si="21"/>
        <v>0</v>
      </c>
    </row>
    <row r="1390" spans="1:7">
      <c r="A1390" s="40">
        <v>88</v>
      </c>
      <c r="B1390" s="40" t="s">
        <v>26</v>
      </c>
      <c r="C1390" s="40">
        <v>0</v>
      </c>
      <c r="D1390" s="41" t="s">
        <v>29</v>
      </c>
      <c r="E1390" s="41">
        <f>VLOOKUP(B1390,ponderaciones!B$2:C$112,2,0)</f>
        <v>-1</v>
      </c>
      <c r="F1390" s="41">
        <f t="shared" si="21"/>
        <v>0</v>
      </c>
    </row>
    <row r="1391" spans="1:7">
      <c r="A1391" s="40">
        <v>88</v>
      </c>
      <c r="B1391" s="40" t="s">
        <v>26</v>
      </c>
      <c r="C1391" s="40">
        <v>0</v>
      </c>
      <c r="D1391" s="41" t="s">
        <v>30</v>
      </c>
      <c r="E1391" s="41">
        <f>VLOOKUP(B1391,ponderaciones!B$2:C$112,2,0)</f>
        <v>-1</v>
      </c>
      <c r="F1391" s="41">
        <f t="shared" si="21"/>
        <v>0</v>
      </c>
    </row>
    <row r="1392" spans="1:7">
      <c r="A1392" s="40">
        <v>88</v>
      </c>
      <c r="B1392" s="40" t="s">
        <v>35</v>
      </c>
      <c r="C1392" s="40">
        <v>1</v>
      </c>
      <c r="D1392" s="41" t="s">
        <v>73</v>
      </c>
      <c r="E1392" s="41">
        <f>VLOOKUP(B1392,ponderaciones!B$2:C$112,2,0)</f>
        <v>-0.5</v>
      </c>
      <c r="F1392" s="41">
        <f t="shared" si="21"/>
        <v>-0.5</v>
      </c>
    </row>
    <row r="1393" spans="1:7">
      <c r="A1393" s="40">
        <v>88</v>
      </c>
      <c r="B1393" s="40" t="s">
        <v>38</v>
      </c>
      <c r="C1393" s="40">
        <v>1</v>
      </c>
      <c r="D1393" s="41" t="s">
        <v>39</v>
      </c>
      <c r="E1393" s="41">
        <f>VLOOKUP(B1393,ponderaciones!B$2:C$112,2,0)</f>
        <v>-0.5</v>
      </c>
      <c r="F1393" s="41">
        <f t="shared" si="21"/>
        <v>-0.5</v>
      </c>
    </row>
    <row r="1394" spans="1:7">
      <c r="A1394" s="40">
        <v>88</v>
      </c>
      <c r="B1394" s="40" t="s">
        <v>55</v>
      </c>
      <c r="C1394" s="40">
        <v>1</v>
      </c>
      <c r="D1394" s="41" t="s">
        <v>399</v>
      </c>
      <c r="E1394" s="41">
        <f>VLOOKUP(B1394,ponderaciones!B$2:C$112,2,0)</f>
        <v>-0.5</v>
      </c>
      <c r="F1394" s="41">
        <f t="shared" si="21"/>
        <v>-0.5</v>
      </c>
    </row>
    <row r="1395" spans="1:7">
      <c r="A1395" s="40">
        <v>88</v>
      </c>
      <c r="B1395" s="40" t="s">
        <v>55</v>
      </c>
      <c r="C1395" s="40">
        <v>0</v>
      </c>
      <c r="D1395" s="41" t="s">
        <v>222</v>
      </c>
      <c r="E1395" s="41">
        <f>VLOOKUP(B1395,ponderaciones!B$2:C$112,2,0)</f>
        <v>-0.5</v>
      </c>
      <c r="F1395" s="41">
        <f t="shared" si="21"/>
        <v>0</v>
      </c>
    </row>
    <row r="1396" spans="1:7">
      <c r="A1396" s="40">
        <v>88</v>
      </c>
      <c r="B1396" s="40" t="s">
        <v>40</v>
      </c>
      <c r="C1396" s="40">
        <v>1</v>
      </c>
      <c r="D1396" s="41" t="s">
        <v>170</v>
      </c>
      <c r="E1396" s="41">
        <f>VLOOKUP(B1396,ponderaciones!B$2:C$112,2,0)</f>
        <v>-1</v>
      </c>
      <c r="F1396" s="41">
        <f t="shared" si="21"/>
        <v>-1</v>
      </c>
    </row>
    <row r="1397" spans="1:7">
      <c r="A1397" s="40">
        <v>88</v>
      </c>
      <c r="B1397" s="40" t="s">
        <v>45</v>
      </c>
      <c r="C1397" s="40">
        <v>0.25</v>
      </c>
      <c r="D1397" s="41" t="s">
        <v>46</v>
      </c>
      <c r="E1397" s="41">
        <f>VLOOKUP(B1397,ponderaciones!B$2:C$112,2,0)</f>
        <v>-2</v>
      </c>
      <c r="F1397" s="41">
        <f t="shared" si="21"/>
        <v>-0.5</v>
      </c>
    </row>
    <row r="1398" spans="1:7">
      <c r="A1398" s="40">
        <v>88</v>
      </c>
      <c r="B1398" s="40" t="s">
        <v>48</v>
      </c>
      <c r="C1398" s="40">
        <v>0.5</v>
      </c>
      <c r="D1398" s="50" t="s">
        <v>49</v>
      </c>
      <c r="E1398" s="41">
        <f>VLOOKUP(B1398,ponderaciones!B$2:C$112,2,0)</f>
        <v>-1</v>
      </c>
      <c r="F1398" s="41">
        <f t="shared" si="21"/>
        <v>-0.5</v>
      </c>
    </row>
    <row r="1399" spans="1:7">
      <c r="A1399" s="40">
        <v>88</v>
      </c>
      <c r="B1399" s="40" t="s">
        <v>163</v>
      </c>
      <c r="C1399" s="40">
        <v>1</v>
      </c>
      <c r="D1399" s="41" t="s">
        <v>164</v>
      </c>
      <c r="E1399" s="41">
        <f>VLOOKUP(B1399,ponderaciones!B$2:C$112,2,0)</f>
        <v>-0.5</v>
      </c>
      <c r="F1399" s="41">
        <f t="shared" si="21"/>
        <v>-0.5</v>
      </c>
    </row>
    <row r="1400" spans="1:7">
      <c r="A1400" s="40">
        <v>89</v>
      </c>
      <c r="B1400" s="40" t="s">
        <v>7</v>
      </c>
      <c r="C1400" s="40">
        <v>1</v>
      </c>
      <c r="D1400" s="41" t="s">
        <v>8</v>
      </c>
      <c r="E1400" s="41">
        <f>VLOOKUP(B1400,ponderaciones!B$2:C$112,2,0)</f>
        <v>10</v>
      </c>
      <c r="F1400" s="41">
        <f t="shared" si="21"/>
        <v>10</v>
      </c>
      <c r="G1400" s="38">
        <v>1</v>
      </c>
    </row>
    <row r="1401" spans="1:7">
      <c r="A1401" s="40">
        <v>89</v>
      </c>
      <c r="B1401" s="40" t="s">
        <v>104</v>
      </c>
      <c r="C1401" s="40">
        <v>1</v>
      </c>
      <c r="D1401" s="41" t="s">
        <v>105</v>
      </c>
      <c r="E1401" s="41">
        <f>VLOOKUP(B1401,ponderaciones!B$2:C$112,2,0)</f>
        <v>1</v>
      </c>
      <c r="F1401" s="41">
        <f t="shared" si="21"/>
        <v>1</v>
      </c>
    </row>
    <row r="1402" spans="1:7">
      <c r="A1402" s="40">
        <v>89</v>
      </c>
      <c r="B1402" s="40" t="s">
        <v>104</v>
      </c>
      <c r="C1402" s="40">
        <v>1</v>
      </c>
      <c r="D1402" s="41" t="s">
        <v>204</v>
      </c>
      <c r="E1402" s="41">
        <f>VLOOKUP(B1402,ponderaciones!B$2:C$112,2,0)</f>
        <v>1</v>
      </c>
      <c r="F1402" s="41">
        <f t="shared" si="21"/>
        <v>1</v>
      </c>
    </row>
    <row r="1403" spans="1:7">
      <c r="A1403" s="40">
        <v>89</v>
      </c>
      <c r="B1403" s="40" t="s">
        <v>65</v>
      </c>
      <c r="C1403" s="40">
        <v>1</v>
      </c>
      <c r="D1403" s="41" t="s">
        <v>66</v>
      </c>
      <c r="E1403" s="41">
        <f>VLOOKUP(B1403,ponderaciones!B$2:C$112,2,0)</f>
        <v>-0.5</v>
      </c>
      <c r="F1403" s="41">
        <f t="shared" si="21"/>
        <v>-0.5</v>
      </c>
    </row>
    <row r="1404" spans="1:7">
      <c r="A1404" s="40">
        <v>89</v>
      </c>
      <c r="B1404" s="40" t="s">
        <v>24</v>
      </c>
      <c r="C1404" s="40">
        <v>0.5</v>
      </c>
      <c r="D1404" s="41" t="s">
        <v>25</v>
      </c>
      <c r="E1404" s="41">
        <f>VLOOKUP(B1404,ponderaciones!B$2:C$112,2,0)</f>
        <v>-1</v>
      </c>
      <c r="F1404" s="41">
        <f t="shared" si="21"/>
        <v>-0.5</v>
      </c>
    </row>
    <row r="1405" spans="1:7">
      <c r="A1405" s="40">
        <v>89</v>
      </c>
      <c r="B1405" s="40" t="s">
        <v>26</v>
      </c>
      <c r="C1405" s="40">
        <v>0.5</v>
      </c>
      <c r="D1405" s="41" t="s">
        <v>146</v>
      </c>
      <c r="E1405" s="41">
        <f>VLOOKUP(B1405,ponderaciones!B$2:C$112,2,0)</f>
        <v>-1</v>
      </c>
      <c r="F1405" s="41">
        <f t="shared" si="21"/>
        <v>-0.5</v>
      </c>
    </row>
    <row r="1406" spans="1:7">
      <c r="A1406" s="40">
        <v>89</v>
      </c>
      <c r="B1406" s="40" t="s">
        <v>31</v>
      </c>
      <c r="C1406" s="40">
        <v>1</v>
      </c>
      <c r="D1406" s="41" t="s">
        <v>178</v>
      </c>
      <c r="E1406" s="41">
        <f>VLOOKUP(B1406,ponderaciones!B$2:C$112,2,0)</f>
        <v>-0.5</v>
      </c>
      <c r="F1406" s="41">
        <f t="shared" si="21"/>
        <v>-0.5</v>
      </c>
    </row>
    <row r="1407" spans="1:7">
      <c r="A1407" s="40">
        <v>89</v>
      </c>
      <c r="B1407" s="40" t="s">
        <v>35</v>
      </c>
      <c r="C1407" s="40">
        <v>1</v>
      </c>
      <c r="D1407" s="41" t="s">
        <v>73</v>
      </c>
      <c r="E1407" s="41">
        <f>VLOOKUP(B1407,ponderaciones!B$2:C$112,2,0)</f>
        <v>-0.5</v>
      </c>
      <c r="F1407" s="41">
        <f t="shared" si="21"/>
        <v>-0.5</v>
      </c>
    </row>
    <row r="1408" spans="1:7">
      <c r="A1408" s="40">
        <v>89</v>
      </c>
      <c r="B1408" s="40" t="s">
        <v>45</v>
      </c>
      <c r="C1408" s="40">
        <v>0.25</v>
      </c>
      <c r="D1408" s="41" t="s">
        <v>46</v>
      </c>
      <c r="E1408" s="41">
        <f>VLOOKUP(B1408,ponderaciones!B$2:C$112,2,0)</f>
        <v>-2</v>
      </c>
      <c r="F1408" s="41">
        <f t="shared" si="21"/>
        <v>-0.5</v>
      </c>
    </row>
    <row r="1409" spans="1:7">
      <c r="A1409" s="40">
        <v>89</v>
      </c>
      <c r="B1409" s="40" t="s">
        <v>50</v>
      </c>
      <c r="C1409" s="40">
        <v>1</v>
      </c>
      <c r="D1409" s="41" t="s">
        <v>12</v>
      </c>
      <c r="E1409" s="41">
        <f>VLOOKUP(B1409,ponderaciones!B$2:C$112,2,0)</f>
        <v>-20</v>
      </c>
      <c r="F1409" s="41">
        <f t="shared" si="21"/>
        <v>-20</v>
      </c>
    </row>
    <row r="1410" spans="1:7">
      <c r="A1410" s="40">
        <v>89</v>
      </c>
      <c r="B1410" s="40" t="s">
        <v>420</v>
      </c>
      <c r="C1410" s="40">
        <v>0.1</v>
      </c>
      <c r="D1410" s="41" t="s">
        <v>421</v>
      </c>
      <c r="E1410" s="41">
        <f>VLOOKUP(B1410,ponderaciones!B$2:C$112,2,0)</f>
        <v>-20</v>
      </c>
      <c r="F1410" s="41">
        <f t="shared" ref="F1410:F1473" si="22">IF(C1410&lt;&gt;"*",E1410*C1410,0)</f>
        <v>-2</v>
      </c>
    </row>
    <row r="1411" spans="1:7">
      <c r="A1411" s="40">
        <v>90</v>
      </c>
      <c r="B1411" s="40" t="s">
        <v>7</v>
      </c>
      <c r="C1411" s="40">
        <v>1</v>
      </c>
      <c r="D1411" s="41" t="s">
        <v>8</v>
      </c>
      <c r="E1411" s="41">
        <f>VLOOKUP(B1411,ponderaciones!B$2:C$112,2,0)</f>
        <v>10</v>
      </c>
      <c r="F1411" s="41">
        <f t="shared" si="22"/>
        <v>10</v>
      </c>
      <c r="G1411" s="38">
        <v>1</v>
      </c>
    </row>
    <row r="1412" spans="1:7">
      <c r="A1412" s="40">
        <v>90</v>
      </c>
      <c r="B1412" s="40" t="s">
        <v>9</v>
      </c>
      <c r="C1412" s="40">
        <v>1</v>
      </c>
      <c r="D1412" s="41" t="s">
        <v>218</v>
      </c>
      <c r="E1412" s="41">
        <f>VLOOKUP(B1412,ponderaciones!B$2:C$112,2,0)</f>
        <v>0</v>
      </c>
      <c r="F1412" s="41">
        <f t="shared" si="22"/>
        <v>0</v>
      </c>
    </row>
    <row r="1413" spans="1:7">
      <c r="A1413" s="40">
        <v>90</v>
      </c>
      <c r="B1413" s="40" t="s">
        <v>9</v>
      </c>
      <c r="C1413" s="40">
        <v>1</v>
      </c>
      <c r="D1413" s="41" t="s">
        <v>435</v>
      </c>
      <c r="E1413" s="41">
        <f>VLOOKUP(B1413,ponderaciones!B$2:C$112,2,0)</f>
        <v>0</v>
      </c>
      <c r="F1413" s="41">
        <f t="shared" si="22"/>
        <v>0</v>
      </c>
    </row>
    <row r="1414" spans="1:7">
      <c r="A1414" s="40">
        <v>90</v>
      </c>
      <c r="B1414" s="40" t="s">
        <v>15</v>
      </c>
      <c r="C1414" s="40">
        <v>0</v>
      </c>
      <c r="D1414" s="41" t="s">
        <v>86</v>
      </c>
      <c r="E1414" s="41">
        <f>VLOOKUP(B1414,ponderaciones!B$2:C$112,2,0)</f>
        <v>-0.5</v>
      </c>
      <c r="F1414" s="41">
        <f t="shared" si="22"/>
        <v>0</v>
      </c>
    </row>
    <row r="1415" spans="1:7">
      <c r="A1415" s="40">
        <v>90</v>
      </c>
      <c r="B1415" s="40" t="s">
        <v>24</v>
      </c>
      <c r="C1415" s="40">
        <v>0.5</v>
      </c>
      <c r="D1415" s="41" t="s">
        <v>25</v>
      </c>
      <c r="E1415" s="41">
        <f>VLOOKUP(B1415,ponderaciones!B$2:C$112,2,0)</f>
        <v>-1</v>
      </c>
      <c r="F1415" s="41">
        <f t="shared" si="22"/>
        <v>-0.5</v>
      </c>
    </row>
    <row r="1416" spans="1:7">
      <c r="A1416" s="40">
        <v>90</v>
      </c>
      <c r="B1416" s="40" t="s">
        <v>26</v>
      </c>
      <c r="C1416" s="40">
        <v>1</v>
      </c>
      <c r="D1416" s="41" t="s">
        <v>27</v>
      </c>
      <c r="E1416" s="41">
        <f>VLOOKUP(B1416,ponderaciones!B$2:C$112,2,0)</f>
        <v>-1</v>
      </c>
      <c r="F1416" s="41">
        <f t="shared" si="22"/>
        <v>-1</v>
      </c>
    </row>
    <row r="1417" spans="1:7">
      <c r="A1417" s="40">
        <v>90</v>
      </c>
      <c r="B1417" s="40" t="s">
        <v>26</v>
      </c>
      <c r="C1417" s="40">
        <v>0</v>
      </c>
      <c r="D1417" s="41" t="s">
        <v>146</v>
      </c>
      <c r="E1417" s="41">
        <f>VLOOKUP(B1417,ponderaciones!B$2:C$112,2,0)</f>
        <v>-1</v>
      </c>
      <c r="F1417" s="41">
        <f t="shared" si="22"/>
        <v>0</v>
      </c>
    </row>
    <row r="1418" spans="1:7">
      <c r="A1418" s="40">
        <v>90</v>
      </c>
      <c r="B1418" s="40" t="s">
        <v>26</v>
      </c>
      <c r="C1418" s="40">
        <v>0</v>
      </c>
      <c r="D1418" s="41" t="s">
        <v>28</v>
      </c>
      <c r="E1418" s="41">
        <f>VLOOKUP(B1418,ponderaciones!B$2:C$112,2,0)</f>
        <v>-1</v>
      </c>
      <c r="F1418" s="41">
        <f t="shared" si="22"/>
        <v>0</v>
      </c>
    </row>
    <row r="1419" spans="1:7">
      <c r="A1419" s="40">
        <v>90</v>
      </c>
      <c r="B1419" s="40" t="s">
        <v>26</v>
      </c>
      <c r="C1419" s="40">
        <v>0</v>
      </c>
      <c r="D1419" s="41" t="s">
        <v>30</v>
      </c>
      <c r="E1419" s="41">
        <f>VLOOKUP(B1419,ponderaciones!B$2:C$112,2,0)</f>
        <v>-1</v>
      </c>
      <c r="F1419" s="41">
        <f t="shared" si="22"/>
        <v>0</v>
      </c>
    </row>
    <row r="1420" spans="1:7">
      <c r="A1420" s="40">
        <v>90</v>
      </c>
      <c r="B1420" s="40" t="s">
        <v>33</v>
      </c>
      <c r="C1420" s="40">
        <v>1</v>
      </c>
      <c r="D1420" s="41" t="s">
        <v>116</v>
      </c>
      <c r="E1420" s="41">
        <f>VLOOKUP(B1420,ponderaciones!B$2:C$112,2,0)</f>
        <v>-0.5</v>
      </c>
      <c r="F1420" s="41">
        <f t="shared" si="22"/>
        <v>-0.5</v>
      </c>
    </row>
    <row r="1421" spans="1:7">
      <c r="A1421" s="40">
        <v>90</v>
      </c>
      <c r="B1421" s="40" t="s">
        <v>33</v>
      </c>
      <c r="C1421" s="40">
        <v>0</v>
      </c>
      <c r="D1421" s="41" t="s">
        <v>169</v>
      </c>
      <c r="E1421" s="41">
        <f>VLOOKUP(B1421,ponderaciones!B$2:C$112,2,0)</f>
        <v>-0.5</v>
      </c>
      <c r="F1421" s="41">
        <f t="shared" si="22"/>
        <v>0</v>
      </c>
    </row>
    <row r="1422" spans="1:7">
      <c r="A1422" s="40">
        <v>90</v>
      </c>
      <c r="B1422" s="40" t="s">
        <v>35</v>
      </c>
      <c r="C1422" s="40">
        <v>1</v>
      </c>
      <c r="D1422" s="41" t="s">
        <v>73</v>
      </c>
      <c r="E1422" s="41">
        <f>VLOOKUP(B1422,ponderaciones!B$2:C$112,2,0)</f>
        <v>-0.5</v>
      </c>
      <c r="F1422" s="41">
        <f t="shared" si="22"/>
        <v>-0.5</v>
      </c>
    </row>
    <row r="1423" spans="1:7">
      <c r="A1423" s="40">
        <v>90</v>
      </c>
      <c r="B1423" s="40" t="s">
        <v>40</v>
      </c>
      <c r="C1423" s="40">
        <v>1</v>
      </c>
      <c r="D1423" s="41" t="s">
        <v>170</v>
      </c>
      <c r="E1423" s="41">
        <f>VLOOKUP(B1423,ponderaciones!B$2:C$112,2,0)</f>
        <v>-1</v>
      </c>
      <c r="F1423" s="41">
        <f t="shared" si="22"/>
        <v>-1</v>
      </c>
    </row>
    <row r="1424" spans="1:7">
      <c r="A1424" s="40">
        <v>90</v>
      </c>
      <c r="B1424" s="40" t="s">
        <v>48</v>
      </c>
      <c r="C1424" s="40">
        <v>0.5</v>
      </c>
      <c r="D1424" s="50" t="s">
        <v>49</v>
      </c>
      <c r="E1424" s="41">
        <f>VLOOKUP(B1424,ponderaciones!B$2:C$112,2,0)</f>
        <v>-1</v>
      </c>
      <c r="F1424" s="41">
        <f t="shared" si="22"/>
        <v>-0.5</v>
      </c>
    </row>
    <row r="1425" spans="1:7">
      <c r="A1425" s="40">
        <v>90</v>
      </c>
      <c r="B1425" s="40" t="s">
        <v>50</v>
      </c>
      <c r="C1425" s="40">
        <v>1</v>
      </c>
      <c r="D1425" s="41" t="s">
        <v>436</v>
      </c>
      <c r="E1425" s="41">
        <f>VLOOKUP(B1425,ponderaciones!B$2:C$112,2,0)</f>
        <v>-20</v>
      </c>
      <c r="F1425" s="41">
        <f t="shared" si="22"/>
        <v>-20</v>
      </c>
    </row>
    <row r="1426" spans="1:7">
      <c r="A1426" s="40">
        <v>91</v>
      </c>
      <c r="B1426" s="40" t="s">
        <v>7</v>
      </c>
      <c r="C1426" s="40">
        <v>1</v>
      </c>
      <c r="D1426" s="41" t="s">
        <v>8</v>
      </c>
      <c r="E1426" s="41">
        <f>VLOOKUP(B1426,ponderaciones!B$2:C$112,2,0)</f>
        <v>10</v>
      </c>
      <c r="F1426" s="41">
        <f t="shared" si="22"/>
        <v>10</v>
      </c>
      <c r="G1426" s="38">
        <v>1</v>
      </c>
    </row>
    <row r="1427" spans="1:7">
      <c r="A1427" s="40">
        <v>91</v>
      </c>
      <c r="B1427" s="40" t="s">
        <v>9</v>
      </c>
      <c r="C1427" s="40">
        <v>1</v>
      </c>
      <c r="D1427" s="41" t="s">
        <v>218</v>
      </c>
      <c r="E1427" s="41">
        <f>VLOOKUP(B1427,ponderaciones!B$2:C$112,2,0)</f>
        <v>0</v>
      </c>
      <c r="F1427" s="41">
        <f t="shared" si="22"/>
        <v>0</v>
      </c>
    </row>
    <row r="1428" spans="1:7">
      <c r="A1428" s="40">
        <v>91</v>
      </c>
      <c r="B1428" s="40" t="s">
        <v>9</v>
      </c>
      <c r="C1428" s="40">
        <v>1</v>
      </c>
      <c r="D1428" s="41" t="s">
        <v>437</v>
      </c>
      <c r="E1428" s="41">
        <f>VLOOKUP(B1428,ponderaciones!B$2:C$112,2,0)</f>
        <v>0</v>
      </c>
      <c r="F1428" s="41">
        <f t="shared" si="22"/>
        <v>0</v>
      </c>
    </row>
    <row r="1429" spans="1:7">
      <c r="A1429" s="40">
        <v>91</v>
      </c>
      <c r="B1429" s="40" t="s">
        <v>9</v>
      </c>
      <c r="C1429" s="40">
        <v>1</v>
      </c>
      <c r="D1429" s="41" t="s">
        <v>362</v>
      </c>
      <c r="E1429" s="41">
        <f>VLOOKUP(B1429,ponderaciones!B$2:C$112,2,0)</f>
        <v>0</v>
      </c>
      <c r="F1429" s="41">
        <f t="shared" si="22"/>
        <v>0</v>
      </c>
    </row>
    <row r="1430" spans="1:7">
      <c r="A1430" s="40">
        <v>91</v>
      </c>
      <c r="B1430" s="40" t="s">
        <v>9</v>
      </c>
      <c r="C1430" s="40">
        <v>1</v>
      </c>
      <c r="D1430" s="41" t="s">
        <v>438</v>
      </c>
      <c r="E1430" s="41">
        <f>VLOOKUP(B1430,ponderaciones!B$2:C$112,2,0)</f>
        <v>0</v>
      </c>
      <c r="F1430" s="41">
        <f t="shared" si="22"/>
        <v>0</v>
      </c>
    </row>
    <row r="1431" spans="1:7">
      <c r="A1431" s="40">
        <v>91</v>
      </c>
      <c r="B1431" s="40" t="s">
        <v>9</v>
      </c>
      <c r="C1431" s="40">
        <v>1</v>
      </c>
      <c r="D1431" s="41" t="s">
        <v>439</v>
      </c>
      <c r="E1431" s="41">
        <f>VLOOKUP(B1431,ponderaciones!B$2:C$112,2,0)</f>
        <v>0</v>
      </c>
      <c r="F1431" s="41">
        <f t="shared" si="22"/>
        <v>0</v>
      </c>
    </row>
    <row r="1432" spans="1:7">
      <c r="A1432" s="40">
        <v>91</v>
      </c>
      <c r="B1432" s="40" t="s">
        <v>9</v>
      </c>
      <c r="C1432" s="40">
        <v>1</v>
      </c>
      <c r="D1432" s="41" t="s">
        <v>173</v>
      </c>
      <c r="E1432" s="41">
        <f>VLOOKUP(B1432,ponderaciones!B$2:C$112,2,0)</f>
        <v>0</v>
      </c>
      <c r="F1432" s="41">
        <f t="shared" si="22"/>
        <v>0</v>
      </c>
    </row>
    <row r="1433" spans="1:7">
      <c r="A1433" s="40">
        <v>91</v>
      </c>
      <c r="B1433" s="40" t="s">
        <v>24</v>
      </c>
      <c r="C1433" s="40">
        <v>0.5</v>
      </c>
      <c r="D1433" s="41" t="s">
        <v>25</v>
      </c>
      <c r="E1433" s="41">
        <f>VLOOKUP(B1433,ponderaciones!B$2:C$112,2,0)</f>
        <v>-1</v>
      </c>
      <c r="F1433" s="41">
        <f t="shared" si="22"/>
        <v>-0.5</v>
      </c>
    </row>
    <row r="1434" spans="1:7">
      <c r="A1434" s="40">
        <v>91</v>
      </c>
      <c r="B1434" s="40" t="s">
        <v>26</v>
      </c>
      <c r="C1434" s="40">
        <v>0</v>
      </c>
      <c r="D1434" s="41" t="s">
        <v>27</v>
      </c>
      <c r="E1434" s="41">
        <f>VLOOKUP(B1434,ponderaciones!B$2:C$112,2,0)</f>
        <v>-1</v>
      </c>
      <c r="F1434" s="41">
        <f t="shared" si="22"/>
        <v>0</v>
      </c>
    </row>
    <row r="1435" spans="1:7">
      <c r="A1435" s="40">
        <v>91</v>
      </c>
      <c r="B1435" s="40" t="s">
        <v>26</v>
      </c>
      <c r="C1435" s="40">
        <v>0</v>
      </c>
      <c r="D1435" s="41" t="s">
        <v>146</v>
      </c>
      <c r="E1435" s="41">
        <f>VLOOKUP(B1435,ponderaciones!B$2:C$112,2,0)</f>
        <v>-1</v>
      </c>
      <c r="F1435" s="41">
        <f t="shared" si="22"/>
        <v>0</v>
      </c>
    </row>
    <row r="1436" spans="1:7">
      <c r="A1436" s="40">
        <v>91</v>
      </c>
      <c r="B1436" s="40" t="s">
        <v>26</v>
      </c>
      <c r="C1436" s="40">
        <v>1</v>
      </c>
      <c r="D1436" s="41" t="s">
        <v>440</v>
      </c>
      <c r="E1436" s="41">
        <f>VLOOKUP(B1436,ponderaciones!B$2:C$112,2,0)</f>
        <v>-1</v>
      </c>
      <c r="F1436" s="41">
        <f t="shared" si="22"/>
        <v>-1</v>
      </c>
    </row>
    <row r="1437" spans="1:7">
      <c r="A1437" s="40">
        <v>91</v>
      </c>
      <c r="B1437" s="40" t="s">
        <v>40</v>
      </c>
      <c r="C1437" s="40">
        <v>1</v>
      </c>
      <c r="D1437" s="41" t="s">
        <v>42</v>
      </c>
      <c r="E1437" s="41">
        <f>VLOOKUP(B1437,ponderaciones!B$2:C$112,2,0)</f>
        <v>-1</v>
      </c>
      <c r="F1437" s="41">
        <f t="shared" si="22"/>
        <v>-1</v>
      </c>
    </row>
    <row r="1438" spans="1:7">
      <c r="A1438" s="40">
        <v>91</v>
      </c>
      <c r="B1438" s="40" t="s">
        <v>50</v>
      </c>
      <c r="C1438" s="40">
        <v>1</v>
      </c>
      <c r="D1438" s="41" t="s">
        <v>12</v>
      </c>
      <c r="E1438" s="41">
        <f>VLOOKUP(B1438,ponderaciones!B$2:C$112,2,0)</f>
        <v>-20</v>
      </c>
      <c r="F1438" s="41">
        <f t="shared" si="22"/>
        <v>-20</v>
      </c>
    </row>
    <row r="1439" spans="1:7">
      <c r="A1439" s="40">
        <v>92</v>
      </c>
      <c r="B1439" s="40" t="s">
        <v>7</v>
      </c>
      <c r="C1439" s="40">
        <v>1</v>
      </c>
      <c r="D1439" s="41" t="s">
        <v>8</v>
      </c>
      <c r="E1439" s="41">
        <f>VLOOKUP(B1439,ponderaciones!B$2:C$112,2,0)</f>
        <v>10</v>
      </c>
      <c r="F1439" s="41">
        <f t="shared" si="22"/>
        <v>10</v>
      </c>
      <c r="G1439" s="38">
        <v>1</v>
      </c>
    </row>
    <row r="1440" spans="1:7">
      <c r="A1440" s="40">
        <v>92</v>
      </c>
      <c r="B1440" s="40" t="s">
        <v>9</v>
      </c>
      <c r="C1440" s="40">
        <v>1</v>
      </c>
      <c r="D1440" s="41" t="s">
        <v>441</v>
      </c>
      <c r="E1440" s="41">
        <f>VLOOKUP(B1440,ponderaciones!B$2:C$112,2,0)</f>
        <v>0</v>
      </c>
      <c r="F1440" s="41">
        <f t="shared" si="22"/>
        <v>0</v>
      </c>
    </row>
    <row r="1441" spans="1:7">
      <c r="A1441" s="40">
        <v>92</v>
      </c>
      <c r="B1441" s="40" t="s">
        <v>9</v>
      </c>
      <c r="C1441" s="40">
        <v>1</v>
      </c>
      <c r="D1441" s="41" t="s">
        <v>173</v>
      </c>
      <c r="E1441" s="41">
        <f>VLOOKUP(B1441,ponderaciones!B$2:C$112,2,0)</f>
        <v>0</v>
      </c>
      <c r="F1441" s="41">
        <f t="shared" si="22"/>
        <v>0</v>
      </c>
    </row>
    <row r="1442" spans="1:7">
      <c r="A1442" s="40">
        <v>92</v>
      </c>
      <c r="B1442" s="40" t="s">
        <v>83</v>
      </c>
      <c r="C1442" s="40">
        <v>1</v>
      </c>
      <c r="D1442" s="41" t="s">
        <v>442</v>
      </c>
      <c r="E1442" s="41">
        <f>VLOOKUP(B1442,ponderaciones!B$2:C$112,2,0)</f>
        <v>0.75</v>
      </c>
      <c r="F1442" s="41">
        <f t="shared" si="22"/>
        <v>0.75</v>
      </c>
    </row>
    <row r="1443" spans="1:7">
      <c r="A1443" s="40">
        <v>92</v>
      </c>
      <c r="B1443" s="40" t="s">
        <v>65</v>
      </c>
      <c r="C1443" s="40">
        <v>1</v>
      </c>
      <c r="D1443" s="41" t="s">
        <v>66</v>
      </c>
      <c r="E1443" s="41">
        <f>VLOOKUP(B1443,ponderaciones!B$2:C$112,2,0)</f>
        <v>-0.5</v>
      </c>
      <c r="F1443" s="41">
        <f t="shared" si="22"/>
        <v>-0.5</v>
      </c>
    </row>
    <row r="1444" spans="1:7">
      <c r="A1444" s="40">
        <v>92</v>
      </c>
      <c r="B1444" s="40" t="s">
        <v>17</v>
      </c>
      <c r="C1444" s="40">
        <v>1</v>
      </c>
      <c r="D1444" s="41" t="s">
        <v>443</v>
      </c>
      <c r="E1444" s="41">
        <f>VLOOKUP(B1444,ponderaciones!B$2:C$112,2,0)</f>
        <v>-0.5</v>
      </c>
      <c r="F1444" s="41">
        <f t="shared" si="22"/>
        <v>-0.5</v>
      </c>
    </row>
    <row r="1445" spans="1:7">
      <c r="A1445" s="40">
        <v>92</v>
      </c>
      <c r="B1445" s="40" t="s">
        <v>24</v>
      </c>
      <c r="C1445" s="40">
        <v>0.5</v>
      </c>
      <c r="D1445" s="41" t="s">
        <v>25</v>
      </c>
      <c r="E1445" s="41">
        <f>VLOOKUP(B1445,ponderaciones!B$2:C$112,2,0)</f>
        <v>-1</v>
      </c>
      <c r="F1445" s="41">
        <f t="shared" si="22"/>
        <v>-0.5</v>
      </c>
    </row>
    <row r="1446" spans="1:7">
      <c r="A1446" s="40">
        <v>92</v>
      </c>
      <c r="B1446" s="40" t="s">
        <v>26</v>
      </c>
      <c r="C1446" s="40">
        <v>1</v>
      </c>
      <c r="D1446" s="41" t="s">
        <v>27</v>
      </c>
      <c r="E1446" s="41">
        <f>VLOOKUP(B1446,ponderaciones!B$2:C$112,2,0)</f>
        <v>-1</v>
      </c>
      <c r="F1446" s="41">
        <f t="shared" si="22"/>
        <v>-1</v>
      </c>
    </row>
    <row r="1447" spans="1:7">
      <c r="A1447" s="40">
        <v>92</v>
      </c>
      <c r="B1447" s="40" t="s">
        <v>26</v>
      </c>
      <c r="C1447" s="40">
        <v>0</v>
      </c>
      <c r="D1447" s="41" t="s">
        <v>146</v>
      </c>
      <c r="E1447" s="41">
        <f>VLOOKUP(B1447,ponderaciones!B$2:C$112,2,0)</f>
        <v>-1</v>
      </c>
      <c r="F1447" s="41">
        <f t="shared" si="22"/>
        <v>0</v>
      </c>
    </row>
    <row r="1448" spans="1:7">
      <c r="A1448" s="40">
        <v>92</v>
      </c>
      <c r="B1448" s="40" t="s">
        <v>26</v>
      </c>
      <c r="C1448" s="40">
        <v>0</v>
      </c>
      <c r="D1448" s="41" t="s">
        <v>28</v>
      </c>
      <c r="E1448" s="41">
        <f>VLOOKUP(B1448,ponderaciones!B$2:C$112,2,0)</f>
        <v>-1</v>
      </c>
      <c r="F1448" s="41">
        <f t="shared" si="22"/>
        <v>0</v>
      </c>
    </row>
    <row r="1449" spans="1:7">
      <c r="A1449" s="40">
        <v>92</v>
      </c>
      <c r="B1449" s="40" t="s">
        <v>26</v>
      </c>
      <c r="C1449" s="40">
        <v>0</v>
      </c>
      <c r="D1449" s="41" t="s">
        <v>30</v>
      </c>
      <c r="E1449" s="41">
        <f>VLOOKUP(B1449,ponderaciones!B$2:C$112,2,0)</f>
        <v>-1</v>
      </c>
      <c r="F1449" s="41">
        <f t="shared" si="22"/>
        <v>0</v>
      </c>
    </row>
    <row r="1450" spans="1:7">
      <c r="A1450" s="40">
        <v>92</v>
      </c>
      <c r="B1450" s="40" t="s">
        <v>33</v>
      </c>
      <c r="C1450" s="40">
        <v>1</v>
      </c>
      <c r="D1450" s="41" t="s">
        <v>116</v>
      </c>
      <c r="E1450" s="41">
        <f>VLOOKUP(B1450,ponderaciones!B$2:C$112,2,0)</f>
        <v>-0.5</v>
      </c>
      <c r="F1450" s="41">
        <f t="shared" si="22"/>
        <v>-0.5</v>
      </c>
    </row>
    <row r="1451" spans="1:7">
      <c r="A1451" s="40">
        <v>92</v>
      </c>
      <c r="B1451" s="40" t="s">
        <v>35</v>
      </c>
      <c r="C1451" s="40">
        <v>1</v>
      </c>
      <c r="D1451" s="41" t="s">
        <v>73</v>
      </c>
      <c r="E1451" s="41">
        <f>VLOOKUP(B1451,ponderaciones!B$2:C$112,2,0)</f>
        <v>-0.5</v>
      </c>
      <c r="F1451" s="41">
        <f t="shared" si="22"/>
        <v>-0.5</v>
      </c>
    </row>
    <row r="1452" spans="1:7">
      <c r="A1452" s="40">
        <v>92</v>
      </c>
      <c r="B1452" s="40" t="s">
        <v>38</v>
      </c>
      <c r="C1452" s="40">
        <v>1</v>
      </c>
      <c r="D1452" s="41" t="s">
        <v>39</v>
      </c>
      <c r="E1452" s="41">
        <f>VLOOKUP(B1452,ponderaciones!B$2:C$112,2,0)</f>
        <v>-0.5</v>
      </c>
      <c r="F1452" s="41">
        <f t="shared" si="22"/>
        <v>-0.5</v>
      </c>
    </row>
    <row r="1453" spans="1:7">
      <c r="A1453" s="40">
        <v>92</v>
      </c>
      <c r="B1453" s="40" t="s">
        <v>40</v>
      </c>
      <c r="C1453" s="40">
        <v>1</v>
      </c>
      <c r="D1453" s="41" t="s">
        <v>170</v>
      </c>
      <c r="E1453" s="41">
        <f>VLOOKUP(B1453,ponderaciones!B$2:C$112,2,0)</f>
        <v>-1</v>
      </c>
      <c r="F1453" s="41">
        <f t="shared" si="22"/>
        <v>-1</v>
      </c>
    </row>
    <row r="1454" spans="1:7">
      <c r="A1454" s="40">
        <v>92</v>
      </c>
      <c r="B1454" s="40" t="s">
        <v>45</v>
      </c>
      <c r="C1454" s="40">
        <v>0.25</v>
      </c>
      <c r="D1454" s="41" t="s">
        <v>46</v>
      </c>
      <c r="E1454" s="41">
        <f>VLOOKUP(B1454,ponderaciones!B$2:C$112,2,0)</f>
        <v>-2</v>
      </c>
      <c r="F1454" s="41">
        <f t="shared" si="22"/>
        <v>-0.5</v>
      </c>
    </row>
    <row r="1455" spans="1:7">
      <c r="A1455" s="40">
        <v>92</v>
      </c>
      <c r="B1455" s="40" t="s">
        <v>57</v>
      </c>
      <c r="C1455" s="40">
        <v>1</v>
      </c>
      <c r="D1455" s="41" t="s">
        <v>444</v>
      </c>
      <c r="E1455" s="41">
        <f>VLOOKUP(B1455,ponderaciones!B$2:C$112,2,0)</f>
        <v>-1</v>
      </c>
      <c r="F1455" s="41">
        <f t="shared" si="22"/>
        <v>-1</v>
      </c>
    </row>
    <row r="1456" spans="1:7">
      <c r="A1456" s="40">
        <v>93</v>
      </c>
      <c r="B1456" s="40" t="s">
        <v>7</v>
      </c>
      <c r="C1456" s="40">
        <v>1</v>
      </c>
      <c r="D1456" s="41" t="s">
        <v>8</v>
      </c>
      <c r="E1456" s="41">
        <f>VLOOKUP(B1456,ponderaciones!B$2:C$112,2,0)</f>
        <v>10</v>
      </c>
      <c r="F1456" s="41">
        <f t="shared" si="22"/>
        <v>10</v>
      </c>
      <c r="G1456" s="38">
        <v>1</v>
      </c>
    </row>
    <row r="1457" spans="1:7">
      <c r="A1457" s="40">
        <v>93</v>
      </c>
      <c r="B1457" s="40" t="s">
        <v>9</v>
      </c>
      <c r="C1457" s="40">
        <v>1</v>
      </c>
      <c r="D1457" s="41" t="s">
        <v>417</v>
      </c>
      <c r="E1457" s="41">
        <f>VLOOKUP(B1457,ponderaciones!B$2:C$112,2,0)</f>
        <v>0</v>
      </c>
      <c r="F1457" s="41">
        <f t="shared" si="22"/>
        <v>0</v>
      </c>
    </row>
    <row r="1458" spans="1:7">
      <c r="A1458" s="40">
        <v>93</v>
      </c>
      <c r="B1458" s="40" t="s">
        <v>15</v>
      </c>
      <c r="C1458" s="40">
        <v>0</v>
      </c>
      <c r="D1458" s="41" t="s">
        <v>86</v>
      </c>
      <c r="E1458" s="41">
        <f>VLOOKUP(B1458,ponderaciones!B$2:C$112,2,0)</f>
        <v>-0.5</v>
      </c>
      <c r="F1458" s="41">
        <f t="shared" si="22"/>
        <v>0</v>
      </c>
    </row>
    <row r="1459" spans="1:7">
      <c r="A1459" s="40">
        <v>93</v>
      </c>
      <c r="B1459" s="40" t="s">
        <v>17</v>
      </c>
      <c r="C1459" s="40">
        <v>1</v>
      </c>
      <c r="D1459" s="41" t="s">
        <v>419</v>
      </c>
      <c r="E1459" s="41">
        <f>VLOOKUP(B1459,ponderaciones!B$2:C$112,2,0)</f>
        <v>-0.5</v>
      </c>
      <c r="F1459" s="41">
        <f t="shared" si="22"/>
        <v>-0.5</v>
      </c>
    </row>
    <row r="1460" spans="1:7">
      <c r="A1460" s="40">
        <v>93</v>
      </c>
      <c r="B1460" s="40" t="s">
        <v>24</v>
      </c>
      <c r="C1460" s="40">
        <v>0.5</v>
      </c>
      <c r="D1460" s="41" t="s">
        <v>25</v>
      </c>
      <c r="E1460" s="41">
        <f>VLOOKUP(B1460,ponderaciones!B$2:C$112,2,0)</f>
        <v>-1</v>
      </c>
      <c r="F1460" s="41">
        <f t="shared" si="22"/>
        <v>-0.5</v>
      </c>
    </row>
    <row r="1461" spans="1:7">
      <c r="A1461" s="40">
        <v>93</v>
      </c>
      <c r="B1461" s="40" t="s">
        <v>26</v>
      </c>
      <c r="C1461" s="40">
        <v>1</v>
      </c>
      <c r="D1461" s="41" t="s">
        <v>27</v>
      </c>
      <c r="E1461" s="41">
        <f>VLOOKUP(B1461,ponderaciones!B$2:C$112,2,0)</f>
        <v>-1</v>
      </c>
      <c r="F1461" s="41">
        <f t="shared" si="22"/>
        <v>-1</v>
      </c>
    </row>
    <row r="1462" spans="1:7">
      <c r="A1462" s="40">
        <v>93</v>
      </c>
      <c r="B1462" s="40" t="s">
        <v>26</v>
      </c>
      <c r="C1462" s="40">
        <v>0</v>
      </c>
      <c r="D1462" s="41" t="s">
        <v>28</v>
      </c>
      <c r="E1462" s="41">
        <f>VLOOKUP(B1462,ponderaciones!B$2:C$112,2,0)</f>
        <v>-1</v>
      </c>
      <c r="F1462" s="41">
        <f t="shared" si="22"/>
        <v>0</v>
      </c>
    </row>
    <row r="1463" spans="1:7">
      <c r="A1463" s="40">
        <v>93</v>
      </c>
      <c r="B1463" s="40" t="s">
        <v>26</v>
      </c>
      <c r="C1463" s="40">
        <v>0</v>
      </c>
      <c r="D1463" s="41" t="s">
        <v>30</v>
      </c>
      <c r="E1463" s="41">
        <f>VLOOKUP(B1463,ponderaciones!B$2:C$112,2,0)</f>
        <v>-1</v>
      </c>
      <c r="F1463" s="41">
        <f t="shared" si="22"/>
        <v>0</v>
      </c>
    </row>
    <row r="1464" spans="1:7">
      <c r="A1464" s="40">
        <v>93</v>
      </c>
      <c r="B1464" s="40" t="s">
        <v>31</v>
      </c>
      <c r="C1464" s="40">
        <v>1</v>
      </c>
      <c r="D1464" s="41" t="s">
        <v>178</v>
      </c>
      <c r="E1464" s="41">
        <f>VLOOKUP(B1464,ponderaciones!B$2:C$112,2,0)</f>
        <v>-0.5</v>
      </c>
      <c r="F1464" s="41">
        <f t="shared" si="22"/>
        <v>-0.5</v>
      </c>
    </row>
    <row r="1465" spans="1:7">
      <c r="A1465" s="40">
        <v>93</v>
      </c>
      <c r="B1465" s="40" t="s">
        <v>40</v>
      </c>
      <c r="C1465" s="40">
        <v>1</v>
      </c>
      <c r="D1465" s="41" t="s">
        <v>336</v>
      </c>
      <c r="E1465" s="41">
        <f>VLOOKUP(B1465,ponderaciones!B$2:C$112,2,0)</f>
        <v>-1</v>
      </c>
      <c r="F1465" s="41">
        <f t="shared" si="22"/>
        <v>-1</v>
      </c>
    </row>
    <row r="1466" spans="1:7">
      <c r="A1466" s="40">
        <v>93</v>
      </c>
      <c r="B1466" s="40" t="s">
        <v>40</v>
      </c>
      <c r="C1466" s="40">
        <v>0</v>
      </c>
      <c r="D1466" s="41" t="s">
        <v>42</v>
      </c>
      <c r="E1466" s="41">
        <f>VLOOKUP(B1466,ponderaciones!B$2:C$112,2,0)</f>
        <v>-1</v>
      </c>
      <c r="F1466" s="41">
        <f t="shared" si="22"/>
        <v>0</v>
      </c>
    </row>
    <row r="1467" spans="1:7">
      <c r="A1467" s="40">
        <v>93</v>
      </c>
      <c r="B1467" s="40" t="s">
        <v>45</v>
      </c>
      <c r="C1467" s="40">
        <v>0.25</v>
      </c>
      <c r="D1467" s="41" t="s">
        <v>46</v>
      </c>
      <c r="E1467" s="41">
        <f>VLOOKUP(B1467,ponderaciones!B$2:C$112,2,0)</f>
        <v>-2</v>
      </c>
      <c r="F1467" s="41">
        <f t="shared" si="22"/>
        <v>-0.5</v>
      </c>
    </row>
    <row r="1468" spans="1:7">
      <c r="A1468" s="40">
        <v>93</v>
      </c>
      <c r="B1468" s="40" t="s">
        <v>48</v>
      </c>
      <c r="C1468" s="40">
        <v>0.5</v>
      </c>
      <c r="D1468" s="41" t="s">
        <v>445</v>
      </c>
      <c r="E1468" s="41">
        <f>VLOOKUP(B1468,ponderaciones!B$2:C$112,2,0)</f>
        <v>-1</v>
      </c>
      <c r="F1468" s="41">
        <f t="shared" si="22"/>
        <v>-0.5</v>
      </c>
    </row>
    <row r="1469" spans="1:7">
      <c r="A1469" s="40">
        <v>94</v>
      </c>
      <c r="B1469" s="40" t="s">
        <v>7</v>
      </c>
      <c r="C1469" s="40">
        <v>1</v>
      </c>
      <c r="D1469" s="41" t="s">
        <v>8</v>
      </c>
      <c r="E1469" s="41">
        <f>VLOOKUP(B1469,ponderaciones!B$2:C$112,2,0)</f>
        <v>10</v>
      </c>
      <c r="F1469" s="41">
        <f t="shared" si="22"/>
        <v>10</v>
      </c>
      <c r="G1469" s="38">
        <v>1</v>
      </c>
    </row>
    <row r="1470" spans="1:7">
      <c r="A1470" s="40">
        <v>94</v>
      </c>
      <c r="B1470" s="40" t="s">
        <v>15</v>
      </c>
      <c r="C1470" s="40">
        <v>0</v>
      </c>
      <c r="D1470" s="41" t="s">
        <v>86</v>
      </c>
      <c r="E1470" s="41">
        <f>VLOOKUP(B1470,ponderaciones!B$2:C$112,2,0)</f>
        <v>-0.5</v>
      </c>
      <c r="F1470" s="41">
        <f t="shared" si="22"/>
        <v>0</v>
      </c>
    </row>
    <row r="1471" spans="1:7">
      <c r="A1471" s="40">
        <v>94</v>
      </c>
      <c r="B1471" s="40" t="s">
        <v>65</v>
      </c>
      <c r="C1471" s="40">
        <v>1</v>
      </c>
      <c r="D1471" s="41" t="s">
        <v>66</v>
      </c>
      <c r="E1471" s="41">
        <f>VLOOKUP(B1471,ponderaciones!B$2:C$112,2,0)</f>
        <v>-0.5</v>
      </c>
      <c r="F1471" s="41">
        <f t="shared" si="22"/>
        <v>-0.5</v>
      </c>
    </row>
    <row r="1472" spans="1:7">
      <c r="A1472" s="40">
        <v>94</v>
      </c>
      <c r="B1472" s="40" t="s">
        <v>24</v>
      </c>
      <c r="C1472" s="40">
        <v>0.5</v>
      </c>
      <c r="D1472" s="41" t="s">
        <v>25</v>
      </c>
      <c r="E1472" s="41">
        <f>VLOOKUP(B1472,ponderaciones!B$2:C$112,2,0)</f>
        <v>-1</v>
      </c>
      <c r="F1472" s="41">
        <f t="shared" si="22"/>
        <v>-0.5</v>
      </c>
    </row>
    <row r="1473" spans="1:6">
      <c r="A1473" s="40">
        <v>94</v>
      </c>
      <c r="B1473" s="40" t="s">
        <v>26</v>
      </c>
      <c r="C1473" s="40">
        <v>1</v>
      </c>
      <c r="D1473" s="41" t="s">
        <v>27</v>
      </c>
      <c r="E1473" s="41">
        <f>VLOOKUP(B1473,ponderaciones!B$2:C$112,2,0)</f>
        <v>-1</v>
      </c>
      <c r="F1473" s="41">
        <f t="shared" si="22"/>
        <v>-1</v>
      </c>
    </row>
    <row r="1474" spans="1:6">
      <c r="A1474" s="40">
        <v>94</v>
      </c>
      <c r="B1474" s="40" t="s">
        <v>26</v>
      </c>
      <c r="C1474" s="40">
        <v>0</v>
      </c>
      <c r="D1474" s="41" t="s">
        <v>146</v>
      </c>
      <c r="E1474" s="41">
        <f>VLOOKUP(B1474,ponderaciones!B$2:C$112,2,0)</f>
        <v>-1</v>
      </c>
      <c r="F1474" s="41">
        <f t="shared" ref="F1474:F1537" si="23">IF(C1474&lt;&gt;"*",E1474*C1474,0)</f>
        <v>0</v>
      </c>
    </row>
    <row r="1475" spans="1:6">
      <c r="A1475" s="40">
        <v>94</v>
      </c>
      <c r="B1475" s="40" t="s">
        <v>26</v>
      </c>
      <c r="C1475" s="40">
        <v>0</v>
      </c>
      <c r="D1475" s="41" t="s">
        <v>28</v>
      </c>
      <c r="E1475" s="41">
        <f>VLOOKUP(B1475,ponderaciones!B$2:C$112,2,0)</f>
        <v>-1</v>
      </c>
      <c r="F1475" s="41">
        <f t="shared" si="23"/>
        <v>0</v>
      </c>
    </row>
    <row r="1476" spans="1:6">
      <c r="A1476" s="40">
        <v>94</v>
      </c>
      <c r="B1476" s="40" t="s">
        <v>26</v>
      </c>
      <c r="C1476" s="40">
        <v>0</v>
      </c>
      <c r="D1476" s="41" t="s">
        <v>29</v>
      </c>
      <c r="E1476" s="41">
        <f>VLOOKUP(B1476,ponderaciones!B$2:C$112,2,0)</f>
        <v>-1</v>
      </c>
      <c r="F1476" s="41">
        <f t="shared" si="23"/>
        <v>0</v>
      </c>
    </row>
    <row r="1477" spans="1:6">
      <c r="A1477" s="40">
        <v>94</v>
      </c>
      <c r="B1477" s="40" t="s">
        <v>26</v>
      </c>
      <c r="C1477" s="40">
        <v>0</v>
      </c>
      <c r="D1477" s="41" t="s">
        <v>30</v>
      </c>
      <c r="E1477" s="41">
        <f>VLOOKUP(B1477,ponderaciones!B$2:C$112,2,0)</f>
        <v>-1</v>
      </c>
      <c r="F1477" s="41">
        <f t="shared" si="23"/>
        <v>0</v>
      </c>
    </row>
    <row r="1478" spans="1:6">
      <c r="A1478" s="40">
        <v>94</v>
      </c>
      <c r="B1478" s="40" t="s">
        <v>33</v>
      </c>
      <c r="C1478" s="40">
        <v>1</v>
      </c>
      <c r="D1478" s="41" t="s">
        <v>116</v>
      </c>
      <c r="E1478" s="41">
        <f>VLOOKUP(B1478,ponderaciones!B$2:C$112,2,0)</f>
        <v>-0.5</v>
      </c>
      <c r="F1478" s="41">
        <f t="shared" si="23"/>
        <v>-0.5</v>
      </c>
    </row>
    <row r="1479" spans="1:6">
      <c r="A1479" s="40">
        <v>94</v>
      </c>
      <c r="B1479" s="40" t="s">
        <v>33</v>
      </c>
      <c r="C1479" s="40">
        <v>0</v>
      </c>
      <c r="D1479" s="41" t="s">
        <v>169</v>
      </c>
      <c r="E1479" s="41">
        <f>VLOOKUP(B1479,ponderaciones!B$2:C$112,2,0)</f>
        <v>-0.5</v>
      </c>
      <c r="F1479" s="41">
        <f t="shared" si="23"/>
        <v>0</v>
      </c>
    </row>
    <row r="1480" spans="1:6">
      <c r="A1480" s="40">
        <v>94</v>
      </c>
      <c r="B1480" s="40" t="s">
        <v>40</v>
      </c>
      <c r="C1480" s="40">
        <v>1</v>
      </c>
      <c r="D1480" s="41" t="s">
        <v>170</v>
      </c>
      <c r="E1480" s="41">
        <f>VLOOKUP(B1480,ponderaciones!B$2:C$112,2,0)</f>
        <v>-1</v>
      </c>
      <c r="F1480" s="41">
        <f t="shared" si="23"/>
        <v>-1</v>
      </c>
    </row>
    <row r="1481" spans="1:6">
      <c r="A1481" s="40">
        <v>94</v>
      </c>
      <c r="B1481" s="40" t="s">
        <v>45</v>
      </c>
      <c r="C1481" s="40">
        <v>0.25</v>
      </c>
      <c r="D1481" s="41" t="s">
        <v>46</v>
      </c>
      <c r="E1481" s="41">
        <f>VLOOKUP(B1481,ponderaciones!B$2:C$112,2,0)</f>
        <v>-2</v>
      </c>
      <c r="F1481" s="41">
        <f t="shared" si="23"/>
        <v>-0.5</v>
      </c>
    </row>
    <row r="1482" spans="1:6">
      <c r="A1482" s="40">
        <v>94</v>
      </c>
      <c r="B1482" s="40" t="s">
        <v>101</v>
      </c>
      <c r="C1482" s="40">
        <v>1</v>
      </c>
      <c r="D1482" s="41" t="s">
        <v>102</v>
      </c>
      <c r="E1482" s="41">
        <f>VLOOKUP(B1482,ponderaciones!B$2:C$112,2,0)</f>
        <v>-20</v>
      </c>
      <c r="F1482" s="41">
        <f t="shared" si="23"/>
        <v>-20</v>
      </c>
    </row>
    <row r="1483" spans="1:6">
      <c r="A1483" s="40"/>
      <c r="B1483" s="40"/>
      <c r="C1483" s="40"/>
      <c r="D1483" s="41"/>
      <c r="E1483" s="41"/>
      <c r="F1483" s="41"/>
    </row>
    <row r="1549" spans="1:6">
      <c r="A1549" s="54"/>
      <c r="B1549" s="55"/>
      <c r="C1549" s="55"/>
      <c r="D1549" s="54"/>
      <c r="E1549" s="54"/>
      <c r="F1549" s="54"/>
    </row>
  </sheetData>
  <autoFilter ref="A1:G1483" xr:uid="{00000000-0009-0000-0000-000000000000}"/>
  <sortState xmlns:xlrd2="http://schemas.microsoft.com/office/spreadsheetml/2017/richdata2" ref="A2:BG1549">
    <sortCondition ref="A2:A1549"/>
    <sortCondition ref="G2:G1549"/>
    <sortCondition ref="B2:B1549"/>
  </sortState>
  <conditionalFormatting sqref="B112:F112 E109:F111 E113:F116 E133:F139 B109:C111 B34 D34:F34 B80 D80:F80 B130 D130:F130 B35:F79 B81:F108 B113:C116 B117:F129 B131:F132 B133:C139 B140:F927 A928:F1483 B12:F33 A12:A1481 A2:F11">
    <cfRule type="expression" dxfId="1" priority="2">
      <formula>MOD($A2,2)=1</formula>
    </cfRule>
  </conditionalFormatting>
  <conditionalFormatting sqref="D133:D139 D113:D116 D109:D111">
    <cfRule type="expression" dxfId="0" priority="1">
      <formula>MOD($A109,2)=1</formula>
    </cfRule>
  </conditionalFormatting>
  <pageMargins left="0" right="0" top="0.39370078740157483" bottom="0.39370078740157483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5"/>
  <sheetViews>
    <sheetView topLeftCell="A81" workbookViewId="0">
      <selection activeCell="B107" sqref="B107"/>
    </sheetView>
  </sheetViews>
  <sheetFormatPr defaultColWidth="8.77734375" defaultRowHeight="15.6"/>
  <cols>
    <col min="1" max="1" width="9.44140625" customWidth="1"/>
    <col min="2" max="2" width="4.77734375" customWidth="1"/>
    <col min="3" max="3" width="6" bestFit="1" customWidth="1"/>
    <col min="4" max="4" width="54.33203125" customWidth="1"/>
    <col min="5" max="5" width="26" customWidth="1"/>
    <col min="6" max="8" width="9.44140625" customWidth="1"/>
  </cols>
  <sheetData>
    <row r="1" spans="1:4">
      <c r="A1" s="1"/>
      <c r="B1" s="2" t="s">
        <v>446</v>
      </c>
      <c r="C1" s="2" t="s">
        <v>2</v>
      </c>
      <c r="D1" s="3" t="s">
        <v>447</v>
      </c>
    </row>
    <row r="2" spans="1:4">
      <c r="B2" s="4" t="s">
        <v>9</v>
      </c>
      <c r="C2" s="4">
        <v>0</v>
      </c>
      <c r="D2" s="5"/>
    </row>
    <row r="3" spans="1:4">
      <c r="A3" s="6" t="s">
        <v>448</v>
      </c>
      <c r="B3" s="7" t="s">
        <v>7</v>
      </c>
      <c r="C3" s="4">
        <v>10</v>
      </c>
      <c r="D3" s="8" t="s">
        <v>8</v>
      </c>
    </row>
    <row r="4" spans="1:4" ht="15.75">
      <c r="A4" s="65" t="s">
        <v>449</v>
      </c>
      <c r="B4" s="10" t="s">
        <v>450</v>
      </c>
      <c r="C4" s="8">
        <v>-20</v>
      </c>
      <c r="D4" s="11" t="s">
        <v>451</v>
      </c>
    </row>
    <row r="5" spans="1:4">
      <c r="A5" s="65"/>
      <c r="B5" s="10" t="s">
        <v>350</v>
      </c>
      <c r="C5" s="12">
        <v>-20</v>
      </c>
      <c r="D5" s="11" t="s">
        <v>351</v>
      </c>
    </row>
    <row r="6" spans="1:4">
      <c r="A6" s="65"/>
      <c r="B6" s="31" t="s">
        <v>48</v>
      </c>
      <c r="C6" s="12">
        <v>-1</v>
      </c>
      <c r="D6" s="13" t="s">
        <v>452</v>
      </c>
    </row>
    <row r="7" spans="1:4">
      <c r="A7" s="65"/>
      <c r="B7" s="31" t="s">
        <v>453</v>
      </c>
      <c r="C7" s="12">
        <v>-5</v>
      </c>
      <c r="D7" s="13" t="s">
        <v>454</v>
      </c>
    </row>
    <row r="8" spans="1:4">
      <c r="A8" s="65"/>
      <c r="B8" s="31" t="s">
        <v>101</v>
      </c>
      <c r="C8" s="12">
        <v>-20</v>
      </c>
      <c r="D8" s="13" t="s">
        <v>455</v>
      </c>
    </row>
    <row r="9" spans="1:4">
      <c r="A9" s="65"/>
      <c r="B9" s="31" t="s">
        <v>50</v>
      </c>
      <c r="C9" s="12">
        <v>-20</v>
      </c>
      <c r="D9" s="14" t="s">
        <v>456</v>
      </c>
    </row>
    <row r="10" spans="1:4">
      <c r="A10" s="65"/>
      <c r="B10" s="31" t="s">
        <v>420</v>
      </c>
      <c r="C10" s="12">
        <v>-20</v>
      </c>
      <c r="D10" s="13" t="s">
        <v>457</v>
      </c>
    </row>
    <row r="11" spans="1:4">
      <c r="A11" s="65"/>
      <c r="B11" s="31" t="s">
        <v>458</v>
      </c>
      <c r="C11" s="12">
        <v>-1</v>
      </c>
      <c r="D11" s="13" t="s">
        <v>459</v>
      </c>
    </row>
    <row r="12" spans="1:4">
      <c r="A12" s="65"/>
      <c r="B12" s="31"/>
      <c r="C12" s="12"/>
      <c r="D12" s="15"/>
    </row>
    <row r="13" spans="1:4">
      <c r="A13" s="64" t="s">
        <v>460</v>
      </c>
      <c r="B13" s="43" t="s">
        <v>250</v>
      </c>
      <c r="C13" s="44">
        <v>1</v>
      </c>
      <c r="D13" s="13" t="s">
        <v>461</v>
      </c>
    </row>
    <row r="14" spans="1:4">
      <c r="A14" s="64"/>
      <c r="B14" s="31" t="s">
        <v>104</v>
      </c>
      <c r="C14" s="17">
        <v>1</v>
      </c>
      <c r="D14" s="13" t="s">
        <v>462</v>
      </c>
    </row>
    <row r="15" spans="1:4">
      <c r="A15" s="64"/>
      <c r="B15" s="31" t="s">
        <v>83</v>
      </c>
      <c r="C15" s="17">
        <v>0.75</v>
      </c>
      <c r="D15" s="13" t="s">
        <v>463</v>
      </c>
    </row>
    <row r="16" spans="1:4">
      <c r="A16" s="64"/>
      <c r="B16" s="46"/>
      <c r="C16" s="45"/>
      <c r="D16" s="42"/>
    </row>
    <row r="17" spans="1:4">
      <c r="A17" s="64"/>
      <c r="B17" s="31"/>
      <c r="C17" s="17"/>
      <c r="D17" s="13"/>
    </row>
    <row r="18" spans="1:4">
      <c r="A18" s="64" t="s">
        <v>464</v>
      </c>
      <c r="B18" s="30" t="s">
        <v>465</v>
      </c>
      <c r="C18" s="16">
        <v>-3</v>
      </c>
      <c r="D18" s="18" t="s">
        <v>466</v>
      </c>
    </row>
    <row r="19" spans="1:4">
      <c r="A19" s="64"/>
      <c r="B19" s="31" t="s">
        <v>321</v>
      </c>
      <c r="C19" s="17">
        <v>-1</v>
      </c>
      <c r="D19" s="14" t="s">
        <v>467</v>
      </c>
    </row>
    <row r="20" spans="1:4">
      <c r="A20" s="64"/>
      <c r="B20" s="31" t="s">
        <v>468</v>
      </c>
      <c r="C20" s="17">
        <v>-1</v>
      </c>
      <c r="D20" s="14" t="s">
        <v>469</v>
      </c>
    </row>
    <row r="21" spans="1:4">
      <c r="A21" s="64"/>
      <c r="B21" s="31" t="s">
        <v>470</v>
      </c>
      <c r="C21" s="17">
        <v>-1</v>
      </c>
      <c r="D21" s="14" t="s">
        <v>471</v>
      </c>
    </row>
    <row r="22" spans="1:4">
      <c r="A22" s="64"/>
      <c r="B22" s="31" t="s">
        <v>472</v>
      </c>
      <c r="C22" s="17">
        <v>-1</v>
      </c>
      <c r="D22" s="14" t="s">
        <v>473</v>
      </c>
    </row>
    <row r="23" spans="1:4">
      <c r="A23" s="64"/>
      <c r="B23" s="31" t="s">
        <v>474</v>
      </c>
      <c r="C23" s="17">
        <v>-1</v>
      </c>
      <c r="D23" s="14" t="s">
        <v>475</v>
      </c>
    </row>
    <row r="24" spans="1:4">
      <c r="A24" s="64"/>
      <c r="B24" s="31" t="s">
        <v>476</v>
      </c>
      <c r="C24" s="17">
        <v>-1</v>
      </c>
      <c r="D24" s="14" t="s">
        <v>477</v>
      </c>
    </row>
    <row r="25" spans="1:4">
      <c r="A25" s="64"/>
      <c r="B25" s="31" t="s">
        <v>478</v>
      </c>
      <c r="C25" s="17">
        <v>-1</v>
      </c>
      <c r="D25" s="14" t="s">
        <v>479</v>
      </c>
    </row>
    <row r="26" spans="1:4">
      <c r="A26" s="64"/>
      <c r="B26" s="31" t="s">
        <v>480</v>
      </c>
      <c r="C26" s="17">
        <v>-1</v>
      </c>
      <c r="D26" s="14" t="s">
        <v>481</v>
      </c>
    </row>
    <row r="27" spans="1:4">
      <c r="A27" s="64"/>
      <c r="B27" s="31" t="s">
        <v>482</v>
      </c>
      <c r="C27" s="17">
        <v>-0.5</v>
      </c>
      <c r="D27" s="14" t="s">
        <v>483</v>
      </c>
    </row>
    <row r="28" spans="1:4">
      <c r="A28" s="65"/>
      <c r="B28" s="31"/>
      <c r="C28" s="19"/>
      <c r="D28" s="14"/>
    </row>
    <row r="29" spans="1:4" ht="15.75" customHeight="1">
      <c r="A29" s="64" t="s">
        <v>484</v>
      </c>
      <c r="B29" s="30" t="s">
        <v>485</v>
      </c>
      <c r="C29" s="16">
        <v>-1</v>
      </c>
      <c r="D29" s="18" t="s">
        <v>486</v>
      </c>
    </row>
    <row r="30" spans="1:4">
      <c r="A30" s="66"/>
      <c r="B30" s="31" t="s">
        <v>13</v>
      </c>
      <c r="C30" s="17">
        <v>-1</v>
      </c>
      <c r="D30" s="14" t="s">
        <v>487</v>
      </c>
    </row>
    <row r="31" spans="1:4">
      <c r="A31" s="66"/>
      <c r="B31" s="31" t="s">
        <v>15</v>
      </c>
      <c r="C31" s="17">
        <v>-0.5</v>
      </c>
      <c r="D31" s="14" t="s">
        <v>488</v>
      </c>
    </row>
    <row r="32" spans="1:4">
      <c r="A32" s="66"/>
      <c r="B32" s="31" t="s">
        <v>489</v>
      </c>
      <c r="C32" s="17">
        <v>-1</v>
      </c>
      <c r="D32" s="14" t="s">
        <v>490</v>
      </c>
    </row>
    <row r="33" spans="1:4">
      <c r="A33" s="66"/>
      <c r="B33" s="31" t="s">
        <v>491</v>
      </c>
      <c r="C33" s="17">
        <v>-0.5</v>
      </c>
      <c r="D33" s="14" t="s">
        <v>492</v>
      </c>
    </row>
    <row r="34" spans="1:4">
      <c r="A34" s="66"/>
      <c r="B34" s="31" t="s">
        <v>65</v>
      </c>
      <c r="C34" s="17">
        <v>-0.5</v>
      </c>
      <c r="D34" s="14" t="s">
        <v>493</v>
      </c>
    </row>
    <row r="35" spans="1:4">
      <c r="A35" s="66"/>
      <c r="B35" s="31" t="s">
        <v>112</v>
      </c>
      <c r="C35" s="17">
        <v>-0.5</v>
      </c>
      <c r="D35" s="14" t="s">
        <v>494</v>
      </c>
    </row>
    <row r="36" spans="1:4">
      <c r="A36" s="66"/>
      <c r="B36" s="31" t="s">
        <v>17</v>
      </c>
      <c r="C36" s="17">
        <v>-0.5</v>
      </c>
      <c r="D36" s="14" t="s">
        <v>495</v>
      </c>
    </row>
    <row r="37" spans="1:4">
      <c r="A37" s="66"/>
      <c r="B37" s="31" t="s">
        <v>123</v>
      </c>
      <c r="C37" s="17">
        <v>-2</v>
      </c>
      <c r="D37" s="14" t="s">
        <v>496</v>
      </c>
    </row>
    <row r="38" spans="1:4">
      <c r="A38" s="66"/>
      <c r="B38" s="31" t="s">
        <v>497</v>
      </c>
      <c r="C38" s="17">
        <v>-1</v>
      </c>
      <c r="D38" s="14" t="s">
        <v>498</v>
      </c>
    </row>
    <row r="39" spans="1:4">
      <c r="A39" s="66"/>
      <c r="B39" s="31" t="s">
        <v>237</v>
      </c>
      <c r="C39" s="17">
        <v>-1</v>
      </c>
      <c r="D39" s="14" t="s">
        <v>499</v>
      </c>
    </row>
    <row r="40" spans="1:4">
      <c r="A40" s="66"/>
      <c r="B40" s="31" t="s">
        <v>209</v>
      </c>
      <c r="C40" s="17">
        <v>-10</v>
      </c>
      <c r="D40" s="14" t="s">
        <v>500</v>
      </c>
    </row>
    <row r="41" spans="1:4">
      <c r="A41" s="66"/>
      <c r="B41" s="31" t="s">
        <v>156</v>
      </c>
      <c r="C41" s="17">
        <v>-5</v>
      </c>
      <c r="D41" s="14" t="s">
        <v>501</v>
      </c>
    </row>
    <row r="42" spans="1:4">
      <c r="A42" s="66"/>
      <c r="B42" s="31" t="s">
        <v>131</v>
      </c>
      <c r="C42" s="17">
        <v>-0.5</v>
      </c>
      <c r="D42" s="13" t="s">
        <v>502</v>
      </c>
    </row>
    <row r="43" spans="1:4">
      <c r="A43" s="66"/>
      <c r="B43" s="31" t="s">
        <v>194</v>
      </c>
      <c r="C43" s="17">
        <v>-0.5</v>
      </c>
      <c r="D43" s="14" t="s">
        <v>503</v>
      </c>
    </row>
    <row r="44" spans="1:4">
      <c r="A44" s="66"/>
      <c r="B44" s="31" t="s">
        <v>273</v>
      </c>
      <c r="C44" s="17">
        <v>-0.5</v>
      </c>
      <c r="D44" s="14" t="s">
        <v>504</v>
      </c>
    </row>
    <row r="45" spans="1:4">
      <c r="A45" s="67"/>
      <c r="B45" s="31"/>
      <c r="C45" s="17"/>
      <c r="D45" s="14"/>
    </row>
    <row r="46" spans="1:4">
      <c r="A46" s="64" t="s">
        <v>505</v>
      </c>
      <c r="B46" s="30" t="s">
        <v>506</v>
      </c>
      <c r="C46" s="16">
        <v>-1</v>
      </c>
      <c r="D46" s="18" t="s">
        <v>507</v>
      </c>
    </row>
    <row r="47" spans="1:4">
      <c r="A47" s="64"/>
      <c r="B47" s="31" t="s">
        <v>45</v>
      </c>
      <c r="C47" s="17">
        <v>-2</v>
      </c>
      <c r="D47" s="14" t="s">
        <v>508</v>
      </c>
    </row>
    <row r="48" spans="1:4">
      <c r="A48" s="64"/>
      <c r="B48" s="31" t="s">
        <v>57</v>
      </c>
      <c r="C48" s="17">
        <v>-1</v>
      </c>
      <c r="D48" s="14" t="s">
        <v>509</v>
      </c>
    </row>
    <row r="49" spans="1:4">
      <c r="A49" s="64"/>
      <c r="B49" s="31" t="s">
        <v>370</v>
      </c>
      <c r="C49" s="17">
        <v>-2</v>
      </c>
      <c r="D49" s="14" t="s">
        <v>510</v>
      </c>
    </row>
    <row r="50" spans="1:4">
      <c r="A50" s="64"/>
      <c r="B50" s="31" t="s">
        <v>197</v>
      </c>
      <c r="C50" s="17">
        <v>-0.5</v>
      </c>
      <c r="D50" s="14" t="s">
        <v>511</v>
      </c>
    </row>
    <row r="51" spans="1:4">
      <c r="A51" s="64"/>
      <c r="B51" s="31" t="s">
        <v>512</v>
      </c>
      <c r="C51" s="17">
        <v>-1</v>
      </c>
      <c r="D51" s="14" t="s">
        <v>513</v>
      </c>
    </row>
    <row r="52" spans="1:4">
      <c r="A52" s="64"/>
      <c r="B52" s="31" t="s">
        <v>514</v>
      </c>
      <c r="C52" s="17">
        <v>-0.5</v>
      </c>
      <c r="D52" s="14" t="s">
        <v>515</v>
      </c>
    </row>
    <row r="53" spans="1:4">
      <c r="A53" s="64"/>
      <c r="B53" s="31" t="s">
        <v>516</v>
      </c>
      <c r="C53" s="17">
        <v>-0.5</v>
      </c>
      <c r="D53" s="14" t="s">
        <v>517</v>
      </c>
    </row>
    <row r="54" spans="1:4">
      <c r="A54" s="64"/>
      <c r="B54" s="31" t="s">
        <v>22</v>
      </c>
      <c r="C54" s="17">
        <v>-1</v>
      </c>
      <c r="D54" s="14" t="s">
        <v>518</v>
      </c>
    </row>
    <row r="55" spans="1:4">
      <c r="A55" s="64"/>
      <c r="B55" s="31" t="s">
        <v>429</v>
      </c>
      <c r="C55" s="17">
        <v>-2</v>
      </c>
      <c r="D55" s="14" t="s">
        <v>519</v>
      </c>
    </row>
    <row r="56" spans="1:4">
      <c r="A56" s="64"/>
      <c r="B56" s="31" t="s">
        <v>520</v>
      </c>
      <c r="C56" s="17">
        <v>-0.5</v>
      </c>
      <c r="D56" s="14" t="s">
        <v>521</v>
      </c>
    </row>
    <row r="57" spans="1:4">
      <c r="A57" s="64"/>
      <c r="B57" s="31" t="s">
        <v>522</v>
      </c>
      <c r="C57" s="17">
        <v>-1.5</v>
      </c>
      <c r="D57" s="14" t="s">
        <v>523</v>
      </c>
    </row>
    <row r="58" spans="1:4">
      <c r="A58" s="64"/>
      <c r="B58" s="31"/>
      <c r="C58" s="19"/>
      <c r="D58" s="14"/>
    </row>
    <row r="59" spans="1:4">
      <c r="A59" s="64" t="s">
        <v>524</v>
      </c>
      <c r="B59" s="30" t="s">
        <v>525</v>
      </c>
      <c r="C59" s="16">
        <v>-1</v>
      </c>
      <c r="D59" s="18" t="s">
        <v>526</v>
      </c>
    </row>
    <row r="60" spans="1:4">
      <c r="A60" s="64"/>
      <c r="B60" s="31" t="s">
        <v>527</v>
      </c>
      <c r="C60" s="17">
        <v>-0.5</v>
      </c>
      <c r="D60" s="14" t="s">
        <v>528</v>
      </c>
    </row>
    <row r="61" spans="1:4">
      <c r="A61" s="64"/>
      <c r="B61" s="31" t="s">
        <v>529</v>
      </c>
      <c r="C61" s="17">
        <v>-1</v>
      </c>
      <c r="D61" s="14" t="s">
        <v>530</v>
      </c>
    </row>
    <row r="62" spans="1:4">
      <c r="A62" s="64"/>
      <c r="B62" s="31" t="s">
        <v>531</v>
      </c>
      <c r="C62" s="17">
        <v>-0.5</v>
      </c>
      <c r="D62" s="14" t="s">
        <v>532</v>
      </c>
    </row>
    <row r="63" spans="1:4">
      <c r="A63" s="64"/>
      <c r="B63" s="31" t="s">
        <v>533</v>
      </c>
      <c r="C63" s="17">
        <v>-1</v>
      </c>
      <c r="D63" s="14" t="s">
        <v>534</v>
      </c>
    </row>
    <row r="64" spans="1:4">
      <c r="A64" s="64"/>
      <c r="B64" s="31" t="s">
        <v>303</v>
      </c>
      <c r="C64" s="17">
        <v>-1</v>
      </c>
      <c r="D64" s="14" t="s">
        <v>535</v>
      </c>
    </row>
    <row r="65" spans="1:4">
      <c r="A65" s="64"/>
      <c r="B65" s="31" t="s">
        <v>74</v>
      </c>
      <c r="C65" s="17">
        <v>-1</v>
      </c>
      <c r="D65" s="14" t="s">
        <v>536</v>
      </c>
    </row>
    <row r="66" spans="1:4">
      <c r="A66" s="64"/>
      <c r="B66" s="31" t="s">
        <v>537</v>
      </c>
      <c r="C66" s="17">
        <v>-1</v>
      </c>
      <c r="D66" s="14" t="s">
        <v>538</v>
      </c>
    </row>
    <row r="67" spans="1:4">
      <c r="A67" s="64"/>
      <c r="B67" s="31" t="s">
        <v>539</v>
      </c>
      <c r="C67" s="17">
        <v>-0.5</v>
      </c>
      <c r="D67" s="14" t="s">
        <v>540</v>
      </c>
    </row>
    <row r="68" spans="1:4">
      <c r="A68" s="64"/>
      <c r="B68" s="31" t="s">
        <v>541</v>
      </c>
      <c r="C68" s="17">
        <v>-0.5</v>
      </c>
      <c r="D68" s="14" t="s">
        <v>542</v>
      </c>
    </row>
    <row r="69" spans="1:4">
      <c r="A69" s="64"/>
      <c r="B69" s="31" t="s">
        <v>543</v>
      </c>
      <c r="C69" s="17">
        <v>-2</v>
      </c>
      <c r="D69" s="14" t="s">
        <v>544</v>
      </c>
    </row>
    <row r="70" spans="1:4">
      <c r="A70" s="64"/>
      <c r="B70" s="31" t="s">
        <v>545</v>
      </c>
      <c r="C70" s="17">
        <v>-1</v>
      </c>
      <c r="D70" s="14" t="s">
        <v>546</v>
      </c>
    </row>
    <row r="71" spans="1:4">
      <c r="A71" s="64"/>
      <c r="B71" s="31" t="s">
        <v>163</v>
      </c>
      <c r="C71" s="17">
        <v>-0.5</v>
      </c>
      <c r="D71" s="14" t="s">
        <v>547</v>
      </c>
    </row>
    <row r="72" spans="1:4">
      <c r="A72" s="64"/>
      <c r="B72" s="31"/>
      <c r="C72" s="19"/>
      <c r="D72" s="20"/>
    </row>
    <row r="73" spans="1:4">
      <c r="A73" s="64" t="s">
        <v>548</v>
      </c>
      <c r="B73" s="30" t="s">
        <v>549</v>
      </c>
      <c r="C73" s="16">
        <v>-2</v>
      </c>
      <c r="D73" s="18" t="s">
        <v>550</v>
      </c>
    </row>
    <row r="74" spans="1:4">
      <c r="A74" s="64"/>
      <c r="B74" s="31" t="s">
        <v>551</v>
      </c>
      <c r="C74" s="17">
        <v>-0.5</v>
      </c>
      <c r="D74" s="14" t="s">
        <v>552</v>
      </c>
    </row>
    <row r="75" spans="1:4">
      <c r="A75" s="64"/>
      <c r="B75" s="31" t="s">
        <v>553</v>
      </c>
      <c r="C75" s="17">
        <v>-1</v>
      </c>
      <c r="D75" s="14" t="s">
        <v>554</v>
      </c>
    </row>
    <row r="76" spans="1:4">
      <c r="A76" s="64"/>
      <c r="B76" s="13"/>
      <c r="C76" s="19"/>
      <c r="D76" s="20"/>
    </row>
    <row r="77" spans="1:4">
      <c r="A77" s="64" t="s">
        <v>555</v>
      </c>
      <c r="B77" s="16" t="s">
        <v>24</v>
      </c>
      <c r="C77" s="16">
        <v>-1</v>
      </c>
      <c r="D77" s="13" t="s">
        <v>556</v>
      </c>
    </row>
    <row r="78" spans="1:4">
      <c r="A78" s="64"/>
      <c r="B78" s="13" t="s">
        <v>96</v>
      </c>
      <c r="C78" s="17">
        <v>-1</v>
      </c>
      <c r="D78" s="13" t="s">
        <v>557</v>
      </c>
    </row>
    <row r="79" spans="1:4">
      <c r="A79" s="64"/>
      <c r="B79" s="13" t="s">
        <v>33</v>
      </c>
      <c r="C79" s="17">
        <v>-0.5</v>
      </c>
      <c r="D79" s="13" t="s">
        <v>558</v>
      </c>
    </row>
    <row r="80" spans="1:4">
      <c r="A80" s="64"/>
      <c r="B80" s="31" t="s">
        <v>118</v>
      </c>
      <c r="C80" s="17">
        <v>-0.5</v>
      </c>
      <c r="D80" s="13" t="s">
        <v>559</v>
      </c>
    </row>
    <row r="81" spans="1:4">
      <c r="A81" s="64"/>
      <c r="B81" s="31" t="s">
        <v>560</v>
      </c>
      <c r="C81" s="17">
        <v>-1</v>
      </c>
      <c r="D81" s="13" t="s">
        <v>561</v>
      </c>
    </row>
    <row r="82" spans="1:4">
      <c r="A82" s="64"/>
      <c r="B82" s="31" t="s">
        <v>35</v>
      </c>
      <c r="C82" s="17">
        <v>-0.5</v>
      </c>
      <c r="D82" s="13" t="s">
        <v>562</v>
      </c>
    </row>
    <row r="83" spans="1:4">
      <c r="A83" s="64"/>
      <c r="B83" s="31" t="s">
        <v>38</v>
      </c>
      <c r="C83" s="17">
        <v>-0.5</v>
      </c>
      <c r="D83" s="13" t="s">
        <v>563</v>
      </c>
    </row>
    <row r="84" spans="1:4">
      <c r="A84" s="64"/>
      <c r="B84" s="31" t="s">
        <v>564</v>
      </c>
      <c r="C84" s="17">
        <v>-1</v>
      </c>
      <c r="D84" s="13" t="s">
        <v>565</v>
      </c>
    </row>
    <row r="85" spans="1:4">
      <c r="A85" s="64"/>
      <c r="B85" s="31" t="s">
        <v>566</v>
      </c>
      <c r="C85" s="17">
        <v>-1</v>
      </c>
      <c r="D85" s="13" t="s">
        <v>567</v>
      </c>
    </row>
    <row r="86" spans="1:4">
      <c r="A86" s="64"/>
      <c r="B86" s="31" t="s">
        <v>55</v>
      </c>
      <c r="C86" s="17">
        <v>-0.5</v>
      </c>
      <c r="D86" s="21" t="s">
        <v>568</v>
      </c>
    </row>
    <row r="87" spans="1:4">
      <c r="A87" s="64"/>
      <c r="B87" s="31" t="s">
        <v>569</v>
      </c>
      <c r="C87" s="17">
        <v>-0.5</v>
      </c>
      <c r="D87" s="13" t="s">
        <v>570</v>
      </c>
    </row>
    <row r="88" spans="1:4">
      <c r="A88" s="64"/>
      <c r="B88" s="31" t="s">
        <v>571</v>
      </c>
      <c r="C88" s="17">
        <v>-1</v>
      </c>
      <c r="D88" s="13" t="s">
        <v>572</v>
      </c>
    </row>
    <row r="89" spans="1:4">
      <c r="A89" s="64"/>
      <c r="B89" s="13" t="s">
        <v>573</v>
      </c>
      <c r="C89" s="17">
        <v>-0.5</v>
      </c>
      <c r="D89" s="13" t="s">
        <v>574</v>
      </c>
    </row>
    <row r="90" spans="1:4">
      <c r="A90" s="64"/>
      <c r="B90" s="31" t="s">
        <v>92</v>
      </c>
      <c r="C90" s="17">
        <v>-0.5</v>
      </c>
      <c r="D90" s="13" t="s">
        <v>575</v>
      </c>
    </row>
    <row r="91" spans="1:4">
      <c r="A91" s="64"/>
      <c r="B91" s="31" t="s">
        <v>144</v>
      </c>
      <c r="C91" s="17">
        <v>-1</v>
      </c>
      <c r="D91" s="13" t="s">
        <v>576</v>
      </c>
    </row>
    <row r="92" spans="1:4">
      <c r="A92" s="64"/>
      <c r="B92" s="31" t="s">
        <v>26</v>
      </c>
      <c r="C92" s="17">
        <v>-1</v>
      </c>
      <c r="D92" s="13" t="s">
        <v>577</v>
      </c>
    </row>
    <row r="93" spans="1:4">
      <c r="A93" s="64"/>
      <c r="B93" s="31" t="s">
        <v>578</v>
      </c>
      <c r="C93" s="17">
        <v>-1</v>
      </c>
      <c r="D93" s="13" t="s">
        <v>579</v>
      </c>
    </row>
    <row r="94" spans="1:4">
      <c r="A94" s="64"/>
      <c r="B94" s="31" t="s">
        <v>31</v>
      </c>
      <c r="C94" s="17">
        <v>-0.5</v>
      </c>
      <c r="D94" s="13" t="s">
        <v>580</v>
      </c>
    </row>
    <row r="95" spans="1:4">
      <c r="A95" s="64"/>
      <c r="B95" s="31" t="s">
        <v>581</v>
      </c>
      <c r="C95" s="17">
        <v>-1</v>
      </c>
      <c r="D95" s="13" t="s">
        <v>582</v>
      </c>
    </row>
    <row r="96" spans="1:4">
      <c r="A96" s="64"/>
      <c r="B96" s="31" t="s">
        <v>215</v>
      </c>
      <c r="C96" s="17">
        <v>-0.5</v>
      </c>
      <c r="D96" s="13" t="s">
        <v>583</v>
      </c>
    </row>
    <row r="97" spans="1:4">
      <c r="A97" s="64" t="s">
        <v>584</v>
      </c>
      <c r="B97" s="30" t="s">
        <v>40</v>
      </c>
      <c r="C97" s="16">
        <v>-1</v>
      </c>
      <c r="D97" s="18" t="s">
        <v>585</v>
      </c>
    </row>
    <row r="98" spans="1:4">
      <c r="A98" s="64"/>
      <c r="B98" s="31" t="s">
        <v>43</v>
      </c>
      <c r="C98" s="17">
        <v>-1</v>
      </c>
      <c r="D98" s="22" t="s">
        <v>586</v>
      </c>
    </row>
    <row r="99" spans="1:4">
      <c r="A99" s="64"/>
      <c r="B99" s="31" t="s">
        <v>587</v>
      </c>
      <c r="C99" s="17">
        <v>-1</v>
      </c>
      <c r="D99" s="14" t="s">
        <v>588</v>
      </c>
    </row>
    <row r="100" spans="1:4">
      <c r="A100" s="64"/>
      <c r="B100" s="31" t="s">
        <v>589</v>
      </c>
      <c r="C100" s="17">
        <v>-0.5</v>
      </c>
      <c r="D100" s="14" t="s">
        <v>590</v>
      </c>
    </row>
    <row r="101" spans="1:4">
      <c r="A101" s="64"/>
      <c r="B101" s="31"/>
      <c r="C101" s="19"/>
      <c r="D101" s="14"/>
    </row>
    <row r="102" spans="1:4">
      <c r="A102" s="65" t="s">
        <v>591</v>
      </c>
      <c r="B102" s="30" t="s">
        <v>592</v>
      </c>
      <c r="C102" s="10">
        <v>-3</v>
      </c>
      <c r="D102" s="11" t="s">
        <v>593</v>
      </c>
    </row>
    <row r="103" spans="1:4">
      <c r="A103" s="65"/>
      <c r="B103" s="32" t="s">
        <v>594</v>
      </c>
      <c r="C103" s="17">
        <v>-1</v>
      </c>
      <c r="D103" s="13" t="s">
        <v>595</v>
      </c>
    </row>
    <row r="104" spans="1:4">
      <c r="A104" s="65"/>
      <c r="B104" s="32" t="s">
        <v>596</v>
      </c>
      <c r="C104" s="17">
        <v>-1</v>
      </c>
      <c r="D104" s="13" t="s">
        <v>597</v>
      </c>
    </row>
    <row r="105" spans="1:4">
      <c r="A105" s="65"/>
      <c r="B105" s="32" t="s">
        <v>598</v>
      </c>
      <c r="C105" s="17">
        <v>-0.75</v>
      </c>
      <c r="D105" s="13" t="s">
        <v>599</v>
      </c>
    </row>
    <row r="106" spans="1:4">
      <c r="A106" s="65"/>
      <c r="B106" s="32" t="s">
        <v>600</v>
      </c>
      <c r="C106" s="24">
        <v>-5</v>
      </c>
      <c r="D106" s="13" t="s">
        <v>601</v>
      </c>
    </row>
    <row r="107" spans="1:4">
      <c r="A107" s="65"/>
      <c r="B107" s="32"/>
      <c r="C107" s="24"/>
      <c r="D107" s="13"/>
    </row>
    <row r="108" spans="1:4">
      <c r="A108" s="65"/>
      <c r="B108" s="32"/>
      <c r="C108" s="24"/>
      <c r="D108" s="13"/>
    </row>
    <row r="109" spans="1:4">
      <c r="A109" s="65"/>
      <c r="B109" s="32"/>
      <c r="C109" s="24"/>
      <c r="D109" s="13"/>
    </row>
    <row r="110" spans="1:4">
      <c r="A110" s="65"/>
      <c r="B110" s="32"/>
      <c r="C110" s="24"/>
      <c r="D110" s="13"/>
    </row>
    <row r="111" spans="1:4">
      <c r="A111" s="65"/>
      <c r="B111" s="32"/>
      <c r="C111" s="24"/>
      <c r="D111" s="13"/>
    </row>
    <row r="112" spans="1:4">
      <c r="A112" s="65"/>
      <c r="B112" s="32"/>
      <c r="C112" s="24"/>
      <c r="D112" s="25"/>
    </row>
    <row r="113" spans="1:4">
      <c r="A113" s="65"/>
      <c r="B113" s="23"/>
      <c r="C113" s="24"/>
      <c r="D113" s="13"/>
    </row>
    <row r="114" spans="1:4">
      <c r="A114" s="65"/>
      <c r="B114" s="26"/>
      <c r="C114" s="27"/>
      <c r="D114" s="28"/>
    </row>
    <row r="115" spans="1:4">
      <c r="A115" s="9"/>
      <c r="B115" s="29"/>
      <c r="C115" s="19"/>
      <c r="D115" s="20"/>
    </row>
  </sheetData>
  <mergeCells count="10">
    <mergeCell ref="A73:A76"/>
    <mergeCell ref="A77:A96"/>
    <mergeCell ref="A97:A101"/>
    <mergeCell ref="A102:A114"/>
    <mergeCell ref="A4:A12"/>
    <mergeCell ref="A13:A17"/>
    <mergeCell ref="A18:A28"/>
    <mergeCell ref="A46:A58"/>
    <mergeCell ref="A59:A72"/>
    <mergeCell ref="A29:A45"/>
  </mergeCells>
  <phoneticPr fontId="24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Q98"/>
  <sheetViews>
    <sheetView tabSelected="1" topLeftCell="A64" workbookViewId="0">
      <selection activeCell="N24" sqref="N24"/>
    </sheetView>
  </sheetViews>
  <sheetFormatPr defaultColWidth="8.77734375" defaultRowHeight="15.6"/>
  <cols>
    <col min="1" max="6" width="9.44140625" style="34" customWidth="1"/>
    <col min="7" max="7" width="12" style="34" customWidth="1"/>
    <col min="8" max="12" width="9.44140625" style="34" customWidth="1"/>
    <col min="13" max="16384" width="8.77734375" style="34"/>
  </cols>
  <sheetData>
    <row r="4" spans="2:4">
      <c r="B4" s="33" t="s">
        <v>0</v>
      </c>
      <c r="D4" s="33" t="s">
        <v>5</v>
      </c>
    </row>
    <row r="5" spans="2:4">
      <c r="B5" s="34">
        <v>1</v>
      </c>
      <c r="D5" s="37">
        <f>MAX(0,SUMIF(anotaciones!$A$2:$A$1549,resultados!$B5,anotaciones!$F$2:$F$1549))</f>
        <v>0</v>
      </c>
    </row>
    <row r="6" spans="2:4">
      <c r="B6" s="34">
        <v>2</v>
      </c>
      <c r="D6" s="37">
        <f>MAX(0,SUMIF(anotaciones!$A$2:$A$1549,resultados!$B6,anotaciones!$F$2:$F$1549))</f>
        <v>5.5</v>
      </c>
    </row>
    <row r="7" spans="2:4">
      <c r="B7" s="34">
        <v>3</v>
      </c>
      <c r="D7" s="37">
        <f>MAX(0,SUMIF(anotaciones!$A$2:$A$1549,resultados!$B7,anotaciones!$F$2:$F$1549))</f>
        <v>3</v>
      </c>
    </row>
    <row r="8" spans="2:4">
      <c r="B8" s="34">
        <v>4</v>
      </c>
      <c r="D8" s="37">
        <f>MAX(0,SUMIF(anotaciones!$A$2:$A$1549,resultados!$B8,anotaciones!$F$2:$F$1549))</f>
        <v>4.5</v>
      </c>
    </row>
    <row r="9" spans="2:4">
      <c r="B9" s="34">
        <v>5</v>
      </c>
      <c r="D9" s="37">
        <f>MAX(0,SUMIF(anotaciones!$A$2:$A$1549,resultados!$B9,anotaciones!$F$2:$F$1549))</f>
        <v>5</v>
      </c>
    </row>
    <row r="10" spans="2:4">
      <c r="B10" s="34">
        <v>6</v>
      </c>
      <c r="D10" s="37">
        <f>MAX(0,SUMIF(anotaciones!$A$2:$A$1549,resultados!$B10,anotaciones!$F$2:$F$1549))</f>
        <v>4.5</v>
      </c>
    </row>
    <row r="11" spans="2:4">
      <c r="B11" s="34">
        <v>7</v>
      </c>
      <c r="D11" s="37">
        <f>MAX(0,SUMIF(anotaciones!$A$2:$A$1549,resultados!$B11,anotaciones!$F$2:$F$1549))</f>
        <v>6.5</v>
      </c>
    </row>
    <row r="12" spans="2:4">
      <c r="B12" s="34">
        <v>8</v>
      </c>
      <c r="D12" s="37">
        <f>MAX(0,SUMIF(anotaciones!$A$2:$A$1549,resultados!$B12,anotaciones!$F$2:$F$1549))</f>
        <v>5.75</v>
      </c>
    </row>
    <row r="13" spans="2:4">
      <c r="B13" s="34">
        <v>9</v>
      </c>
      <c r="D13" s="37">
        <f>MAX(0,SUMIF(anotaciones!$A$2:$A$1549,resultados!$B13,anotaciones!$F$2:$F$1549))</f>
        <v>0</v>
      </c>
    </row>
    <row r="14" spans="2:4">
      <c r="B14" s="34">
        <v>10</v>
      </c>
      <c r="D14" s="37">
        <f>MAX(0,SUMIF(anotaciones!$A$2:$A$1549,resultados!$B14,anotaciones!$F$2:$F$1549))</f>
        <v>7.5</v>
      </c>
    </row>
    <row r="15" spans="2:4">
      <c r="B15" s="34">
        <v>11</v>
      </c>
      <c r="D15" s="37">
        <f>MAX(0,SUMIF(anotaciones!$A$2:$A$1549,resultados!$B15,anotaciones!$F$2:$F$1549))</f>
        <v>6.5</v>
      </c>
    </row>
    <row r="16" spans="2:4">
      <c r="B16" s="34">
        <v>12</v>
      </c>
      <c r="D16" s="37">
        <f>MAX(0,SUMIF(anotaciones!$A$2:$A$1549,resultados!$B16,anotaciones!$F$2:$F$1549))</f>
        <v>0</v>
      </c>
    </row>
    <row r="17" spans="2:11">
      <c r="B17" s="34">
        <v>13</v>
      </c>
      <c r="D17" s="37">
        <f>MAX(0,SUMIF(anotaciones!$A$2:$A$1549,resultados!$B17,anotaciones!$F$2:$F$1549))</f>
        <v>4.5</v>
      </c>
    </row>
    <row r="18" spans="2:11">
      <c r="B18" s="34">
        <v>14</v>
      </c>
      <c r="D18" s="37">
        <f>MAX(0,SUMIF(anotaciones!$A$2:$A$1549,resultados!$B18,anotaciones!$F$2:$F$1549))</f>
        <v>0</v>
      </c>
    </row>
    <row r="19" spans="2:11">
      <c r="B19" s="34">
        <v>15</v>
      </c>
      <c r="D19" s="37">
        <f>MAX(0,SUMIF(anotaciones!$A$2:$A$1549,resultados!$B19,anotaciones!$F$2:$F$1549))</f>
        <v>4</v>
      </c>
    </row>
    <row r="20" spans="2:11">
      <c r="B20" s="34">
        <v>16</v>
      </c>
      <c r="D20" s="37">
        <f>MAX(0,SUMIF(anotaciones!$A$2:$A$1549,resultados!$B20,anotaciones!$F$2:$F$1549))</f>
        <v>0</v>
      </c>
    </row>
    <row r="21" spans="2:11">
      <c r="B21" s="34">
        <v>17</v>
      </c>
      <c r="D21" s="37">
        <f>MAX(0,SUMIF(anotaciones!$A$2:$A$1549,resultados!$B21,anotaciones!$F$2:$F$1549))</f>
        <v>4</v>
      </c>
    </row>
    <row r="22" spans="2:11">
      <c r="B22" s="34">
        <v>18</v>
      </c>
      <c r="D22" s="37">
        <f>MAX(0,SUMIF(anotaciones!$A$2:$A$1549,resultados!$B22,anotaciones!$F$2:$F$1549))</f>
        <v>6</v>
      </c>
    </row>
    <row r="23" spans="2:11">
      <c r="B23" s="34">
        <v>19</v>
      </c>
      <c r="D23" s="37">
        <f>MAX(0,SUMIF(anotaciones!$A$2:$A$1549,resultados!$B23,anotaciones!$F$2:$F$1549))</f>
        <v>6.5</v>
      </c>
    </row>
    <row r="24" spans="2:11">
      <c r="B24" s="34">
        <v>20</v>
      </c>
      <c r="D24" s="37">
        <f>MAX(0,SUMIF(anotaciones!$A$2:$A$1549,resultados!$B24,anotaciones!$F$2:$F$1549))</f>
        <v>0</v>
      </c>
    </row>
    <row r="25" spans="2:11">
      <c r="B25" s="34">
        <v>21</v>
      </c>
      <c r="D25" s="37">
        <f>MAX(0,SUMIF(anotaciones!$A$2:$A$1549,resultados!$B25,anotaciones!$F$2:$F$1549))</f>
        <v>7</v>
      </c>
    </row>
    <row r="26" spans="2:11">
      <c r="B26" s="34">
        <v>22</v>
      </c>
      <c r="D26" s="37">
        <f>MAX(0,SUMIF(anotaciones!$A$2:$A$1549,resultados!$B26,anotaciones!$F$2:$F$1549))</f>
        <v>4</v>
      </c>
    </row>
    <row r="27" spans="2:11">
      <c r="B27" s="34">
        <v>23</v>
      </c>
      <c r="D27" s="37">
        <f>MAX(0,SUMIF(anotaciones!$A$2:$A$1549,resultados!$B27,anotaciones!$F$2:$F$1549))</f>
        <v>0</v>
      </c>
    </row>
    <row r="28" spans="2:11">
      <c r="B28" s="34">
        <v>24</v>
      </c>
      <c r="D28" s="37">
        <f>MAX(0,SUMIF(anotaciones!$A$2:$A$1549,resultados!$B28,anotaciones!$F$2:$F$1549))</f>
        <v>0</v>
      </c>
    </row>
    <row r="29" spans="2:11">
      <c r="B29" s="34">
        <v>25</v>
      </c>
      <c r="D29" s="37">
        <f>MAX(0,SUMIF(anotaciones!$A$2:$A$1549,resultados!$B29,anotaciones!$F$2:$F$1549))</f>
        <v>6.25</v>
      </c>
    </row>
    <row r="30" spans="2:11">
      <c r="B30" s="34">
        <v>26</v>
      </c>
      <c r="D30" s="37">
        <f>MAX(0,SUMIF(anotaciones!$A$2:$A$1549,resultados!$B30,anotaciones!$F$2:$F$1549))</f>
        <v>5</v>
      </c>
    </row>
    <row r="31" spans="2:11">
      <c r="B31" s="34">
        <v>27</v>
      </c>
      <c r="D31" s="37">
        <f>MAX(0,SUMIF(anotaciones!$A$2:$A$1549,resultados!$B31,anotaciones!$F$2:$F$1549))</f>
        <v>0</v>
      </c>
      <c r="G31" s="34" t="s">
        <v>602</v>
      </c>
      <c r="H31" s="34">
        <f>COUNTIF($D$5:$D$100,"&lt;"&amp;3)</f>
        <v>40</v>
      </c>
      <c r="I31" s="35">
        <f>H31/$H$37</f>
        <v>0.42553191489361702</v>
      </c>
      <c r="J31" s="36"/>
      <c r="K31" s="36"/>
    </row>
    <row r="32" spans="2:11">
      <c r="B32" s="34">
        <v>28</v>
      </c>
      <c r="D32" s="37">
        <f>MAX(0,SUMIF(anotaciones!$A$2:$A$1549,resultados!$B32,anotaciones!$F$2:$F$1549))</f>
        <v>0</v>
      </c>
      <c r="G32" s="61" t="s">
        <v>603</v>
      </c>
      <c r="H32" s="62">
        <f>COUNTIF($D$5:$D$100,0)</f>
        <v>38</v>
      </c>
      <c r="I32" s="63">
        <f>H32/$H$37</f>
        <v>0.40425531914893614</v>
      </c>
      <c r="J32" s="36"/>
      <c r="K32" s="36"/>
    </row>
    <row r="33" spans="2:11">
      <c r="B33" s="34">
        <v>29</v>
      </c>
      <c r="D33" s="37">
        <f>MAX(0,SUMIF(anotaciones!$A$2:$A$1549,resultados!$B33,anotaciones!$F$2:$F$1549))</f>
        <v>9</v>
      </c>
      <c r="G33" s="34" t="s">
        <v>604</v>
      </c>
      <c r="H33" s="34">
        <f>COUNTIF($D$3:$D$100,"&lt;"&amp;5) - COUNTIF($D$3:$D$100,"&lt;"&amp;3)</f>
        <v>17</v>
      </c>
      <c r="I33" s="35">
        <f t="shared" ref="I31:I36" si="0">H33/$H$37</f>
        <v>0.18085106382978725</v>
      </c>
      <c r="J33" s="36"/>
      <c r="K33" s="36"/>
    </row>
    <row r="34" spans="2:11">
      <c r="B34" s="34">
        <v>30</v>
      </c>
      <c r="D34" s="37">
        <f>MAX(0,SUMIF(anotaciones!$A$2:$A$1549,resultados!$B34,anotaciones!$F$2:$F$1549))</f>
        <v>0</v>
      </c>
      <c r="G34" s="34" t="s">
        <v>605</v>
      </c>
      <c r="H34" s="34">
        <f>COUNTIF($D$3:$D$100,"&lt;"&amp;7) - COUNTIF($D$3:$D$100,"&lt;"&amp;5)</f>
        <v>27</v>
      </c>
      <c r="I34" s="35">
        <f t="shared" si="0"/>
        <v>0.28723404255319152</v>
      </c>
      <c r="J34" s="36"/>
      <c r="K34" s="36"/>
    </row>
    <row r="35" spans="2:11">
      <c r="B35" s="34">
        <v>31</v>
      </c>
      <c r="D35" s="37">
        <f>MAX(0,SUMIF(anotaciones!$A$2:$A$1549,resultados!$B35,anotaciones!$F$2:$F$1549))</f>
        <v>0</v>
      </c>
      <c r="G35" s="34" t="s">
        <v>606</v>
      </c>
      <c r="H35" s="34">
        <f>COUNTIF($D$3:$D$100,"&lt;"&amp;9) - COUNTIF($D$3:$D$100,"&lt;"&amp;7)</f>
        <v>4</v>
      </c>
      <c r="I35" s="35">
        <f t="shared" si="0"/>
        <v>4.2553191489361701E-2</v>
      </c>
      <c r="J35" s="36"/>
      <c r="K35" s="36"/>
    </row>
    <row r="36" spans="2:11">
      <c r="B36" s="34">
        <v>32</v>
      </c>
      <c r="D36" s="37">
        <f>MAX(0,SUMIF(anotaciones!$A$2:$A$1549,resultados!$B36,anotaciones!$F$2:$F$1549))</f>
        <v>4</v>
      </c>
      <c r="G36" s="34" t="s">
        <v>607</v>
      </c>
      <c r="H36" s="34">
        <f>COUNTIF($D$3:$D$100,"&gt;="&amp;9)</f>
        <v>6</v>
      </c>
      <c r="I36" s="35">
        <f t="shared" si="0"/>
        <v>6.3829787234042548E-2</v>
      </c>
      <c r="J36" s="36"/>
      <c r="K36" s="36"/>
    </row>
    <row r="37" spans="2:11">
      <c r="B37" s="34">
        <v>33</v>
      </c>
      <c r="D37" s="37">
        <f>MAX(0,SUMIF(anotaciones!$A$2:$A$1549,resultados!$B37,anotaciones!$F$2:$F$1549))</f>
        <v>0</v>
      </c>
      <c r="H37" s="34">
        <f>SUM(H33:H36,H31)</f>
        <v>94</v>
      </c>
    </row>
    <row r="38" spans="2:11">
      <c r="B38" s="34">
        <v>34</v>
      </c>
      <c r="D38" s="37">
        <f>MAX(0,SUMIF(anotaciones!$A$2:$A$1549,resultados!$B38,anotaciones!$F$2:$F$1549))</f>
        <v>4.5</v>
      </c>
    </row>
    <row r="39" spans="2:11">
      <c r="B39" s="34">
        <v>35</v>
      </c>
      <c r="D39" s="37">
        <f>MAX(0,SUMIF(anotaciones!$A$2:$A$1549,resultados!$B39,anotaciones!$F$2:$F$1549))</f>
        <v>0</v>
      </c>
      <c r="G39" s="34" t="s">
        <v>608</v>
      </c>
      <c r="H39" s="34">
        <f>H31+H33</f>
        <v>57</v>
      </c>
      <c r="I39" s="35">
        <f>H39/$H$37</f>
        <v>0.6063829787234043</v>
      </c>
    </row>
    <row r="40" spans="2:11">
      <c r="B40" s="34">
        <v>36</v>
      </c>
      <c r="D40" s="37">
        <f>MAX(0,SUMIF(anotaciones!$A$2:$A$1549,resultados!$B40,anotaciones!$F$2:$F$1549))</f>
        <v>5.5</v>
      </c>
      <c r="G40" s="61" t="s">
        <v>609</v>
      </c>
      <c r="H40" s="62">
        <f>H33</f>
        <v>17</v>
      </c>
      <c r="I40" s="63">
        <f>H40/$H$37</f>
        <v>0.18085106382978725</v>
      </c>
    </row>
    <row r="41" spans="2:11">
      <c r="B41" s="34">
        <v>37</v>
      </c>
      <c r="D41" s="37">
        <f>MAX(0,SUMIF(anotaciones!$A$2:$A$1549,resultados!$B41,anotaciones!$F$2:$F$1549))</f>
        <v>6.5</v>
      </c>
      <c r="G41" s="34" t="s">
        <v>610</v>
      </c>
      <c r="H41" s="34">
        <f>H34+H35+H36</f>
        <v>37</v>
      </c>
      <c r="I41" s="35">
        <f>H41/$H$37</f>
        <v>0.39361702127659576</v>
      </c>
    </row>
    <row r="42" spans="2:11">
      <c r="B42" s="34">
        <v>38</v>
      </c>
      <c r="D42" s="37">
        <f>MAX(0,SUMIF(anotaciones!$A$2:$A$1549,resultados!$B42,anotaciones!$F$2:$F$1549))</f>
        <v>5</v>
      </c>
    </row>
    <row r="43" spans="2:11">
      <c r="B43" s="34">
        <v>39</v>
      </c>
      <c r="D43" s="37">
        <f>MAX(0,SUMIF(anotaciones!$A$2:$A$1549,resultados!$B43,anotaciones!$F$2:$F$1549))</f>
        <v>5.5</v>
      </c>
    </row>
    <row r="44" spans="2:11">
      <c r="B44" s="34">
        <v>40</v>
      </c>
      <c r="D44" s="37">
        <f>MAX(0,SUMIF(anotaciones!$A$2:$A$1549,resultados!$B44,anotaciones!$F$2:$F$1549))</f>
        <v>10.5</v>
      </c>
    </row>
    <row r="45" spans="2:11">
      <c r="B45" s="34">
        <v>41</v>
      </c>
      <c r="D45" s="37">
        <f>MAX(0,SUMIF(anotaciones!$A$2:$A$1549,resultados!$B45,anotaciones!$F$2:$F$1549))</f>
        <v>4.5</v>
      </c>
    </row>
    <row r="46" spans="2:11">
      <c r="B46" s="34">
        <v>42</v>
      </c>
      <c r="D46" s="37">
        <f>MAX(0,SUMIF(anotaciones!$A$2:$A$1549,resultados!$B46,anotaciones!$F$2:$F$1549))</f>
        <v>5.5</v>
      </c>
    </row>
    <row r="47" spans="2:11">
      <c r="B47" s="34">
        <v>43</v>
      </c>
      <c r="D47" s="37">
        <f>MAX(0,SUMIF(anotaciones!$A$2:$A$1549,resultados!$B47,anotaciones!$F$2:$F$1549))</f>
        <v>10.25</v>
      </c>
    </row>
    <row r="48" spans="2:11">
      <c r="B48" s="34">
        <v>44</v>
      </c>
      <c r="D48" s="37">
        <f>MAX(0,SUMIF(anotaciones!$A$2:$A$1549,resultados!$B48,anotaciones!$F$2:$F$1549))</f>
        <v>0</v>
      </c>
    </row>
    <row r="49" spans="2:4">
      <c r="B49" s="34">
        <v>45</v>
      </c>
      <c r="D49" s="37">
        <f>MAX(0,SUMIF(anotaciones!$A$2:$A$1549,resultados!$B49,anotaciones!$F$2:$F$1549))</f>
        <v>5</v>
      </c>
    </row>
    <row r="50" spans="2:4">
      <c r="B50" s="34">
        <v>46</v>
      </c>
      <c r="D50" s="37">
        <f>MAX(0,SUMIF(anotaciones!$A$2:$A$1549,resultados!$B50,anotaciones!$F$2:$F$1549))</f>
        <v>0</v>
      </c>
    </row>
    <row r="51" spans="2:4">
      <c r="B51" s="34">
        <v>47</v>
      </c>
      <c r="D51" s="37">
        <f>MAX(0,SUMIF(anotaciones!$A$2:$A$1549,resultados!$B51,anotaciones!$F$2:$F$1549))</f>
        <v>5.5</v>
      </c>
    </row>
    <row r="52" spans="2:4">
      <c r="B52" s="34">
        <v>48</v>
      </c>
      <c r="D52" s="37">
        <f>MAX(0,SUMIF(anotaciones!$A$2:$A$1549,resultados!$B52,anotaciones!$F$2:$F$1549))</f>
        <v>9.5</v>
      </c>
    </row>
    <row r="53" spans="2:4">
      <c r="B53" s="34">
        <v>49</v>
      </c>
      <c r="D53" s="37">
        <f>MAX(0,SUMIF(anotaciones!$A$2:$A$1549,resultados!$B53,anotaciones!$F$2:$F$1549))</f>
        <v>0</v>
      </c>
    </row>
    <row r="54" spans="2:4">
      <c r="B54" s="34">
        <v>50</v>
      </c>
      <c r="D54" s="37">
        <f>MAX(0,SUMIF(anotaciones!$A$2:$A$1549,resultados!$B54,anotaciones!$F$2:$F$1549))</f>
        <v>1.5</v>
      </c>
    </row>
    <row r="55" spans="2:4">
      <c r="B55" s="34">
        <v>51</v>
      </c>
      <c r="D55" s="37">
        <f>MAX(0,SUMIF(anotaciones!$A$2:$A$1549,resultados!$B55,anotaciones!$F$2:$F$1549))</f>
        <v>6.5</v>
      </c>
    </row>
    <row r="56" spans="2:4">
      <c r="B56" s="34">
        <v>52</v>
      </c>
      <c r="D56" s="37">
        <f>MAX(0,SUMIF(anotaciones!$A$2:$A$1549,resultados!$B56,anotaciones!$F$2:$F$1549))</f>
        <v>0</v>
      </c>
    </row>
    <row r="57" spans="2:4">
      <c r="B57" s="34">
        <v>53</v>
      </c>
      <c r="D57" s="37">
        <f>MAX(0,SUMIF(anotaciones!$A$2:$A$1549,resultados!$B57,anotaciones!$F$2:$F$1549))</f>
        <v>5.5</v>
      </c>
    </row>
    <row r="58" spans="2:4">
      <c r="B58" s="34">
        <v>54</v>
      </c>
      <c r="D58" s="37">
        <f>MAX(0,SUMIF(anotaciones!$A$2:$A$1549,resultados!$B58,anotaciones!$F$2:$F$1549))</f>
        <v>3.75</v>
      </c>
    </row>
    <row r="59" spans="2:4">
      <c r="B59" s="34">
        <v>55</v>
      </c>
      <c r="D59" s="37">
        <f>MAX(0,SUMIF(anotaciones!$A$2:$A$1549,resultados!$B59,anotaciones!$F$2:$F$1549))</f>
        <v>0</v>
      </c>
    </row>
    <row r="60" spans="2:4">
      <c r="B60" s="34">
        <v>56</v>
      </c>
      <c r="D60" s="37">
        <f>MAX(0,SUMIF(anotaciones!$A$2:$A$1549,resultados!$B60,anotaciones!$F$2:$F$1549))</f>
        <v>4.5</v>
      </c>
    </row>
    <row r="61" spans="2:4">
      <c r="B61" s="34">
        <v>57</v>
      </c>
      <c r="D61" s="37">
        <f>MAX(0,SUMIF(anotaciones!$A$2:$A$1549,resultados!$B61,anotaciones!$F$2:$F$1549))</f>
        <v>9.75</v>
      </c>
    </row>
    <row r="62" spans="2:4">
      <c r="B62" s="34">
        <v>58</v>
      </c>
      <c r="D62" s="37">
        <f>MAX(0,SUMIF(anotaciones!$A$2:$A$1549,resultados!$B62,anotaciones!$F$2:$F$1549))</f>
        <v>0</v>
      </c>
    </row>
    <row r="63" spans="2:4">
      <c r="B63" s="34">
        <v>59</v>
      </c>
      <c r="D63" s="37">
        <f>MAX(0,SUMIF(anotaciones!$A$2:$A$1549,resultados!$B63,anotaciones!$F$2:$F$1549))</f>
        <v>0</v>
      </c>
    </row>
    <row r="64" spans="2:4">
      <c r="B64" s="34">
        <v>60</v>
      </c>
      <c r="D64" s="37">
        <f>MAX(0,SUMIF(anotaciones!$A$2:$A$1549,resultados!$B64,anotaciones!$F$2:$F$1549))</f>
        <v>5</v>
      </c>
    </row>
    <row r="65" spans="2:17">
      <c r="B65" s="34">
        <v>61</v>
      </c>
      <c r="D65" s="37">
        <f>MAX(0,SUMIF(anotaciones!$A$2:$A$1549,resultados!$B65,anotaciones!$F$2:$F$1549))</f>
        <v>0</v>
      </c>
    </row>
    <row r="66" spans="2:17">
      <c r="B66" s="34">
        <v>62</v>
      </c>
      <c r="D66" s="37">
        <f>MAX(0,SUMIF(anotaciones!$A$2:$A$1549,resultados!$B66,anotaciones!$F$2:$F$1549))</f>
        <v>0</v>
      </c>
      <c r="F66" s="59" t="s">
        <v>611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</row>
    <row r="67" spans="2:17">
      <c r="B67" s="34">
        <v>63</v>
      </c>
      <c r="D67" s="37">
        <f>MAX(0,SUMIF(anotaciones!$A$2:$A$1549,resultados!$B67,anotaciones!$F$2:$F$1549))</f>
        <v>6</v>
      </c>
    </row>
    <row r="68" spans="2:17">
      <c r="B68" s="34">
        <v>64</v>
      </c>
      <c r="D68" s="37">
        <f>MAX(0,SUMIF(anotaciones!$A$2:$A$1549,resultados!$B68,anotaciones!$F$2:$F$1549))</f>
        <v>0</v>
      </c>
    </row>
    <row r="69" spans="2:17">
      <c r="B69" s="34">
        <v>65</v>
      </c>
      <c r="D69" s="37">
        <f>MAX(0,SUMIF(anotaciones!$A$2:$A$1549,resultados!$B69,anotaciones!$F$2:$F$1549))</f>
        <v>7.5</v>
      </c>
    </row>
    <row r="70" spans="2:17">
      <c r="B70" s="34">
        <v>66</v>
      </c>
      <c r="D70" s="37">
        <f>MAX(0,SUMIF(anotaciones!$A$2:$A$1549,resultados!$B70,anotaciones!$F$2:$F$1549))</f>
        <v>6</v>
      </c>
    </row>
    <row r="71" spans="2:17">
      <c r="B71" s="34">
        <v>67</v>
      </c>
      <c r="D71" s="37">
        <f>MAX(0,SUMIF(anotaciones!$A$2:$A$1549,resultados!$B71,anotaciones!$F$2:$F$1549))</f>
        <v>5.25</v>
      </c>
    </row>
    <row r="72" spans="2:17">
      <c r="B72" s="34">
        <v>68</v>
      </c>
      <c r="D72" s="37">
        <f>MAX(0,SUMIF(anotaciones!$A$2:$A$1549,resultados!$B72,anotaciones!$F$2:$F$1549))</f>
        <v>1.5</v>
      </c>
    </row>
    <row r="73" spans="2:17">
      <c r="B73" s="34">
        <v>69</v>
      </c>
      <c r="D73" s="37">
        <f>MAX(0,SUMIF(anotaciones!$A$2:$A$1549,resultados!$B73,anotaciones!$F$2:$F$1549))</f>
        <v>0</v>
      </c>
    </row>
    <row r="74" spans="2:17">
      <c r="B74" s="34">
        <v>70</v>
      </c>
      <c r="D74" s="37">
        <f>MAX(0,SUMIF(anotaciones!$A$2:$A$1549,resultados!$B74,anotaciones!$F$2:$F$1549))</f>
        <v>5</v>
      </c>
    </row>
    <row r="75" spans="2:17">
      <c r="B75" s="34">
        <v>71</v>
      </c>
      <c r="D75" s="37">
        <f>MAX(0,SUMIF(anotaciones!$A$2:$A$1549,resultados!$B75,anotaciones!$F$2:$F$1549))</f>
        <v>6.5</v>
      </c>
    </row>
    <row r="76" spans="2:17">
      <c r="B76" s="34">
        <v>72</v>
      </c>
      <c r="D76" s="37">
        <f>MAX(0,SUMIF(anotaciones!$A$2:$A$1549,resultados!$B76,anotaciones!$F$2:$F$1549))</f>
        <v>0</v>
      </c>
    </row>
    <row r="77" spans="2:17">
      <c r="B77" s="34">
        <v>73</v>
      </c>
      <c r="D77" s="37">
        <f>MAX(0,SUMIF(anotaciones!$A$2:$A$1549,resultados!$B77,anotaciones!$F$2:$F$1549))</f>
        <v>3.5</v>
      </c>
    </row>
    <row r="78" spans="2:17">
      <c r="B78" s="34">
        <v>74</v>
      </c>
      <c r="D78" s="37">
        <f>MAX(0,SUMIF(anotaciones!$A$2:$A$1549,resultados!$B78,anotaciones!$F$2:$F$1549))</f>
        <v>0</v>
      </c>
    </row>
    <row r="79" spans="2:17">
      <c r="B79" s="34">
        <v>75</v>
      </c>
      <c r="D79" s="37">
        <f>MAX(0,SUMIF(anotaciones!$A$2:$A$1549,resultados!$B79,anotaciones!$F$2:$F$1549))</f>
        <v>5.5</v>
      </c>
    </row>
    <row r="80" spans="2:17">
      <c r="B80" s="34">
        <v>76</v>
      </c>
      <c r="D80" s="37">
        <f>MAX(0,SUMIF(anotaciones!$A$2:$A$1549,resultados!$B80,anotaciones!$F$2:$F$1549))</f>
        <v>0</v>
      </c>
    </row>
    <row r="81" spans="2:4">
      <c r="B81" s="34">
        <v>77</v>
      </c>
      <c r="D81" s="37">
        <f>MAX(0,SUMIF(anotaciones!$A$2:$A$1549,resultados!$B81,anotaciones!$F$2:$F$1549))</f>
        <v>0</v>
      </c>
    </row>
    <row r="82" spans="2:4">
      <c r="B82" s="34">
        <v>78</v>
      </c>
      <c r="D82" s="37">
        <f>MAX(0,SUMIF(anotaciones!$A$2:$A$1549,resultados!$B82,anotaciones!$F$2:$F$1549))</f>
        <v>0</v>
      </c>
    </row>
    <row r="83" spans="2:4">
      <c r="B83" s="34">
        <v>79</v>
      </c>
      <c r="D83" s="37">
        <f>MAX(0,SUMIF(anotaciones!$A$2:$A$1549,resultados!$B83,anotaciones!$F$2:$F$1549))</f>
        <v>0</v>
      </c>
    </row>
    <row r="84" spans="2:4">
      <c r="B84" s="34">
        <v>80</v>
      </c>
      <c r="D84" s="37">
        <f>MAX(0,SUMIF(anotaciones!$A$2:$A$1549,resultados!$B84,anotaciones!$F$2:$F$1549))</f>
        <v>4</v>
      </c>
    </row>
    <row r="85" spans="2:4">
      <c r="B85" s="34">
        <v>81</v>
      </c>
      <c r="D85" s="37">
        <f>MAX(0,SUMIF(anotaciones!$A$2:$A$1549,resultados!$B85,anotaciones!$F$2:$F$1549))</f>
        <v>0</v>
      </c>
    </row>
    <row r="86" spans="2:4">
      <c r="B86" s="34">
        <v>82</v>
      </c>
      <c r="D86" s="37">
        <f>MAX(0,SUMIF(anotaciones!$A$2:$A$1549,resultados!$B86,anotaciones!$F$2:$F$1549))</f>
        <v>7</v>
      </c>
    </row>
    <row r="87" spans="2:4">
      <c r="B87" s="34">
        <v>83</v>
      </c>
      <c r="D87" s="37">
        <f>MAX(0,SUMIF(anotaciones!$A$2:$A$1549,resultados!$B87,anotaciones!$F$2:$F$1549))</f>
        <v>9</v>
      </c>
    </row>
    <row r="88" spans="2:4">
      <c r="B88" s="34">
        <v>84</v>
      </c>
      <c r="D88" s="37">
        <f>MAX(0,SUMIF(anotaciones!$A$2:$A$1549,resultados!$B88,anotaciones!$F$2:$F$1549))</f>
        <v>0</v>
      </c>
    </row>
    <row r="89" spans="2:4">
      <c r="B89" s="34">
        <v>85</v>
      </c>
      <c r="D89" s="37">
        <f>MAX(0,SUMIF(anotaciones!$A$2:$A$1549,resultados!$B89,anotaciones!$F$2:$F$1549))</f>
        <v>4</v>
      </c>
    </row>
    <row r="90" spans="2:4">
      <c r="B90" s="34">
        <v>86</v>
      </c>
      <c r="D90" s="37">
        <f>MAX(0,SUMIF(anotaciones!$A$2:$A$1549,resultados!$B90,anotaciones!$F$2:$F$1549))</f>
        <v>5</v>
      </c>
    </row>
    <row r="91" spans="2:4">
      <c r="B91" s="34">
        <v>87</v>
      </c>
      <c r="D91" s="37">
        <f>MAX(0,SUMIF(anotaciones!$A$2:$A$1549,resultados!$B91,anotaciones!$F$2:$F$1549))</f>
        <v>0</v>
      </c>
    </row>
    <row r="92" spans="2:4">
      <c r="B92" s="34">
        <v>88</v>
      </c>
      <c r="D92" s="37">
        <f>MAX(0,SUMIF(anotaciones!$A$2:$A$1549,resultados!$B92,anotaciones!$F$2:$F$1549))</f>
        <v>4</v>
      </c>
    </row>
    <row r="93" spans="2:4">
      <c r="B93" s="34">
        <v>89</v>
      </c>
      <c r="D93" s="37">
        <f>MAX(0,SUMIF(anotaciones!$A$2:$A$1549,resultados!$B93,anotaciones!$F$2:$F$1549))</f>
        <v>0</v>
      </c>
    </row>
    <row r="94" spans="2:4">
      <c r="B94" s="34">
        <v>90</v>
      </c>
      <c r="D94" s="37">
        <f>MAX(0,SUMIF(anotaciones!$A$2:$A$1549,resultados!$B94,anotaciones!$F$2:$F$1549))</f>
        <v>0</v>
      </c>
    </row>
    <row r="95" spans="2:4">
      <c r="B95" s="34">
        <v>91</v>
      </c>
      <c r="D95" s="37">
        <f>MAX(0,SUMIF(anotaciones!$A$2:$A$1549,resultados!$B95,anotaciones!$F$2:$F$1549))</f>
        <v>0</v>
      </c>
    </row>
    <row r="96" spans="2:4">
      <c r="B96" s="34">
        <v>92</v>
      </c>
      <c r="D96" s="37">
        <f>MAX(0,SUMIF(anotaciones!$A$2:$A$1549,resultados!$B96,anotaciones!$F$2:$F$1549))</f>
        <v>4.25</v>
      </c>
    </row>
    <row r="97" spans="2:4">
      <c r="B97" s="34">
        <v>93</v>
      </c>
      <c r="D97" s="37">
        <f>MAX(0,SUMIF(anotaciones!$A$2:$A$1549,resultados!$B97,anotaciones!$F$2:$F$1549))</f>
        <v>5.5</v>
      </c>
    </row>
    <row r="98" spans="2:4">
      <c r="B98" s="34">
        <v>94</v>
      </c>
      <c r="D98" s="37">
        <f>MAX(0,SUMIF(anotaciones!$A$2:$A$1549,resultados!$B98,anotaciones!$F$2:$F$1549))</f>
        <v>0</v>
      </c>
    </row>
  </sheetData>
  <autoFilter ref="B4:D98" xr:uid="{00000000-0009-0000-0000-000002000000}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MARIA LOURDES TAJES MARTINEZ</cp:lastModifiedBy>
  <cp:revision>53</cp:revision>
  <dcterms:created xsi:type="dcterms:W3CDTF">2020-12-17T13:00:22Z</dcterms:created>
  <dcterms:modified xsi:type="dcterms:W3CDTF">2022-12-16T13:07:07Z</dcterms:modified>
  <cp:category/>
  <cp:contentStatus/>
</cp:coreProperties>
</file>